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763" activeTab="2"/>
  </bookViews>
  <sheets>
    <sheet name="Balance Sheet" sheetId="7" r:id="rId1"/>
    <sheet name="Income Statement" sheetId="8" r:id="rId2"/>
    <sheet name="Cash Flow" sheetId="9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7" l="1"/>
  <c r="F33" i="7"/>
  <c r="G54" i="7"/>
  <c r="F54" i="7"/>
  <c r="E33" i="7"/>
  <c r="D33" i="7"/>
  <c r="F51" i="9"/>
  <c r="E51" i="9"/>
  <c r="F47" i="9"/>
  <c r="E47" i="9"/>
  <c r="F34" i="9"/>
  <c r="E34" i="9"/>
  <c r="F22" i="9"/>
  <c r="E22" i="9"/>
  <c r="F20" i="9"/>
  <c r="E20" i="9"/>
  <c r="F15" i="9"/>
  <c r="E15" i="9"/>
  <c r="F35" i="8"/>
  <c r="E35" i="8"/>
  <c r="F34" i="8"/>
  <c r="E34" i="8"/>
  <c r="F28" i="8"/>
  <c r="E28" i="8"/>
  <c r="F24" i="8"/>
  <c r="E24" i="8"/>
  <c r="F21" i="8"/>
  <c r="E21" i="8"/>
  <c r="F10" i="8"/>
  <c r="E10" i="8"/>
  <c r="F8" i="8"/>
  <c r="E8" i="8"/>
  <c r="F6" i="8"/>
  <c r="E6" i="8"/>
  <c r="G53" i="7"/>
  <c r="F53" i="7"/>
  <c r="G51" i="7"/>
  <c r="F51" i="7"/>
  <c r="G44" i="7"/>
  <c r="F44" i="7"/>
  <c r="G27" i="7"/>
  <c r="F27" i="7"/>
  <c r="G25" i="7"/>
  <c r="F25" i="7"/>
  <c r="G15" i="7"/>
  <c r="F15" i="7"/>
</calcChain>
</file>

<file path=xl/sharedStrings.xml><?xml version="1.0" encoding="utf-8"?>
<sst xmlns="http://schemas.openxmlformats.org/spreadsheetml/2006/main" count="160" uniqueCount="140">
  <si>
    <t>As at 31st March, 2019</t>
  </si>
  <si>
    <t>Notes</t>
  </si>
  <si>
    <t>As at 31st March, 2018</t>
  </si>
  <si>
    <t>ASSETS</t>
  </si>
  <si>
    <t>NON-CURRENT ASSETS</t>
  </si>
  <si>
    <t>Property, Plant and Equipment</t>
  </si>
  <si>
    <t>Capital Work-in-Progress</t>
  </si>
  <si>
    <t>Goodwill</t>
  </si>
  <si>
    <t xml:space="preserve">Other Intangible Assets </t>
  </si>
  <si>
    <t>Intangible Assets Under Development</t>
  </si>
  <si>
    <t>Financial Assets</t>
  </si>
  <si>
    <t xml:space="preserve"> Investments</t>
  </si>
  <si>
    <t xml:space="preserve"> Loans</t>
  </si>
  <si>
    <t>Deferred Tax Assets (Net)</t>
  </si>
  <si>
    <t>Other  Non-Current Assets</t>
  </si>
  <si>
    <t xml:space="preserve">Total Non-Current Assets </t>
  </si>
  <si>
    <t>CURRENT ASSETS</t>
  </si>
  <si>
    <t>Inventories</t>
  </si>
  <si>
    <t xml:space="preserve"> Trade Receivables</t>
  </si>
  <si>
    <t xml:space="preserve"> Cash and Cash Equivalents</t>
  </si>
  <si>
    <t xml:space="preserve"> Other Financial Assets</t>
  </si>
  <si>
    <t xml:space="preserve">Other Current Assets </t>
  </si>
  <si>
    <t>Total Current Assets</t>
  </si>
  <si>
    <t>Assets Held for Sale</t>
  </si>
  <si>
    <t>-</t>
  </si>
  <si>
    <t>Total Assets</t>
  </si>
  <si>
    <t>EQUITY AND LIABILITIES</t>
  </si>
  <si>
    <t>EQUITY</t>
  </si>
  <si>
    <t>Equity Share Capital</t>
  </si>
  <si>
    <t>Other Equity</t>
  </si>
  <si>
    <t>Non-Controlling Interest</t>
  </si>
  <si>
    <t>LIABILITIES</t>
  </si>
  <si>
    <t>Non-Current Liabilities</t>
  </si>
  <si>
    <t>Financial Liabilities</t>
  </si>
  <si>
    <t xml:space="preserve"> Borrowings</t>
  </si>
  <si>
    <t xml:space="preserve"> Other Financial Liabilities</t>
  </si>
  <si>
    <t>Deferred Payment Liabilities</t>
  </si>
  <si>
    <t>Provisions</t>
  </si>
  <si>
    <t>Deferred Tax Liabilities (Net)</t>
  </si>
  <si>
    <t>Other Non-Current Liabilities</t>
  </si>
  <si>
    <t>Total Non-Current Liabilities</t>
  </si>
  <si>
    <t>Current Liabilities</t>
  </si>
  <si>
    <t xml:space="preserve"> Trade Payables</t>
  </si>
  <si>
    <t>Other Current Liabilities</t>
  </si>
  <si>
    <t>Total Current Liabilities</t>
  </si>
  <si>
    <t>Liabilities directly associated with Assets Held for Sale</t>
  </si>
  <si>
    <t>Total Liabilities</t>
  </si>
  <si>
    <t>Total Equity and Liabilities</t>
  </si>
  <si>
    <t>2018-19</t>
  </si>
  <si>
    <t>2017-18</t>
  </si>
  <si>
    <t>INCOME</t>
  </si>
  <si>
    <t>Value of Sales</t>
  </si>
  <si>
    <t>Income from Services</t>
  </si>
  <si>
    <t>Value of Sales &amp; Services (Revenue)</t>
  </si>
  <si>
    <t>Less: GST Recovered</t>
  </si>
  <si>
    <t>REVENUE FROM OPERATIONS</t>
  </si>
  <si>
    <t>Other Income *</t>
  </si>
  <si>
    <t>Total Income</t>
  </si>
  <si>
    <t>EXPENSES</t>
  </si>
  <si>
    <t xml:space="preserve">Cost of Materials Consumed </t>
  </si>
  <si>
    <t xml:space="preserve">Purchase of Stock-in-Trade </t>
  </si>
  <si>
    <t xml:space="preserve">Changes in Inventories of Finished Goods, Work-in-Progress and Stock-in-Trade </t>
  </si>
  <si>
    <t>Excise Duty and Service Tax</t>
  </si>
  <si>
    <t xml:space="preserve">Employee Benefits Expense </t>
  </si>
  <si>
    <t>Finance Costs</t>
  </si>
  <si>
    <t xml:space="preserve">Depreciation / Amortisation and Depletion Expense </t>
  </si>
  <si>
    <t>Other Expenses</t>
  </si>
  <si>
    <t>Total Expenses</t>
  </si>
  <si>
    <t>PROFIT BEFORE TAX</t>
  </si>
  <si>
    <t>TAX EXPENSES</t>
  </si>
  <si>
    <t xml:space="preserve">Current Tax </t>
  </si>
  <si>
    <t xml:space="preserve">Deferred Tax </t>
  </si>
  <si>
    <t>OTHER COMPREHENSIVE INCOME:</t>
  </si>
  <si>
    <t>i.   Items that will not be reclassified to Profit or Loss</t>
  </si>
  <si>
    <t>ii.    Income Tax relating to items that will not be reclassified to Profit or Loss</t>
  </si>
  <si>
    <t>iii.   Items that will be reclassified to Profit or Loss</t>
  </si>
  <si>
    <t xml:space="preserve">iv.    Income Tax relating to items that will be reclassified to Profit or Loss </t>
  </si>
  <si>
    <t>Total Other Comprehensive Income / (Loss) for the Year [Net of Tax]</t>
  </si>
  <si>
    <t>Total Comprehensive Income for the Year</t>
  </si>
  <si>
    <t>NET PROFIT ATTRIBUTABLE TO:</t>
  </si>
  <si>
    <t>a)   Owners of the Company</t>
  </si>
  <si>
    <t>b)   Non Controlling Interest</t>
  </si>
  <si>
    <t>OTHER COMPREHENSIVE INCOME ATTRIBUTABLE TO:</t>
  </si>
  <si>
    <t>Total Comprehensive Income attributable to:</t>
  </si>
  <si>
    <t>Basic (in `)</t>
  </si>
  <si>
    <t>Diluted (in `)</t>
  </si>
  <si>
    <t>A.</t>
  </si>
  <si>
    <t>CASH FLOW FROM OPERATING ACTIVITIES</t>
  </si>
  <si>
    <t>Net Profit Before Tax as per Statement of Profit and Loss</t>
  </si>
  <si>
    <t>Adjusted for:</t>
  </si>
  <si>
    <t>Share of (Profit) / Loss of Associates and J oint Ventures</t>
  </si>
  <si>
    <t xml:space="preserve"> (Profit) / Loss on Sale / Discard of Property, Plant and Equipment and Other Intangible Asset (Net)</t>
  </si>
  <si>
    <t>Depreciation / Amortisation and Depletion Expense</t>
  </si>
  <si>
    <t>Eff ect of Exchange Rate Change</t>
  </si>
  <si>
    <t>Profit on Divestment of Stake *</t>
  </si>
  <si>
    <t>Net Gain on Financial Assets</t>
  </si>
  <si>
    <t>Dividend Income</t>
  </si>
  <si>
    <t>Interest Income</t>
  </si>
  <si>
    <t>Operating Profit before Working Capital Changes</t>
  </si>
  <si>
    <t>Trade and Other Receivables</t>
  </si>
  <si>
    <t>Trade and Other Payables</t>
  </si>
  <si>
    <t>Cash Generated from Operations</t>
  </si>
  <si>
    <t>Taxes Paid (Net)</t>
  </si>
  <si>
    <t>B.</t>
  </si>
  <si>
    <t>CASH FLOW FROM INVESTING ACTIVITIES</t>
  </si>
  <si>
    <t>Purchase of  Property, Plant and Equipment and Other Intangible Assets</t>
  </si>
  <si>
    <t>Proceeds from disposal of Property, Plant and Equipment and Other Intangible Assets</t>
  </si>
  <si>
    <t>Purchase of Other Investments</t>
  </si>
  <si>
    <t>Proceeds from Sale of Financial Assets</t>
  </si>
  <si>
    <t>Net Cash Flow for Other Financial Assets</t>
  </si>
  <si>
    <t>Maturity of Fixed Deposits</t>
  </si>
  <si>
    <t>Dividend Income from Associates</t>
  </si>
  <si>
    <t>Dividend Income from Others</t>
  </si>
  <si>
    <t>Net Cash Flow used in Investing Activities</t>
  </si>
  <si>
    <t>C.</t>
  </si>
  <si>
    <t>CASH FLOW FROM FINANCING ACTIVITIES</t>
  </si>
  <si>
    <t>Proceeds from Issue of Equity Share Capital</t>
  </si>
  <si>
    <t>Proceeds from Issue of Share Capital to Non Controlling Interest</t>
  </si>
  <si>
    <t>Redemption of Preference Share Capital of Non Controlling Interest</t>
  </si>
  <si>
    <t>Share Application Money</t>
  </si>
  <si>
    <t>Proceeds from Borrowing - Non-Current</t>
  </si>
  <si>
    <t>Repayment of Borrowing - Non-Current</t>
  </si>
  <si>
    <t>Borrowing - Current (Net)</t>
  </si>
  <si>
    <t>Movement in Deposits</t>
  </si>
  <si>
    <t>Dividend Paid (including Dividend Distribution Tax)</t>
  </si>
  <si>
    <t>Interest Paid</t>
  </si>
  <si>
    <t>Net Cash Flow (used in) / from Financing Activities</t>
  </si>
  <si>
    <t>Opening Balance of Cash and Cash Equivalents</t>
  </si>
  <si>
    <t>Add: Upon addition of Subsidiaries</t>
  </si>
  <si>
    <t>Consolidated BALANCE SHEET (` in crore)</t>
  </si>
  <si>
    <t>Consolidated Profit&amp; Loss (` in crore)</t>
  </si>
  <si>
    <t>Consolidated Cash Flow (` in crore)</t>
  </si>
  <si>
    <r>
      <t xml:space="preserve">PROFIT BEFORE SHARE OF PROFIT / (LOSS) OF ASSOCIATES AND J OINT VENTURES AND TAX </t>
    </r>
    <r>
      <rPr>
        <sz val="12"/>
        <color rgb="FF393535"/>
        <rFont val="Calibri"/>
        <family val="2"/>
        <scheme val="minor"/>
      </rPr>
      <t xml:space="preserve">Share of Profit / (Loss) of Associates and J oint Ventures </t>
    </r>
  </si>
  <si>
    <r>
      <t xml:space="preserve">EARNINGS PER EQUITY SHARE OF FACE VALUE OF </t>
    </r>
    <r>
      <rPr>
        <sz val="12"/>
        <color rgb="FF241F1F"/>
        <rFont val="Calibri"/>
        <family val="2"/>
        <scheme val="minor"/>
      </rPr>
      <t>`</t>
    </r>
    <r>
      <rPr>
        <b/>
        <sz val="12"/>
        <color rgb="FF241F1F"/>
        <rFont val="Calibri"/>
        <family val="2"/>
        <scheme val="minor"/>
      </rPr>
      <t xml:space="preserve"> 10 EACH</t>
    </r>
  </si>
  <si>
    <r>
      <t xml:space="preserve">Net Cash Flow from Operating Activities </t>
    </r>
    <r>
      <rPr>
        <vertAlign val="superscript"/>
        <sz val="12"/>
        <color rgb="FF241F1F"/>
        <rFont val="Calibri"/>
        <family val="2"/>
        <scheme val="minor"/>
      </rPr>
      <t>#</t>
    </r>
  </si>
  <si>
    <r>
      <t xml:space="preserve">Closing Balance of Cash and Cash Equivalents </t>
    </r>
    <r>
      <rPr>
        <sz val="12"/>
        <color rgb="FF241F1F"/>
        <rFont val="Calibri"/>
        <family val="2"/>
        <scheme val="minor"/>
      </rPr>
      <t>*</t>
    </r>
    <r>
      <rPr>
        <b/>
        <sz val="12"/>
        <color rgb="FF241F1F"/>
        <rFont val="Calibri"/>
        <family val="2"/>
        <scheme val="minor"/>
      </rPr>
      <t xml:space="preserve"> (Refer Note 9)</t>
    </r>
  </si>
  <si>
    <t>Total EQUITY</t>
  </si>
  <si>
    <r>
      <t>PROFIT FOR THE YEAR</t>
    </r>
    <r>
      <rPr>
        <b/>
        <sz val="12"/>
        <color rgb="FFFF0000"/>
        <rFont val="Calibri"/>
        <family val="2"/>
        <scheme val="minor"/>
      </rPr>
      <t>***</t>
    </r>
  </si>
  <si>
    <t>Net Increase in Cash and Cash Equivalents  (A+B+C)</t>
  </si>
  <si>
    <r>
      <t>a)   Owners of the Company</t>
    </r>
    <r>
      <rPr>
        <sz val="12"/>
        <color rgb="FFFF0000"/>
        <rFont val="Calibri"/>
        <family val="2"/>
        <scheme val="minor"/>
      </rPr>
      <t>***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</si>
</sst>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393535"/>
      <name val="Calibri"/>
      <family val="2"/>
      <scheme val="minor"/>
    </font>
    <font>
      <b/>
      <sz val="12"/>
      <color rgb="FF65489E"/>
      <name val="Calibri"/>
      <family val="2"/>
      <scheme val="minor"/>
    </font>
    <font>
      <sz val="12"/>
      <color rgb="FF393535"/>
      <name val="Calibri"/>
      <family val="2"/>
      <scheme val="minor"/>
    </font>
    <font>
      <b/>
      <sz val="12"/>
      <color rgb="FF241F1F"/>
      <name val="Calibri"/>
      <family val="2"/>
      <scheme val="minor"/>
    </font>
    <font>
      <b/>
      <u/>
      <sz val="12"/>
      <color rgb="FF241F1F"/>
      <name val="Calibri"/>
      <family val="2"/>
      <scheme val="minor"/>
    </font>
    <font>
      <sz val="12"/>
      <color rgb="FF241F1F"/>
      <name val="Calibri"/>
      <family val="2"/>
      <scheme val="minor"/>
    </font>
    <font>
      <vertAlign val="superscript"/>
      <sz val="12"/>
      <color rgb="FF241F1F"/>
      <name val="Calibri"/>
      <family val="2"/>
      <scheme val="minor"/>
    </font>
    <font>
      <u/>
      <sz val="12"/>
      <color rgb="FF393535"/>
      <name val="Calibri"/>
      <family val="2"/>
      <scheme val="minor"/>
    </font>
    <font>
      <b/>
      <u/>
      <sz val="12"/>
      <color rgb="FF393535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EF1F2"/>
        <bgColor indexed="64"/>
      </patternFill>
    </fill>
    <fill>
      <patternFill patternType="solid">
        <fgColor rgb="FFD3C7E2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rgb="FF65489E"/>
      </top>
      <bottom style="medium">
        <color rgb="FF969698"/>
      </bottom>
      <diagonal/>
    </border>
    <border>
      <left/>
      <right/>
      <top style="medium">
        <color rgb="FF65489E"/>
      </top>
      <bottom style="medium">
        <color rgb="FF65489E"/>
      </bottom>
      <diagonal/>
    </border>
    <border>
      <left/>
      <right/>
      <top/>
      <bottom style="medium">
        <color rgb="FF969698"/>
      </bottom>
      <diagonal/>
    </border>
    <border>
      <left/>
      <right/>
      <top/>
      <bottom style="medium">
        <color rgb="FF393535"/>
      </bottom>
      <diagonal/>
    </border>
    <border>
      <left/>
      <right/>
      <top/>
      <bottom style="medium">
        <color rgb="FF65489E"/>
      </bottom>
      <diagonal/>
    </border>
    <border>
      <left/>
      <right/>
      <top style="medium">
        <color rgb="FF969698"/>
      </top>
      <bottom/>
      <diagonal/>
    </border>
    <border>
      <left/>
      <right/>
      <top style="medium">
        <color rgb="FF969698"/>
      </top>
      <bottom style="medium">
        <color rgb="FF969698"/>
      </bottom>
      <diagonal/>
    </border>
  </borders>
  <cellStyleXfs count="1">
    <xf numFmtId="0" fontId="0" fillId="0" borderId="0"/>
  </cellStyleXfs>
  <cellXfs count="63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4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3" fontId="5" fillId="2" borderId="3" xfId="0" applyNumberFormat="1" applyFont="1" applyFill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5" fillId="2" borderId="4" xfId="0" applyNumberFormat="1" applyFont="1" applyFill="1" applyBorder="1" applyAlignment="1">
      <alignment horizontal="right" vertical="center" wrapText="1"/>
    </xf>
    <xf numFmtId="3" fontId="5" fillId="0" borderId="4" xfId="0" applyNumberFormat="1" applyFont="1" applyBorder="1" applyAlignment="1">
      <alignment horizontal="right" vertical="center" wrapText="1"/>
    </xf>
    <xf numFmtId="3" fontId="3" fillId="2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 indent="1"/>
    </xf>
    <xf numFmtId="0" fontId="4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3" fontId="3" fillId="2" borderId="3" xfId="0" applyNumberFormat="1" applyFont="1" applyFill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 indent="3"/>
    </xf>
    <xf numFmtId="0" fontId="3" fillId="3" borderId="2" xfId="0" applyFont="1" applyFill="1" applyBorder="1" applyAlignment="1">
      <alignment horizontal="right" vertical="center" wrapText="1" indent="2"/>
    </xf>
    <xf numFmtId="0" fontId="3" fillId="2" borderId="1" xfId="0" applyFont="1" applyFill="1" applyBorder="1" applyAlignment="1">
      <alignment horizontal="right" vertical="center" wrapText="1" indent="2"/>
    </xf>
    <xf numFmtId="0" fontId="10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3" fontId="10" fillId="2" borderId="0" xfId="0" applyNumberFormat="1" applyFont="1" applyFill="1" applyAlignment="1">
      <alignment horizontal="right" vertical="center" wrapText="1"/>
    </xf>
    <xf numFmtId="3" fontId="10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3" fontId="11" fillId="2" borderId="0" xfId="0" applyNumberFormat="1" applyFont="1" applyFill="1" applyAlignment="1">
      <alignment horizontal="right" vertical="center" wrapText="1"/>
    </xf>
    <xf numFmtId="3" fontId="11" fillId="0" borderId="0" xfId="0" applyNumberFormat="1" applyFont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7" fillId="0" borderId="3" xfId="0" applyFont="1" applyBorder="1" applyAlignment="1">
      <alignment vertical="center" wrapText="1"/>
    </xf>
    <xf numFmtId="3" fontId="11" fillId="2" borderId="3" xfId="0" applyNumberFormat="1" applyFont="1" applyFill="1" applyBorder="1" applyAlignment="1">
      <alignment horizontal="right" vertical="center" wrapText="1"/>
    </xf>
    <xf numFmtId="3" fontId="11" fillId="0" borderId="3" xfId="0" applyNumberFormat="1" applyFont="1" applyBorder="1" applyAlignment="1">
      <alignment horizontal="right" vertical="center" wrapText="1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3" fontId="1" fillId="0" borderId="0" xfId="0" applyNumberFormat="1" applyFont="1"/>
    <xf numFmtId="0" fontId="4" fillId="0" borderId="5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vertical="center" wrapText="1"/>
    </xf>
    <xf numFmtId="3" fontId="11" fillId="2" borderId="0" xfId="0" applyNumberFormat="1" applyFont="1" applyFill="1" applyAlignment="1">
      <alignment horizontal="right" vertical="center" wrapText="1"/>
    </xf>
    <xf numFmtId="3" fontId="11" fillId="2" borderId="3" xfId="0" applyNumberFormat="1" applyFont="1" applyFill="1" applyBorder="1" applyAlignment="1">
      <alignment horizontal="right" vertical="center" wrapText="1"/>
    </xf>
    <xf numFmtId="3" fontId="11" fillId="0" borderId="0" xfId="0" applyNumberFormat="1" applyFont="1" applyAlignment="1">
      <alignment horizontal="right" vertical="center" wrapText="1"/>
    </xf>
    <xf numFmtId="3" fontId="11" fillId="0" borderId="3" xfId="0" applyNumberFormat="1" applyFont="1" applyBorder="1" applyAlignment="1">
      <alignment horizontal="right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selection activeCell="A4" sqref="A4"/>
    </sheetView>
  </sheetViews>
  <sheetFormatPr defaultRowHeight="15" x14ac:dyDescent="0.25"/>
  <cols>
    <col min="1" max="1" width="41" customWidth="1"/>
    <col min="2" max="2" width="19.42578125" customWidth="1"/>
    <col min="3" max="3" width="18.28515625" customWidth="1"/>
    <col min="4" max="4" width="28.42578125" customWidth="1"/>
    <col min="5" max="5" width="25.7109375" customWidth="1"/>
  </cols>
  <sheetData>
    <row r="1" spans="1:7" ht="16.5" thickBot="1" x14ac:dyDescent="0.3">
      <c r="A1" s="52" t="s">
        <v>129</v>
      </c>
      <c r="B1" s="52"/>
      <c r="C1" s="52"/>
      <c r="D1" s="52"/>
      <c r="E1" s="52"/>
    </row>
    <row r="2" spans="1:7" ht="32.25" thickBot="1" x14ac:dyDescent="0.3">
      <c r="A2" s="3"/>
      <c r="B2" s="3"/>
      <c r="C2" s="34" t="s">
        <v>1</v>
      </c>
      <c r="D2" s="35" t="s">
        <v>0</v>
      </c>
      <c r="E2" s="36" t="s">
        <v>2</v>
      </c>
    </row>
    <row r="3" spans="1:7" ht="16.5" thickBot="1" x14ac:dyDescent="0.3">
      <c r="A3" s="7" t="s">
        <v>3</v>
      </c>
      <c r="B3" s="8"/>
      <c r="C3" s="8"/>
      <c r="D3" s="9"/>
      <c r="E3" s="8"/>
    </row>
    <row r="4" spans="1:7" ht="16.5" thickBot="1" x14ac:dyDescent="0.3">
      <c r="A4" s="17" t="s">
        <v>4</v>
      </c>
      <c r="B4" s="8"/>
      <c r="C4" s="8"/>
      <c r="D4" s="9"/>
      <c r="E4" s="8"/>
    </row>
    <row r="5" spans="1:7" ht="16.5" thickBot="1" x14ac:dyDescent="0.3">
      <c r="A5" s="10" t="s">
        <v>5</v>
      </c>
      <c r="B5" s="8"/>
      <c r="C5" s="18">
        <v>1</v>
      </c>
      <c r="D5" s="11">
        <v>302115</v>
      </c>
      <c r="E5" s="12">
        <v>316031</v>
      </c>
    </row>
    <row r="6" spans="1:7" ht="16.5" thickBot="1" x14ac:dyDescent="0.3">
      <c r="A6" s="10" t="s">
        <v>6</v>
      </c>
      <c r="B6" s="8"/>
      <c r="C6" s="18">
        <v>1</v>
      </c>
      <c r="D6" s="11">
        <v>150178</v>
      </c>
      <c r="E6" s="12">
        <v>166220</v>
      </c>
    </row>
    <row r="7" spans="1:7" ht="16.5" thickBot="1" x14ac:dyDescent="0.3">
      <c r="A7" s="10" t="s">
        <v>7</v>
      </c>
      <c r="B7" s="8"/>
      <c r="C7" s="8"/>
      <c r="D7" s="11">
        <v>11997</v>
      </c>
      <c r="E7" s="12">
        <v>5813</v>
      </c>
    </row>
    <row r="8" spans="1:7" ht="16.5" thickBot="1" x14ac:dyDescent="0.3">
      <c r="A8" s="10" t="s">
        <v>8</v>
      </c>
      <c r="B8" s="8"/>
      <c r="C8" s="18">
        <v>1</v>
      </c>
      <c r="D8" s="11">
        <v>84262</v>
      </c>
      <c r="E8" s="12">
        <v>82041</v>
      </c>
    </row>
    <row r="9" spans="1:7" ht="16.5" thickBot="1" x14ac:dyDescent="0.3">
      <c r="A9" s="10" t="s">
        <v>9</v>
      </c>
      <c r="B9" s="8"/>
      <c r="C9" s="18">
        <v>1</v>
      </c>
      <c r="D9" s="11">
        <v>29285</v>
      </c>
      <c r="E9" s="12">
        <v>20802</v>
      </c>
    </row>
    <row r="10" spans="1:7" ht="16.5" thickBot="1" x14ac:dyDescent="0.3">
      <c r="A10" s="10" t="s">
        <v>10</v>
      </c>
      <c r="B10" s="8"/>
      <c r="C10" s="8"/>
      <c r="D10" s="9"/>
      <c r="E10" s="8"/>
    </row>
    <row r="11" spans="1:7" ht="16.5" thickBot="1" x14ac:dyDescent="0.3">
      <c r="A11" s="29" t="s">
        <v>11</v>
      </c>
      <c r="B11" s="8"/>
      <c r="C11" s="18">
        <v>2</v>
      </c>
      <c r="D11" s="11">
        <v>164549</v>
      </c>
      <c r="E11" s="12">
        <v>25259</v>
      </c>
    </row>
    <row r="12" spans="1:7" ht="16.5" thickBot="1" x14ac:dyDescent="0.3">
      <c r="A12" s="29" t="s">
        <v>12</v>
      </c>
      <c r="B12" s="8"/>
      <c r="C12" s="18">
        <v>3</v>
      </c>
      <c r="D12" s="11">
        <v>6813</v>
      </c>
      <c r="E12" s="12">
        <v>2668</v>
      </c>
    </row>
    <row r="13" spans="1:7" ht="16.5" thickBot="1" x14ac:dyDescent="0.3">
      <c r="A13" s="10" t="s">
        <v>13</v>
      </c>
      <c r="B13" s="8"/>
      <c r="C13" s="18">
        <v>4</v>
      </c>
      <c r="D13" s="11">
        <v>4776</v>
      </c>
      <c r="E13" s="12">
        <v>5075</v>
      </c>
    </row>
    <row r="14" spans="1:7" ht="16.5" thickBot="1" x14ac:dyDescent="0.3">
      <c r="A14" s="10" t="s">
        <v>14</v>
      </c>
      <c r="B14" s="8"/>
      <c r="C14" s="18">
        <v>5</v>
      </c>
      <c r="D14" s="13">
        <v>17676</v>
      </c>
      <c r="E14" s="14">
        <v>8653</v>
      </c>
    </row>
    <row r="15" spans="1:7" ht="16.5" thickBot="1" x14ac:dyDescent="0.3">
      <c r="A15" s="17" t="s">
        <v>15</v>
      </c>
      <c r="B15" s="8"/>
      <c r="C15" s="8"/>
      <c r="D15" s="19">
        <v>771651</v>
      </c>
      <c r="E15" s="20">
        <v>632562</v>
      </c>
      <c r="F15" s="1">
        <f>SUM(D5:D14)</f>
        <v>771651</v>
      </c>
      <c r="G15" s="1">
        <f>SUM(E5:E14)</f>
        <v>632562</v>
      </c>
    </row>
    <row r="16" spans="1:7" ht="16.5" thickBot="1" x14ac:dyDescent="0.3">
      <c r="A16" s="17" t="s">
        <v>16</v>
      </c>
      <c r="B16" s="8"/>
      <c r="C16" s="8"/>
      <c r="D16" s="9"/>
      <c r="E16" s="8"/>
    </row>
    <row r="17" spans="1:7" ht="16.5" thickBot="1" x14ac:dyDescent="0.3">
      <c r="A17" s="10" t="s">
        <v>17</v>
      </c>
      <c r="B17" s="8"/>
      <c r="C17" s="18">
        <v>6</v>
      </c>
      <c r="D17" s="11">
        <v>67561</v>
      </c>
      <c r="E17" s="12">
        <v>60837</v>
      </c>
    </row>
    <row r="18" spans="1:7" ht="16.5" thickBot="1" x14ac:dyDescent="0.3">
      <c r="A18" s="10" t="s">
        <v>10</v>
      </c>
      <c r="B18" s="8"/>
      <c r="C18" s="8"/>
      <c r="D18" s="9"/>
      <c r="E18" s="8"/>
    </row>
    <row r="19" spans="1:7" ht="16.5" thickBot="1" x14ac:dyDescent="0.3">
      <c r="A19" s="29" t="s">
        <v>11</v>
      </c>
      <c r="B19" s="8"/>
      <c r="C19" s="18">
        <v>7</v>
      </c>
      <c r="D19" s="11">
        <v>70939</v>
      </c>
      <c r="E19" s="12">
        <v>57603</v>
      </c>
    </row>
    <row r="20" spans="1:7" ht="16.5" thickBot="1" x14ac:dyDescent="0.3">
      <c r="A20" s="29" t="s">
        <v>18</v>
      </c>
      <c r="B20" s="8"/>
      <c r="C20" s="18">
        <v>8</v>
      </c>
      <c r="D20" s="11">
        <v>30089</v>
      </c>
      <c r="E20" s="12">
        <v>17555</v>
      </c>
    </row>
    <row r="21" spans="1:7" ht="16.5" thickBot="1" x14ac:dyDescent="0.3">
      <c r="A21" s="29" t="s">
        <v>19</v>
      </c>
      <c r="B21" s="8"/>
      <c r="C21" s="18">
        <v>9</v>
      </c>
      <c r="D21" s="11">
        <v>7512</v>
      </c>
      <c r="E21" s="12">
        <v>4255</v>
      </c>
    </row>
    <row r="22" spans="1:7" ht="16.5" thickBot="1" x14ac:dyDescent="0.3">
      <c r="A22" s="29" t="s">
        <v>12</v>
      </c>
      <c r="B22" s="8"/>
      <c r="C22" s="8"/>
      <c r="D22" s="26">
        <v>545</v>
      </c>
      <c r="E22" s="12">
        <v>2327</v>
      </c>
    </row>
    <row r="23" spans="1:7" ht="16.5" thickBot="1" x14ac:dyDescent="0.3">
      <c r="A23" s="29" t="s">
        <v>20</v>
      </c>
      <c r="B23" s="8"/>
      <c r="C23" s="18">
        <v>10</v>
      </c>
      <c r="D23" s="11">
        <v>12638</v>
      </c>
      <c r="E23" s="12">
        <v>8448</v>
      </c>
    </row>
    <row r="24" spans="1:7" ht="15.75" x14ac:dyDescent="0.25">
      <c r="A24" s="37" t="s">
        <v>21</v>
      </c>
      <c r="B24" s="38"/>
      <c r="C24" s="39">
        <v>11</v>
      </c>
      <c r="D24" s="40">
        <v>36804</v>
      </c>
      <c r="E24" s="41">
        <v>32761</v>
      </c>
    </row>
    <row r="25" spans="1:7" ht="15.75" x14ac:dyDescent="0.25">
      <c r="A25" s="42" t="s">
        <v>22</v>
      </c>
      <c r="B25" s="38"/>
      <c r="C25" s="38"/>
      <c r="D25" s="43">
        <v>226088</v>
      </c>
      <c r="E25" s="44">
        <v>183786</v>
      </c>
      <c r="F25" s="1">
        <f>SUM(D17:D24)</f>
        <v>226088</v>
      </c>
      <c r="G25" s="1">
        <f>SUM(E17:E24)</f>
        <v>183786</v>
      </c>
    </row>
    <row r="26" spans="1:7" ht="15.75" x14ac:dyDescent="0.25">
      <c r="A26" s="37" t="s">
        <v>23</v>
      </c>
      <c r="B26" s="38"/>
      <c r="C26" s="39">
        <v>39</v>
      </c>
      <c r="D26" s="43">
        <v>4667</v>
      </c>
      <c r="E26" s="45">
        <v>0</v>
      </c>
    </row>
    <row r="27" spans="1:7" ht="16.5" thickBot="1" x14ac:dyDescent="0.3">
      <c r="A27" s="46" t="s">
        <v>25</v>
      </c>
      <c r="B27" s="8"/>
      <c r="C27" s="8"/>
      <c r="D27" s="47">
        <v>1002406</v>
      </c>
      <c r="E27" s="48">
        <v>816348</v>
      </c>
      <c r="F27" s="1">
        <f>D15+D25+D26</f>
        <v>1002406</v>
      </c>
      <c r="G27" s="1">
        <f>E15+E25+E26</f>
        <v>816348</v>
      </c>
    </row>
    <row r="28" spans="1:7" ht="16.5" thickBot="1" x14ac:dyDescent="0.3">
      <c r="A28" s="7" t="s">
        <v>26</v>
      </c>
      <c r="B28" s="8"/>
      <c r="C28" s="8"/>
      <c r="D28" s="9"/>
      <c r="E28" s="8"/>
    </row>
    <row r="29" spans="1:7" ht="16.5" thickBot="1" x14ac:dyDescent="0.3">
      <c r="A29" s="17" t="s">
        <v>27</v>
      </c>
      <c r="B29" s="8"/>
      <c r="C29" s="8"/>
      <c r="D29" s="9"/>
      <c r="E29" s="8"/>
    </row>
    <row r="30" spans="1:7" ht="16.5" thickBot="1" x14ac:dyDescent="0.3">
      <c r="A30" s="10" t="s">
        <v>28</v>
      </c>
      <c r="B30" s="8"/>
      <c r="C30" s="18">
        <v>13</v>
      </c>
      <c r="D30" s="11">
        <v>5926</v>
      </c>
      <c r="E30" s="12">
        <v>5922</v>
      </c>
    </row>
    <row r="31" spans="1:7" ht="16.5" thickBot="1" x14ac:dyDescent="0.3">
      <c r="A31" s="10" t="s">
        <v>29</v>
      </c>
      <c r="B31" s="8"/>
      <c r="C31" s="18">
        <v>14</v>
      </c>
      <c r="D31" s="11">
        <v>381186</v>
      </c>
      <c r="E31" s="12">
        <v>287584</v>
      </c>
    </row>
    <row r="32" spans="1:7" ht="16.5" thickBot="1" x14ac:dyDescent="0.3">
      <c r="A32" s="10" t="s">
        <v>30</v>
      </c>
      <c r="B32" s="8"/>
      <c r="C32" s="8"/>
      <c r="D32" s="11">
        <v>8280</v>
      </c>
      <c r="E32" s="12">
        <v>3539</v>
      </c>
    </row>
    <row r="33" spans="1:7" ht="16.5" thickBot="1" x14ac:dyDescent="0.3">
      <c r="A33" s="42" t="s">
        <v>136</v>
      </c>
      <c r="B33" s="8"/>
      <c r="C33" s="8"/>
      <c r="D33" s="32">
        <f>SUM(D30:D32)</f>
        <v>395392</v>
      </c>
      <c r="E33" s="32">
        <f>SUM(E30:E32)</f>
        <v>297045</v>
      </c>
      <c r="F33" s="1">
        <f>SUM(D30:D32)</f>
        <v>395392</v>
      </c>
      <c r="G33" s="1">
        <f>SUM(E30:E32)</f>
        <v>297045</v>
      </c>
    </row>
    <row r="34" spans="1:7" ht="16.5" thickBot="1" x14ac:dyDescent="0.3">
      <c r="A34" s="17" t="s">
        <v>31</v>
      </c>
      <c r="B34" s="8"/>
      <c r="C34" s="8"/>
      <c r="D34" s="9"/>
      <c r="E34" s="8"/>
      <c r="F34" s="1"/>
    </row>
    <row r="35" spans="1:7" ht="16.5" thickBot="1" x14ac:dyDescent="0.3">
      <c r="A35" s="7" t="s">
        <v>32</v>
      </c>
      <c r="B35" s="8"/>
      <c r="C35" s="8"/>
      <c r="D35" s="9"/>
      <c r="E35" s="8"/>
    </row>
    <row r="36" spans="1:7" ht="16.5" thickBot="1" x14ac:dyDescent="0.3">
      <c r="A36" s="10" t="s">
        <v>33</v>
      </c>
      <c r="B36" s="8"/>
      <c r="C36" s="8"/>
      <c r="D36" s="9"/>
      <c r="E36" s="8"/>
    </row>
    <row r="37" spans="1:7" ht="16.5" thickBot="1" x14ac:dyDescent="0.3">
      <c r="A37" s="29" t="s">
        <v>34</v>
      </c>
      <c r="B37" s="8"/>
      <c r="C37" s="18">
        <v>15</v>
      </c>
      <c r="D37" s="11">
        <v>207506</v>
      </c>
      <c r="E37" s="12">
        <v>144175</v>
      </c>
    </row>
    <row r="38" spans="1:7" ht="16.5" thickBot="1" x14ac:dyDescent="0.3">
      <c r="A38" s="29" t="s">
        <v>35</v>
      </c>
      <c r="B38" s="8"/>
      <c r="C38" s="18">
        <v>16</v>
      </c>
      <c r="D38" s="11">
        <v>10020</v>
      </c>
      <c r="E38" s="12">
        <v>8542</v>
      </c>
    </row>
    <row r="39" spans="1:7" ht="16.5" thickBot="1" x14ac:dyDescent="0.3">
      <c r="A39" s="10" t="s">
        <v>36</v>
      </c>
      <c r="B39" s="8"/>
      <c r="C39" s="8"/>
      <c r="D39" s="11">
        <v>18839</v>
      </c>
      <c r="E39" s="12">
        <v>20210</v>
      </c>
    </row>
    <row r="40" spans="1:7" ht="16.5" thickBot="1" x14ac:dyDescent="0.3">
      <c r="A40" s="10" t="s">
        <v>37</v>
      </c>
      <c r="B40" s="8"/>
      <c r="C40" s="18">
        <v>17</v>
      </c>
      <c r="D40" s="11">
        <v>2856</v>
      </c>
      <c r="E40" s="12">
        <v>2906</v>
      </c>
    </row>
    <row r="41" spans="1:7" ht="16.5" thickBot="1" x14ac:dyDescent="0.3">
      <c r="A41" s="10" t="s">
        <v>38</v>
      </c>
      <c r="B41" s="8"/>
      <c r="C41" s="18">
        <v>4</v>
      </c>
      <c r="D41" s="11">
        <v>49923</v>
      </c>
      <c r="E41" s="12">
        <v>29618</v>
      </c>
    </row>
    <row r="42" spans="1:7" ht="15.75" x14ac:dyDescent="0.25">
      <c r="A42" s="37" t="s">
        <v>39</v>
      </c>
      <c r="B42" s="38"/>
      <c r="C42" s="38"/>
      <c r="D42" s="49">
        <v>548</v>
      </c>
      <c r="E42" s="50" t="s">
        <v>24</v>
      </c>
    </row>
    <row r="43" spans="1:7" ht="15.75" x14ac:dyDescent="0.25">
      <c r="A43" s="42" t="s">
        <v>40</v>
      </c>
      <c r="B43" s="53"/>
      <c r="C43" s="53"/>
      <c r="D43" s="55">
        <v>289692</v>
      </c>
      <c r="E43" s="57">
        <v>205451</v>
      </c>
    </row>
    <row r="44" spans="1:7" ht="16.5" thickBot="1" x14ac:dyDescent="0.3">
      <c r="A44" s="7" t="s">
        <v>41</v>
      </c>
      <c r="B44" s="54"/>
      <c r="C44" s="54"/>
      <c r="D44" s="56"/>
      <c r="E44" s="58"/>
      <c r="F44" s="1">
        <f>SUM(D37:D42)</f>
        <v>289692</v>
      </c>
      <c r="G44" s="1">
        <f>SUM(E37:E42)</f>
        <v>205451</v>
      </c>
    </row>
    <row r="45" spans="1:7" ht="16.5" thickBot="1" x14ac:dyDescent="0.3">
      <c r="A45" s="10" t="s">
        <v>33</v>
      </c>
      <c r="B45" s="8"/>
      <c r="C45" s="8"/>
      <c r="D45" s="9"/>
      <c r="E45" s="8"/>
    </row>
    <row r="46" spans="1:7" ht="16.5" thickBot="1" x14ac:dyDescent="0.3">
      <c r="A46" s="29" t="s">
        <v>34</v>
      </c>
      <c r="B46" s="8"/>
      <c r="C46" s="18">
        <v>18</v>
      </c>
      <c r="D46" s="11">
        <v>64436</v>
      </c>
      <c r="E46" s="12">
        <v>37429</v>
      </c>
    </row>
    <row r="47" spans="1:7" ht="16.5" thickBot="1" x14ac:dyDescent="0.3">
      <c r="A47" s="29" t="s">
        <v>42</v>
      </c>
      <c r="B47" s="8"/>
      <c r="C47" s="8"/>
      <c r="D47" s="11">
        <v>108309</v>
      </c>
      <c r="E47" s="12">
        <v>106861</v>
      </c>
    </row>
    <row r="48" spans="1:7" ht="16.5" thickBot="1" x14ac:dyDescent="0.3">
      <c r="A48" s="29" t="s">
        <v>35</v>
      </c>
      <c r="B48" s="8"/>
      <c r="C48" s="18">
        <v>19</v>
      </c>
      <c r="D48" s="11">
        <v>87051</v>
      </c>
      <c r="E48" s="12">
        <v>125151</v>
      </c>
    </row>
    <row r="49" spans="1:7" ht="16.5" thickBot="1" x14ac:dyDescent="0.3">
      <c r="A49" s="10" t="s">
        <v>43</v>
      </c>
      <c r="B49" s="8"/>
      <c r="C49" s="18">
        <v>20</v>
      </c>
      <c r="D49" s="11">
        <v>52901</v>
      </c>
      <c r="E49" s="12">
        <v>43179</v>
      </c>
    </row>
    <row r="50" spans="1:7" ht="15.75" x14ac:dyDescent="0.25">
      <c r="A50" s="37" t="s">
        <v>37</v>
      </c>
      <c r="B50" s="38"/>
      <c r="C50" s="39">
        <v>21</v>
      </c>
      <c r="D50" s="40">
        <v>1326</v>
      </c>
      <c r="E50" s="41">
        <v>1232</v>
      </c>
    </row>
    <row r="51" spans="1:7" ht="15.75" x14ac:dyDescent="0.25">
      <c r="A51" s="42" t="s">
        <v>44</v>
      </c>
      <c r="B51" s="38"/>
      <c r="C51" s="38"/>
      <c r="D51" s="43">
        <v>314023</v>
      </c>
      <c r="E51" s="44">
        <v>313852</v>
      </c>
      <c r="F51" s="1">
        <f>SUM(D46:D50)</f>
        <v>314023</v>
      </c>
      <c r="G51" s="1">
        <f>SUM(E46:E50)</f>
        <v>313852</v>
      </c>
    </row>
    <row r="52" spans="1:7" ht="31.5" x14ac:dyDescent="0.25">
      <c r="A52" s="37" t="s">
        <v>45</v>
      </c>
      <c r="B52" s="38"/>
      <c r="C52" s="39">
        <v>39</v>
      </c>
      <c r="D52" s="43">
        <v>3299</v>
      </c>
      <c r="E52" s="45">
        <v>0</v>
      </c>
    </row>
    <row r="53" spans="1:7" ht="15.75" x14ac:dyDescent="0.25">
      <c r="A53" s="42" t="s">
        <v>46</v>
      </c>
      <c r="B53" s="38"/>
      <c r="C53" s="38"/>
      <c r="D53" s="43">
        <v>607014</v>
      </c>
      <c r="E53" s="44">
        <v>519303</v>
      </c>
      <c r="F53" s="1">
        <f>D43+D51+D52</f>
        <v>607014</v>
      </c>
      <c r="G53" s="1">
        <f>E43+E51+E52</f>
        <v>519303</v>
      </c>
    </row>
    <row r="54" spans="1:7" ht="16.5" thickBot="1" x14ac:dyDescent="0.3">
      <c r="A54" s="17" t="s">
        <v>47</v>
      </c>
      <c r="B54" s="8"/>
      <c r="C54" s="8"/>
      <c r="D54" s="19">
        <v>1002406</v>
      </c>
      <c r="E54" s="20">
        <v>816348</v>
      </c>
      <c r="F54" s="1">
        <f>D33+D53</f>
        <v>1002406</v>
      </c>
      <c r="G54" s="1">
        <f>E33+E53</f>
        <v>816348</v>
      </c>
    </row>
    <row r="56" spans="1:7" x14ac:dyDescent="0.25">
      <c r="E56" s="1"/>
    </row>
  </sheetData>
  <mergeCells count="5">
    <mergeCell ref="A1:E1"/>
    <mergeCell ref="B43:B44"/>
    <mergeCell ref="C43:C44"/>
    <mergeCell ref="D43:D44"/>
    <mergeCell ref="E43:E4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10" workbookViewId="0">
      <selection activeCell="E24" sqref="E24"/>
    </sheetView>
  </sheetViews>
  <sheetFormatPr defaultRowHeight="15.75" x14ac:dyDescent="0.25"/>
  <cols>
    <col min="1" max="1" width="51" style="2" customWidth="1"/>
    <col min="2" max="2" width="9.140625" style="2"/>
    <col min="3" max="3" width="16.42578125" style="2" customWidth="1"/>
    <col min="4" max="4" width="20.7109375" style="2" customWidth="1"/>
    <col min="5" max="7" width="9.140625" style="2"/>
    <col min="8" max="8" width="21.42578125" style="2" customWidth="1"/>
    <col min="9" max="9" width="30.7109375" style="2" customWidth="1"/>
    <col min="10" max="16384" width="9.140625" style="2"/>
  </cols>
  <sheetData>
    <row r="1" spans="1:6" ht="16.5" thickBot="1" x14ac:dyDescent="0.3">
      <c r="A1" s="61" t="s">
        <v>130</v>
      </c>
      <c r="B1" s="61"/>
      <c r="C1" s="61"/>
      <c r="D1" s="61"/>
    </row>
    <row r="2" spans="1:6" ht="16.5" thickBot="1" x14ac:dyDescent="0.3">
      <c r="A2" s="3"/>
      <c r="B2" s="4" t="s">
        <v>1</v>
      </c>
      <c r="C2" s="5" t="s">
        <v>48</v>
      </c>
      <c r="D2" s="6" t="s">
        <v>49</v>
      </c>
    </row>
    <row r="3" spans="1:6" ht="16.5" thickBot="1" x14ac:dyDescent="0.3">
      <c r="A3" s="7" t="s">
        <v>50</v>
      </c>
      <c r="B3" s="8"/>
      <c r="C3" s="9"/>
      <c r="D3" s="8"/>
    </row>
    <row r="4" spans="1:6" ht="16.5" thickBot="1" x14ac:dyDescent="0.3">
      <c r="A4" s="10" t="s">
        <v>51</v>
      </c>
      <c r="B4" s="8"/>
      <c r="C4" s="11">
        <v>585540</v>
      </c>
      <c r="D4" s="12">
        <v>411105</v>
      </c>
    </row>
    <row r="5" spans="1:6" ht="16.5" thickBot="1" x14ac:dyDescent="0.3">
      <c r="A5" s="10" t="s">
        <v>52</v>
      </c>
      <c r="B5" s="8"/>
      <c r="C5" s="13">
        <v>37269</v>
      </c>
      <c r="D5" s="14">
        <v>19626</v>
      </c>
    </row>
    <row r="6" spans="1:6" ht="16.5" thickBot="1" x14ac:dyDescent="0.3">
      <c r="A6" s="10" t="s">
        <v>53</v>
      </c>
      <c r="B6" s="8"/>
      <c r="C6" s="15">
        <v>622809</v>
      </c>
      <c r="D6" s="16">
        <v>430731</v>
      </c>
      <c r="E6" s="51">
        <f>C4+C5</f>
        <v>622809</v>
      </c>
      <c r="F6" s="51">
        <f>D4+D5</f>
        <v>430731</v>
      </c>
    </row>
    <row r="7" spans="1:6" ht="16.5" thickBot="1" x14ac:dyDescent="0.3">
      <c r="A7" s="10" t="s">
        <v>54</v>
      </c>
      <c r="B7" s="8"/>
      <c r="C7" s="13">
        <v>41789</v>
      </c>
      <c r="D7" s="14">
        <v>22466</v>
      </c>
    </row>
    <row r="8" spans="1:6" ht="16.5" thickBot="1" x14ac:dyDescent="0.3">
      <c r="A8" s="17" t="s">
        <v>55</v>
      </c>
      <c r="B8" s="18">
        <v>22</v>
      </c>
      <c r="C8" s="15">
        <v>581020</v>
      </c>
      <c r="D8" s="16">
        <v>408265</v>
      </c>
      <c r="E8" s="51">
        <f>C6-C7</f>
        <v>581020</v>
      </c>
      <c r="F8" s="51">
        <f>D6-D7</f>
        <v>408265</v>
      </c>
    </row>
    <row r="9" spans="1:6" ht="16.5" thickBot="1" x14ac:dyDescent="0.3">
      <c r="A9" s="10" t="s">
        <v>56</v>
      </c>
      <c r="B9" s="18">
        <v>23</v>
      </c>
      <c r="C9" s="13">
        <v>8635</v>
      </c>
      <c r="D9" s="14">
        <v>9949</v>
      </c>
    </row>
    <row r="10" spans="1:6" ht="16.5" thickBot="1" x14ac:dyDescent="0.3">
      <c r="A10" s="17" t="s">
        <v>57</v>
      </c>
      <c r="B10" s="8"/>
      <c r="C10" s="19">
        <v>589655</v>
      </c>
      <c r="D10" s="20">
        <v>418214</v>
      </c>
      <c r="E10" s="51">
        <f>C8+C9</f>
        <v>589655</v>
      </c>
      <c r="F10" s="51">
        <f>D8+D9</f>
        <v>418214</v>
      </c>
    </row>
    <row r="11" spans="1:6" ht="16.5" thickBot="1" x14ac:dyDescent="0.3">
      <c r="A11" s="8"/>
      <c r="B11" s="8"/>
      <c r="C11" s="9"/>
      <c r="D11" s="8"/>
    </row>
    <row r="12" spans="1:6" ht="16.5" thickBot="1" x14ac:dyDescent="0.3">
      <c r="A12" s="7" t="s">
        <v>58</v>
      </c>
      <c r="B12" s="8"/>
      <c r="C12" s="9"/>
      <c r="D12" s="8"/>
    </row>
    <row r="13" spans="1:6" ht="16.5" thickBot="1" x14ac:dyDescent="0.3">
      <c r="A13" s="10" t="s">
        <v>59</v>
      </c>
      <c r="B13" s="8"/>
      <c r="C13" s="11">
        <v>275237</v>
      </c>
      <c r="D13" s="12">
        <v>207448</v>
      </c>
    </row>
    <row r="14" spans="1:6" ht="16.5" thickBot="1" x14ac:dyDescent="0.3">
      <c r="A14" s="10" t="s">
        <v>60</v>
      </c>
      <c r="B14" s="8"/>
      <c r="C14" s="11">
        <v>123930</v>
      </c>
      <c r="D14" s="12">
        <v>68628</v>
      </c>
    </row>
    <row r="15" spans="1:6" ht="32.25" thickBot="1" x14ac:dyDescent="0.3">
      <c r="A15" s="10" t="s">
        <v>61</v>
      </c>
      <c r="B15" s="18">
        <v>24</v>
      </c>
      <c r="C15" s="11">
        <v>-4680</v>
      </c>
      <c r="D15" s="12">
        <v>-8610</v>
      </c>
    </row>
    <row r="16" spans="1:6" ht="16.5" thickBot="1" x14ac:dyDescent="0.3">
      <c r="A16" s="10" t="s">
        <v>62</v>
      </c>
      <c r="B16" s="8"/>
      <c r="C16" s="11">
        <v>13885</v>
      </c>
      <c r="D16" s="12">
        <v>16588</v>
      </c>
    </row>
    <row r="17" spans="1:10" ht="16.5" thickBot="1" x14ac:dyDescent="0.3">
      <c r="A17" s="10" t="s">
        <v>63</v>
      </c>
      <c r="B17" s="18">
        <v>25</v>
      </c>
      <c r="C17" s="11">
        <v>12488</v>
      </c>
      <c r="D17" s="12">
        <v>9523</v>
      </c>
    </row>
    <row r="18" spans="1:10" ht="16.5" thickBot="1" x14ac:dyDescent="0.3">
      <c r="A18" s="10" t="s">
        <v>64</v>
      </c>
      <c r="B18" s="18">
        <v>26</v>
      </c>
      <c r="C18" s="11">
        <v>16495</v>
      </c>
      <c r="D18" s="12">
        <v>8052</v>
      </c>
    </row>
    <row r="19" spans="1:10" ht="16.5" thickBot="1" x14ac:dyDescent="0.3">
      <c r="A19" s="10" t="s">
        <v>65</v>
      </c>
      <c r="B19" s="18">
        <v>1</v>
      </c>
      <c r="C19" s="11">
        <v>20934</v>
      </c>
      <c r="D19" s="12">
        <v>16706</v>
      </c>
    </row>
    <row r="20" spans="1:10" ht="16.5" thickBot="1" x14ac:dyDescent="0.3">
      <c r="A20" s="10" t="s">
        <v>66</v>
      </c>
      <c r="B20" s="18">
        <v>27</v>
      </c>
      <c r="C20" s="13">
        <v>76242</v>
      </c>
      <c r="D20" s="14">
        <v>50512</v>
      </c>
    </row>
    <row r="21" spans="1:10" ht="16.5" thickBot="1" x14ac:dyDescent="0.3">
      <c r="A21" s="17" t="s">
        <v>67</v>
      </c>
      <c r="B21" s="8"/>
      <c r="C21" s="19">
        <v>534531</v>
      </c>
      <c r="D21" s="20">
        <v>368847</v>
      </c>
      <c r="E21" s="51">
        <f>SUM(C13:C20)</f>
        <v>534531</v>
      </c>
      <c r="F21" s="51">
        <f>SUM(D13:D20)</f>
        <v>368847</v>
      </c>
    </row>
    <row r="22" spans="1:10" ht="159.75" customHeight="1" thickBot="1" x14ac:dyDescent="0.3">
      <c r="A22" s="59" t="s">
        <v>132</v>
      </c>
      <c r="B22" s="8"/>
      <c r="C22" s="15">
        <v>55124</v>
      </c>
      <c r="D22" s="16">
        <v>49367</v>
      </c>
    </row>
    <row r="23" spans="1:10" ht="16.5" thickBot="1" x14ac:dyDescent="0.3">
      <c r="A23" s="60"/>
      <c r="B23" s="8"/>
      <c r="C23" s="21">
        <v>103</v>
      </c>
      <c r="D23" s="22">
        <v>59</v>
      </c>
    </row>
    <row r="24" spans="1:10" ht="16.5" thickBot="1" x14ac:dyDescent="0.3">
      <c r="A24" s="17" t="s">
        <v>68</v>
      </c>
      <c r="B24" s="8"/>
      <c r="C24" s="15">
        <v>55227</v>
      </c>
      <c r="D24" s="16">
        <v>49426</v>
      </c>
      <c r="E24" s="51">
        <f>C22+C23</f>
        <v>55227</v>
      </c>
      <c r="F24" s="51">
        <f>D22+D23</f>
        <v>49426</v>
      </c>
    </row>
    <row r="25" spans="1:10" ht="16.5" thickBot="1" x14ac:dyDescent="0.3">
      <c r="A25" s="17" t="s">
        <v>69</v>
      </c>
      <c r="B25" s="8"/>
      <c r="C25" s="9"/>
      <c r="D25" s="8"/>
    </row>
    <row r="26" spans="1:10" ht="16.5" thickBot="1" x14ac:dyDescent="0.3">
      <c r="A26" s="10" t="s">
        <v>70</v>
      </c>
      <c r="B26" s="18">
        <v>12</v>
      </c>
      <c r="C26" s="11">
        <v>11683</v>
      </c>
      <c r="D26" s="12">
        <v>10098</v>
      </c>
    </row>
    <row r="27" spans="1:10" ht="16.5" thickBot="1" x14ac:dyDescent="0.3">
      <c r="A27" s="10" t="s">
        <v>71</v>
      </c>
      <c r="B27" s="18">
        <v>12</v>
      </c>
      <c r="C27" s="13">
        <v>3707</v>
      </c>
      <c r="D27" s="14">
        <v>3248</v>
      </c>
    </row>
    <row r="28" spans="1:10" ht="16.5" thickBot="1" x14ac:dyDescent="0.3">
      <c r="A28" s="17" t="s">
        <v>137</v>
      </c>
      <c r="B28" s="8"/>
      <c r="C28" s="19">
        <v>39837</v>
      </c>
      <c r="D28" s="20">
        <v>36080</v>
      </c>
      <c r="E28" s="51">
        <f>C24-(C26+C27)</f>
        <v>39837</v>
      </c>
      <c r="F28" s="51">
        <f>D24-(D26+D27)</f>
        <v>36080</v>
      </c>
    </row>
    <row r="29" spans="1:10" ht="16.5" thickBot="1" x14ac:dyDescent="0.3">
      <c r="A29" s="17" t="s">
        <v>72</v>
      </c>
      <c r="B29" s="8"/>
      <c r="C29" s="9"/>
      <c r="D29" s="8"/>
    </row>
    <row r="30" spans="1:10" ht="32.25" thickBot="1" x14ac:dyDescent="0.3">
      <c r="A30" s="10" t="s">
        <v>73</v>
      </c>
      <c r="B30" s="18">
        <v>23.1</v>
      </c>
      <c r="C30" s="11">
        <v>77470</v>
      </c>
      <c r="D30" s="23">
        <v>495</v>
      </c>
    </row>
    <row r="31" spans="1:10" ht="32.25" thickBot="1" x14ac:dyDescent="0.3">
      <c r="A31" s="10" t="s">
        <v>74</v>
      </c>
      <c r="B31" s="8"/>
      <c r="C31" s="11">
        <v>-16705</v>
      </c>
      <c r="D31" s="23">
        <v>-11</v>
      </c>
      <c r="G31" s="51"/>
      <c r="I31" s="51"/>
    </row>
    <row r="32" spans="1:10" ht="16.5" thickBot="1" x14ac:dyDescent="0.3">
      <c r="A32" s="10" t="s">
        <v>75</v>
      </c>
      <c r="B32" s="18">
        <v>23.2</v>
      </c>
      <c r="C32" s="11">
        <v>-2177</v>
      </c>
      <c r="D32" s="12">
        <v>-3053</v>
      </c>
      <c r="I32" s="51"/>
      <c r="J32" s="51"/>
    </row>
    <row r="33" spans="1:6" ht="32.25" thickBot="1" x14ac:dyDescent="0.3">
      <c r="A33" s="10" t="s">
        <v>76</v>
      </c>
      <c r="B33" s="8"/>
      <c r="C33" s="24">
        <v>177</v>
      </c>
      <c r="D33" s="25">
        <v>934</v>
      </c>
    </row>
    <row r="34" spans="1:6" ht="32.25" thickBot="1" x14ac:dyDescent="0.3">
      <c r="A34" s="17" t="s">
        <v>77</v>
      </c>
      <c r="B34" s="8"/>
      <c r="C34" s="15">
        <v>58765</v>
      </c>
      <c r="D34" s="16">
        <v>-1635</v>
      </c>
      <c r="E34" s="51">
        <f>SUM(C30:C33)</f>
        <v>58765</v>
      </c>
      <c r="F34" s="51">
        <f>SUM(D30:D33)</f>
        <v>-1635</v>
      </c>
    </row>
    <row r="35" spans="1:6" ht="16.5" thickBot="1" x14ac:dyDescent="0.3">
      <c r="A35" s="17" t="s">
        <v>78</v>
      </c>
      <c r="B35" s="8"/>
      <c r="C35" s="19">
        <v>98602</v>
      </c>
      <c r="D35" s="20">
        <v>34445</v>
      </c>
      <c r="E35" s="51">
        <f>C28+C34</f>
        <v>98602</v>
      </c>
      <c r="F35" s="51">
        <f>D28+D34</f>
        <v>34445</v>
      </c>
    </row>
    <row r="36" spans="1:6" ht="16.5" thickBot="1" x14ac:dyDescent="0.3">
      <c r="A36" s="17" t="s">
        <v>79</v>
      </c>
      <c r="B36" s="8"/>
      <c r="C36" s="9"/>
      <c r="D36" s="8"/>
    </row>
    <row r="37" spans="1:6" ht="16.5" thickBot="1" x14ac:dyDescent="0.3">
      <c r="A37" s="10" t="s">
        <v>139</v>
      </c>
      <c r="B37" s="8"/>
      <c r="C37" s="11">
        <v>39588</v>
      </c>
      <c r="D37" s="12">
        <v>36075</v>
      </c>
    </row>
    <row r="38" spans="1:6" ht="16.5" thickBot="1" x14ac:dyDescent="0.3">
      <c r="A38" s="10" t="s">
        <v>81</v>
      </c>
      <c r="B38" s="8"/>
      <c r="C38" s="26">
        <v>249</v>
      </c>
      <c r="D38" s="23">
        <v>5</v>
      </c>
    </row>
    <row r="39" spans="1:6" ht="32.25" thickBot="1" x14ac:dyDescent="0.3">
      <c r="A39" s="17" t="s">
        <v>82</v>
      </c>
      <c r="B39" s="8"/>
      <c r="C39" s="9"/>
      <c r="D39" s="8"/>
    </row>
    <row r="40" spans="1:6" ht="16.5" thickBot="1" x14ac:dyDescent="0.3">
      <c r="A40" s="10" t="s">
        <v>80</v>
      </c>
      <c r="B40" s="8"/>
      <c r="C40" s="11">
        <v>58773</v>
      </c>
      <c r="D40" s="12">
        <v>-1639</v>
      </c>
    </row>
    <row r="41" spans="1:6" ht="16.5" thickBot="1" x14ac:dyDescent="0.3">
      <c r="A41" s="10" t="s">
        <v>81</v>
      </c>
      <c r="B41" s="8"/>
      <c r="C41" s="26">
        <v>-8</v>
      </c>
      <c r="D41" s="23">
        <v>4</v>
      </c>
    </row>
    <row r="42" spans="1:6" ht="16.5" thickBot="1" x14ac:dyDescent="0.3">
      <c r="A42" s="17" t="s">
        <v>83</v>
      </c>
      <c r="B42" s="8"/>
      <c r="C42" s="9"/>
      <c r="D42" s="8"/>
    </row>
    <row r="43" spans="1:6" ht="16.5" thickBot="1" x14ac:dyDescent="0.3">
      <c r="A43" s="10" t="s">
        <v>80</v>
      </c>
      <c r="B43" s="8"/>
      <c r="C43" s="11">
        <v>98361</v>
      </c>
      <c r="D43" s="12">
        <v>34436</v>
      </c>
    </row>
    <row r="44" spans="1:6" ht="16.5" thickBot="1" x14ac:dyDescent="0.3">
      <c r="A44" s="10" t="s">
        <v>81</v>
      </c>
      <c r="B44" s="8"/>
      <c r="C44" s="26">
        <v>241</v>
      </c>
      <c r="D44" s="23">
        <v>9</v>
      </c>
    </row>
    <row r="45" spans="1:6" ht="32.25" thickBot="1" x14ac:dyDescent="0.3">
      <c r="A45" s="17" t="s">
        <v>133</v>
      </c>
      <c r="B45" s="8"/>
      <c r="C45" s="9"/>
      <c r="D45" s="8"/>
    </row>
    <row r="46" spans="1:6" ht="16.5" thickBot="1" x14ac:dyDescent="0.3">
      <c r="A46" s="10" t="s">
        <v>84</v>
      </c>
      <c r="B46" s="18">
        <v>28</v>
      </c>
      <c r="C46" s="26">
        <v>66.819999999999993</v>
      </c>
      <c r="D46" s="23">
        <v>60.94</v>
      </c>
    </row>
    <row r="47" spans="1:6" ht="16.5" thickBot="1" x14ac:dyDescent="0.3">
      <c r="A47" s="10" t="s">
        <v>85</v>
      </c>
      <c r="B47" s="18">
        <v>28</v>
      </c>
      <c r="C47" s="26">
        <v>66.8</v>
      </c>
      <c r="D47" s="23">
        <v>60.89</v>
      </c>
    </row>
  </sheetData>
  <mergeCells count="2">
    <mergeCell ref="A22:A23"/>
    <mergeCell ref="A1:D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topLeftCell="A40" workbookViewId="0">
      <selection activeCell="A60" sqref="A60"/>
    </sheetView>
  </sheetViews>
  <sheetFormatPr defaultRowHeight="15.75" x14ac:dyDescent="0.25"/>
  <cols>
    <col min="1" max="1" width="6.5703125" style="2" customWidth="1"/>
    <col min="2" max="2" width="77.140625" style="2" customWidth="1"/>
    <col min="3" max="3" width="12" style="2" customWidth="1"/>
    <col min="4" max="4" width="12.85546875" style="2" customWidth="1"/>
    <col min="5" max="16384" width="9.140625" style="2"/>
  </cols>
  <sheetData>
    <row r="1" spans="1:6" ht="16.5" thickBot="1" x14ac:dyDescent="0.3">
      <c r="A1" s="62" t="s">
        <v>131</v>
      </c>
      <c r="B1" s="62"/>
      <c r="C1" s="62"/>
      <c r="D1" s="62"/>
    </row>
    <row r="2" spans="1:6" ht="16.5" thickBot="1" x14ac:dyDescent="0.3">
      <c r="A2" s="3"/>
      <c r="B2" s="3"/>
      <c r="C2" s="5" t="s">
        <v>48</v>
      </c>
      <c r="D2" s="6" t="s">
        <v>49</v>
      </c>
    </row>
    <row r="3" spans="1:6" ht="16.5" thickBot="1" x14ac:dyDescent="0.3">
      <c r="A3" s="7" t="s">
        <v>86</v>
      </c>
      <c r="B3" s="7" t="s">
        <v>87</v>
      </c>
      <c r="C3" s="27"/>
      <c r="D3" s="28"/>
    </row>
    <row r="4" spans="1:6" ht="16.5" thickBot="1" x14ac:dyDescent="0.3">
      <c r="A4" s="8"/>
      <c r="B4" s="17" t="s">
        <v>88</v>
      </c>
      <c r="C4" s="19">
        <v>55227</v>
      </c>
      <c r="D4" s="20">
        <v>49426</v>
      </c>
    </row>
    <row r="5" spans="1:6" ht="16.5" thickBot="1" x14ac:dyDescent="0.3">
      <c r="A5" s="8"/>
      <c r="B5" s="7" t="s">
        <v>89</v>
      </c>
      <c r="C5" s="9"/>
      <c r="D5" s="8"/>
    </row>
    <row r="6" spans="1:6" ht="16.5" thickBot="1" x14ac:dyDescent="0.3">
      <c r="A6" s="8"/>
      <c r="B6" s="29" t="s">
        <v>90</v>
      </c>
      <c r="C6" s="26">
        <v>-103</v>
      </c>
      <c r="D6" s="23">
        <v>-59</v>
      </c>
    </row>
    <row r="7" spans="1:6" ht="32.25" thickBot="1" x14ac:dyDescent="0.3">
      <c r="A7" s="8"/>
      <c r="B7" s="23" t="s">
        <v>91</v>
      </c>
      <c r="C7" s="26">
        <v>33</v>
      </c>
      <c r="D7" s="23">
        <v>-22</v>
      </c>
    </row>
    <row r="8" spans="1:6" ht="16.5" thickBot="1" x14ac:dyDescent="0.3">
      <c r="A8" s="8"/>
      <c r="B8" s="29" t="s">
        <v>92</v>
      </c>
      <c r="C8" s="11">
        <v>20934</v>
      </c>
      <c r="D8" s="12">
        <v>16706</v>
      </c>
    </row>
    <row r="9" spans="1:6" ht="16.5" thickBot="1" x14ac:dyDescent="0.3">
      <c r="A9" s="8"/>
      <c r="B9" s="29" t="s">
        <v>93</v>
      </c>
      <c r="C9" s="11">
        <v>-1319</v>
      </c>
      <c r="D9" s="12">
        <v>-2059</v>
      </c>
    </row>
    <row r="10" spans="1:6" ht="16.5" thickBot="1" x14ac:dyDescent="0.3">
      <c r="A10" s="8"/>
      <c r="B10" s="29" t="s">
        <v>94</v>
      </c>
      <c r="C10" s="26">
        <v>-20</v>
      </c>
      <c r="D10" s="12">
        <v>-1146</v>
      </c>
    </row>
    <row r="11" spans="1:6" ht="16.5" thickBot="1" x14ac:dyDescent="0.3">
      <c r="A11" s="8"/>
      <c r="B11" s="29" t="s">
        <v>95</v>
      </c>
      <c r="C11" s="11">
        <v>-2607</v>
      </c>
      <c r="D11" s="12">
        <v>-4160</v>
      </c>
    </row>
    <row r="12" spans="1:6" ht="16.5" thickBot="1" x14ac:dyDescent="0.3">
      <c r="A12" s="8"/>
      <c r="B12" s="29" t="s">
        <v>96</v>
      </c>
      <c r="C12" s="26">
        <v>-548</v>
      </c>
      <c r="D12" s="12">
        <v>-1021</v>
      </c>
    </row>
    <row r="13" spans="1:6" ht="16.5" thickBot="1" x14ac:dyDescent="0.3">
      <c r="A13" s="8"/>
      <c r="B13" s="29" t="s">
        <v>97</v>
      </c>
      <c r="C13" s="11">
        <v>-5016</v>
      </c>
      <c r="D13" s="12">
        <v>-2952</v>
      </c>
    </row>
    <row r="14" spans="1:6" ht="16.5" thickBot="1" x14ac:dyDescent="0.3">
      <c r="A14" s="8"/>
      <c r="B14" s="29" t="s">
        <v>64</v>
      </c>
      <c r="C14" s="13">
        <v>16495</v>
      </c>
      <c r="D14" s="14">
        <v>8052</v>
      </c>
    </row>
    <row r="15" spans="1:6" ht="16.5" thickBot="1" x14ac:dyDescent="0.3">
      <c r="A15" s="8"/>
      <c r="B15" s="17" t="s">
        <v>98</v>
      </c>
      <c r="C15" s="15">
        <v>83076</v>
      </c>
      <c r="D15" s="16">
        <v>62765</v>
      </c>
      <c r="E15" s="51">
        <f>SUM(C4:C14)</f>
        <v>83076</v>
      </c>
      <c r="F15" s="51">
        <f>SUM(D4:D14)</f>
        <v>62765</v>
      </c>
    </row>
    <row r="16" spans="1:6" ht="16.5" thickBot="1" x14ac:dyDescent="0.3">
      <c r="A16" s="8"/>
      <c r="B16" s="7" t="s">
        <v>89</v>
      </c>
      <c r="C16" s="9"/>
      <c r="D16" s="8"/>
    </row>
    <row r="17" spans="1:6" ht="16.5" thickBot="1" x14ac:dyDescent="0.3">
      <c r="A17" s="8"/>
      <c r="B17" s="29" t="s">
        <v>99</v>
      </c>
      <c r="C17" s="11">
        <v>-36499</v>
      </c>
      <c r="D17" s="12">
        <v>-21991</v>
      </c>
    </row>
    <row r="18" spans="1:6" ht="16.5" thickBot="1" x14ac:dyDescent="0.3">
      <c r="A18" s="8"/>
      <c r="B18" s="29" t="s">
        <v>17</v>
      </c>
      <c r="C18" s="11">
        <v>-6724</v>
      </c>
      <c r="D18" s="12">
        <v>-10474</v>
      </c>
    </row>
    <row r="19" spans="1:6" ht="16.5" thickBot="1" x14ac:dyDescent="0.3">
      <c r="A19" s="8"/>
      <c r="B19" s="29" t="s">
        <v>100</v>
      </c>
      <c r="C19" s="13">
        <v>18074</v>
      </c>
      <c r="D19" s="14">
        <v>51003</v>
      </c>
    </row>
    <row r="20" spans="1:6" ht="16.5" thickBot="1" x14ac:dyDescent="0.3">
      <c r="A20" s="8"/>
      <c r="B20" s="17" t="s">
        <v>101</v>
      </c>
      <c r="C20" s="19">
        <v>57927</v>
      </c>
      <c r="D20" s="20">
        <v>81303</v>
      </c>
      <c r="E20" s="51">
        <f>C15+C17+C18+C19</f>
        <v>57927</v>
      </c>
      <c r="F20" s="51">
        <f>D15+D17+D18+D19</f>
        <v>81303</v>
      </c>
    </row>
    <row r="21" spans="1:6" ht="16.5" thickBot="1" x14ac:dyDescent="0.3">
      <c r="A21" s="8"/>
      <c r="B21" s="10" t="s">
        <v>102</v>
      </c>
      <c r="C21" s="13">
        <v>-12191</v>
      </c>
      <c r="D21" s="14">
        <v>-9844</v>
      </c>
    </row>
    <row r="22" spans="1:6" ht="18.75" thickBot="1" x14ac:dyDescent="0.3">
      <c r="A22" s="8"/>
      <c r="B22" s="17" t="s">
        <v>134</v>
      </c>
      <c r="C22" s="19">
        <v>45736</v>
      </c>
      <c r="D22" s="20">
        <v>71459</v>
      </c>
      <c r="E22" s="51">
        <f>C20+C21</f>
        <v>45736</v>
      </c>
      <c r="F22" s="51">
        <f>D20+D21</f>
        <v>71459</v>
      </c>
    </row>
    <row r="23" spans="1:6" ht="16.5" thickBot="1" x14ac:dyDescent="0.3">
      <c r="A23" s="8"/>
      <c r="B23" s="8"/>
      <c r="C23" s="9"/>
      <c r="D23" s="8"/>
    </row>
    <row r="24" spans="1:6" ht="16.5" thickBot="1" x14ac:dyDescent="0.3">
      <c r="A24" s="7" t="s">
        <v>103</v>
      </c>
      <c r="B24" s="7" t="s">
        <v>104</v>
      </c>
      <c r="C24" s="9"/>
      <c r="D24" s="8"/>
    </row>
    <row r="25" spans="1:6" ht="16.5" thickBot="1" x14ac:dyDescent="0.3">
      <c r="A25" s="8"/>
      <c r="B25" s="10" t="s">
        <v>105</v>
      </c>
      <c r="C25" s="11">
        <v>-93626</v>
      </c>
      <c r="D25" s="12">
        <v>-73953</v>
      </c>
    </row>
    <row r="26" spans="1:6" ht="32.25" thickBot="1" x14ac:dyDescent="0.3">
      <c r="A26" s="8"/>
      <c r="B26" s="10" t="s">
        <v>106</v>
      </c>
      <c r="C26" s="26">
        <v>849</v>
      </c>
      <c r="D26" s="23">
        <v>999</v>
      </c>
    </row>
    <row r="27" spans="1:6" ht="16.5" thickBot="1" x14ac:dyDescent="0.3">
      <c r="A27" s="8"/>
      <c r="B27" s="10" t="s">
        <v>107</v>
      </c>
      <c r="C27" s="11">
        <v>-1123763</v>
      </c>
      <c r="D27" s="12">
        <v>-533984</v>
      </c>
    </row>
    <row r="28" spans="1:6" ht="16.5" thickBot="1" x14ac:dyDescent="0.3">
      <c r="A28" s="8"/>
      <c r="B28" s="10" t="s">
        <v>108</v>
      </c>
      <c r="C28" s="11">
        <v>1118332</v>
      </c>
      <c r="D28" s="12">
        <v>537504</v>
      </c>
    </row>
    <row r="29" spans="1:6" ht="16.5" thickBot="1" x14ac:dyDescent="0.3">
      <c r="A29" s="8"/>
      <c r="B29" s="10" t="s">
        <v>109</v>
      </c>
      <c r="C29" s="11">
        <v>-2370</v>
      </c>
      <c r="D29" s="12">
        <v>-1220</v>
      </c>
    </row>
    <row r="30" spans="1:6" ht="16.5" thickBot="1" x14ac:dyDescent="0.3">
      <c r="A30" s="8"/>
      <c r="B30" s="10" t="s">
        <v>110</v>
      </c>
      <c r="C30" s="26">
        <v>12</v>
      </c>
      <c r="D30" s="23">
        <v>33</v>
      </c>
    </row>
    <row r="31" spans="1:6" ht="16.5" thickBot="1" x14ac:dyDescent="0.3">
      <c r="A31" s="8"/>
      <c r="B31" s="10" t="s">
        <v>97</v>
      </c>
      <c r="C31" s="11">
        <v>1012</v>
      </c>
      <c r="D31" s="12">
        <v>1310</v>
      </c>
    </row>
    <row r="32" spans="1:6" ht="16.5" thickBot="1" x14ac:dyDescent="0.3">
      <c r="A32" s="8"/>
      <c r="B32" s="10" t="s">
        <v>111</v>
      </c>
      <c r="C32" s="26">
        <v>3</v>
      </c>
      <c r="D32" s="23">
        <v>12</v>
      </c>
    </row>
    <row r="33" spans="1:6" ht="16.5" thickBot="1" x14ac:dyDescent="0.3">
      <c r="A33" s="8"/>
      <c r="B33" s="10" t="s">
        <v>112</v>
      </c>
      <c r="C33" s="24">
        <v>545</v>
      </c>
      <c r="D33" s="14">
        <v>1009</v>
      </c>
    </row>
    <row r="34" spans="1:6" ht="16.5" thickBot="1" x14ac:dyDescent="0.3">
      <c r="A34" s="8"/>
      <c r="B34" s="17" t="s">
        <v>113</v>
      </c>
      <c r="C34" s="19">
        <v>-99006</v>
      </c>
      <c r="D34" s="20">
        <v>-68290</v>
      </c>
      <c r="E34" s="51">
        <f>SUM(C25:C33)</f>
        <v>-99006</v>
      </c>
      <c r="F34" s="51">
        <f>SUM(D25:D33)</f>
        <v>-68290</v>
      </c>
    </row>
    <row r="35" spans="1:6" ht="16.5" thickBot="1" x14ac:dyDescent="0.3">
      <c r="A35" s="30" t="s">
        <v>114</v>
      </c>
      <c r="B35" s="30" t="s">
        <v>115</v>
      </c>
      <c r="C35" s="3"/>
      <c r="D35" s="31"/>
    </row>
    <row r="36" spans="1:6" ht="16.5" thickBot="1" x14ac:dyDescent="0.3">
      <c r="A36" s="8"/>
      <c r="B36" s="10" t="s">
        <v>116</v>
      </c>
      <c r="C36" s="26">
        <v>117</v>
      </c>
      <c r="D36" s="23">
        <v>125</v>
      </c>
    </row>
    <row r="37" spans="1:6" ht="16.5" thickBot="1" x14ac:dyDescent="0.3">
      <c r="A37" s="8"/>
      <c r="B37" s="10" t="s">
        <v>117</v>
      </c>
      <c r="C37" s="26">
        <v>113</v>
      </c>
      <c r="D37" s="23">
        <v>281</v>
      </c>
    </row>
    <row r="38" spans="1:6" ht="16.5" thickBot="1" x14ac:dyDescent="0.3">
      <c r="A38" s="8"/>
      <c r="B38" s="10" t="s">
        <v>118</v>
      </c>
      <c r="C38" s="26" t="s">
        <v>24</v>
      </c>
      <c r="D38" s="23">
        <v>32</v>
      </c>
    </row>
    <row r="39" spans="1:6" ht="16.5" thickBot="1" x14ac:dyDescent="0.3">
      <c r="A39" s="8"/>
      <c r="B39" s="10" t="s">
        <v>119</v>
      </c>
      <c r="C39" s="26">
        <v>2</v>
      </c>
      <c r="D39" s="23">
        <v>15</v>
      </c>
    </row>
    <row r="40" spans="1:6" ht="16.5" thickBot="1" x14ac:dyDescent="0.3">
      <c r="A40" s="8"/>
      <c r="B40" s="10" t="s">
        <v>120</v>
      </c>
      <c r="C40" s="11">
        <v>80299</v>
      </c>
      <c r="D40" s="12">
        <v>36970</v>
      </c>
    </row>
    <row r="41" spans="1:6" ht="16.5" thickBot="1" x14ac:dyDescent="0.3">
      <c r="A41" s="8"/>
      <c r="B41" s="10" t="s">
        <v>121</v>
      </c>
      <c r="C41" s="11">
        <v>-20245</v>
      </c>
      <c r="D41" s="12">
        <v>-19813</v>
      </c>
    </row>
    <row r="42" spans="1:6" ht="16.5" thickBot="1" x14ac:dyDescent="0.3">
      <c r="A42" s="8"/>
      <c r="B42" s="10" t="s">
        <v>122</v>
      </c>
      <c r="C42" s="11">
        <v>26402</v>
      </c>
      <c r="D42" s="12">
        <v>2713</v>
      </c>
    </row>
    <row r="43" spans="1:6" ht="16.5" thickBot="1" x14ac:dyDescent="0.3">
      <c r="A43" s="8"/>
      <c r="B43" s="10" t="s">
        <v>36</v>
      </c>
      <c r="C43" s="26">
        <v>-870</v>
      </c>
      <c r="D43" s="23">
        <v>-739</v>
      </c>
    </row>
    <row r="44" spans="1:6" ht="16.5" thickBot="1" x14ac:dyDescent="0.3">
      <c r="A44" s="8"/>
      <c r="B44" s="10" t="s">
        <v>123</v>
      </c>
      <c r="C44" s="11">
        <v>-2292</v>
      </c>
      <c r="D44" s="23" t="s">
        <v>24</v>
      </c>
    </row>
    <row r="45" spans="1:6" ht="16.5" thickBot="1" x14ac:dyDescent="0.3">
      <c r="A45" s="8"/>
      <c r="B45" s="10" t="s">
        <v>124</v>
      </c>
      <c r="C45" s="11">
        <v>-4282</v>
      </c>
      <c r="D45" s="12">
        <v>-3916</v>
      </c>
    </row>
    <row r="46" spans="1:6" ht="16.5" thickBot="1" x14ac:dyDescent="0.3">
      <c r="A46" s="8"/>
      <c r="B46" s="10" t="s">
        <v>125</v>
      </c>
      <c r="C46" s="13">
        <v>-23338</v>
      </c>
      <c r="D46" s="14">
        <v>-17669</v>
      </c>
    </row>
    <row r="47" spans="1:6" ht="16.5" thickBot="1" x14ac:dyDescent="0.3">
      <c r="A47" s="8"/>
      <c r="B47" s="17" t="s">
        <v>126</v>
      </c>
      <c r="C47" s="19">
        <v>55906</v>
      </c>
      <c r="D47" s="20">
        <v>-2001</v>
      </c>
      <c r="E47" s="2">
        <f>SUM(C36:C46)</f>
        <v>55906</v>
      </c>
      <c r="F47" s="2">
        <f>SUM(D36:D46)</f>
        <v>-2001</v>
      </c>
    </row>
    <row r="48" spans="1:6" ht="16.5" thickBot="1" x14ac:dyDescent="0.3">
      <c r="A48" s="8"/>
      <c r="B48" s="17" t="s">
        <v>138</v>
      </c>
      <c r="C48" s="32">
        <v>2636</v>
      </c>
      <c r="D48" s="33">
        <v>1168</v>
      </c>
    </row>
    <row r="49" spans="1:6" ht="16.5" thickBot="1" x14ac:dyDescent="0.3">
      <c r="A49" s="8"/>
      <c r="B49" s="17" t="s">
        <v>127</v>
      </c>
      <c r="C49" s="11">
        <v>4255</v>
      </c>
      <c r="D49" s="12">
        <v>2989</v>
      </c>
    </row>
    <row r="50" spans="1:6" ht="16.5" thickBot="1" x14ac:dyDescent="0.3">
      <c r="A50" s="8"/>
      <c r="B50" s="10" t="s">
        <v>128</v>
      </c>
      <c r="C50" s="24">
        <v>621</v>
      </c>
      <c r="D50" s="25">
        <v>98</v>
      </c>
    </row>
    <row r="51" spans="1:6" ht="16.5" thickBot="1" x14ac:dyDescent="0.3">
      <c r="A51" s="8"/>
      <c r="B51" s="17" t="s">
        <v>135</v>
      </c>
      <c r="C51" s="19">
        <v>7512</v>
      </c>
      <c r="D51" s="20">
        <v>4255</v>
      </c>
      <c r="E51" s="51">
        <f>SUM(C48:C50)</f>
        <v>7512</v>
      </c>
      <c r="F51" s="51">
        <f>SUM(D48:D50)</f>
        <v>4255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Balance Sheet</vt:lpstr>
      <vt:lpstr>Income Statement</vt:lpstr>
      <vt:lpstr>Cash Flow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2020-05-17T12:57:49Z</dcterms:modified>
</cp:coreProperties>
</file>