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Data" sheetId="1" r:id="rId1"/>
    <sheet name="% PT" sheetId="2" r:id="rId2"/>
    <sheet name="ABS PT" sheetId="3" r:id="rId3"/>
    <sheet name="PT Chart" sheetId="4" r:id="rId4"/>
    <sheet name="SEG Data" sheetId="6" r:id="rId5"/>
    <sheet name="SEG ABS PT" sheetId="8" r:id="rId6"/>
    <sheet name="SEG %PT" sheetId="7" r:id="rId7"/>
  </sheets>
  <definedNames>
    <definedName name="Slicer_Company">#N/A</definedName>
    <definedName name="Slicer_Company1">#N/A</definedName>
    <definedName name="Slicer_Company2">#N/A</definedName>
    <definedName name="Slicer_Data_Type">#N/A</definedName>
    <definedName name="Slicer_Data_Type1">#N/A</definedName>
    <definedName name="Slicer_Data_Type2">#N/A</definedName>
    <definedName name="Slicer_Data_Type3">#N/A</definedName>
    <definedName name="Slicer_Parameter">#N/A</definedName>
    <definedName name="Slicer_Parameter1">#N/A</definedName>
    <definedName name="Slicer_Parameter2">#N/A</definedName>
    <definedName name="Slicer_Parameter3">#N/A</definedName>
    <definedName name="Slicer_Segment_Type">#N/A</definedName>
    <definedName name="Slicer_Segment_Type1">#N/A</definedName>
  </definedNames>
  <calcPr calcId="162913"/>
  <pivotCaches>
    <pivotCache cacheId="0" r:id="rId8"/>
    <pivotCache cacheId="17"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11" i="6" l="1"/>
  <c r="F1612" i="6"/>
  <c r="F1613" i="6"/>
  <c r="F1614" i="6"/>
  <c r="F1615" i="6"/>
  <c r="F1616" i="6"/>
  <c r="F1617" i="6"/>
  <c r="F1618" i="6"/>
  <c r="F1619" i="6"/>
  <c r="F1620" i="6"/>
  <c r="F1621" i="6"/>
  <c r="F1622" i="6"/>
  <c r="F1623" i="6"/>
  <c r="F1624" i="6"/>
  <c r="F1625" i="6"/>
  <c r="F1626" i="6"/>
  <c r="F1627" i="6"/>
  <c r="F1628" i="6"/>
  <c r="F1593" i="6"/>
  <c r="F1594" i="6"/>
  <c r="F1595" i="6"/>
  <c r="F1596" i="6"/>
  <c r="F1597" i="6"/>
  <c r="F1598" i="6"/>
  <c r="F1599" i="6"/>
  <c r="F1600" i="6"/>
  <c r="F1601" i="6"/>
  <c r="F1602" i="6"/>
  <c r="F1603" i="6"/>
  <c r="F1604" i="6"/>
  <c r="F1605" i="6"/>
  <c r="F1606" i="6"/>
  <c r="F1607" i="6"/>
  <c r="F1608" i="6"/>
  <c r="F1609" i="6"/>
  <c r="F1610" i="6"/>
  <c r="F1486" i="6"/>
  <c r="F1487" i="6"/>
  <c r="F1488" i="6"/>
  <c r="F1489" i="6"/>
  <c r="F1490" i="6"/>
  <c r="F1491" i="6"/>
  <c r="F1492" i="6"/>
  <c r="F1493" i="6"/>
  <c r="F1494" i="6"/>
  <c r="F1495" i="6"/>
  <c r="F1496" i="6"/>
  <c r="F1497" i="6"/>
  <c r="F1498" i="6"/>
  <c r="F1499" i="6"/>
  <c r="F1500" i="6"/>
  <c r="F1501" i="6"/>
  <c r="F1502" i="6"/>
  <c r="F1503" i="6"/>
  <c r="F1504" i="6"/>
  <c r="F1505" i="6"/>
  <c r="F1506" i="6"/>
  <c r="F1507" i="6"/>
  <c r="F1508" i="6"/>
  <c r="F1509" i="6"/>
  <c r="F1510" i="6"/>
  <c r="F1511"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5" i="6"/>
  <c r="F1536" i="6"/>
  <c r="F1537" i="6"/>
  <c r="F1538" i="6"/>
  <c r="F1539" i="6"/>
  <c r="F1540" i="6"/>
  <c r="F1541" i="6"/>
  <c r="F1542" i="6"/>
  <c r="F1543" i="6"/>
  <c r="F1544"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0" i="6"/>
  <c r="F1571" i="6"/>
  <c r="F1572" i="6"/>
  <c r="F1573" i="6"/>
  <c r="F1574" i="6"/>
  <c r="F1575" i="6"/>
  <c r="F1576" i="6"/>
  <c r="F1577" i="6"/>
  <c r="F1578" i="6"/>
  <c r="F1579" i="6"/>
  <c r="F1580" i="6"/>
  <c r="F1581" i="6"/>
  <c r="F1582" i="6"/>
  <c r="F1583" i="6"/>
  <c r="F1584" i="6"/>
  <c r="F1585" i="6"/>
  <c r="F1586" i="6"/>
  <c r="F1587" i="6"/>
  <c r="F1588" i="6"/>
  <c r="F1589" i="6"/>
  <c r="F1590" i="6"/>
  <c r="F1591" i="6"/>
  <c r="F1592" i="6"/>
  <c r="F1485" i="6"/>
  <c r="F1467" i="6"/>
  <c r="F1468" i="6"/>
  <c r="F1469" i="6"/>
  <c r="F1470" i="6"/>
  <c r="F1471" i="6"/>
  <c r="F1472" i="6"/>
  <c r="F1473" i="6"/>
  <c r="F1474" i="6"/>
  <c r="F1475" i="6"/>
  <c r="F1476" i="6"/>
  <c r="F1477" i="6"/>
  <c r="F1478" i="6"/>
  <c r="F1479" i="6"/>
  <c r="F1480" i="6"/>
  <c r="F1481" i="6"/>
  <c r="F1482" i="6"/>
  <c r="F1483" i="6"/>
  <c r="F1484" i="6"/>
  <c r="F1449" i="6"/>
  <c r="F1450" i="6"/>
  <c r="F1451" i="6"/>
  <c r="F1452" i="6"/>
  <c r="F1453" i="6"/>
  <c r="F1454" i="6"/>
  <c r="F1455" i="6"/>
  <c r="F1456" i="6"/>
  <c r="F1457" i="6"/>
  <c r="F1458" i="6"/>
  <c r="F1459" i="6"/>
  <c r="F1460" i="6"/>
  <c r="F1461" i="6"/>
  <c r="F1462" i="6"/>
  <c r="F1463" i="6"/>
  <c r="F1464" i="6"/>
  <c r="F1465" i="6"/>
  <c r="F1466" i="6"/>
  <c r="F1431" i="6"/>
  <c r="F1432" i="6"/>
  <c r="F1433" i="6"/>
  <c r="F1434" i="6"/>
  <c r="F1435" i="6"/>
  <c r="F1436" i="6"/>
  <c r="F1437" i="6"/>
  <c r="F1438" i="6"/>
  <c r="F1439" i="6"/>
  <c r="F1440" i="6"/>
  <c r="F1441" i="6"/>
  <c r="F1442" i="6"/>
  <c r="F1443" i="6"/>
  <c r="F1444" i="6"/>
  <c r="F1445" i="6"/>
  <c r="F1446" i="6"/>
  <c r="F1447" i="6"/>
  <c r="F1448" i="6"/>
  <c r="F1413" i="6"/>
  <c r="F1414" i="6"/>
  <c r="F1415" i="6"/>
  <c r="F1416" i="6"/>
  <c r="F1417" i="6"/>
  <c r="F1418" i="6"/>
  <c r="F1419" i="6"/>
  <c r="F1420" i="6"/>
  <c r="F1421" i="6"/>
  <c r="F1422" i="6"/>
  <c r="F1423" i="6"/>
  <c r="F1424" i="6"/>
  <c r="F1425" i="6"/>
  <c r="F1426" i="6"/>
  <c r="F1427" i="6"/>
  <c r="F1428" i="6"/>
  <c r="F1429" i="6"/>
  <c r="F1430" i="6"/>
  <c r="F1395" i="6"/>
  <c r="F1396" i="6"/>
  <c r="F1397" i="6"/>
  <c r="F1398" i="6"/>
  <c r="F1399" i="6"/>
  <c r="F1400" i="6"/>
  <c r="F1401" i="6"/>
  <c r="F1402" i="6"/>
  <c r="F1403" i="6"/>
  <c r="F1404" i="6"/>
  <c r="F1405" i="6"/>
  <c r="F1406" i="6"/>
  <c r="F1407" i="6"/>
  <c r="F1408" i="6"/>
  <c r="F1409" i="6"/>
  <c r="F1410" i="6"/>
  <c r="F1411" i="6"/>
  <c r="F1412" i="6"/>
  <c r="F1378" i="6"/>
  <c r="F1379" i="6"/>
  <c r="F1380" i="6"/>
  <c r="F1381" i="6"/>
  <c r="F1382" i="6"/>
  <c r="F1383" i="6"/>
  <c r="F1384" i="6"/>
  <c r="F1385" i="6"/>
  <c r="F1386" i="6"/>
  <c r="F1387" i="6"/>
  <c r="F1388" i="6"/>
  <c r="F1389" i="6"/>
  <c r="F1390" i="6"/>
  <c r="F1391" i="6"/>
  <c r="F1392" i="6"/>
  <c r="F1393" i="6"/>
  <c r="F1394" i="6"/>
  <c r="F1377" i="6"/>
  <c r="G1941" i="1" l="1"/>
  <c r="G1942" i="1"/>
  <c r="G1943" i="1"/>
  <c r="G1944" i="1"/>
  <c r="G1945" i="1"/>
  <c r="G1946" i="1"/>
  <c r="G1947" i="1"/>
  <c r="G1948" i="1"/>
  <c r="G1949" i="1"/>
  <c r="G1950" i="1"/>
  <c r="G1951" i="1"/>
  <c r="G1952" i="1"/>
  <c r="G1953" i="1"/>
  <c r="G1954" i="1"/>
  <c r="G1955" i="1"/>
  <c r="G1956" i="1"/>
  <c r="G1957" i="1"/>
  <c r="G1958" i="1"/>
  <c r="G1924" i="1"/>
  <c r="G1925" i="1"/>
  <c r="G1926" i="1"/>
  <c r="G1927" i="1"/>
  <c r="G1928" i="1"/>
  <c r="G1929" i="1"/>
  <c r="G1930" i="1"/>
  <c r="G1931" i="1"/>
  <c r="G1932" i="1"/>
  <c r="G1933" i="1"/>
  <c r="G1934" i="1"/>
  <c r="G1935" i="1"/>
  <c r="G1936" i="1"/>
  <c r="G1937" i="1"/>
  <c r="G1938" i="1"/>
  <c r="G1939" i="1"/>
  <c r="G1940" i="1"/>
  <c r="G1923" i="1"/>
  <c r="F1376" i="6"/>
  <c r="F1375" i="6"/>
  <c r="F1374" i="6"/>
  <c r="F1373" i="6"/>
  <c r="F1372" i="6"/>
  <c r="F1371" i="6"/>
  <c r="F1370" i="6"/>
  <c r="F1369" i="6"/>
  <c r="F1368" i="6"/>
  <c r="F1367" i="6"/>
  <c r="F1366" i="6"/>
  <c r="F1365" i="6"/>
  <c r="F1364" i="6"/>
  <c r="F1363" i="6"/>
  <c r="F1362" i="6"/>
  <c r="F1361" i="6"/>
  <c r="F1360" i="6"/>
  <c r="F1359" i="6"/>
  <c r="F1358" i="6"/>
  <c r="F1357" i="6"/>
  <c r="F1356" i="6"/>
  <c r="F1355" i="6"/>
  <c r="F1354" i="6"/>
  <c r="F1353" i="6"/>
  <c r="F1352" i="6"/>
  <c r="F1351" i="6"/>
  <c r="F1350" i="6"/>
  <c r="F1349" i="6"/>
  <c r="F1348" i="6"/>
  <c r="F1347" i="6"/>
  <c r="F1346" i="6"/>
  <c r="F1345" i="6"/>
  <c r="F1344" i="6"/>
  <c r="F1343" i="6"/>
  <c r="F1342" i="6"/>
  <c r="F1341" i="6"/>
  <c r="F1340" i="6"/>
  <c r="F1339" i="6"/>
  <c r="F1338" i="6"/>
  <c r="F1337" i="6"/>
  <c r="F1336" i="6"/>
  <c r="F1335" i="6"/>
  <c r="F1334" i="6"/>
  <c r="F1333" i="6"/>
  <c r="F1332" i="6"/>
  <c r="F1331" i="6"/>
  <c r="F1330" i="6"/>
  <c r="F1329" i="6"/>
  <c r="F1328" i="6"/>
  <c r="F1327" i="6"/>
  <c r="F1326" i="6"/>
  <c r="F1325" i="6"/>
  <c r="F1324" i="6"/>
  <c r="F1323" i="6"/>
  <c r="F1322" i="6"/>
  <c r="F1321" i="6"/>
  <c r="F1320" i="6"/>
  <c r="F1319" i="6"/>
  <c r="F1318" i="6"/>
  <c r="F1317" i="6"/>
  <c r="F1316" i="6"/>
  <c r="F1315" i="6"/>
  <c r="F1314" i="6"/>
  <c r="F1313" i="6"/>
  <c r="F1312" i="6"/>
  <c r="F1311" i="6"/>
  <c r="F1310" i="6"/>
  <c r="F1309" i="6"/>
  <c r="F1308" i="6"/>
  <c r="F1307" i="6"/>
  <c r="F1306" i="6"/>
  <c r="F1305" i="6"/>
  <c r="F1304" i="6"/>
  <c r="F1303" i="6"/>
  <c r="F1302" i="6"/>
  <c r="F1301" i="6"/>
  <c r="F1300" i="6"/>
  <c r="F1299" i="6"/>
  <c r="F1298" i="6"/>
  <c r="F1297" i="6"/>
  <c r="F1296" i="6"/>
  <c r="F1295" i="6"/>
  <c r="F1294" i="6"/>
  <c r="F1293" i="6"/>
  <c r="F1292" i="6"/>
  <c r="F1291" i="6"/>
  <c r="F1290" i="6"/>
  <c r="F1289" i="6"/>
  <c r="F1288" i="6"/>
  <c r="F1287" i="6"/>
  <c r="F1286" i="6"/>
  <c r="F1285" i="6"/>
  <c r="F1284" i="6"/>
  <c r="F1283" i="6"/>
  <c r="F1282" i="6"/>
  <c r="F1281" i="6"/>
  <c r="F1280" i="6"/>
  <c r="F1279" i="6"/>
  <c r="F1278" i="6"/>
  <c r="F1277" i="6"/>
  <c r="F1276" i="6"/>
  <c r="F1275" i="6"/>
  <c r="F1274" i="6"/>
  <c r="F1273" i="6"/>
  <c r="F1272" i="6"/>
  <c r="F1271" i="6"/>
  <c r="F1270" i="6"/>
  <c r="F1269" i="6"/>
  <c r="F1268" i="6"/>
  <c r="F1250" i="6"/>
  <c r="F1251" i="6"/>
  <c r="F1252" i="6"/>
  <c r="F1253" i="6"/>
  <c r="F1254" i="6"/>
  <c r="F1255" i="6"/>
  <c r="F1256" i="6"/>
  <c r="F1257" i="6"/>
  <c r="F1258" i="6"/>
  <c r="F1259" i="6"/>
  <c r="F1260" i="6"/>
  <c r="F1261" i="6"/>
  <c r="F1262" i="6"/>
  <c r="F1263" i="6"/>
  <c r="F1264" i="6"/>
  <c r="F1265" i="6"/>
  <c r="F1266" i="6"/>
  <c r="F1267" i="6"/>
  <c r="F1232" i="6"/>
  <c r="F1233" i="6"/>
  <c r="F1234" i="6"/>
  <c r="F1235" i="6"/>
  <c r="F1236" i="6"/>
  <c r="F1237" i="6"/>
  <c r="F1238" i="6"/>
  <c r="F1239" i="6"/>
  <c r="F1240" i="6"/>
  <c r="F1241" i="6"/>
  <c r="F1242" i="6"/>
  <c r="F1243" i="6"/>
  <c r="F1244" i="6"/>
  <c r="F1245" i="6"/>
  <c r="F1246" i="6"/>
  <c r="F1247" i="6"/>
  <c r="F1248" i="6"/>
  <c r="F1249" i="6"/>
  <c r="F1214" i="6"/>
  <c r="F1215" i="6"/>
  <c r="F1216" i="6"/>
  <c r="F1217" i="6"/>
  <c r="F1218" i="6"/>
  <c r="F1219" i="6"/>
  <c r="F1220" i="6"/>
  <c r="F1221" i="6"/>
  <c r="F1222" i="6"/>
  <c r="F1223" i="6"/>
  <c r="F1224" i="6"/>
  <c r="F1225" i="6"/>
  <c r="F1226" i="6"/>
  <c r="F1227" i="6"/>
  <c r="F1228" i="6"/>
  <c r="F1229" i="6"/>
  <c r="F1230" i="6"/>
  <c r="F1231" i="6"/>
  <c r="F1196" i="6"/>
  <c r="F1197" i="6"/>
  <c r="F1198" i="6"/>
  <c r="F1199" i="6"/>
  <c r="F1200" i="6"/>
  <c r="F1201" i="6"/>
  <c r="F1202" i="6"/>
  <c r="F1203" i="6"/>
  <c r="F1204" i="6"/>
  <c r="F1205" i="6"/>
  <c r="F1206" i="6"/>
  <c r="F1207" i="6"/>
  <c r="F1208" i="6"/>
  <c r="F1209" i="6"/>
  <c r="F1210" i="6"/>
  <c r="F1211" i="6"/>
  <c r="F1212" i="6"/>
  <c r="F1213" i="6"/>
  <c r="F1178" i="6"/>
  <c r="F1179" i="6"/>
  <c r="F1180" i="6"/>
  <c r="F1181" i="6"/>
  <c r="F1182" i="6"/>
  <c r="F1183" i="6"/>
  <c r="F1184" i="6"/>
  <c r="F1185" i="6"/>
  <c r="F1186" i="6"/>
  <c r="F1187" i="6"/>
  <c r="F1188" i="6"/>
  <c r="F1189" i="6"/>
  <c r="F1190" i="6"/>
  <c r="F1191" i="6"/>
  <c r="F1192" i="6"/>
  <c r="F1193" i="6"/>
  <c r="F1194" i="6"/>
  <c r="F1195" i="6"/>
  <c r="F1161" i="6"/>
  <c r="F1162" i="6"/>
  <c r="F1163" i="6"/>
  <c r="F1164" i="6"/>
  <c r="F1165" i="6"/>
  <c r="F1166" i="6"/>
  <c r="F1167" i="6"/>
  <c r="F1168" i="6"/>
  <c r="F1169" i="6"/>
  <c r="F1170" i="6"/>
  <c r="F1171" i="6"/>
  <c r="F1172" i="6"/>
  <c r="F1173" i="6"/>
  <c r="F1174" i="6"/>
  <c r="F1175" i="6"/>
  <c r="F1176" i="6"/>
  <c r="F1177" i="6"/>
  <c r="F1160" i="6"/>
  <c r="F1155" i="6" l="1"/>
  <c r="F1156" i="6"/>
  <c r="F1157" i="6"/>
  <c r="F1158" i="6"/>
  <c r="F1159" i="6"/>
  <c r="F1154" i="6"/>
  <c r="F1139" i="6" l="1"/>
  <c r="F1140" i="6"/>
  <c r="F1141" i="6"/>
  <c r="F1142" i="6"/>
  <c r="F1143" i="6"/>
  <c r="F1144" i="6"/>
  <c r="F1145" i="6"/>
  <c r="F1146" i="6"/>
  <c r="F1147" i="6"/>
  <c r="F1148" i="6"/>
  <c r="F1149" i="6"/>
  <c r="F1150" i="6"/>
  <c r="F1151" i="6"/>
  <c r="F1152" i="6"/>
  <c r="F1153" i="6"/>
  <c r="F1125" i="6"/>
  <c r="F1126" i="6"/>
  <c r="F1127" i="6"/>
  <c r="F1128" i="6"/>
  <c r="F1129" i="6"/>
  <c r="F1130" i="6"/>
  <c r="F1131" i="6"/>
  <c r="F1132" i="6"/>
  <c r="F1133" i="6"/>
  <c r="F1134" i="6"/>
  <c r="F1135" i="6"/>
  <c r="F1136" i="6"/>
  <c r="F1137" i="6"/>
  <c r="F1138" i="6"/>
  <c r="F1124" i="6"/>
  <c r="F1110" i="6"/>
  <c r="F1111" i="6"/>
  <c r="F1112" i="6"/>
  <c r="F1113" i="6"/>
  <c r="F1114" i="6"/>
  <c r="F1115" i="6"/>
  <c r="F1116" i="6"/>
  <c r="F1117" i="6"/>
  <c r="F1118" i="6"/>
  <c r="F1119" i="6"/>
  <c r="F1120" i="6"/>
  <c r="F1121" i="6"/>
  <c r="F1122" i="6"/>
  <c r="F1123" i="6"/>
  <c r="F1109" i="6"/>
  <c r="F1106" i="6" l="1"/>
  <c r="F1107" i="6"/>
  <c r="F1108" i="6"/>
  <c r="F1105" i="6"/>
  <c r="F1104" i="6"/>
  <c r="F1103" i="6"/>
  <c r="F1102" i="6"/>
  <c r="F1101" i="6"/>
  <c r="E1096" i="6" l="1"/>
  <c r="F1100" i="6"/>
  <c r="F1099" i="6"/>
  <c r="F1098" i="6"/>
  <c r="F1097" i="6"/>
  <c r="F1096" i="6"/>
  <c r="F1095" i="6"/>
  <c r="F1094" i="6"/>
  <c r="F1093" i="6"/>
  <c r="F1092" i="6"/>
  <c r="F1091" i="6"/>
  <c r="F1090" i="6"/>
  <c r="F1089" i="6"/>
  <c r="E1088" i="6"/>
  <c r="E1087" i="6"/>
  <c r="E1086" i="6"/>
  <c r="E1085" i="6"/>
  <c r="E1084" i="6"/>
  <c r="E1083" i="6"/>
  <c r="F1088" i="6"/>
  <c r="F1087" i="6"/>
  <c r="F1086" i="6"/>
  <c r="F1085" i="6"/>
  <c r="F1084" i="6"/>
  <c r="F1083" i="6"/>
  <c r="F1082" i="6" l="1"/>
  <c r="F1081" i="6"/>
  <c r="F1069" i="6"/>
  <c r="F1070" i="6"/>
  <c r="F1080" i="6"/>
  <c r="F1079" i="6"/>
  <c r="F1078" i="6"/>
  <c r="F1077" i="6"/>
  <c r="F1076" i="6"/>
  <c r="F1075" i="6"/>
  <c r="F1074" i="6"/>
  <c r="F1073" i="6"/>
  <c r="F1072" i="6"/>
  <c r="F1071" i="6"/>
  <c r="F1067" i="6"/>
  <c r="F1068" i="6"/>
  <c r="F1065" i="6"/>
  <c r="F1066" i="6"/>
  <c r="F1063" i="6"/>
  <c r="F1064" i="6"/>
  <c r="F1061" i="6"/>
  <c r="F1062" i="6"/>
  <c r="F1059" i="6"/>
  <c r="F1060" i="6"/>
  <c r="F1058" i="6"/>
  <c r="F1057" i="6"/>
  <c r="E1050" i="6" l="1"/>
  <c r="E1051" i="6"/>
  <c r="E1052" i="6"/>
  <c r="E1053" i="6"/>
  <c r="E1054" i="6"/>
  <c r="E1055" i="6"/>
  <c r="E1056" i="6"/>
  <c r="E1049" i="6"/>
  <c r="E1039" i="6"/>
  <c r="E1040" i="6"/>
  <c r="E1041" i="6"/>
  <c r="E1042" i="6"/>
  <c r="E1043" i="6"/>
  <c r="E1044" i="6"/>
  <c r="E1045" i="6"/>
  <c r="E1046" i="6"/>
  <c r="E1047" i="6"/>
  <c r="E1048" i="6"/>
  <c r="E1038" i="6"/>
  <c r="E1026" i="6"/>
  <c r="E1027" i="6"/>
  <c r="E1028" i="6"/>
  <c r="E1029" i="6"/>
  <c r="E1030" i="6"/>
  <c r="E1031" i="6"/>
  <c r="E1032" i="6"/>
  <c r="E1033" i="6"/>
  <c r="E1034" i="6"/>
  <c r="E1035" i="6"/>
  <c r="E1036" i="6"/>
  <c r="E1037" i="6"/>
  <c r="E1025" i="6"/>
  <c r="E1011" i="6"/>
  <c r="E1012" i="6"/>
  <c r="E1013" i="6"/>
  <c r="E1014" i="6"/>
  <c r="E1015" i="6"/>
  <c r="E1016" i="6"/>
  <c r="E1017" i="6"/>
  <c r="E1018" i="6"/>
  <c r="E1019" i="6"/>
  <c r="E1020" i="6"/>
  <c r="E1021" i="6"/>
  <c r="E1022" i="6"/>
  <c r="E1023" i="6"/>
  <c r="E1024" i="6"/>
  <c r="E1010" i="6"/>
  <c r="E1009" i="6"/>
  <c r="E994" i="6"/>
  <c r="E995" i="6"/>
  <c r="E996" i="6"/>
  <c r="E997" i="6"/>
  <c r="E998" i="6"/>
  <c r="E999" i="6"/>
  <c r="E1000" i="6"/>
  <c r="E1001" i="6"/>
  <c r="E1002" i="6"/>
  <c r="E1003" i="6"/>
  <c r="E1004" i="6"/>
  <c r="E1005" i="6"/>
  <c r="E1006" i="6"/>
  <c r="E1007" i="6"/>
  <c r="E1008" i="6"/>
  <c r="E993" i="6"/>
  <c r="F1049" i="6"/>
  <c r="F1050" i="6"/>
  <c r="F1051" i="6"/>
  <c r="F1052" i="6"/>
  <c r="F1053" i="6"/>
  <c r="F1054" i="6"/>
  <c r="F1055" i="6"/>
  <c r="F1056" i="6"/>
  <c r="F1038" i="6"/>
  <c r="F1039" i="6"/>
  <c r="F1040" i="6"/>
  <c r="F1041" i="6"/>
  <c r="F1042" i="6"/>
  <c r="F1043" i="6"/>
  <c r="F1044" i="6"/>
  <c r="F1045" i="6"/>
  <c r="F1046" i="6"/>
  <c r="F1047" i="6"/>
  <c r="F1048" i="6"/>
  <c r="F1025" i="6"/>
  <c r="F1026" i="6"/>
  <c r="F1027" i="6"/>
  <c r="F1028" i="6"/>
  <c r="F1029" i="6"/>
  <c r="F1030" i="6"/>
  <c r="F1031" i="6"/>
  <c r="F1032" i="6"/>
  <c r="F1033" i="6"/>
  <c r="F1034" i="6"/>
  <c r="F1035" i="6"/>
  <c r="F1036" i="6"/>
  <c r="F1037" i="6"/>
  <c r="F1010" i="6"/>
  <c r="F1011" i="6"/>
  <c r="F1012" i="6"/>
  <c r="F1013" i="6"/>
  <c r="F1014" i="6"/>
  <c r="F1015" i="6"/>
  <c r="F1016" i="6"/>
  <c r="F1017" i="6"/>
  <c r="F1018" i="6"/>
  <c r="F1019" i="6"/>
  <c r="F1020" i="6"/>
  <c r="F1021" i="6"/>
  <c r="F1022" i="6"/>
  <c r="F1023" i="6"/>
  <c r="F1024" i="6"/>
  <c r="F993" i="6"/>
  <c r="F994" i="6"/>
  <c r="F995" i="6"/>
  <c r="F996" i="6"/>
  <c r="F997" i="6"/>
  <c r="F998" i="6"/>
  <c r="F999" i="6"/>
  <c r="F1000" i="6"/>
  <c r="F1001" i="6"/>
  <c r="F1002" i="6"/>
  <c r="F1003" i="6"/>
  <c r="F1004" i="6"/>
  <c r="F1005" i="6"/>
  <c r="F1006" i="6"/>
  <c r="F1007" i="6"/>
  <c r="F1008" i="6"/>
  <c r="F1009" i="6"/>
  <c r="F976" i="6"/>
  <c r="F977" i="6"/>
  <c r="F978" i="6"/>
  <c r="F979" i="6"/>
  <c r="F980" i="6"/>
  <c r="F981" i="6"/>
  <c r="F982" i="6"/>
  <c r="F983" i="6"/>
  <c r="F984" i="6"/>
  <c r="F985" i="6"/>
  <c r="F986" i="6"/>
  <c r="F987" i="6"/>
  <c r="F988" i="6"/>
  <c r="F989" i="6"/>
  <c r="F990" i="6"/>
  <c r="F991" i="6"/>
  <c r="F992" i="6"/>
  <c r="F975" i="6"/>
  <c r="E968" i="6"/>
  <c r="E969" i="6"/>
  <c r="E970" i="6"/>
  <c r="E971" i="6"/>
  <c r="E972" i="6"/>
  <c r="E973" i="6"/>
  <c r="E974" i="6"/>
  <c r="E967" i="6"/>
  <c r="E960" i="6"/>
  <c r="E961" i="6"/>
  <c r="E962" i="6"/>
  <c r="E963" i="6"/>
  <c r="E964" i="6"/>
  <c r="E965" i="6"/>
  <c r="E966" i="6"/>
  <c r="E959" i="6"/>
  <c r="E952" i="6"/>
  <c r="E953" i="6"/>
  <c r="E954" i="6"/>
  <c r="E955" i="6"/>
  <c r="E956" i="6"/>
  <c r="E957" i="6"/>
  <c r="E958" i="6"/>
  <c r="E951" i="6"/>
  <c r="E944" i="6"/>
  <c r="E945" i="6"/>
  <c r="E946" i="6"/>
  <c r="E947" i="6"/>
  <c r="E948" i="6"/>
  <c r="E949" i="6"/>
  <c r="E950" i="6"/>
  <c r="E943" i="6"/>
  <c r="E936" i="6"/>
  <c r="E937" i="6"/>
  <c r="E938" i="6"/>
  <c r="E939" i="6"/>
  <c r="E940" i="6"/>
  <c r="E941" i="6"/>
  <c r="E942" i="6"/>
  <c r="E935" i="6"/>
  <c r="E928" i="6"/>
  <c r="E929" i="6"/>
  <c r="E930" i="6"/>
  <c r="E931" i="6"/>
  <c r="E932" i="6"/>
  <c r="E933" i="6"/>
  <c r="E934" i="6"/>
  <c r="E927" i="6"/>
  <c r="F974" i="6"/>
  <c r="F973" i="6"/>
  <c r="F972" i="6"/>
  <c r="F971" i="6"/>
  <c r="F970" i="6"/>
  <c r="F969" i="6"/>
  <c r="F968" i="6"/>
  <c r="F967" i="6"/>
  <c r="F966" i="6"/>
  <c r="F965" i="6"/>
  <c r="F964" i="6"/>
  <c r="F963" i="6"/>
  <c r="F962" i="6"/>
  <c r="F961" i="6"/>
  <c r="F960" i="6"/>
  <c r="F959" i="6"/>
  <c r="F958" i="6"/>
  <c r="F957" i="6"/>
  <c r="F956" i="6"/>
  <c r="F955" i="6"/>
  <c r="F954" i="6"/>
  <c r="F953" i="6"/>
  <c r="F952" i="6"/>
  <c r="F951" i="6"/>
  <c r="F950" i="6"/>
  <c r="F949" i="6"/>
  <c r="F948" i="6"/>
  <c r="F947" i="6"/>
  <c r="F946" i="6"/>
  <c r="F945" i="6"/>
  <c r="F944" i="6"/>
  <c r="F943" i="6"/>
  <c r="F942" i="6"/>
  <c r="F941" i="6"/>
  <c r="F940" i="6"/>
  <c r="F939" i="6"/>
  <c r="F938" i="6"/>
  <c r="F937" i="6"/>
  <c r="F936" i="6"/>
  <c r="F935" i="6"/>
  <c r="F934" i="6"/>
  <c r="F933" i="6"/>
  <c r="F932" i="6"/>
  <c r="F931" i="6"/>
  <c r="F930" i="6"/>
  <c r="F929" i="6"/>
  <c r="F928" i="6"/>
  <c r="F927" i="6"/>
  <c r="E917" i="6"/>
  <c r="E918" i="6"/>
  <c r="E919" i="6"/>
  <c r="E920" i="6"/>
  <c r="E921" i="6"/>
  <c r="E922" i="6"/>
  <c r="E923" i="6"/>
  <c r="E924" i="6"/>
  <c r="E925" i="6"/>
  <c r="E926" i="6"/>
  <c r="E916" i="6"/>
  <c r="E906" i="6"/>
  <c r="E907" i="6"/>
  <c r="E908" i="6"/>
  <c r="E909" i="6"/>
  <c r="E910" i="6"/>
  <c r="E911" i="6"/>
  <c r="E912" i="6"/>
  <c r="E913" i="6"/>
  <c r="E914" i="6"/>
  <c r="E915" i="6"/>
  <c r="E905" i="6"/>
  <c r="E895" i="6"/>
  <c r="E896" i="6"/>
  <c r="E897" i="6"/>
  <c r="E898" i="6"/>
  <c r="E899" i="6"/>
  <c r="E900" i="6"/>
  <c r="E901" i="6"/>
  <c r="E902" i="6"/>
  <c r="E903" i="6"/>
  <c r="E904" i="6"/>
  <c r="E894" i="6"/>
  <c r="E884" i="6"/>
  <c r="E885" i="6"/>
  <c r="E886" i="6"/>
  <c r="E887" i="6"/>
  <c r="E888" i="6"/>
  <c r="E889" i="6"/>
  <c r="E890" i="6"/>
  <c r="E891" i="6"/>
  <c r="E892" i="6"/>
  <c r="E893" i="6"/>
  <c r="E883" i="6"/>
  <c r="E873" i="6"/>
  <c r="E874" i="6"/>
  <c r="E875" i="6"/>
  <c r="E876" i="6"/>
  <c r="E877" i="6"/>
  <c r="E878" i="6"/>
  <c r="E879" i="6"/>
  <c r="E880" i="6"/>
  <c r="E881" i="6"/>
  <c r="E882" i="6"/>
  <c r="E872" i="6"/>
  <c r="E862" i="6"/>
  <c r="E863" i="6"/>
  <c r="E864" i="6"/>
  <c r="E865" i="6"/>
  <c r="E866" i="6"/>
  <c r="E867" i="6"/>
  <c r="E868" i="6"/>
  <c r="E869" i="6"/>
  <c r="E870" i="6"/>
  <c r="E871" i="6"/>
  <c r="E861" i="6"/>
  <c r="F926" i="6"/>
  <c r="F925" i="6"/>
  <c r="F924" i="6"/>
  <c r="F923" i="6"/>
  <c r="F922" i="6"/>
  <c r="F921" i="6"/>
  <c r="F920" i="6"/>
  <c r="F919" i="6"/>
  <c r="F918" i="6"/>
  <c r="F917" i="6"/>
  <c r="F916" i="6"/>
  <c r="F915" i="6"/>
  <c r="F914" i="6"/>
  <c r="F913" i="6"/>
  <c r="F912" i="6"/>
  <c r="F911" i="6"/>
  <c r="F910" i="6"/>
  <c r="F909" i="6"/>
  <c r="F908" i="6"/>
  <c r="F907" i="6"/>
  <c r="F906" i="6"/>
  <c r="F905" i="6"/>
  <c r="F904" i="6"/>
  <c r="F903" i="6"/>
  <c r="F902" i="6"/>
  <c r="F901" i="6"/>
  <c r="F900" i="6"/>
  <c r="F899" i="6"/>
  <c r="F898" i="6"/>
  <c r="F897" i="6"/>
  <c r="F896" i="6"/>
  <c r="F895" i="6"/>
  <c r="F894" i="6"/>
  <c r="F893" i="6"/>
  <c r="F892" i="6"/>
  <c r="F891" i="6"/>
  <c r="F890" i="6"/>
  <c r="F889" i="6"/>
  <c r="F888" i="6"/>
  <c r="F887" i="6"/>
  <c r="F886" i="6"/>
  <c r="F885" i="6"/>
  <c r="F884" i="6"/>
  <c r="F883" i="6"/>
  <c r="F882" i="6"/>
  <c r="F881" i="6"/>
  <c r="F880" i="6"/>
  <c r="F879" i="6"/>
  <c r="F878" i="6"/>
  <c r="F877" i="6"/>
  <c r="F876" i="6"/>
  <c r="F875" i="6"/>
  <c r="F874" i="6"/>
  <c r="F873" i="6"/>
  <c r="F872" i="6"/>
  <c r="F871" i="6"/>
  <c r="F870" i="6"/>
  <c r="F869" i="6"/>
  <c r="F868" i="6"/>
  <c r="F867" i="6"/>
  <c r="F866" i="6"/>
  <c r="F865" i="6"/>
  <c r="F864" i="6"/>
  <c r="F863" i="6"/>
  <c r="F862" i="6"/>
  <c r="F861" i="6"/>
  <c r="E849" i="6"/>
  <c r="E850" i="6"/>
  <c r="E851" i="6"/>
  <c r="E852" i="6"/>
  <c r="E853" i="6"/>
  <c r="E854" i="6"/>
  <c r="E855" i="6"/>
  <c r="E856" i="6"/>
  <c r="E857" i="6"/>
  <c r="E858" i="6"/>
  <c r="E859" i="6"/>
  <c r="E860" i="6"/>
  <c r="E848" i="6"/>
  <c r="E836" i="6"/>
  <c r="E837" i="6"/>
  <c r="E838" i="6"/>
  <c r="E839" i="6"/>
  <c r="E840" i="6"/>
  <c r="E841" i="6"/>
  <c r="E842" i="6"/>
  <c r="E843" i="6"/>
  <c r="E844" i="6"/>
  <c r="E845" i="6"/>
  <c r="E846" i="6"/>
  <c r="E847" i="6"/>
  <c r="E835" i="6"/>
  <c r="E823" i="6"/>
  <c r="E824" i="6"/>
  <c r="E825" i="6"/>
  <c r="E826" i="6"/>
  <c r="E827" i="6"/>
  <c r="E828" i="6"/>
  <c r="E829" i="6"/>
  <c r="E830" i="6"/>
  <c r="E831" i="6"/>
  <c r="E832" i="6"/>
  <c r="E833" i="6"/>
  <c r="E834" i="6"/>
  <c r="E822" i="6"/>
  <c r="E810" i="6"/>
  <c r="E811" i="6"/>
  <c r="E812" i="6"/>
  <c r="E813" i="6"/>
  <c r="E814" i="6"/>
  <c r="E815" i="6"/>
  <c r="E816" i="6"/>
  <c r="E817" i="6"/>
  <c r="E818" i="6"/>
  <c r="E819" i="6"/>
  <c r="E820" i="6"/>
  <c r="E821" i="6"/>
  <c r="E809" i="6"/>
  <c r="E797" i="6"/>
  <c r="E798" i="6"/>
  <c r="E799" i="6"/>
  <c r="E800" i="6"/>
  <c r="E801" i="6"/>
  <c r="E802" i="6"/>
  <c r="E803" i="6"/>
  <c r="E804" i="6"/>
  <c r="E805" i="6"/>
  <c r="E806" i="6"/>
  <c r="E807" i="6"/>
  <c r="E808" i="6"/>
  <c r="E796" i="6"/>
  <c r="E784" i="6"/>
  <c r="E785" i="6"/>
  <c r="E786" i="6"/>
  <c r="E787" i="6"/>
  <c r="E788" i="6"/>
  <c r="E789" i="6"/>
  <c r="E790" i="6"/>
  <c r="E791" i="6"/>
  <c r="E792" i="6"/>
  <c r="E793" i="6"/>
  <c r="E794" i="6"/>
  <c r="E795" i="6"/>
  <c r="E783" i="6"/>
  <c r="F860" i="6"/>
  <c r="F859" i="6"/>
  <c r="F858" i="6"/>
  <c r="F857" i="6"/>
  <c r="F856" i="6"/>
  <c r="F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7" i="6"/>
  <c r="F826" i="6"/>
  <c r="F825" i="6"/>
  <c r="F824" i="6"/>
  <c r="F823" i="6"/>
  <c r="F822" i="6"/>
  <c r="F821" i="6"/>
  <c r="F820" i="6"/>
  <c r="F819" i="6"/>
  <c r="F818" i="6"/>
  <c r="F817" i="6"/>
  <c r="F816" i="6"/>
  <c r="F815" i="6"/>
  <c r="F814" i="6"/>
  <c r="F813" i="6"/>
  <c r="F812" i="6"/>
  <c r="F811" i="6"/>
  <c r="F810" i="6"/>
  <c r="F809" i="6"/>
  <c r="F808" i="6"/>
  <c r="F807" i="6"/>
  <c r="F806" i="6"/>
  <c r="F805" i="6"/>
  <c r="F804" i="6"/>
  <c r="F803" i="6"/>
  <c r="F802" i="6"/>
  <c r="F801" i="6"/>
  <c r="F800" i="6"/>
  <c r="F799" i="6"/>
  <c r="F798" i="6"/>
  <c r="F797" i="6"/>
  <c r="F796" i="6"/>
  <c r="F795" i="6"/>
  <c r="F794" i="6"/>
  <c r="F793" i="6"/>
  <c r="F792" i="6"/>
  <c r="F791" i="6"/>
  <c r="F790" i="6"/>
  <c r="F789" i="6"/>
  <c r="F788" i="6"/>
  <c r="F787" i="6"/>
  <c r="F786" i="6"/>
  <c r="F785" i="6"/>
  <c r="F784" i="6"/>
  <c r="F783" i="6"/>
  <c r="E769" i="6"/>
  <c r="E770" i="6"/>
  <c r="E771" i="6"/>
  <c r="E772" i="6"/>
  <c r="E773" i="6"/>
  <c r="E774" i="6"/>
  <c r="E775" i="6"/>
  <c r="E776" i="6"/>
  <c r="E777" i="6"/>
  <c r="E778" i="6"/>
  <c r="E779" i="6"/>
  <c r="E780" i="6"/>
  <c r="E781" i="6"/>
  <c r="E782" i="6"/>
  <c r="E768" i="6"/>
  <c r="E754" i="6"/>
  <c r="E755" i="6"/>
  <c r="E756" i="6"/>
  <c r="E757" i="6"/>
  <c r="E758" i="6"/>
  <c r="E759" i="6"/>
  <c r="E760" i="6"/>
  <c r="E761" i="6"/>
  <c r="E762" i="6"/>
  <c r="E763" i="6"/>
  <c r="E764" i="6"/>
  <c r="E765" i="6"/>
  <c r="E766" i="6"/>
  <c r="E767" i="6"/>
  <c r="E753" i="6"/>
  <c r="E739" i="6"/>
  <c r="E740" i="6"/>
  <c r="E741" i="6"/>
  <c r="E742" i="6"/>
  <c r="E743" i="6"/>
  <c r="E744" i="6"/>
  <c r="E745" i="6"/>
  <c r="E746" i="6"/>
  <c r="E747" i="6"/>
  <c r="E748" i="6"/>
  <c r="E749" i="6"/>
  <c r="E750" i="6"/>
  <c r="E751" i="6"/>
  <c r="E752" i="6"/>
  <c r="E738" i="6"/>
  <c r="E724" i="6"/>
  <c r="E725" i="6"/>
  <c r="E726" i="6"/>
  <c r="E727" i="6"/>
  <c r="E728" i="6"/>
  <c r="E729" i="6"/>
  <c r="E730" i="6"/>
  <c r="E731" i="6"/>
  <c r="E732" i="6"/>
  <c r="E733" i="6"/>
  <c r="E734" i="6"/>
  <c r="E735" i="6"/>
  <c r="E736" i="6"/>
  <c r="E737" i="6"/>
  <c r="E723" i="6"/>
  <c r="E709" i="6"/>
  <c r="E710" i="6"/>
  <c r="E711" i="6"/>
  <c r="E712" i="6"/>
  <c r="E713" i="6"/>
  <c r="E714" i="6"/>
  <c r="E715" i="6"/>
  <c r="E716" i="6"/>
  <c r="E717" i="6"/>
  <c r="E718" i="6"/>
  <c r="E719" i="6"/>
  <c r="E720" i="6"/>
  <c r="E721" i="6"/>
  <c r="E722" i="6"/>
  <c r="E708" i="6"/>
  <c r="E707" i="6"/>
  <c r="E694" i="6"/>
  <c r="E695" i="6"/>
  <c r="E696" i="6"/>
  <c r="E697" i="6"/>
  <c r="E698" i="6"/>
  <c r="E699" i="6"/>
  <c r="E700" i="6"/>
  <c r="E701" i="6"/>
  <c r="E702" i="6"/>
  <c r="E703" i="6"/>
  <c r="E704" i="6"/>
  <c r="E705" i="6"/>
  <c r="E706" i="6"/>
  <c r="E693" i="6"/>
  <c r="F782" i="6"/>
  <c r="F781" i="6"/>
  <c r="F780" i="6"/>
  <c r="F779" i="6"/>
  <c r="F778" i="6"/>
  <c r="F777" i="6"/>
  <c r="F776" i="6"/>
  <c r="F775" i="6"/>
  <c r="F774" i="6"/>
  <c r="F773" i="6"/>
  <c r="F772" i="6"/>
  <c r="F771" i="6"/>
  <c r="F770" i="6"/>
  <c r="F769" i="6"/>
  <c r="F768" i="6"/>
  <c r="F767" i="6"/>
  <c r="F766" i="6"/>
  <c r="F765" i="6"/>
  <c r="F764" i="6"/>
  <c r="F763" i="6"/>
  <c r="F762" i="6"/>
  <c r="F761" i="6"/>
  <c r="F760" i="6"/>
  <c r="F759" i="6"/>
  <c r="F758" i="6"/>
  <c r="F757" i="6"/>
  <c r="F756" i="6"/>
  <c r="F755" i="6"/>
  <c r="F754" i="6"/>
  <c r="F753" i="6"/>
  <c r="F752" i="6"/>
  <c r="F751" i="6"/>
  <c r="F750" i="6"/>
  <c r="F749" i="6"/>
  <c r="F748" i="6"/>
  <c r="F747" i="6"/>
  <c r="F746" i="6"/>
  <c r="F745" i="6"/>
  <c r="F744" i="6"/>
  <c r="F743" i="6"/>
  <c r="F742" i="6"/>
  <c r="F741" i="6"/>
  <c r="F740" i="6"/>
  <c r="F739" i="6"/>
  <c r="F738" i="6"/>
  <c r="F737" i="6"/>
  <c r="F736" i="6"/>
  <c r="F735" i="6"/>
  <c r="F734" i="6"/>
  <c r="F733" i="6"/>
  <c r="F732" i="6"/>
  <c r="F731" i="6"/>
  <c r="F730" i="6"/>
  <c r="F729" i="6"/>
  <c r="F728" i="6"/>
  <c r="F727" i="6"/>
  <c r="F726" i="6"/>
  <c r="F725" i="6"/>
  <c r="F724" i="6"/>
  <c r="F723" i="6"/>
  <c r="F722" i="6"/>
  <c r="F721" i="6"/>
  <c r="F720" i="6"/>
  <c r="F719" i="6"/>
  <c r="F718" i="6"/>
  <c r="F717" i="6"/>
  <c r="F716" i="6"/>
  <c r="F715" i="6"/>
  <c r="F714" i="6"/>
  <c r="F713" i="6"/>
  <c r="F712" i="6"/>
  <c r="F711" i="6"/>
  <c r="F710" i="6"/>
  <c r="F709" i="6"/>
  <c r="F708" i="6"/>
  <c r="F707" i="6"/>
  <c r="F706" i="6"/>
  <c r="F705" i="6"/>
  <c r="F704" i="6"/>
  <c r="F703" i="6"/>
  <c r="F702" i="6"/>
  <c r="F701" i="6"/>
  <c r="F700" i="6"/>
  <c r="F699" i="6"/>
  <c r="F698" i="6"/>
  <c r="F697" i="6"/>
  <c r="F696" i="6"/>
  <c r="F695" i="6"/>
  <c r="F694" i="6"/>
  <c r="F693"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591" i="6"/>
  <c r="F692" i="6"/>
  <c r="F691" i="6"/>
  <c r="F690" i="6"/>
  <c r="F689" i="6"/>
  <c r="F688" i="6"/>
  <c r="F687" i="6"/>
  <c r="F686" i="6"/>
  <c r="F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7" i="6"/>
  <c r="F656" i="6"/>
  <c r="F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73" i="6"/>
  <c r="F574" i="6"/>
  <c r="F575" i="6"/>
  <c r="F576" i="6"/>
  <c r="F577" i="6"/>
  <c r="F578" i="6"/>
  <c r="F579" i="6"/>
  <c r="F580" i="6"/>
  <c r="F581" i="6"/>
  <c r="F582" i="6"/>
  <c r="F583" i="6"/>
  <c r="F584" i="6"/>
  <c r="F585" i="6"/>
  <c r="F586" i="6"/>
  <c r="F587" i="6"/>
  <c r="F588" i="6"/>
  <c r="F589" i="6"/>
  <c r="F590" i="6"/>
  <c r="F555" i="6"/>
  <c r="F556" i="6"/>
  <c r="F557" i="6"/>
  <c r="F558" i="6"/>
  <c r="F559" i="6"/>
  <c r="F560" i="6"/>
  <c r="F561" i="6"/>
  <c r="F562" i="6"/>
  <c r="F563" i="6"/>
  <c r="F564" i="6"/>
  <c r="F565" i="6"/>
  <c r="F566" i="6"/>
  <c r="F567" i="6"/>
  <c r="F568" i="6"/>
  <c r="F569" i="6"/>
  <c r="F570" i="6"/>
  <c r="F571" i="6"/>
  <c r="F572" i="6"/>
  <c r="F537" i="6"/>
  <c r="F538" i="6"/>
  <c r="F539" i="6"/>
  <c r="F540" i="6"/>
  <c r="F541" i="6"/>
  <c r="F542" i="6"/>
  <c r="F543" i="6"/>
  <c r="F544" i="6"/>
  <c r="F545" i="6"/>
  <c r="F546" i="6"/>
  <c r="F547" i="6"/>
  <c r="F548" i="6"/>
  <c r="F549" i="6"/>
  <c r="F550" i="6"/>
  <c r="F551" i="6"/>
  <c r="F552" i="6"/>
  <c r="F553" i="6"/>
  <c r="F554" i="6"/>
  <c r="F519" i="6"/>
  <c r="F520" i="6"/>
  <c r="F521" i="6"/>
  <c r="F522" i="6"/>
  <c r="F523" i="6"/>
  <c r="F524" i="6"/>
  <c r="F525" i="6"/>
  <c r="F526" i="6"/>
  <c r="F527" i="6"/>
  <c r="F528" i="6"/>
  <c r="F529" i="6"/>
  <c r="F530" i="6"/>
  <c r="F531" i="6"/>
  <c r="F532" i="6"/>
  <c r="F533" i="6"/>
  <c r="F534" i="6"/>
  <c r="F535" i="6"/>
  <c r="F536" i="6"/>
  <c r="F501" i="6"/>
  <c r="F502" i="6"/>
  <c r="F503" i="6"/>
  <c r="F504" i="6"/>
  <c r="F505" i="6"/>
  <c r="F506" i="6"/>
  <c r="F507" i="6"/>
  <c r="F508" i="6"/>
  <c r="F509" i="6"/>
  <c r="F510" i="6"/>
  <c r="F511" i="6"/>
  <c r="F512" i="6"/>
  <c r="F513" i="6"/>
  <c r="F514" i="6"/>
  <c r="F515" i="6"/>
  <c r="F516" i="6"/>
  <c r="F517" i="6"/>
  <c r="F518" i="6"/>
  <c r="F484" i="6"/>
  <c r="F485" i="6"/>
  <c r="F486" i="6"/>
  <c r="F487" i="6"/>
  <c r="F488" i="6"/>
  <c r="F489" i="6"/>
  <c r="F490" i="6"/>
  <c r="F491" i="6"/>
  <c r="F492" i="6"/>
  <c r="F493" i="6"/>
  <c r="F494" i="6"/>
  <c r="F495" i="6"/>
  <c r="F496" i="6"/>
  <c r="F497" i="6"/>
  <c r="F498" i="6"/>
  <c r="F499" i="6"/>
  <c r="F500" i="6"/>
  <c r="F483" i="6"/>
  <c r="F479" i="6" l="1"/>
  <c r="F480" i="6"/>
  <c r="F481" i="6"/>
  <c r="F482" i="6"/>
  <c r="F478" i="6"/>
  <c r="F477" i="6"/>
  <c r="F476" i="6"/>
  <c r="F475" i="6"/>
  <c r="F474" i="6"/>
  <c r="F473" i="6"/>
  <c r="F469" i="6"/>
  <c r="F470" i="6"/>
  <c r="F471" i="6"/>
  <c r="F472" i="6"/>
  <c r="F465" i="6"/>
  <c r="F466" i="6"/>
  <c r="F467" i="6"/>
  <c r="F468" i="6"/>
  <c r="F461" i="6"/>
  <c r="F462" i="6"/>
  <c r="F463" i="6"/>
  <c r="F464" i="6"/>
  <c r="F457" i="6"/>
  <c r="F458" i="6"/>
  <c r="F459" i="6"/>
  <c r="F460" i="6"/>
  <c r="F453" i="6"/>
  <c r="F454" i="6"/>
  <c r="F455" i="6"/>
  <c r="F456" i="6"/>
  <c r="F449" i="6"/>
  <c r="F450" i="6"/>
  <c r="F451" i="6"/>
  <c r="F452" i="6"/>
  <c r="F445" i="6"/>
  <c r="F446" i="6"/>
  <c r="F447" i="6"/>
  <c r="F448" i="6"/>
  <c r="F441" i="6"/>
  <c r="F442" i="6"/>
  <c r="F443" i="6"/>
  <c r="F444" i="6"/>
  <c r="F437" i="6"/>
  <c r="F438" i="6"/>
  <c r="F439" i="6"/>
  <c r="F440" i="6"/>
  <c r="F433" i="6"/>
  <c r="F434" i="6"/>
  <c r="F435" i="6"/>
  <c r="F436" i="6"/>
  <c r="F429" i="6"/>
  <c r="F430" i="6"/>
  <c r="F431" i="6"/>
  <c r="F432" i="6"/>
  <c r="F425" i="6"/>
  <c r="F426" i="6"/>
  <c r="F427" i="6"/>
  <c r="F428" i="6"/>
  <c r="F421" i="6"/>
  <c r="F422" i="6"/>
  <c r="F423" i="6"/>
  <c r="F424" i="6"/>
  <c r="F417" i="6"/>
  <c r="F418" i="6"/>
  <c r="F419" i="6"/>
  <c r="F420" i="6"/>
  <c r="F413" i="6"/>
  <c r="F414" i="6"/>
  <c r="F415" i="6"/>
  <c r="F416" i="6"/>
  <c r="F405" i="6"/>
  <c r="F406" i="6"/>
  <c r="F407" i="6"/>
  <c r="F408" i="6"/>
  <c r="F409" i="6"/>
  <c r="F410" i="6"/>
  <c r="F411" i="6"/>
  <c r="F412" i="6"/>
  <c r="F404" i="6"/>
  <c r="F383" i="6"/>
  <c r="F384" i="6"/>
  <c r="F385" i="6"/>
  <c r="F386" i="6"/>
  <c r="F387" i="6"/>
  <c r="F388" i="6"/>
  <c r="F389" i="6"/>
  <c r="F390" i="6"/>
  <c r="F391" i="6"/>
  <c r="F392" i="6"/>
  <c r="F393" i="6"/>
  <c r="F394" i="6"/>
  <c r="F395" i="6"/>
  <c r="F396" i="6"/>
  <c r="F397" i="6"/>
  <c r="F398" i="6"/>
  <c r="F399" i="6"/>
  <c r="F400" i="6"/>
  <c r="F401" i="6"/>
  <c r="F402" i="6"/>
  <c r="F403" i="6"/>
  <c r="F362" i="6"/>
  <c r="F363" i="6"/>
  <c r="F364" i="6"/>
  <c r="F365" i="6"/>
  <c r="F366" i="6"/>
  <c r="F367" i="6"/>
  <c r="F368" i="6"/>
  <c r="F369" i="6"/>
  <c r="F370" i="6"/>
  <c r="F371" i="6"/>
  <c r="F372" i="6"/>
  <c r="F373" i="6"/>
  <c r="F374" i="6"/>
  <c r="F375" i="6"/>
  <c r="F376" i="6"/>
  <c r="F377" i="6"/>
  <c r="F378" i="6"/>
  <c r="F379" i="6"/>
  <c r="F380" i="6"/>
  <c r="F381" i="6"/>
  <c r="F382" i="6"/>
  <c r="F341" i="6"/>
  <c r="F342" i="6"/>
  <c r="F343" i="6"/>
  <c r="F344" i="6"/>
  <c r="F345" i="6"/>
  <c r="F346" i="6"/>
  <c r="F347" i="6"/>
  <c r="F348" i="6"/>
  <c r="F349" i="6"/>
  <c r="F350" i="6"/>
  <c r="F351" i="6"/>
  <c r="F352" i="6"/>
  <c r="F353" i="6"/>
  <c r="F354" i="6"/>
  <c r="F355" i="6"/>
  <c r="F356" i="6"/>
  <c r="F357" i="6"/>
  <c r="F358" i="6"/>
  <c r="F359" i="6"/>
  <c r="F360" i="6"/>
  <c r="F361" i="6"/>
  <c r="F320" i="6"/>
  <c r="F321" i="6"/>
  <c r="F322" i="6"/>
  <c r="F323" i="6"/>
  <c r="F324" i="6"/>
  <c r="F325" i="6"/>
  <c r="F326" i="6"/>
  <c r="F327" i="6"/>
  <c r="F328" i="6"/>
  <c r="F329" i="6"/>
  <c r="F330" i="6"/>
  <c r="F331" i="6"/>
  <c r="F332" i="6"/>
  <c r="F333" i="6"/>
  <c r="F334" i="6"/>
  <c r="F335" i="6"/>
  <c r="F336" i="6"/>
  <c r="F337" i="6"/>
  <c r="F338" i="6"/>
  <c r="F339" i="6"/>
  <c r="F340" i="6"/>
  <c r="F299" i="6"/>
  <c r="F300" i="6"/>
  <c r="F301" i="6"/>
  <c r="F302" i="6"/>
  <c r="F303" i="6"/>
  <c r="F304" i="6"/>
  <c r="F305" i="6"/>
  <c r="F306" i="6"/>
  <c r="F307" i="6"/>
  <c r="F308" i="6"/>
  <c r="F309" i="6"/>
  <c r="F310" i="6"/>
  <c r="F311" i="6"/>
  <c r="F312" i="6"/>
  <c r="F313" i="6"/>
  <c r="F314" i="6"/>
  <c r="F315" i="6"/>
  <c r="F316" i="6"/>
  <c r="F317" i="6"/>
  <c r="F318" i="6"/>
  <c r="F319" i="6"/>
  <c r="F279" i="6"/>
  <c r="F280" i="6"/>
  <c r="F281" i="6"/>
  <c r="F282" i="6"/>
  <c r="F283" i="6"/>
  <c r="F284" i="6"/>
  <c r="F285" i="6"/>
  <c r="F286" i="6"/>
  <c r="F287" i="6"/>
  <c r="F288" i="6"/>
  <c r="F289" i="6"/>
  <c r="F290" i="6"/>
  <c r="F291" i="6"/>
  <c r="F292" i="6"/>
  <c r="F293" i="6"/>
  <c r="F294" i="6"/>
  <c r="F295" i="6"/>
  <c r="F296" i="6"/>
  <c r="F297" i="6"/>
  <c r="F298" i="6"/>
  <c r="F278" i="6"/>
  <c r="F257" i="6"/>
  <c r="F258" i="6"/>
  <c r="F259" i="6"/>
  <c r="F260" i="6"/>
  <c r="F261" i="6"/>
  <c r="F262" i="6"/>
  <c r="F263" i="6"/>
  <c r="F264" i="6"/>
  <c r="F265" i="6"/>
  <c r="F266" i="6"/>
  <c r="F267" i="6"/>
  <c r="F268" i="6"/>
  <c r="F269" i="6"/>
  <c r="F270" i="6"/>
  <c r="F271" i="6"/>
  <c r="F272" i="6"/>
  <c r="F273" i="6"/>
  <c r="F274" i="6"/>
  <c r="F275" i="6"/>
  <c r="F276" i="6"/>
  <c r="F277" i="6"/>
  <c r="F236" i="6"/>
  <c r="F237" i="6"/>
  <c r="F238" i="6"/>
  <c r="F239" i="6"/>
  <c r="F240" i="6"/>
  <c r="F241" i="6"/>
  <c r="F242" i="6"/>
  <c r="F243" i="6"/>
  <c r="F244" i="6"/>
  <c r="F245" i="6"/>
  <c r="F246" i="6"/>
  <c r="F247" i="6"/>
  <c r="F248" i="6"/>
  <c r="F249" i="6"/>
  <c r="F250" i="6"/>
  <c r="F251" i="6"/>
  <c r="F252" i="6"/>
  <c r="F253" i="6"/>
  <c r="F254" i="6"/>
  <c r="F255" i="6"/>
  <c r="F256" i="6"/>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895" i="1"/>
  <c r="F235" i="6" l="1"/>
  <c r="F234" i="6"/>
  <c r="F230" i="6"/>
  <c r="F231" i="6"/>
  <c r="F232" i="6"/>
  <c r="F233" i="6"/>
  <c r="F229" i="6"/>
  <c r="F228" i="6"/>
  <c r="F227" i="6"/>
  <c r="F226" i="6"/>
  <c r="F225" i="6"/>
  <c r="L90" i="6" l="1"/>
  <c r="L91" i="6"/>
  <c r="L92" i="6"/>
  <c r="L93" i="6"/>
  <c r="L89"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G1283" i="1" l="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643" i="1" l="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3" i="1" l="1"/>
</calcChain>
</file>

<file path=xl/comments1.xml><?xml version="1.0" encoding="utf-8"?>
<comments xmlns="http://schemas.openxmlformats.org/spreadsheetml/2006/main">
  <authors>
    <author>Author</author>
  </authors>
  <commentList>
    <comment ref="E34" authorId="0" shapeId="0">
      <text>
        <r>
          <rPr>
            <b/>
            <sz val="9"/>
            <color indexed="81"/>
            <rFont val="Tahoma"/>
            <family val="2"/>
          </rPr>
          <t>Author:</t>
        </r>
        <r>
          <rPr>
            <sz val="9"/>
            <color indexed="81"/>
            <rFont val="Tahoma"/>
            <family val="2"/>
          </rPr>
          <t xml:space="preserve">
LFL Growth</t>
        </r>
      </text>
    </comment>
    <comment ref="D1083" authorId="0" shapeId="0">
      <text>
        <r>
          <rPr>
            <b/>
            <sz val="9"/>
            <color indexed="81"/>
            <rFont val="Tahoma"/>
            <family val="2"/>
          </rPr>
          <t>Author:</t>
        </r>
        <r>
          <rPr>
            <sz val="9"/>
            <color indexed="81"/>
            <rFont val="Tahoma"/>
            <family val="2"/>
          </rPr>
          <t xml:space="preserve">
As per Company filing. Differences from Acequity or capitaline data could be because of reconciliation of unallocated corp. A&amp;L.</t>
        </r>
      </text>
    </comment>
    <comment ref="D1089" authorId="0" shapeId="0">
      <text>
        <r>
          <rPr>
            <b/>
            <sz val="9"/>
            <color indexed="81"/>
            <rFont val="Tahoma"/>
            <family val="2"/>
          </rPr>
          <t>Author:</t>
        </r>
        <r>
          <rPr>
            <sz val="9"/>
            <color indexed="81"/>
            <rFont val="Tahoma"/>
            <family val="2"/>
          </rPr>
          <t xml:space="preserve">
ITC doesn’t have big interest exp. So PBT can be = to EBIT and used for ROCE.</t>
        </r>
      </text>
    </comment>
  </commentList>
</comments>
</file>

<file path=xl/sharedStrings.xml><?xml version="1.0" encoding="utf-8"?>
<sst xmlns="http://schemas.openxmlformats.org/spreadsheetml/2006/main" count="16336" uniqueCount="216">
  <si>
    <t>LEGEND</t>
  </si>
  <si>
    <t>Parameter</t>
  </si>
  <si>
    <t>Parameter Type</t>
  </si>
  <si>
    <t>Revenue (in Cr.)</t>
  </si>
  <si>
    <t>P&amp;L</t>
  </si>
  <si>
    <t>D&amp;A (in Cr.)</t>
  </si>
  <si>
    <t>Other Income (in Cr.)</t>
  </si>
  <si>
    <t>COGS (in Cr.)</t>
  </si>
  <si>
    <t>EBITDA (in Cr.)</t>
  </si>
  <si>
    <t>Employee Expense (in Cr.)</t>
  </si>
  <si>
    <t>Interest Expense (in Cr.)</t>
  </si>
  <si>
    <t>OPEX (in Cr.)</t>
  </si>
  <si>
    <t>PBT (in Cr.)</t>
  </si>
  <si>
    <t>Tax Expense (in Cr.)</t>
  </si>
  <si>
    <t>PAT (in Cr.)</t>
  </si>
  <si>
    <t>Dividend (in Cr.)</t>
  </si>
  <si>
    <t>Revenue Growth</t>
  </si>
  <si>
    <t>% Growth</t>
  </si>
  <si>
    <t>EBITDA Growth</t>
  </si>
  <si>
    <t>EPS Growth</t>
  </si>
  <si>
    <t>Fee Income Growth</t>
  </si>
  <si>
    <t>PAT Growth</t>
  </si>
  <si>
    <t>Borrowings (in Cr.)</t>
  </si>
  <si>
    <t>Balance Sheet</t>
  </si>
  <si>
    <t>Investments (in Cr.)</t>
  </si>
  <si>
    <t>Cash (in Cr.)</t>
  </si>
  <si>
    <t>Working Capital (in Cr.)</t>
  </si>
  <si>
    <t>PPE (in Cr.)</t>
  </si>
  <si>
    <t>Inventories (in Cr.)</t>
  </si>
  <si>
    <t>Equity Share Capital (in Cr.)</t>
  </si>
  <si>
    <t>Reserves &amp; Surplus (in Cr.)</t>
  </si>
  <si>
    <t>Net Worth (in Cr.)</t>
  </si>
  <si>
    <t>Receivables (in Cr.)</t>
  </si>
  <si>
    <t>Payables (in Cr.)</t>
  </si>
  <si>
    <t>Debt/Equity</t>
  </si>
  <si>
    <t>Leverage</t>
  </si>
  <si>
    <t>AUM Growth</t>
  </si>
  <si>
    <t>Deposit Growth</t>
  </si>
  <si>
    <t>CASA Growth</t>
  </si>
  <si>
    <t>SA Growth</t>
  </si>
  <si>
    <t>Borrowings Growth</t>
  </si>
  <si>
    <t>PCR</t>
  </si>
  <si>
    <t>% Underwriting Metrics</t>
  </si>
  <si>
    <t>Provisions (in Cr.)</t>
  </si>
  <si>
    <t>Underwriting Metrics</t>
  </si>
  <si>
    <t>Credit Cost (in Cr.)</t>
  </si>
  <si>
    <t>GNPA (in Cr.)</t>
  </si>
  <si>
    <t>NNPA (in Cr.)</t>
  </si>
  <si>
    <t>GNPA %</t>
  </si>
  <si>
    <t>NNPA %</t>
  </si>
  <si>
    <t>Collection Efficiency</t>
  </si>
  <si>
    <t>PAR (in Cr.)</t>
  </si>
  <si>
    <t>Credit Cost %</t>
  </si>
  <si>
    <t>PAT Margins</t>
  </si>
  <si>
    <t>% Efficiency Metrics</t>
  </si>
  <si>
    <t>Gross Margins</t>
  </si>
  <si>
    <t>EBITDA Margins</t>
  </si>
  <si>
    <t>Asset Turnover</t>
  </si>
  <si>
    <t>Cost of Funds</t>
  </si>
  <si>
    <t>% Expenses</t>
  </si>
  <si>
    <t>AUM Yield</t>
  </si>
  <si>
    <t>% Return Metrics</t>
  </si>
  <si>
    <t>ROCE</t>
  </si>
  <si>
    <t>ROA</t>
  </si>
  <si>
    <t>ROE</t>
  </si>
  <si>
    <t>Revenue/Employee</t>
  </si>
  <si>
    <t>Efficiency Metrics</t>
  </si>
  <si>
    <t>OPEX/Assets</t>
  </si>
  <si>
    <t>Yield on Assets</t>
  </si>
  <si>
    <t>Cost of Deposits</t>
  </si>
  <si>
    <t>Corporate Book Yield</t>
  </si>
  <si>
    <t>Consumer Book Yield</t>
  </si>
  <si>
    <t>CAR</t>
  </si>
  <si>
    <t>% Balance Sheet</t>
  </si>
  <si>
    <t>Branches</t>
  </si>
  <si>
    <t>Business Metrics</t>
  </si>
  <si>
    <t>Districts</t>
  </si>
  <si>
    <t>Borrowers</t>
  </si>
  <si>
    <t>Employees</t>
  </si>
  <si>
    <t>Borrower Retention</t>
  </si>
  <si>
    <t>% Business Metrics</t>
  </si>
  <si>
    <t>CASA/Total Deposit</t>
  </si>
  <si>
    <t>% Deposits</t>
  </si>
  <si>
    <t>CA/Total Deposits</t>
  </si>
  <si>
    <t>Retail/Total Deposit</t>
  </si>
  <si>
    <t>SA/Total Deposits</t>
  </si>
  <si>
    <t>ATMs</t>
  </si>
  <si>
    <t>Deposits (in Cr.)</t>
  </si>
  <si>
    <t>CASA (in Cr.)</t>
  </si>
  <si>
    <t>SA (in Cr.)</t>
  </si>
  <si>
    <t>CA (in Cr.)</t>
  </si>
  <si>
    <t>DSCs</t>
  </si>
  <si>
    <t>P/E</t>
  </si>
  <si>
    <t>Valuation Metrics</t>
  </si>
  <si>
    <t>P/B</t>
  </si>
  <si>
    <t>Revenue/Sq.Ft.</t>
  </si>
  <si>
    <t>Rent Expense/Branch</t>
  </si>
  <si>
    <t>Employee Expense/Employee</t>
  </si>
  <si>
    <t>CFO (in Cr.)</t>
  </si>
  <si>
    <t>Cash Flow</t>
  </si>
  <si>
    <t>DIO</t>
  </si>
  <si>
    <t>WC Metrics</t>
  </si>
  <si>
    <t>DPO</t>
  </si>
  <si>
    <t>DSO</t>
  </si>
  <si>
    <t>Net Working Capital Days</t>
  </si>
  <si>
    <t>Interest Coverage</t>
  </si>
  <si>
    <t>Market Capitalization (in Cr.)</t>
  </si>
  <si>
    <t>Dividend Payout Ratio</t>
  </si>
  <si>
    <t>% P&amp;L</t>
  </si>
  <si>
    <t>OPM</t>
  </si>
  <si>
    <t>Inventory Turnover</t>
  </si>
  <si>
    <t>RM % of Sales</t>
  </si>
  <si>
    <t>% DD</t>
  </si>
  <si>
    <t>Employee Exp. % of Sales</t>
  </si>
  <si>
    <t>SGA % of Sales</t>
  </si>
  <si>
    <t>Power % of Sales</t>
  </si>
  <si>
    <t>Misc. Exp. % of Sales</t>
  </si>
  <si>
    <t>Other Income/Investments + Cash</t>
  </si>
  <si>
    <t>D&amp;A/NFA</t>
  </si>
  <si>
    <t>Interest Exp. / Borrowings</t>
  </si>
  <si>
    <t>Tax %</t>
  </si>
  <si>
    <t>CFO/PAT</t>
  </si>
  <si>
    <t>Total Asset Turnover</t>
  </si>
  <si>
    <t>Cash/Market Cap</t>
  </si>
  <si>
    <t>Investments/Market Cap</t>
  </si>
  <si>
    <t>Price/Book</t>
  </si>
  <si>
    <t>Retention Ratio</t>
  </si>
  <si>
    <t>SSGR</t>
  </si>
  <si>
    <t>Dividend Yield</t>
  </si>
  <si>
    <t>Company</t>
  </si>
  <si>
    <t>Time Period</t>
  </si>
  <si>
    <t xml:space="preserve">Value </t>
  </si>
  <si>
    <t>Data Type</t>
  </si>
  <si>
    <t>FY10</t>
  </si>
  <si>
    <t>Annual</t>
  </si>
  <si>
    <t>GODFREY PHILLIPS INDIA LTD</t>
  </si>
  <si>
    <t>FY11</t>
  </si>
  <si>
    <t>FY12</t>
  </si>
  <si>
    <t>FY13</t>
  </si>
  <si>
    <t>FY14</t>
  </si>
  <si>
    <t>FY15</t>
  </si>
  <si>
    <t>FY16</t>
  </si>
  <si>
    <t>FY17</t>
  </si>
  <si>
    <t>FY18</t>
  </si>
  <si>
    <t>FY19</t>
  </si>
  <si>
    <t>Q1FY18</t>
  </si>
  <si>
    <t>Quarterly</t>
  </si>
  <si>
    <t>Q3FY18</t>
  </si>
  <si>
    <t>Q4FY18</t>
  </si>
  <si>
    <t>Q1FY19</t>
  </si>
  <si>
    <t>Q2FY19</t>
  </si>
  <si>
    <t>Q3FY19</t>
  </si>
  <si>
    <t>Q4FY19</t>
  </si>
  <si>
    <t>Q1FY20</t>
  </si>
  <si>
    <t>Q2FY20</t>
  </si>
  <si>
    <t>ITC LTD</t>
  </si>
  <si>
    <t>VST INDUSTRIES LTD</t>
  </si>
  <si>
    <t>Q2FY18</t>
  </si>
  <si>
    <t>(All)</t>
  </si>
  <si>
    <t>Row Labels</t>
  </si>
  <si>
    <t>Grand Total</t>
  </si>
  <si>
    <t>Column Labels</t>
  </si>
  <si>
    <t xml:space="preserve">Average of Value </t>
  </si>
  <si>
    <t>(Multiple Items)</t>
  </si>
  <si>
    <t>Segment Type</t>
  </si>
  <si>
    <t>Cigs</t>
  </si>
  <si>
    <t>FMCG</t>
  </si>
  <si>
    <t>Hotels</t>
  </si>
  <si>
    <t>Agri</t>
  </si>
  <si>
    <t>Paper</t>
  </si>
  <si>
    <t>Inter</t>
  </si>
  <si>
    <t>EBIT (in Cr.)</t>
  </si>
  <si>
    <t>EBIT Growth</t>
  </si>
  <si>
    <t>Capital Employed (in Cr.)</t>
  </si>
  <si>
    <t>Capital Employed Growth</t>
  </si>
  <si>
    <t>% Revenue</t>
  </si>
  <si>
    <t>% EBIT</t>
  </si>
  <si>
    <t>% Capital Employed</t>
  </si>
  <si>
    <t>Revenue/Capital Employed</t>
  </si>
  <si>
    <t>ABS</t>
  </si>
  <si>
    <t>%</t>
  </si>
  <si>
    <t>FY09</t>
  </si>
  <si>
    <t>Q1</t>
  </si>
  <si>
    <t>Q2</t>
  </si>
  <si>
    <t>Q3</t>
  </si>
  <si>
    <t>Q4</t>
  </si>
  <si>
    <t>Q2FY15</t>
  </si>
  <si>
    <t>Q3FY15</t>
  </si>
  <si>
    <t>Q4FY15</t>
  </si>
  <si>
    <t>Q1FY16</t>
  </si>
  <si>
    <t>Q2FY16</t>
  </si>
  <si>
    <t>Q3FY16</t>
  </si>
  <si>
    <t>Q4FY16</t>
  </si>
  <si>
    <t>Q1FY17</t>
  </si>
  <si>
    <t>Q2FY17</t>
  </si>
  <si>
    <t>Q3FY17</t>
  </si>
  <si>
    <t>Q4FY17</t>
  </si>
  <si>
    <t>Value Growth</t>
  </si>
  <si>
    <t>Volume Growth</t>
  </si>
  <si>
    <t>Price Growth</t>
  </si>
  <si>
    <t>EBIT Margins</t>
  </si>
  <si>
    <t>FY02</t>
  </si>
  <si>
    <t>FY03</t>
  </si>
  <si>
    <t>FY04</t>
  </si>
  <si>
    <t>FY05</t>
  </si>
  <si>
    <t>FY06</t>
  </si>
  <si>
    <t>FY07</t>
  </si>
  <si>
    <t>FY08</t>
  </si>
  <si>
    <t>Others</t>
  </si>
  <si>
    <t>Revenue Growth 3 yr CAGR</t>
  </si>
  <si>
    <t>Revenue Growth 5 yr CAGR</t>
  </si>
  <si>
    <t>Revenue Growth 7 yr CAGR</t>
  </si>
  <si>
    <t>Revenue Growth 10 yr CAGR</t>
  </si>
  <si>
    <t>Total</t>
  </si>
  <si>
    <t>Q3FY20</t>
  </si>
  <si>
    <t>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</si>
</sst>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00"/>
    <numFmt numFmtId="166" formatCode="0.000000"/>
    <numFmt numFmtId="170"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1"/>
      <name val="Calibri"/>
      <scheme val="minor"/>
    </font>
  </fonts>
  <fills count="4">
    <fill>
      <patternFill patternType="none"/>
    </fill>
    <fill>
      <patternFill patternType="gray125"/>
    </fill>
    <fill>
      <patternFill patternType="solid">
        <fgColor theme="1"/>
        <bgColor theme="1"/>
      </patternFill>
    </fill>
    <fill>
      <patternFill patternType="solid">
        <fgColor rgb="FFFFFF00"/>
        <bgColor indexed="64"/>
      </patternFill>
    </fill>
  </fills>
  <borders count="2">
    <border>
      <left/>
      <right/>
      <top/>
      <bottom/>
      <diagonal/>
    </border>
    <border>
      <left/>
      <right/>
      <top style="thin">
        <color theme="1"/>
      </top>
      <bottom/>
      <diagonal/>
    </border>
  </borders>
  <cellStyleXfs count="1">
    <xf numFmtId="0" fontId="0" fillId="0" borderId="0"/>
  </cellStyleXfs>
  <cellXfs count="34">
    <xf numFmtId="0" fontId="0" fillId="0" borderId="0" xfId="0"/>
    <xf numFmtId="0" fontId="0" fillId="0" borderId="0" xfId="0" applyAlignment="1">
      <alignment horizontal="center" vertical="center"/>
    </xf>
    <xf numFmtId="43" fontId="0" fillId="0" borderId="0" xfId="0" applyNumberFormat="1" applyAlignment="1">
      <alignment horizontal="center" vertical="center"/>
    </xf>
    <xf numFmtId="0" fontId="0" fillId="0" borderId="1" xfId="0" applyFont="1" applyBorder="1" applyAlignment="1">
      <alignment horizontal="center" vertical="center"/>
    </xf>
    <xf numFmtId="2" fontId="0" fillId="0" borderId="1" xfId="0" applyNumberFormat="1" applyFont="1" applyBorder="1" applyAlignment="1">
      <alignment horizontal="center" vertical="center"/>
    </xf>
    <xf numFmtId="0" fontId="1" fillId="2"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0" fillId="0" borderId="0" xfId="0" applyNumberFormat="1"/>
    <xf numFmtId="0" fontId="2" fillId="0" borderId="0" xfId="0" applyFont="1" applyAlignment="1">
      <alignment horizontal="center" vertical="center"/>
    </xf>
    <xf numFmtId="0" fontId="3" fillId="0" borderId="1" xfId="0" applyNumberFormat="1" applyFont="1" applyBorder="1" applyAlignment="1">
      <alignment horizontal="center" vertical="center"/>
    </xf>
    <xf numFmtId="2" fontId="3" fillId="3" borderId="1"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2" fontId="3" fillId="0"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166" fontId="0" fillId="0" borderId="0" xfId="0" applyNumberFormat="1" applyAlignment="1">
      <alignment horizontal="center" vertical="center"/>
    </xf>
    <xf numFmtId="2" fontId="0" fillId="0" borderId="0" xfId="0" applyNumberFormat="1" applyAlignment="1">
      <alignment horizontal="center" vertical="center"/>
    </xf>
    <xf numFmtId="0" fontId="6" fillId="2" borderId="0" xfId="0" applyFont="1" applyFill="1" applyAlignment="1">
      <alignment horizontal="center" vertical="center"/>
    </xf>
    <xf numFmtId="0" fontId="0" fillId="0" borderId="0" xfId="0" applyAlignment="1">
      <alignment horizontal="left" indent="2"/>
    </xf>
    <xf numFmtId="164" fontId="0" fillId="0" borderId="0" xfId="0" applyNumberFormat="1"/>
    <xf numFmtId="2" fontId="0" fillId="0" borderId="0" xfId="0" applyNumberFormat="1"/>
    <xf numFmtId="0" fontId="0" fillId="0" borderId="1" xfId="0" applyNumberFormat="1" applyFont="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2" fillId="0" borderId="0" xfId="0" applyFont="1" applyAlignment="1">
      <alignment horizontal="center" vertical="center"/>
    </xf>
    <xf numFmtId="3" fontId="0" fillId="0" borderId="0" xfId="0" applyNumberFormat="1"/>
    <xf numFmtId="170" fontId="0" fillId="0" borderId="0" xfId="0" applyNumberFormat="1" applyAlignment="1">
      <alignment horizontal="center" vertical="center"/>
    </xf>
  </cellXfs>
  <cellStyles count="1">
    <cellStyle name="Normal" xfId="0" builtinId="0"/>
  </cellStyles>
  <dxfs count="346">
    <dxf>
      <numFmt numFmtId="164" formatCode="0.0%"/>
    </dxf>
    <dxf>
      <numFmt numFmtId="14" formatCode="0.00%"/>
    </dxf>
    <dxf>
      <numFmt numFmtId="164" formatCode="0.0%"/>
    </dxf>
    <dxf>
      <numFmt numFmtId="13" formatCode="0%"/>
    </dxf>
    <dxf>
      <numFmt numFmtId="164" formatCode="0.0%"/>
    </dxf>
    <dxf>
      <numFmt numFmtId="164" formatCode="0.0%"/>
    </dxf>
    <dxf>
      <numFmt numFmtId="14" formatCode="0.00%"/>
    </dxf>
    <dxf>
      <numFmt numFmtId="14" formatCode="0.0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2" formatCode="0.00"/>
    </dxf>
    <dxf>
      <numFmt numFmtId="165" formatCode="0.000"/>
    </dxf>
    <dxf>
      <numFmt numFmtId="167" formatCode="0.0000"/>
    </dxf>
    <dxf>
      <numFmt numFmtId="0" formatCode="General"/>
    </dxf>
    <dxf>
      <numFmt numFmtId="0" formatCode="General"/>
    </dxf>
    <dxf>
      <numFmt numFmtId="164" formatCode="0.0%"/>
    </dxf>
    <dxf>
      <numFmt numFmtId="14" formatCode="0.00%"/>
    </dxf>
    <dxf>
      <numFmt numFmtId="164" formatCode="0.0%"/>
    </dxf>
    <dxf>
      <numFmt numFmtId="13"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64" formatCode="0.0%"/>
    </dxf>
    <dxf>
      <numFmt numFmtId="13" formatCode="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2" formatCode="0.00"/>
    </dxf>
    <dxf>
      <numFmt numFmtId="165" formatCode="0.000"/>
    </dxf>
    <dxf>
      <numFmt numFmtId="167" formatCode="0.0000"/>
    </dxf>
    <dxf>
      <numFmt numFmtId="165" formatCode="0.00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numFmt numFmtId="2" formatCode="0.00"/>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center" vertical="center" textRotation="0" wrapText="0" indent="0" justifyLastLine="0" shrinkToFit="0" readingOrder="0"/>
    </dxf>
    <dxf>
      <numFmt numFmtId="14" formatCode="0.00%"/>
    </dxf>
    <dxf>
      <numFmt numFmtId="164" formatCode="0.0%"/>
    </dxf>
    <dxf>
      <numFmt numFmtId="13" formatCode="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numFmt numFmtId="2" formatCode="0.00"/>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18" Type="http://schemas.microsoft.com/office/2007/relationships/slicerCache" Target="slicerCaches/slicerCache9.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6.xml"/><Relationship Id="rId23" Type="http://schemas.openxmlformats.org/officeDocument/2006/relationships/theme" Target="theme/theme1.xml"/><Relationship Id="rId10" Type="http://schemas.microsoft.com/office/2007/relationships/slicerCache" Target="slicerCaches/slicerCache1.xml"/><Relationship Id="rId19"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5.xml"/><Relationship Id="rId22" Type="http://schemas.microsoft.com/office/2007/relationships/slicerCache" Target="slicerCaches/slicerCache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[Tobacco Industry.xlsx]% 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 PT'!$B$4:$B$5</c:f>
              <c:strCache>
                <c:ptCount val="1"/>
                <c:pt idx="0">
                  <c:v>FY10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PT'!$B$6:$B$10</c:f>
              <c:numCache>
                <c:formatCode>0.00%</c:formatCode>
                <c:ptCount val="3"/>
                <c:pt idx="0">
                  <c:v>0.15505681366131671</c:v>
                </c:pt>
                <c:pt idx="1">
                  <c:v>0.3650052151817994</c:v>
                </c:pt>
                <c:pt idx="2">
                  <c:v>0.21939424790022893</c:v>
                </c:pt>
              </c:numCache>
            </c:numRef>
          </c:val>
          <c:extLst>
            <c:ext xmlns:c16="http://schemas.microsoft.com/office/drawing/2014/chart" uri="{C3380CC4-5D6E-409C-BE32-E72D297353CC}">
              <c16:uniqueId val="{00000000-61A8-4F92-8E27-44477B1E0DB3}"/>
            </c:ext>
          </c:extLst>
        </c:ser>
        <c:ser>
          <c:idx val="1"/>
          <c:order val="1"/>
          <c:tx>
            <c:strRef>
              <c:f>'% PT'!$C$4:$C$5</c:f>
              <c:strCache>
                <c:ptCount val="1"/>
                <c:pt idx="0">
                  <c:v>FY11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PT'!$C$6:$C$10</c:f>
              <c:numCache>
                <c:formatCode>0.00%</c:formatCode>
                <c:ptCount val="3"/>
                <c:pt idx="0">
                  <c:v>0.18370846599220658</c:v>
                </c:pt>
                <c:pt idx="1">
                  <c:v>0.36451819039110572</c:v>
                </c:pt>
                <c:pt idx="2">
                  <c:v>0.27604031602786844</c:v>
                </c:pt>
              </c:numCache>
            </c:numRef>
          </c:val>
          <c:extLst>
            <c:ext xmlns:c16="http://schemas.microsoft.com/office/drawing/2014/chart" uri="{C3380CC4-5D6E-409C-BE32-E72D297353CC}">
              <c16:uniqueId val="{00000001-61A8-4F92-8E27-44477B1E0DB3}"/>
            </c:ext>
          </c:extLst>
        </c:ser>
        <c:ser>
          <c:idx val="2"/>
          <c:order val="2"/>
          <c:tx>
            <c:strRef>
              <c:f>'% PT'!$D$4:$D$5</c:f>
              <c:strCache>
                <c:ptCount val="1"/>
                <c:pt idx="0">
                  <c:v>FY12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PT'!$D$6:$D$10</c:f>
              <c:numCache>
                <c:formatCode>0.00%</c:formatCode>
                <c:ptCount val="3"/>
                <c:pt idx="0">
                  <c:v>0.18638235016813845</c:v>
                </c:pt>
                <c:pt idx="1">
                  <c:v>0.37772132555288257</c:v>
                </c:pt>
                <c:pt idx="2">
                  <c:v>0.34406732609616747</c:v>
                </c:pt>
              </c:numCache>
            </c:numRef>
          </c:val>
          <c:extLst>
            <c:ext xmlns:c16="http://schemas.microsoft.com/office/drawing/2014/chart" uri="{C3380CC4-5D6E-409C-BE32-E72D297353CC}">
              <c16:uniqueId val="{00000002-61A8-4F92-8E27-44477B1E0DB3}"/>
            </c:ext>
          </c:extLst>
        </c:ser>
        <c:ser>
          <c:idx val="3"/>
          <c:order val="3"/>
          <c:tx>
            <c:strRef>
              <c:f>'% PT'!$E$4:$E$5</c:f>
              <c:strCache>
                <c:ptCount val="1"/>
                <c:pt idx="0">
                  <c:v>FY13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PT'!$E$6:$E$10</c:f>
              <c:numCache>
                <c:formatCode>0.00%</c:formatCode>
                <c:ptCount val="3"/>
                <c:pt idx="0">
                  <c:v>0.16999513372708788</c:v>
                </c:pt>
                <c:pt idx="1">
                  <c:v>0.38183199428938858</c:v>
                </c:pt>
                <c:pt idx="2">
                  <c:v>0.30890710055631987</c:v>
                </c:pt>
              </c:numCache>
            </c:numRef>
          </c:val>
          <c:extLst>
            <c:ext xmlns:c16="http://schemas.microsoft.com/office/drawing/2014/chart" uri="{C3380CC4-5D6E-409C-BE32-E72D297353CC}">
              <c16:uniqueId val="{00000003-61A8-4F92-8E27-44477B1E0DB3}"/>
            </c:ext>
          </c:extLst>
        </c:ser>
        <c:ser>
          <c:idx val="4"/>
          <c:order val="4"/>
          <c:tx>
            <c:strRef>
              <c:f>'% PT'!$F$4:$F$5</c:f>
              <c:strCache>
                <c:ptCount val="1"/>
                <c:pt idx="0">
                  <c:v>FY14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PT'!$F$6:$F$10</c:f>
              <c:numCache>
                <c:formatCode>0.00%</c:formatCode>
                <c:ptCount val="3"/>
                <c:pt idx="0">
                  <c:v>0.15295623075028958</c:v>
                </c:pt>
                <c:pt idx="1">
                  <c:v>0.39782102013712517</c:v>
                </c:pt>
                <c:pt idx="2">
                  <c:v>0.31748143642768445</c:v>
                </c:pt>
              </c:numCache>
            </c:numRef>
          </c:val>
          <c:extLst>
            <c:ext xmlns:c16="http://schemas.microsoft.com/office/drawing/2014/chart" uri="{C3380CC4-5D6E-409C-BE32-E72D297353CC}">
              <c16:uniqueId val="{00000004-61A8-4F92-8E27-44477B1E0DB3}"/>
            </c:ext>
          </c:extLst>
        </c:ser>
        <c:ser>
          <c:idx val="5"/>
          <c:order val="5"/>
          <c:tx>
            <c:strRef>
              <c:f>'% PT'!$G$4:$G$5</c:f>
              <c:strCache>
                <c:ptCount val="1"/>
                <c:pt idx="0">
                  <c:v>FY15</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PT'!$G$6:$G$10</c:f>
              <c:numCache>
                <c:formatCode>0.00%</c:formatCode>
                <c:ptCount val="3"/>
                <c:pt idx="0">
                  <c:v>0.15409366902579569</c:v>
                </c:pt>
                <c:pt idx="1">
                  <c:v>0.39881779058998423</c:v>
                </c:pt>
                <c:pt idx="2">
                  <c:v>0.31173459624952166</c:v>
                </c:pt>
              </c:numCache>
            </c:numRef>
          </c:val>
          <c:extLst>
            <c:ext xmlns:c16="http://schemas.microsoft.com/office/drawing/2014/chart" uri="{C3380CC4-5D6E-409C-BE32-E72D297353CC}">
              <c16:uniqueId val="{00000005-61A8-4F92-8E27-44477B1E0DB3}"/>
            </c:ext>
          </c:extLst>
        </c:ser>
        <c:ser>
          <c:idx val="6"/>
          <c:order val="6"/>
          <c:tx>
            <c:strRef>
              <c:f>'% PT'!$H$4:$H$5</c:f>
              <c:strCache>
                <c:ptCount val="1"/>
                <c:pt idx="0">
                  <c:v>FY16</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PT'!$H$6:$H$10</c:f>
              <c:numCache>
                <c:formatCode>0.00%</c:formatCode>
                <c:ptCount val="3"/>
                <c:pt idx="0">
                  <c:v>0.15479536103042446</c:v>
                </c:pt>
                <c:pt idx="1">
                  <c:v>0.40861806333419243</c:v>
                </c:pt>
                <c:pt idx="2">
                  <c:v>0.29168317952782635</c:v>
                </c:pt>
              </c:numCache>
            </c:numRef>
          </c:val>
          <c:extLst>
            <c:ext xmlns:c16="http://schemas.microsoft.com/office/drawing/2014/chart" uri="{C3380CC4-5D6E-409C-BE32-E72D297353CC}">
              <c16:uniqueId val="{00000006-61A8-4F92-8E27-44477B1E0DB3}"/>
            </c:ext>
          </c:extLst>
        </c:ser>
        <c:ser>
          <c:idx val="7"/>
          <c:order val="7"/>
          <c:tx>
            <c:strRef>
              <c:f>'% PT'!$I$4:$I$5</c:f>
              <c:strCache>
                <c:ptCount val="1"/>
                <c:pt idx="0">
                  <c:v>FY17</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PT'!$I$6:$I$10</c:f>
              <c:numCache>
                <c:formatCode>0.00%</c:formatCode>
                <c:ptCount val="3"/>
                <c:pt idx="0">
                  <c:v>0.12509989012086703</c:v>
                </c:pt>
                <c:pt idx="1">
                  <c:v>0.40283158278696957</c:v>
                </c:pt>
                <c:pt idx="2">
                  <c:v>0.29034356400221151</c:v>
                </c:pt>
              </c:numCache>
            </c:numRef>
          </c:val>
          <c:extLst>
            <c:ext xmlns:c16="http://schemas.microsoft.com/office/drawing/2014/chart" uri="{C3380CC4-5D6E-409C-BE32-E72D297353CC}">
              <c16:uniqueId val="{00000007-61A8-4F92-8E27-44477B1E0DB3}"/>
            </c:ext>
          </c:extLst>
        </c:ser>
        <c:ser>
          <c:idx val="8"/>
          <c:order val="8"/>
          <c:tx>
            <c:strRef>
              <c:f>'% PT'!$J$4:$J$5</c:f>
              <c:strCache>
                <c:ptCount val="1"/>
                <c:pt idx="0">
                  <c:v>FY18</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PT'!$J$6:$J$10</c:f>
              <c:numCache>
                <c:formatCode>0.00%</c:formatCode>
                <c:ptCount val="3"/>
                <c:pt idx="0">
                  <c:v>0.14324659018592728</c:v>
                </c:pt>
                <c:pt idx="1">
                  <c:v>0.43178038405539937</c:v>
                </c:pt>
                <c:pt idx="2">
                  <c:v>0.33624601616750049</c:v>
                </c:pt>
              </c:numCache>
            </c:numRef>
          </c:val>
          <c:extLst>
            <c:ext xmlns:c16="http://schemas.microsoft.com/office/drawing/2014/chart" uri="{C3380CC4-5D6E-409C-BE32-E72D297353CC}">
              <c16:uniqueId val="{00000008-61A8-4F92-8E27-44477B1E0DB3}"/>
            </c:ext>
          </c:extLst>
        </c:ser>
        <c:ser>
          <c:idx val="9"/>
          <c:order val="9"/>
          <c:tx>
            <c:strRef>
              <c:f>'% PT'!$K$4:$K$5</c:f>
              <c:strCache>
                <c:ptCount val="1"/>
                <c:pt idx="0">
                  <c:v>FY19</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 PT'!$A$6:$A$10</c:f>
              <c:multiLvlStrCache>
                <c:ptCount val="3"/>
                <c:lvl>
                  <c:pt idx="0">
                    <c:v>GODFREY PHILLIPS INDIA LTD</c:v>
                  </c:pt>
                  <c:pt idx="1">
                    <c:v>ITC LTD</c:v>
                  </c:pt>
                  <c:pt idx="2">
                    <c:v>VST INDUSTRIES LTD</c:v>
                  </c:pt>
                </c:lvl>
                <c:lvl>
                  <c:pt idx="0">
                    <c:v>EBITDA Margins</c:v>
                  </c:pt>
                </c:lvl>
              </c:multiLvlStrCache>
            </c:multiLvlStrRef>
          </c:cat>
          <c:val>
            <c:numRef>
              <c:f>'% PT'!$K$6:$K$10</c:f>
              <c:numCache>
                <c:formatCode>0.00%</c:formatCode>
                <c:ptCount val="3"/>
                <c:pt idx="0">
                  <c:v>0.19324611669730041</c:v>
                </c:pt>
                <c:pt idx="1">
                  <c:v>0.42640511342907977</c:v>
                </c:pt>
                <c:pt idx="2">
                  <c:v>0.35670285074749092</c:v>
                </c:pt>
              </c:numCache>
            </c:numRef>
          </c:val>
          <c:extLst>
            <c:ext xmlns:c16="http://schemas.microsoft.com/office/drawing/2014/chart" uri="{C3380CC4-5D6E-409C-BE32-E72D297353CC}">
              <c16:uniqueId val="{00000009-61A8-4F92-8E27-44477B1E0DB3}"/>
            </c:ext>
          </c:extLst>
        </c:ser>
        <c:dLbls>
          <c:dLblPos val="outEnd"/>
          <c:showLegendKey val="0"/>
          <c:showVal val="1"/>
          <c:showCatName val="0"/>
          <c:showSerName val="0"/>
          <c:showPercent val="0"/>
          <c:showBubbleSize val="0"/>
        </c:dLbls>
        <c:gapWidth val="219"/>
        <c:overlap val="-27"/>
        <c:axId val="902843551"/>
        <c:axId val="902850207"/>
      </c:barChart>
      <c:catAx>
        <c:axId val="902843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50207"/>
        <c:crosses val="autoZero"/>
        <c:auto val="1"/>
        <c:lblAlgn val="ctr"/>
        <c:lblOffset val="100"/>
        <c:noMultiLvlLbl val="0"/>
      </c:catAx>
      <c:valAx>
        <c:axId val="9028502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435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[Tobacco Industry.xlsx]ABS PT!PivotTable2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'ABS PT'!$B$4:$B$5</c:f>
              <c:strCache>
                <c:ptCount val="1"/>
                <c:pt idx="0">
                  <c:v>FY10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PT'!$B$6:$B$10</c:f>
              <c:numCache>
                <c:formatCode>General</c:formatCode>
                <c:ptCount val="3"/>
                <c:pt idx="0">
                  <c:v>214.37999999999985</c:v>
                </c:pt>
                <c:pt idx="1">
                  <c:v>6981.4</c:v>
                </c:pt>
                <c:pt idx="2">
                  <c:v>103.43999999999994</c:v>
                </c:pt>
              </c:numCache>
            </c:numRef>
          </c:val>
          <c:extLst>
            <c:ext xmlns:c16="http://schemas.microsoft.com/office/drawing/2014/chart" uri="{C3380CC4-5D6E-409C-BE32-E72D297353CC}">
              <c16:uniqueId val="{00000000-F063-4B9A-90E6-8D16F0623B94}"/>
            </c:ext>
          </c:extLst>
        </c:ser>
        <c:ser>
          <c:idx val="1"/>
          <c:order val="1"/>
          <c:tx>
            <c:strRef>
              <c:f>'ABS PT'!$C$4:$C$5</c:f>
              <c:strCache>
                <c:ptCount val="1"/>
                <c:pt idx="0">
                  <c:v>FY11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PT'!$C$6:$C$10</c:f>
              <c:numCache>
                <c:formatCode>General</c:formatCode>
                <c:ptCount val="3"/>
                <c:pt idx="0">
                  <c:v>298.89000000000027</c:v>
                </c:pt>
                <c:pt idx="1">
                  <c:v>8225.6299999999974</c:v>
                </c:pt>
                <c:pt idx="2">
                  <c:v>159.66999999999993</c:v>
                </c:pt>
              </c:numCache>
            </c:numRef>
          </c:val>
          <c:extLst>
            <c:ext xmlns:c16="http://schemas.microsoft.com/office/drawing/2014/chart" uri="{C3380CC4-5D6E-409C-BE32-E72D297353CC}">
              <c16:uniqueId val="{00000001-F063-4B9A-90E6-8D16F0623B94}"/>
            </c:ext>
          </c:extLst>
        </c:ser>
        <c:ser>
          <c:idx val="2"/>
          <c:order val="2"/>
          <c:tx>
            <c:strRef>
              <c:f>'ABS PT'!$D$4:$D$5</c:f>
              <c:strCache>
                <c:ptCount val="1"/>
                <c:pt idx="0">
                  <c:v>FY12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PT'!$D$6:$D$10</c:f>
              <c:numCache>
                <c:formatCode>General</c:formatCode>
                <c:ptCount val="3"/>
                <c:pt idx="0">
                  <c:v>355.82999999999987</c:v>
                </c:pt>
                <c:pt idx="1">
                  <c:v>10015.67</c:v>
                </c:pt>
                <c:pt idx="2">
                  <c:v>235.48999999999987</c:v>
                </c:pt>
              </c:numCache>
            </c:numRef>
          </c:val>
          <c:extLst>
            <c:ext xmlns:c16="http://schemas.microsoft.com/office/drawing/2014/chart" uri="{C3380CC4-5D6E-409C-BE32-E72D297353CC}">
              <c16:uniqueId val="{00000002-F063-4B9A-90E6-8D16F0623B94}"/>
            </c:ext>
          </c:extLst>
        </c:ser>
        <c:ser>
          <c:idx val="3"/>
          <c:order val="3"/>
          <c:tx>
            <c:strRef>
              <c:f>'ABS PT'!$E$4:$E$5</c:f>
              <c:strCache>
                <c:ptCount val="1"/>
                <c:pt idx="0">
                  <c:v>FY13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PT'!$E$6:$E$10</c:f>
              <c:numCache>
                <c:formatCode>General</c:formatCode>
                <c:ptCount val="3"/>
                <c:pt idx="0">
                  <c:v>356.31999999999982</c:v>
                </c:pt>
                <c:pt idx="1">
                  <c:v>12072.890000000005</c:v>
                </c:pt>
                <c:pt idx="2">
                  <c:v>206.55999999999995</c:v>
                </c:pt>
              </c:numCache>
            </c:numRef>
          </c:val>
          <c:extLst>
            <c:ext xmlns:c16="http://schemas.microsoft.com/office/drawing/2014/chart" uri="{C3380CC4-5D6E-409C-BE32-E72D297353CC}">
              <c16:uniqueId val="{00000003-F063-4B9A-90E6-8D16F0623B94}"/>
            </c:ext>
          </c:extLst>
        </c:ser>
        <c:ser>
          <c:idx val="4"/>
          <c:order val="4"/>
          <c:tx>
            <c:strRef>
              <c:f>'ABS PT'!$F$4:$F$5</c:f>
              <c:strCache>
                <c:ptCount val="1"/>
                <c:pt idx="0">
                  <c:v>FY14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PT'!$F$6:$F$10</c:f>
              <c:numCache>
                <c:formatCode>General</c:formatCode>
                <c:ptCount val="3"/>
                <c:pt idx="0">
                  <c:v>378.9199999999999</c:v>
                </c:pt>
                <c:pt idx="1">
                  <c:v>14045.64</c:v>
                </c:pt>
                <c:pt idx="2">
                  <c:v>250.55</c:v>
                </c:pt>
              </c:numCache>
            </c:numRef>
          </c:val>
          <c:extLst>
            <c:ext xmlns:c16="http://schemas.microsoft.com/office/drawing/2014/chart" uri="{C3380CC4-5D6E-409C-BE32-E72D297353CC}">
              <c16:uniqueId val="{00000004-F063-4B9A-90E6-8D16F0623B94}"/>
            </c:ext>
          </c:extLst>
        </c:ser>
        <c:ser>
          <c:idx val="5"/>
          <c:order val="5"/>
          <c:tx>
            <c:strRef>
              <c:f>'ABS PT'!$G$4:$G$5</c:f>
              <c:strCache>
                <c:ptCount val="1"/>
                <c:pt idx="0">
                  <c:v>FY15</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PT'!$G$6:$G$10</c:f>
              <c:numCache>
                <c:formatCode>General</c:formatCode>
                <c:ptCount val="3"/>
                <c:pt idx="0">
                  <c:v>398.43999999999988</c:v>
                </c:pt>
                <c:pt idx="1">
                  <c:v>15480.970000000007</c:v>
                </c:pt>
                <c:pt idx="2">
                  <c:v>260.66000000000003</c:v>
                </c:pt>
              </c:numCache>
            </c:numRef>
          </c:val>
          <c:extLst>
            <c:ext xmlns:c16="http://schemas.microsoft.com/office/drawing/2014/chart" uri="{C3380CC4-5D6E-409C-BE32-E72D297353CC}">
              <c16:uniqueId val="{00000005-F063-4B9A-90E6-8D16F0623B94}"/>
            </c:ext>
          </c:extLst>
        </c:ser>
        <c:ser>
          <c:idx val="6"/>
          <c:order val="6"/>
          <c:tx>
            <c:strRef>
              <c:f>'ABS PT'!$H$4:$H$5</c:f>
              <c:strCache>
                <c:ptCount val="1"/>
                <c:pt idx="0">
                  <c:v>FY16</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PT'!$H$6:$H$10</c:f>
              <c:numCache>
                <c:formatCode>General</c:formatCode>
                <c:ptCount val="3"/>
                <c:pt idx="0">
                  <c:v>360.78</c:v>
                </c:pt>
                <c:pt idx="1">
                  <c:v>16014.600000000002</c:v>
                </c:pt>
                <c:pt idx="2">
                  <c:v>257.59999999999985</c:v>
                </c:pt>
              </c:numCache>
            </c:numRef>
          </c:val>
          <c:extLst>
            <c:ext xmlns:c16="http://schemas.microsoft.com/office/drawing/2014/chart" uri="{C3380CC4-5D6E-409C-BE32-E72D297353CC}">
              <c16:uniqueId val="{00000006-F063-4B9A-90E6-8D16F0623B94}"/>
            </c:ext>
          </c:extLst>
        </c:ser>
        <c:ser>
          <c:idx val="7"/>
          <c:order val="7"/>
          <c:tx>
            <c:strRef>
              <c:f>'ABS PT'!$I$4:$I$5</c:f>
              <c:strCache>
                <c:ptCount val="1"/>
                <c:pt idx="0">
                  <c:v>FY17</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PT'!$I$6:$I$10</c:f>
              <c:numCache>
                <c:formatCode>General</c:formatCode>
                <c:ptCount val="3"/>
                <c:pt idx="0">
                  <c:v>300.56999999999994</c:v>
                </c:pt>
                <c:pt idx="1">
                  <c:v>17228.14</c:v>
                </c:pt>
                <c:pt idx="2">
                  <c:v>267.80999999999989</c:v>
                </c:pt>
              </c:numCache>
            </c:numRef>
          </c:val>
          <c:extLst>
            <c:ext xmlns:c16="http://schemas.microsoft.com/office/drawing/2014/chart" uri="{C3380CC4-5D6E-409C-BE32-E72D297353CC}">
              <c16:uniqueId val="{00000007-F063-4B9A-90E6-8D16F0623B94}"/>
            </c:ext>
          </c:extLst>
        </c:ser>
        <c:ser>
          <c:idx val="8"/>
          <c:order val="8"/>
          <c:tx>
            <c:strRef>
              <c:f>'ABS PT'!$J$4:$J$5</c:f>
              <c:strCache>
                <c:ptCount val="1"/>
                <c:pt idx="0">
                  <c:v>FY18</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PT'!$J$6:$J$10</c:f>
              <c:numCache>
                <c:formatCode>General</c:formatCode>
                <c:ptCount val="3"/>
                <c:pt idx="0">
                  <c:v>333.13999999999993</c:v>
                </c:pt>
                <c:pt idx="1">
                  <c:v>18760.400000000005</c:v>
                </c:pt>
                <c:pt idx="2">
                  <c:v>318.62000000000012</c:v>
                </c:pt>
              </c:numCache>
            </c:numRef>
          </c:val>
          <c:extLst>
            <c:ext xmlns:c16="http://schemas.microsoft.com/office/drawing/2014/chart" uri="{C3380CC4-5D6E-409C-BE32-E72D297353CC}">
              <c16:uniqueId val="{00000008-F063-4B9A-90E6-8D16F0623B94}"/>
            </c:ext>
          </c:extLst>
        </c:ser>
        <c:ser>
          <c:idx val="9"/>
          <c:order val="9"/>
          <c:tx>
            <c:strRef>
              <c:f>'ABS PT'!$K$4:$K$5</c:f>
              <c:strCache>
                <c:ptCount val="1"/>
                <c:pt idx="0">
                  <c:v>FY19</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PT'!$A$6:$A$10</c:f>
              <c:multiLvlStrCache>
                <c:ptCount val="3"/>
                <c:lvl>
                  <c:pt idx="0">
                    <c:v>GODFREY PHILLIPS INDIA LTD</c:v>
                  </c:pt>
                  <c:pt idx="1">
                    <c:v>ITC LTD</c:v>
                  </c:pt>
                  <c:pt idx="2">
                    <c:v>VST INDUSTRIES LTD</c:v>
                  </c:pt>
                </c:lvl>
                <c:lvl>
                  <c:pt idx="0">
                    <c:v>EBITDA (in Cr.)</c:v>
                  </c:pt>
                </c:lvl>
              </c:multiLvlStrCache>
            </c:multiLvlStrRef>
          </c:cat>
          <c:val>
            <c:numRef>
              <c:f>'ABS PT'!$K$6:$K$10</c:f>
              <c:numCache>
                <c:formatCode>General</c:formatCode>
                <c:ptCount val="3"/>
                <c:pt idx="0">
                  <c:v>482.57999999999953</c:v>
                </c:pt>
                <c:pt idx="1">
                  <c:v>20617.829999999998</c:v>
                </c:pt>
                <c:pt idx="2">
                  <c:v>392.02</c:v>
                </c:pt>
              </c:numCache>
            </c:numRef>
          </c:val>
          <c:extLst>
            <c:ext xmlns:c16="http://schemas.microsoft.com/office/drawing/2014/chart" uri="{C3380CC4-5D6E-409C-BE32-E72D297353CC}">
              <c16:uniqueId val="{00000009-F063-4B9A-90E6-8D16F0623B94}"/>
            </c:ext>
          </c:extLst>
        </c:ser>
        <c:dLbls>
          <c:dLblPos val="outEnd"/>
          <c:showLegendKey val="0"/>
          <c:showVal val="1"/>
          <c:showCatName val="0"/>
          <c:showSerName val="0"/>
          <c:showPercent val="0"/>
          <c:showBubbleSize val="0"/>
        </c:dLbls>
        <c:gapWidth val="219"/>
        <c:overlap val="-27"/>
        <c:axId val="902851759"/>
        <c:axId val="902856751"/>
      </c:barChart>
      <c:catAx>
        <c:axId val="90285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56751"/>
        <c:crosses val="autoZero"/>
        <c:auto val="1"/>
        <c:lblAlgn val="ctr"/>
        <c:lblOffset val="100"/>
        <c:noMultiLvlLbl val="0"/>
      </c:catAx>
      <c:valAx>
        <c:axId val="9028567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5175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[Tobacco Industry.xlsx]SEG %PT!PivotTable1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'SEG %PT'!$B$4:$B$5</c:f>
              <c:strCache>
                <c:ptCount val="1"/>
                <c:pt idx="0">
                  <c:v>FY02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%PT'!$B$6:$B$9</c:f>
              <c:numCache>
                <c:formatCode>0.0%</c:formatCode>
                <c:ptCount val="1"/>
                <c:pt idx="0">
                  <c:v>0.40149840911584456</c:v>
                </c:pt>
              </c:numCache>
            </c:numRef>
          </c:val>
          <c:extLst>
            <c:ext xmlns:c16="http://schemas.microsoft.com/office/drawing/2014/chart" uri="{C3380CC4-5D6E-409C-BE32-E72D297353CC}">
              <c16:uniqueId val="{00000000-F6EF-4111-9785-13F13DDEF883}"/>
            </c:ext>
          </c:extLst>
        </c:ser>
        <c:ser>
          <c:idx val="1"/>
          <c:order val="1"/>
          <c:tx>
            <c:strRef>
              <c:f>'SEG %PT'!$C$4:$C$5</c:f>
              <c:strCache>
                <c:ptCount val="1"/>
                <c:pt idx="0">
                  <c:v>FY03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%PT'!$C$6:$C$9</c:f>
              <c:numCache>
                <c:formatCode>0.0%</c:formatCode>
                <c:ptCount val="1"/>
                <c:pt idx="0">
                  <c:v>0.38859283990756466</c:v>
                </c:pt>
              </c:numCache>
            </c:numRef>
          </c:val>
          <c:extLst>
            <c:ext xmlns:c16="http://schemas.microsoft.com/office/drawing/2014/chart" uri="{C3380CC4-5D6E-409C-BE32-E72D297353CC}">
              <c16:uniqueId val="{00000001-440E-49DA-9ADD-B9B883FBDE45}"/>
            </c:ext>
          </c:extLst>
        </c:ser>
        <c:ser>
          <c:idx val="2"/>
          <c:order val="2"/>
          <c:tx>
            <c:strRef>
              <c:f>'SEG %PT'!$D$4:$D$5</c:f>
              <c:strCache>
                <c:ptCount val="1"/>
                <c:pt idx="0">
                  <c:v>FY04</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%PT'!$D$6:$D$9</c:f>
              <c:numCache>
                <c:formatCode>0.0%</c:formatCode>
                <c:ptCount val="1"/>
                <c:pt idx="0">
                  <c:v>0.35194226505202109</c:v>
                </c:pt>
              </c:numCache>
            </c:numRef>
          </c:val>
          <c:extLst>
            <c:ext xmlns:c16="http://schemas.microsoft.com/office/drawing/2014/chart" uri="{C3380CC4-5D6E-409C-BE32-E72D297353CC}">
              <c16:uniqueId val="{0000002B-FDEB-4031-8036-24E09CC3F3A4}"/>
            </c:ext>
          </c:extLst>
        </c:ser>
        <c:ser>
          <c:idx val="3"/>
          <c:order val="3"/>
          <c:tx>
            <c:strRef>
              <c:f>'SEG %PT'!$E$4:$E$5</c:f>
              <c:strCache>
                <c:ptCount val="1"/>
                <c:pt idx="0">
                  <c:v>FY05</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%PT'!$E$6:$E$9</c:f>
              <c:numCache>
                <c:formatCode>0.0%</c:formatCode>
                <c:ptCount val="1"/>
                <c:pt idx="0">
                  <c:v>0.33830415532058739</c:v>
                </c:pt>
              </c:numCache>
            </c:numRef>
          </c:val>
          <c:extLst>
            <c:ext xmlns:c16="http://schemas.microsoft.com/office/drawing/2014/chart" uri="{C3380CC4-5D6E-409C-BE32-E72D297353CC}">
              <c16:uniqueId val="{0000002C-FDEB-4031-8036-24E09CC3F3A4}"/>
            </c:ext>
          </c:extLst>
        </c:ser>
        <c:ser>
          <c:idx val="4"/>
          <c:order val="4"/>
          <c:tx>
            <c:strRef>
              <c:f>'SEG %PT'!$F$4:$F$5</c:f>
              <c:strCache>
                <c:ptCount val="1"/>
                <c:pt idx="0">
                  <c:v>FY06</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%PT'!$F$6:$F$9</c:f>
              <c:numCache>
                <c:formatCode>0.0%</c:formatCode>
                <c:ptCount val="1"/>
                <c:pt idx="0">
                  <c:v>0.35344280833919195</c:v>
                </c:pt>
              </c:numCache>
            </c:numRef>
          </c:val>
          <c:extLst>
            <c:ext xmlns:c16="http://schemas.microsoft.com/office/drawing/2014/chart" uri="{C3380CC4-5D6E-409C-BE32-E72D297353CC}">
              <c16:uniqueId val="{0000002D-FDEB-4031-8036-24E09CC3F3A4}"/>
            </c:ext>
          </c:extLst>
        </c:ser>
        <c:ser>
          <c:idx val="5"/>
          <c:order val="5"/>
          <c:tx>
            <c:strRef>
              <c:f>'SEG %PT'!$G$4:$G$5</c:f>
              <c:strCache>
                <c:ptCount val="1"/>
                <c:pt idx="0">
                  <c:v>FY07</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%PT'!$G$6:$G$9</c:f>
              <c:numCache>
                <c:formatCode>0.0%</c:formatCode>
                <c:ptCount val="1"/>
                <c:pt idx="0">
                  <c:v>0.36966222004331939</c:v>
                </c:pt>
              </c:numCache>
            </c:numRef>
          </c:val>
          <c:extLst>
            <c:ext xmlns:c16="http://schemas.microsoft.com/office/drawing/2014/chart" uri="{C3380CC4-5D6E-409C-BE32-E72D297353CC}">
              <c16:uniqueId val="{00000000-799C-4709-8290-58650DA994ED}"/>
            </c:ext>
          </c:extLst>
        </c:ser>
        <c:ser>
          <c:idx val="6"/>
          <c:order val="6"/>
          <c:tx>
            <c:strRef>
              <c:f>'SEG %PT'!$H$4:$H$5</c:f>
              <c:strCache>
                <c:ptCount val="1"/>
                <c:pt idx="0">
                  <c:v>FY08</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%PT'!$H$6:$H$9</c:f>
              <c:numCache>
                <c:formatCode>0.0%</c:formatCode>
                <c:ptCount val="1"/>
                <c:pt idx="0">
                  <c:v>0.3529444969957074</c:v>
                </c:pt>
              </c:numCache>
            </c:numRef>
          </c:val>
          <c:extLst>
            <c:ext xmlns:c16="http://schemas.microsoft.com/office/drawing/2014/chart" uri="{C3380CC4-5D6E-409C-BE32-E72D297353CC}">
              <c16:uniqueId val="{00000001-799C-4709-8290-58650DA994ED}"/>
            </c:ext>
          </c:extLst>
        </c:ser>
        <c:ser>
          <c:idx val="7"/>
          <c:order val="7"/>
          <c:tx>
            <c:strRef>
              <c:f>'SEG %PT'!$I$4:$I$5</c:f>
              <c:strCache>
                <c:ptCount val="1"/>
                <c:pt idx="0">
                  <c:v>FY09</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%PT'!$I$6:$I$9</c:f>
              <c:numCache>
                <c:formatCode>0.0%</c:formatCode>
                <c:ptCount val="1"/>
                <c:pt idx="0">
                  <c:v>0.33260277494469598</c:v>
                </c:pt>
              </c:numCache>
            </c:numRef>
          </c:val>
          <c:extLst>
            <c:ext xmlns:c16="http://schemas.microsoft.com/office/drawing/2014/chart" uri="{C3380CC4-5D6E-409C-BE32-E72D297353CC}">
              <c16:uniqueId val="{00000002-799C-4709-8290-58650DA994ED}"/>
            </c:ext>
          </c:extLst>
        </c:ser>
        <c:ser>
          <c:idx val="8"/>
          <c:order val="8"/>
          <c:tx>
            <c:strRef>
              <c:f>'SEG %PT'!$J$4:$J$5</c:f>
              <c:strCache>
                <c:ptCount val="1"/>
                <c:pt idx="0">
                  <c:v>FY10</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%PT'!$J$6:$J$9</c:f>
              <c:numCache>
                <c:formatCode>0.0%</c:formatCode>
                <c:ptCount val="1"/>
                <c:pt idx="0">
                  <c:v>0.43702967380899782</c:v>
                </c:pt>
              </c:numCache>
            </c:numRef>
          </c:val>
          <c:extLst>
            <c:ext xmlns:c16="http://schemas.microsoft.com/office/drawing/2014/chart" uri="{C3380CC4-5D6E-409C-BE32-E72D297353CC}">
              <c16:uniqueId val="{00000003-799C-4709-8290-58650DA994ED}"/>
            </c:ext>
          </c:extLst>
        </c:ser>
        <c:ser>
          <c:idx val="9"/>
          <c:order val="9"/>
          <c:tx>
            <c:strRef>
              <c:f>'SEG %PT'!$K$4:$K$5</c:f>
              <c:strCache>
                <c:ptCount val="1"/>
                <c:pt idx="0">
                  <c:v>FY11</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%PT'!$K$6:$K$9</c:f>
              <c:numCache>
                <c:formatCode>0.0%</c:formatCode>
                <c:ptCount val="1"/>
                <c:pt idx="0">
                  <c:v>0.5443782684485764</c:v>
                </c:pt>
              </c:numCache>
            </c:numRef>
          </c:val>
          <c:extLst>
            <c:ext xmlns:c16="http://schemas.microsoft.com/office/drawing/2014/chart" uri="{C3380CC4-5D6E-409C-BE32-E72D297353CC}">
              <c16:uniqueId val="{00000004-799C-4709-8290-58650DA994ED}"/>
            </c:ext>
          </c:extLst>
        </c:ser>
        <c:ser>
          <c:idx val="10"/>
          <c:order val="10"/>
          <c:tx>
            <c:strRef>
              <c:f>'SEG %PT'!$L$4:$L$5</c:f>
              <c:strCache>
                <c:ptCount val="1"/>
                <c:pt idx="0">
                  <c:v>FY12</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%PT'!$L$6:$L$9</c:f>
              <c:numCache>
                <c:formatCode>0.0%</c:formatCode>
                <c:ptCount val="1"/>
                <c:pt idx="0">
                  <c:v>0.57712467240733811</c:v>
                </c:pt>
              </c:numCache>
            </c:numRef>
          </c:val>
          <c:extLst>
            <c:ext xmlns:c16="http://schemas.microsoft.com/office/drawing/2014/chart" uri="{C3380CC4-5D6E-409C-BE32-E72D297353CC}">
              <c16:uniqueId val="{00000005-799C-4709-8290-58650DA994ED}"/>
            </c:ext>
          </c:extLst>
        </c:ser>
        <c:ser>
          <c:idx val="11"/>
          <c:order val="11"/>
          <c:tx>
            <c:strRef>
              <c:f>'SEG %PT'!$M$4:$M$5</c:f>
              <c:strCache>
                <c:ptCount val="1"/>
                <c:pt idx="0">
                  <c:v>FY13</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%PT'!$M$6:$M$9</c:f>
              <c:numCache>
                <c:formatCode>0.0%</c:formatCode>
                <c:ptCount val="1"/>
                <c:pt idx="0">
                  <c:v>0.59599510038877346</c:v>
                </c:pt>
              </c:numCache>
            </c:numRef>
          </c:val>
          <c:extLst>
            <c:ext xmlns:c16="http://schemas.microsoft.com/office/drawing/2014/chart" uri="{C3380CC4-5D6E-409C-BE32-E72D297353CC}">
              <c16:uniqueId val="{00000006-799C-4709-8290-58650DA994ED}"/>
            </c:ext>
          </c:extLst>
        </c:ser>
        <c:ser>
          <c:idx val="12"/>
          <c:order val="12"/>
          <c:tx>
            <c:strRef>
              <c:f>'SEG %PT'!$N$4:$N$5</c:f>
              <c:strCache>
                <c:ptCount val="1"/>
                <c:pt idx="0">
                  <c:v>FY14</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%PT'!$N$6:$N$9</c:f>
              <c:numCache>
                <c:formatCode>0.0%</c:formatCode>
                <c:ptCount val="1"/>
                <c:pt idx="0">
                  <c:v>0.59276408370783962</c:v>
                </c:pt>
              </c:numCache>
            </c:numRef>
          </c:val>
          <c:extLst>
            <c:ext xmlns:c16="http://schemas.microsoft.com/office/drawing/2014/chart" uri="{C3380CC4-5D6E-409C-BE32-E72D297353CC}">
              <c16:uniqueId val="{00000007-799C-4709-8290-58650DA994ED}"/>
            </c:ext>
          </c:extLst>
        </c:ser>
        <c:ser>
          <c:idx val="13"/>
          <c:order val="13"/>
          <c:tx>
            <c:strRef>
              <c:f>'SEG %PT'!$O$4:$O$5</c:f>
              <c:strCache>
                <c:ptCount val="1"/>
                <c:pt idx="0">
                  <c:v>FY15</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%PT'!$O$6:$O$9</c:f>
              <c:numCache>
                <c:formatCode>0.0%</c:formatCode>
                <c:ptCount val="1"/>
                <c:pt idx="0">
                  <c:v>0.61214100878123279</c:v>
                </c:pt>
              </c:numCache>
            </c:numRef>
          </c:val>
          <c:extLst>
            <c:ext xmlns:c16="http://schemas.microsoft.com/office/drawing/2014/chart" uri="{C3380CC4-5D6E-409C-BE32-E72D297353CC}">
              <c16:uniqueId val="{00000008-799C-4709-8290-58650DA994ED}"/>
            </c:ext>
          </c:extLst>
        </c:ser>
        <c:ser>
          <c:idx val="14"/>
          <c:order val="14"/>
          <c:tx>
            <c:strRef>
              <c:f>'SEG %PT'!$P$4:$P$5</c:f>
              <c:strCache>
                <c:ptCount val="1"/>
                <c:pt idx="0">
                  <c:v>FY16</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%PT'!$P$6:$P$9</c:f>
              <c:numCache>
                <c:formatCode>0.0%</c:formatCode>
                <c:ptCount val="1"/>
                <c:pt idx="0">
                  <c:v>0.34711224965067539</c:v>
                </c:pt>
              </c:numCache>
            </c:numRef>
          </c:val>
          <c:extLst>
            <c:ext xmlns:c16="http://schemas.microsoft.com/office/drawing/2014/chart" uri="{C3380CC4-5D6E-409C-BE32-E72D297353CC}">
              <c16:uniqueId val="{00000009-799C-4709-8290-58650DA994ED}"/>
            </c:ext>
          </c:extLst>
        </c:ser>
        <c:ser>
          <c:idx val="15"/>
          <c:order val="15"/>
          <c:tx>
            <c:strRef>
              <c:f>'SEG %PT'!$Q$4:$Q$5</c:f>
              <c:strCache>
                <c:ptCount val="1"/>
                <c:pt idx="0">
                  <c:v>FY17</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%PT'!$Q$6:$Q$9</c:f>
              <c:numCache>
                <c:formatCode>0.0%</c:formatCode>
                <c:ptCount val="1"/>
                <c:pt idx="0">
                  <c:v>0.34351717050612313</c:v>
                </c:pt>
              </c:numCache>
            </c:numRef>
          </c:val>
          <c:extLst>
            <c:ext xmlns:c16="http://schemas.microsoft.com/office/drawing/2014/chart" uri="{C3380CC4-5D6E-409C-BE32-E72D297353CC}">
              <c16:uniqueId val="{0000000A-799C-4709-8290-58650DA994ED}"/>
            </c:ext>
          </c:extLst>
        </c:ser>
        <c:ser>
          <c:idx val="16"/>
          <c:order val="16"/>
          <c:tx>
            <c:strRef>
              <c:f>'SEG %PT'!$R$4:$R$5</c:f>
              <c:strCache>
                <c:ptCount val="1"/>
                <c:pt idx="0">
                  <c:v>FY18</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%PT'!$R$6:$R$9</c:f>
              <c:numCache>
                <c:formatCode>0.0%</c:formatCode>
                <c:ptCount val="1"/>
                <c:pt idx="0">
                  <c:v>0.32317153940770177</c:v>
                </c:pt>
              </c:numCache>
            </c:numRef>
          </c:val>
          <c:extLst>
            <c:ext xmlns:c16="http://schemas.microsoft.com/office/drawing/2014/chart" uri="{C3380CC4-5D6E-409C-BE32-E72D297353CC}">
              <c16:uniqueId val="{0000000B-799C-4709-8290-58650DA994ED}"/>
            </c:ext>
          </c:extLst>
        </c:ser>
        <c:ser>
          <c:idx val="17"/>
          <c:order val="17"/>
          <c:tx>
            <c:strRef>
              <c:f>'SEG %PT'!$S$4:$S$5</c:f>
              <c:strCache>
                <c:ptCount val="1"/>
                <c:pt idx="0">
                  <c:v>FY19</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%PT'!$A$6:$A$9</c:f>
              <c:multiLvlStrCache>
                <c:ptCount val="1"/>
                <c:lvl>
                  <c:pt idx="0">
                    <c:v>Total</c:v>
                  </c:pt>
                </c:lvl>
                <c:lvl>
                  <c:pt idx="0">
                    <c:v>ROCE</c:v>
                  </c:pt>
                </c:lvl>
                <c:lvl>
                  <c:pt idx="0">
                    <c:v>ITC LTD</c:v>
                  </c:pt>
                </c:lvl>
              </c:multiLvlStrCache>
            </c:multiLvlStrRef>
          </c:cat>
          <c:val>
            <c:numRef>
              <c:f>'SEG %PT'!$S$6:$S$9</c:f>
              <c:numCache>
                <c:formatCode>0.0%</c:formatCode>
                <c:ptCount val="1"/>
                <c:pt idx="0">
                  <c:v>0.32248465999831888</c:v>
                </c:pt>
              </c:numCache>
            </c:numRef>
          </c:val>
          <c:extLst>
            <c:ext xmlns:c16="http://schemas.microsoft.com/office/drawing/2014/chart" uri="{C3380CC4-5D6E-409C-BE32-E72D297353CC}">
              <c16:uniqueId val="{0000000C-799C-4709-8290-58650DA994ED}"/>
            </c:ext>
          </c:extLst>
        </c:ser>
        <c:dLbls>
          <c:dLblPos val="outEnd"/>
          <c:showLegendKey val="0"/>
          <c:showVal val="1"/>
          <c:showCatName val="0"/>
          <c:showSerName val="0"/>
          <c:showPercent val="0"/>
          <c:showBubbleSize val="0"/>
        </c:dLbls>
        <c:gapWidth val="219"/>
        <c:overlap val="-27"/>
        <c:axId val="1734237919"/>
        <c:axId val="1734240831"/>
      </c:barChart>
      <c:catAx>
        <c:axId val="17342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34240831"/>
        <c:crosses val="autoZero"/>
        <c:auto val="1"/>
        <c:lblAlgn val="ctr"/>
        <c:lblOffset val="100"/>
        <c:noMultiLvlLbl val="0"/>
      </c:catAx>
      <c:valAx>
        <c:axId val="17342408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42379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[Tobacco Industry.xlsx]SEG ABS 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'SEG ABS PT'!$B$4:$B$5</c:f>
              <c:strCache>
                <c:ptCount val="1"/>
                <c:pt idx="0">
                  <c:v>FY02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PT'!$B$6:$B$15</c:f>
              <c:numCache>
                <c:formatCode>0.00</c:formatCode>
                <c:ptCount val="7"/>
                <c:pt idx="0">
                  <c:v>413.46000000000004</c:v>
                </c:pt>
                <c:pt idx="1">
                  <c:v>1634.9499999999998</c:v>
                </c:pt>
                <c:pt idx="2">
                  <c:v>57.98</c:v>
                </c:pt>
                <c:pt idx="3">
                  <c:v>998.57999999999993</c:v>
                </c:pt>
                <c:pt idx="4">
                  <c:v>289.72000000000003</c:v>
                </c:pt>
                <c:pt idx="5">
                  <c:v>1192.6500000000001</c:v>
                </c:pt>
                <c:pt idx="6">
                  <c:v>4466.07</c:v>
                </c:pt>
              </c:numCache>
            </c:numRef>
          </c:val>
          <c:extLst>
            <c:ext xmlns:c16="http://schemas.microsoft.com/office/drawing/2014/chart" uri="{C3380CC4-5D6E-409C-BE32-E72D297353CC}">
              <c16:uniqueId val="{00000000-8ED5-443A-BF23-6FBA1D09D0DA}"/>
            </c:ext>
          </c:extLst>
        </c:ser>
        <c:ser>
          <c:idx val="1"/>
          <c:order val="1"/>
          <c:tx>
            <c:strRef>
              <c:f>'SEG ABS PT'!$C$4:$C$5</c:f>
              <c:strCache>
                <c:ptCount val="1"/>
                <c:pt idx="0">
                  <c:v>FY03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PT'!$C$6:$C$15</c:f>
              <c:numCache>
                <c:formatCode>0.00</c:formatCode>
                <c:ptCount val="7"/>
                <c:pt idx="0">
                  <c:v>421.51</c:v>
                </c:pt>
                <c:pt idx="1">
                  <c:v>1706.6999999999998</c:v>
                </c:pt>
                <c:pt idx="2">
                  <c:v>81.010000000000005</c:v>
                </c:pt>
                <c:pt idx="3">
                  <c:v>1136.18</c:v>
                </c:pt>
                <c:pt idx="4">
                  <c:v>305.92</c:v>
                </c:pt>
                <c:pt idx="5">
                  <c:v>1260.4100000000001</c:v>
                </c:pt>
                <c:pt idx="6">
                  <c:v>5487.08</c:v>
                </c:pt>
              </c:numCache>
            </c:numRef>
          </c:val>
          <c:extLst>
            <c:ext xmlns:c16="http://schemas.microsoft.com/office/drawing/2014/chart" uri="{C3380CC4-5D6E-409C-BE32-E72D297353CC}">
              <c16:uniqueId val="{00000001-8ED5-443A-BF23-6FBA1D09D0DA}"/>
            </c:ext>
          </c:extLst>
        </c:ser>
        <c:ser>
          <c:idx val="2"/>
          <c:order val="2"/>
          <c:tx>
            <c:strRef>
              <c:f>'SEG ABS PT'!$D$4:$D$5</c:f>
              <c:strCache>
                <c:ptCount val="1"/>
                <c:pt idx="0">
                  <c:v>FY04</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PT'!$D$6:$D$15</c:f>
              <c:numCache>
                <c:formatCode>0.00</c:formatCode>
                <c:ptCount val="7"/>
                <c:pt idx="0">
                  <c:v>485.15</c:v>
                </c:pt>
                <c:pt idx="1">
                  <c:v>1658.94</c:v>
                </c:pt>
                <c:pt idx="2">
                  <c:v>230.04000000000002</c:v>
                </c:pt>
                <c:pt idx="3">
                  <c:v>1164.1600000000001</c:v>
                </c:pt>
                <c:pt idx="4">
                  <c:v>296.52</c:v>
                </c:pt>
                <c:pt idx="5">
                  <c:v>1430.1</c:v>
                </c:pt>
                <c:pt idx="6">
                  <c:v>6566.56</c:v>
                </c:pt>
              </c:numCache>
            </c:numRef>
          </c:val>
          <c:extLst>
            <c:ext xmlns:c16="http://schemas.microsoft.com/office/drawing/2014/chart" uri="{C3380CC4-5D6E-409C-BE32-E72D297353CC}">
              <c16:uniqueId val="{0000001C-8ED5-443A-BF23-6FBA1D09D0DA}"/>
            </c:ext>
          </c:extLst>
        </c:ser>
        <c:ser>
          <c:idx val="3"/>
          <c:order val="3"/>
          <c:tx>
            <c:strRef>
              <c:f>'SEG ABS PT'!$E$4:$E$5</c:f>
              <c:strCache>
                <c:ptCount val="1"/>
                <c:pt idx="0">
                  <c:v>FY05</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PT'!$E$6:$E$15</c:f>
              <c:numCache>
                <c:formatCode>0.00</c:formatCode>
                <c:ptCount val="7"/>
                <c:pt idx="0">
                  <c:v>750.83999999999992</c:v>
                </c:pt>
                <c:pt idx="1">
                  <c:v>1335.32</c:v>
                </c:pt>
                <c:pt idx="2">
                  <c:v>278.61</c:v>
                </c:pt>
                <c:pt idx="3">
                  <c:v>1449.0700000000002</c:v>
                </c:pt>
                <c:pt idx="4">
                  <c:v>655.74</c:v>
                </c:pt>
                <c:pt idx="5">
                  <c:v>1712</c:v>
                </c:pt>
                <c:pt idx="6">
                  <c:v>8002.0300000000007</c:v>
                </c:pt>
              </c:numCache>
            </c:numRef>
          </c:val>
          <c:extLst>
            <c:ext xmlns:c16="http://schemas.microsoft.com/office/drawing/2014/chart" uri="{C3380CC4-5D6E-409C-BE32-E72D297353CC}">
              <c16:uniqueId val="{0000001D-8ED5-443A-BF23-6FBA1D09D0DA}"/>
            </c:ext>
          </c:extLst>
        </c:ser>
        <c:ser>
          <c:idx val="4"/>
          <c:order val="4"/>
          <c:tx>
            <c:strRef>
              <c:f>'SEG ABS PT'!$F$4:$F$5</c:f>
              <c:strCache>
                <c:ptCount val="1"/>
                <c:pt idx="0">
                  <c:v>FY06</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PT'!$F$6:$F$15</c:f>
              <c:numCache>
                <c:formatCode>0.00</c:formatCode>
                <c:ptCount val="7"/>
                <c:pt idx="0">
                  <c:v>1081.71</c:v>
                </c:pt>
                <c:pt idx="1">
                  <c:v>1566.2999999999997</c:v>
                </c:pt>
                <c:pt idx="2">
                  <c:v>511.20000000000005</c:v>
                </c:pt>
                <c:pt idx="3">
                  <c:v>1433.37</c:v>
                </c:pt>
                <c:pt idx="4">
                  <c:v>789.79</c:v>
                </c:pt>
                <c:pt idx="5">
                  <c:v>1864.9099999999999</c:v>
                </c:pt>
                <c:pt idx="6">
                  <c:v>9302.58</c:v>
                </c:pt>
              </c:numCache>
            </c:numRef>
          </c:val>
          <c:extLst>
            <c:ext xmlns:c16="http://schemas.microsoft.com/office/drawing/2014/chart" uri="{C3380CC4-5D6E-409C-BE32-E72D297353CC}">
              <c16:uniqueId val="{0000001E-8ED5-443A-BF23-6FBA1D09D0DA}"/>
            </c:ext>
          </c:extLst>
        </c:ser>
        <c:ser>
          <c:idx val="5"/>
          <c:order val="5"/>
          <c:tx>
            <c:strRef>
              <c:f>'SEG ABS PT'!$G$4:$G$5</c:f>
              <c:strCache>
                <c:ptCount val="1"/>
                <c:pt idx="0">
                  <c:v>FY07</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PT'!$G$6:$G$15</c:f>
              <c:numCache>
                <c:formatCode>0.00</c:formatCode>
                <c:ptCount val="7"/>
                <c:pt idx="0">
                  <c:v>1480.02</c:v>
                </c:pt>
                <c:pt idx="1">
                  <c:v>2114.25</c:v>
                </c:pt>
                <c:pt idx="2">
                  <c:v>1042.04</c:v>
                </c:pt>
                <c:pt idx="3">
                  <c:v>1539.55</c:v>
                </c:pt>
                <c:pt idx="4">
                  <c:v>775.27</c:v>
                </c:pt>
                <c:pt idx="5">
                  <c:v>2517.2199999999998</c:v>
                </c:pt>
                <c:pt idx="6">
                  <c:v>10753.627999999999</c:v>
                </c:pt>
              </c:numCache>
            </c:numRef>
          </c:val>
          <c:extLst>
            <c:ext xmlns:c16="http://schemas.microsoft.com/office/drawing/2014/chart" uri="{C3380CC4-5D6E-409C-BE32-E72D297353CC}">
              <c16:uniqueId val="{0000001F-8ED5-443A-BF23-6FBA1D09D0DA}"/>
            </c:ext>
          </c:extLst>
        </c:ser>
        <c:ser>
          <c:idx val="6"/>
          <c:order val="6"/>
          <c:tx>
            <c:strRef>
              <c:f>'SEG ABS PT'!$H$4:$H$5</c:f>
              <c:strCache>
                <c:ptCount val="1"/>
                <c:pt idx="0">
                  <c:v>FY08</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PT'!$H$6:$H$15</c:f>
              <c:numCache>
                <c:formatCode>0.00</c:formatCode>
                <c:ptCount val="7"/>
                <c:pt idx="0">
                  <c:v>1494.1000000000001</c:v>
                </c:pt>
                <c:pt idx="1">
                  <c:v>2481.29</c:v>
                </c:pt>
                <c:pt idx="2">
                  <c:v>1903.0149999999999</c:v>
                </c:pt>
                <c:pt idx="3">
                  <c:v>1939.92</c:v>
                </c:pt>
                <c:pt idx="4">
                  <c:v>562.24</c:v>
                </c:pt>
                <c:pt idx="5">
                  <c:v>3221.74</c:v>
                </c:pt>
                <c:pt idx="6">
                  <c:v>12400.59</c:v>
                </c:pt>
              </c:numCache>
            </c:numRef>
          </c:val>
          <c:extLst>
            <c:ext xmlns:c16="http://schemas.microsoft.com/office/drawing/2014/chart" uri="{C3380CC4-5D6E-409C-BE32-E72D297353CC}">
              <c16:uniqueId val="{00000020-8ED5-443A-BF23-6FBA1D09D0DA}"/>
            </c:ext>
          </c:extLst>
        </c:ser>
        <c:ser>
          <c:idx val="7"/>
          <c:order val="7"/>
          <c:tx>
            <c:strRef>
              <c:f>'SEG ABS PT'!$I$4:$I$5</c:f>
              <c:strCache>
                <c:ptCount val="1"/>
                <c:pt idx="0">
                  <c:v>FY09</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PT'!$I$6:$I$15</c:f>
              <c:numCache>
                <c:formatCode>0.00</c:formatCode>
                <c:ptCount val="7"/>
                <c:pt idx="0">
                  <c:v>1052.93</c:v>
                </c:pt>
                <c:pt idx="1">
                  <c:v>3278.9500000000007</c:v>
                </c:pt>
                <c:pt idx="2">
                  <c:v>2149.2150000000001</c:v>
                </c:pt>
                <c:pt idx="3">
                  <c:v>2263.9500000000003</c:v>
                </c:pt>
                <c:pt idx="4">
                  <c:v>639.66999999999996</c:v>
                </c:pt>
                <c:pt idx="5">
                  <c:v>3764.4599999999996</c:v>
                </c:pt>
                <c:pt idx="6">
                  <c:v>14158.120000000003</c:v>
                </c:pt>
              </c:numCache>
            </c:numRef>
          </c:val>
          <c:extLst>
            <c:ext xmlns:c16="http://schemas.microsoft.com/office/drawing/2014/chart" uri="{C3380CC4-5D6E-409C-BE32-E72D297353CC}">
              <c16:uniqueId val="{00000014-839F-4D9B-84BE-0F0B4F4E2D72}"/>
            </c:ext>
          </c:extLst>
        </c:ser>
        <c:ser>
          <c:idx val="8"/>
          <c:order val="8"/>
          <c:tx>
            <c:strRef>
              <c:f>'SEG ABS PT'!$J$4:$J$5</c:f>
              <c:strCache>
                <c:ptCount val="1"/>
                <c:pt idx="0">
                  <c:v>FY10</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PT'!$J$6:$J$15</c:f>
              <c:numCache>
                <c:formatCode>0.00</c:formatCode>
                <c:ptCount val="7"/>
                <c:pt idx="0">
                  <c:v>1627</c:v>
                </c:pt>
                <c:pt idx="1">
                  <c:v>3067</c:v>
                </c:pt>
                <c:pt idx="2">
                  <c:v>1754.0250000000001</c:v>
                </c:pt>
                <c:pt idx="3">
                  <c:v>2521</c:v>
                </c:pt>
                <c:pt idx="4">
                  <c:v>877</c:v>
                </c:pt>
                <c:pt idx="5">
                  <c:v>3700</c:v>
                </c:pt>
                <c:pt idx="6">
                  <c:v>13581</c:v>
                </c:pt>
              </c:numCache>
            </c:numRef>
          </c:val>
          <c:extLst>
            <c:ext xmlns:c16="http://schemas.microsoft.com/office/drawing/2014/chart" uri="{C3380CC4-5D6E-409C-BE32-E72D297353CC}">
              <c16:uniqueId val="{00000015-839F-4D9B-84BE-0F0B4F4E2D72}"/>
            </c:ext>
          </c:extLst>
        </c:ser>
        <c:ser>
          <c:idx val="9"/>
          <c:order val="9"/>
          <c:tx>
            <c:strRef>
              <c:f>'SEG ABS PT'!$K$4:$K$5</c:f>
              <c:strCache>
                <c:ptCount val="1"/>
                <c:pt idx="0">
                  <c:v>FY11</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PT'!$K$6:$K$15</c:f>
              <c:numCache>
                <c:formatCode>0.00</c:formatCode>
                <c:ptCount val="7"/>
                <c:pt idx="0">
                  <c:v>1616</c:v>
                </c:pt>
                <c:pt idx="1">
                  <c:v>3293</c:v>
                </c:pt>
                <c:pt idx="2">
                  <c:v>1938.56</c:v>
                </c:pt>
                <c:pt idx="3">
                  <c:v>2834</c:v>
                </c:pt>
                <c:pt idx="4">
                  <c:v>284</c:v>
                </c:pt>
                <c:pt idx="5">
                  <c:v>3761</c:v>
                </c:pt>
                <c:pt idx="6">
                  <c:v>13768</c:v>
                </c:pt>
              </c:numCache>
            </c:numRef>
          </c:val>
          <c:extLst>
            <c:ext xmlns:c16="http://schemas.microsoft.com/office/drawing/2014/chart" uri="{C3380CC4-5D6E-409C-BE32-E72D297353CC}">
              <c16:uniqueId val="{00000016-839F-4D9B-84BE-0F0B4F4E2D72}"/>
            </c:ext>
          </c:extLst>
        </c:ser>
        <c:ser>
          <c:idx val="10"/>
          <c:order val="10"/>
          <c:tx>
            <c:strRef>
              <c:f>'SEG ABS PT'!$L$4:$L$5</c:f>
              <c:strCache>
                <c:ptCount val="1"/>
                <c:pt idx="0">
                  <c:v>FY12</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PT'!$L$6:$L$15</c:f>
              <c:numCache>
                <c:formatCode>0.00</c:formatCode>
                <c:ptCount val="7"/>
                <c:pt idx="0">
                  <c:v>1818</c:v>
                </c:pt>
                <c:pt idx="1">
                  <c:v>3904</c:v>
                </c:pt>
                <c:pt idx="2">
                  <c:v>2019.125</c:v>
                </c:pt>
                <c:pt idx="3">
                  <c:v>3385</c:v>
                </c:pt>
                <c:pt idx="4">
                  <c:v>548</c:v>
                </c:pt>
                <c:pt idx="5">
                  <c:v>4352</c:v>
                </c:pt>
                <c:pt idx="6">
                  <c:v>16026</c:v>
                </c:pt>
              </c:numCache>
            </c:numRef>
          </c:val>
          <c:extLst>
            <c:ext xmlns:c16="http://schemas.microsoft.com/office/drawing/2014/chart" uri="{C3380CC4-5D6E-409C-BE32-E72D297353CC}">
              <c16:uniqueId val="{00000017-839F-4D9B-84BE-0F0B4F4E2D72}"/>
            </c:ext>
          </c:extLst>
        </c:ser>
        <c:ser>
          <c:idx val="11"/>
          <c:order val="11"/>
          <c:tx>
            <c:strRef>
              <c:f>'SEG ABS PT'!$M$4:$M$5</c:f>
              <c:strCache>
                <c:ptCount val="1"/>
                <c:pt idx="0">
                  <c:v>FY13</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PT'!$M$6:$M$15</c:f>
              <c:numCache>
                <c:formatCode>0.00</c:formatCode>
                <c:ptCount val="7"/>
                <c:pt idx="0">
                  <c:v>1399</c:v>
                </c:pt>
                <c:pt idx="1">
                  <c:v>5282</c:v>
                </c:pt>
                <c:pt idx="2">
                  <c:v>2540.9450000000002</c:v>
                </c:pt>
                <c:pt idx="3">
                  <c:v>4012</c:v>
                </c:pt>
                <c:pt idx="4">
                  <c:v>581</c:v>
                </c:pt>
                <c:pt idx="5">
                  <c:v>4953</c:v>
                </c:pt>
                <c:pt idx="6">
                  <c:v>18777</c:v>
                </c:pt>
              </c:numCache>
            </c:numRef>
          </c:val>
          <c:extLst>
            <c:ext xmlns:c16="http://schemas.microsoft.com/office/drawing/2014/chart" uri="{C3380CC4-5D6E-409C-BE32-E72D297353CC}">
              <c16:uniqueId val="{00000018-839F-4D9B-84BE-0F0B4F4E2D72}"/>
            </c:ext>
          </c:extLst>
        </c:ser>
        <c:ser>
          <c:idx val="12"/>
          <c:order val="12"/>
          <c:tx>
            <c:strRef>
              <c:f>'SEG ABS PT'!$N$4:$N$5</c:f>
              <c:strCache>
                <c:ptCount val="1"/>
                <c:pt idx="0">
                  <c:v>FY14</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PT'!$N$6:$N$15</c:f>
              <c:numCache>
                <c:formatCode>0.00</c:formatCode>
                <c:ptCount val="7"/>
                <c:pt idx="0">
                  <c:v>2176</c:v>
                </c:pt>
                <c:pt idx="1">
                  <c:v>6228</c:v>
                </c:pt>
                <c:pt idx="2">
                  <c:v>3419.0550000000003</c:v>
                </c:pt>
                <c:pt idx="3">
                  <c:v>4226</c:v>
                </c:pt>
                <c:pt idx="4">
                  <c:v>667</c:v>
                </c:pt>
                <c:pt idx="5">
                  <c:v>5313</c:v>
                </c:pt>
                <c:pt idx="6">
                  <c:v>22029</c:v>
                </c:pt>
              </c:numCache>
            </c:numRef>
          </c:val>
          <c:extLst>
            <c:ext xmlns:c16="http://schemas.microsoft.com/office/drawing/2014/chart" uri="{C3380CC4-5D6E-409C-BE32-E72D297353CC}">
              <c16:uniqueId val="{00000019-839F-4D9B-84BE-0F0B4F4E2D72}"/>
            </c:ext>
          </c:extLst>
        </c:ser>
        <c:ser>
          <c:idx val="13"/>
          <c:order val="13"/>
          <c:tx>
            <c:strRef>
              <c:f>'SEG ABS PT'!$O$4:$O$5</c:f>
              <c:strCache>
                <c:ptCount val="1"/>
                <c:pt idx="0">
                  <c:v>FY15</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PT'!$O$6:$O$15</c:f>
              <c:numCache>
                <c:formatCode>0.00</c:formatCode>
                <c:ptCount val="7"/>
                <c:pt idx="0">
                  <c:v>2097</c:v>
                </c:pt>
                <c:pt idx="1">
                  <c:v>6348</c:v>
                </c:pt>
                <c:pt idx="2">
                  <c:v>4051.24</c:v>
                </c:pt>
                <c:pt idx="3">
                  <c:v>4944</c:v>
                </c:pt>
                <c:pt idx="4">
                  <c:v>709</c:v>
                </c:pt>
                <c:pt idx="5">
                  <c:v>5424</c:v>
                </c:pt>
                <c:pt idx="6">
                  <c:v>23573</c:v>
                </c:pt>
              </c:numCache>
            </c:numRef>
          </c:val>
          <c:extLst>
            <c:ext xmlns:c16="http://schemas.microsoft.com/office/drawing/2014/chart" uri="{C3380CC4-5D6E-409C-BE32-E72D297353CC}">
              <c16:uniqueId val="{0000001A-839F-4D9B-84BE-0F0B4F4E2D72}"/>
            </c:ext>
          </c:extLst>
        </c:ser>
        <c:ser>
          <c:idx val="14"/>
          <c:order val="14"/>
          <c:tx>
            <c:strRef>
              <c:f>'SEG ABS PT'!$P$4:$P$5</c:f>
              <c:strCache>
                <c:ptCount val="1"/>
                <c:pt idx="0">
                  <c:v>FY16</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PT'!$P$6:$P$15</c:f>
              <c:numCache>
                <c:formatCode>0.00</c:formatCode>
                <c:ptCount val="7"/>
                <c:pt idx="0">
                  <c:v>2712</c:v>
                </c:pt>
                <c:pt idx="1">
                  <c:v>5777</c:v>
                </c:pt>
                <c:pt idx="2">
                  <c:v>5021.6149999999998</c:v>
                </c:pt>
                <c:pt idx="3">
                  <c:v>5106</c:v>
                </c:pt>
                <c:pt idx="4">
                  <c:v>591</c:v>
                </c:pt>
                <c:pt idx="5">
                  <c:v>5510</c:v>
                </c:pt>
                <c:pt idx="6">
                  <c:v>42940</c:v>
                </c:pt>
              </c:numCache>
            </c:numRef>
          </c:val>
          <c:extLst>
            <c:ext xmlns:c16="http://schemas.microsoft.com/office/drawing/2014/chart" uri="{C3380CC4-5D6E-409C-BE32-E72D297353CC}">
              <c16:uniqueId val="{0000001B-839F-4D9B-84BE-0F0B4F4E2D72}"/>
            </c:ext>
          </c:extLst>
        </c:ser>
        <c:ser>
          <c:idx val="15"/>
          <c:order val="15"/>
          <c:tx>
            <c:strRef>
              <c:f>'SEG ABS PT'!$Q$4:$Q$5</c:f>
              <c:strCache>
                <c:ptCount val="1"/>
                <c:pt idx="0">
                  <c:v>FY17</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PT'!$Q$6:$Q$15</c:f>
              <c:numCache>
                <c:formatCode>0.00</c:formatCode>
                <c:ptCount val="7"/>
                <c:pt idx="0">
                  <c:v>2532</c:v>
                </c:pt>
                <c:pt idx="1">
                  <c:v>6013</c:v>
                </c:pt>
                <c:pt idx="2">
                  <c:v>5846.0149999999994</c:v>
                </c:pt>
                <c:pt idx="3">
                  <c:v>5403</c:v>
                </c:pt>
                <c:pt idx="4">
                  <c:v>562</c:v>
                </c:pt>
                <c:pt idx="5">
                  <c:v>5690</c:v>
                </c:pt>
                <c:pt idx="6">
                  <c:v>46708</c:v>
                </c:pt>
              </c:numCache>
            </c:numRef>
          </c:val>
          <c:extLst>
            <c:ext xmlns:c16="http://schemas.microsoft.com/office/drawing/2014/chart" uri="{C3380CC4-5D6E-409C-BE32-E72D297353CC}">
              <c16:uniqueId val="{0000001C-839F-4D9B-84BE-0F0B4F4E2D72}"/>
            </c:ext>
          </c:extLst>
        </c:ser>
        <c:ser>
          <c:idx val="16"/>
          <c:order val="16"/>
          <c:tx>
            <c:strRef>
              <c:f>'SEG ABS PT'!$R$4:$R$5</c:f>
              <c:strCache>
                <c:ptCount val="1"/>
                <c:pt idx="0">
                  <c:v>FY18</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PT'!$R$6:$R$15</c:f>
              <c:numCache>
                <c:formatCode>0.00</c:formatCode>
                <c:ptCount val="7"/>
                <c:pt idx="0">
                  <c:v>2696.6</c:v>
                </c:pt>
                <c:pt idx="1">
                  <c:v>3542.05</c:v>
                </c:pt>
                <c:pt idx="2">
                  <c:v>5806.13</c:v>
                </c:pt>
                <c:pt idx="3">
                  <c:v>5472.05</c:v>
                </c:pt>
                <c:pt idx="4">
                  <c:v>671</c:v>
                </c:pt>
                <c:pt idx="5">
                  <c:v>5948.35</c:v>
                </c:pt>
                <c:pt idx="6">
                  <c:v>52845</c:v>
                </c:pt>
              </c:numCache>
            </c:numRef>
          </c:val>
          <c:extLst>
            <c:ext xmlns:c16="http://schemas.microsoft.com/office/drawing/2014/chart" uri="{C3380CC4-5D6E-409C-BE32-E72D297353CC}">
              <c16:uniqueId val="{0000001D-839F-4D9B-84BE-0F0B4F4E2D72}"/>
            </c:ext>
          </c:extLst>
        </c:ser>
        <c:ser>
          <c:idx val="17"/>
          <c:order val="17"/>
          <c:tx>
            <c:strRef>
              <c:f>'SEG ABS PT'!$S$4:$S$5</c:f>
              <c:strCache>
                <c:ptCount val="1"/>
                <c:pt idx="0">
                  <c:v>FY19</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PT'!$S$6:$S$15</c:f>
              <c:numCache>
                <c:formatCode>0.00</c:formatCode>
                <c:ptCount val="7"/>
                <c:pt idx="0">
                  <c:v>3268.5066666666667</c:v>
                </c:pt>
                <c:pt idx="1">
                  <c:v>3848.146666666667</c:v>
                </c:pt>
                <c:pt idx="2">
                  <c:v>6171.8099999999995</c:v>
                </c:pt>
                <c:pt idx="3">
                  <c:v>6245.9900000000007</c:v>
                </c:pt>
                <c:pt idx="4">
                  <c:v>605.06499999999994</c:v>
                </c:pt>
                <c:pt idx="5">
                  <c:v>6206.9533333333338</c:v>
                </c:pt>
                <c:pt idx="6">
                  <c:v>59485</c:v>
                </c:pt>
              </c:numCache>
            </c:numRef>
          </c:val>
          <c:extLst>
            <c:ext xmlns:c16="http://schemas.microsoft.com/office/drawing/2014/chart" uri="{C3380CC4-5D6E-409C-BE32-E72D297353CC}">
              <c16:uniqueId val="{0000001E-839F-4D9B-84BE-0F0B4F4E2D72}"/>
            </c:ext>
          </c:extLst>
        </c:ser>
        <c:ser>
          <c:idx val="18"/>
          <c:order val="18"/>
          <c:tx>
            <c:strRef>
              <c:f>'SEG ABS PT'!$T$4:$T$5</c:f>
              <c:strCache>
                <c:ptCount val="1"/>
                <c:pt idx="0">
                  <c:v>Q2FY19</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PT'!$T$6:$T$15</c:f>
              <c:numCache>
                <c:formatCode>0.00</c:formatCode>
                <c:ptCount val="7"/>
                <c:pt idx="0">
                  <c:v>2373.3000000000002</c:v>
                </c:pt>
                <c:pt idx="1">
                  <c:v>3846.9</c:v>
                </c:pt>
                <c:pt idx="2">
                  <c:v>6388.4</c:v>
                </c:pt>
                <c:pt idx="3">
                  <c:v>5192.8</c:v>
                </c:pt>
                <c:pt idx="5">
                  <c:v>6107.8</c:v>
                </c:pt>
              </c:numCache>
            </c:numRef>
          </c:val>
          <c:extLst>
            <c:ext xmlns:c16="http://schemas.microsoft.com/office/drawing/2014/chart" uri="{C3380CC4-5D6E-409C-BE32-E72D297353CC}">
              <c16:uniqueId val="{0000001F-839F-4D9B-84BE-0F0B4F4E2D72}"/>
            </c:ext>
          </c:extLst>
        </c:ser>
        <c:ser>
          <c:idx val="19"/>
          <c:order val="19"/>
          <c:tx>
            <c:strRef>
              <c:f>'SEG ABS PT'!$U$4:$U$5</c:f>
              <c:strCache>
                <c:ptCount val="1"/>
                <c:pt idx="0">
                  <c:v>Q1FY20</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PT'!$U$6:$U$15</c:f>
              <c:numCache>
                <c:formatCode>0.00</c:formatCode>
                <c:ptCount val="7"/>
                <c:pt idx="0">
                  <c:v>3606.9</c:v>
                </c:pt>
                <c:pt idx="1">
                  <c:v>3412.2</c:v>
                </c:pt>
                <c:pt idx="2">
                  <c:v>7455.7</c:v>
                </c:pt>
                <c:pt idx="3">
                  <c:v>5494.2</c:v>
                </c:pt>
                <c:pt idx="5">
                  <c:v>6171.4</c:v>
                </c:pt>
              </c:numCache>
            </c:numRef>
          </c:val>
          <c:extLst>
            <c:ext xmlns:c16="http://schemas.microsoft.com/office/drawing/2014/chart" uri="{C3380CC4-5D6E-409C-BE32-E72D297353CC}">
              <c16:uniqueId val="{00000020-839F-4D9B-84BE-0F0B4F4E2D72}"/>
            </c:ext>
          </c:extLst>
        </c:ser>
        <c:ser>
          <c:idx val="20"/>
          <c:order val="20"/>
          <c:tx>
            <c:strRef>
              <c:f>'SEG ABS PT'!$V$4:$V$5</c:f>
              <c:strCache>
                <c:ptCount val="1"/>
                <c:pt idx="0">
                  <c:v>Q2FY20</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'SEG ABS PT'!$A$6:$A$15</c:f>
              <c:multiLvlStrCache>
                <c:ptCount val="7"/>
                <c:lvl>
                  <c:pt idx="0">
                    <c:v>Agri</c:v>
                  </c:pt>
                  <c:pt idx="1">
                    <c:v>Cigs</c:v>
                  </c:pt>
                  <c:pt idx="2">
                    <c:v>FMCG</c:v>
                  </c:pt>
                  <c:pt idx="3">
                    <c:v>Hotels</c:v>
                  </c:pt>
                  <c:pt idx="4">
                    <c:v>Others</c:v>
                  </c:pt>
                  <c:pt idx="5">
                    <c:v>Paper</c:v>
                  </c:pt>
                  <c:pt idx="6">
                    <c:v>Total</c:v>
                  </c:pt>
                </c:lvl>
                <c:lvl>
                  <c:pt idx="0">
                    <c:v>Capital Employed (in Cr.)</c:v>
                  </c:pt>
                </c:lvl>
                <c:lvl>
                  <c:pt idx="0">
                    <c:v>ITC LTD</c:v>
                  </c:pt>
                </c:lvl>
              </c:multiLvlStrCache>
            </c:multiLvlStrRef>
          </c:cat>
          <c:val>
            <c:numRef>
              <c:f>'SEG ABS PT'!$V$6:$V$15</c:f>
              <c:numCache>
                <c:formatCode>0.00</c:formatCode>
                <c:ptCount val="7"/>
                <c:pt idx="0">
                  <c:v>3056.4</c:v>
                </c:pt>
                <c:pt idx="1">
                  <c:v>3754.4</c:v>
                </c:pt>
                <c:pt idx="2">
                  <c:v>7329.2</c:v>
                </c:pt>
                <c:pt idx="3">
                  <c:v>5598.5</c:v>
                </c:pt>
                <c:pt idx="5">
                  <c:v>6080.8</c:v>
                </c:pt>
              </c:numCache>
            </c:numRef>
          </c:val>
          <c:extLst>
            <c:ext xmlns:c16="http://schemas.microsoft.com/office/drawing/2014/chart" uri="{C3380CC4-5D6E-409C-BE32-E72D297353CC}">
              <c16:uniqueId val="{00000021-839F-4D9B-84BE-0F0B4F4E2D72}"/>
            </c:ext>
          </c:extLst>
        </c:ser>
        <c:dLbls>
          <c:dLblPos val="outEnd"/>
          <c:showLegendKey val="0"/>
          <c:showVal val="1"/>
          <c:showCatName val="0"/>
          <c:showSerName val="0"/>
          <c:showPercent val="0"/>
          <c:showBubbleSize val="0"/>
        </c:dLbls>
        <c:gapWidth val="219"/>
        <c:overlap val="-27"/>
        <c:axId val="1513089039"/>
        <c:axId val="1513090703"/>
      </c:barChart>
      <c:catAx>
        <c:axId val="1513089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090703"/>
        <c:crosses val="autoZero"/>
        <c:auto val="1"/>
        <c:lblAlgn val="ctr"/>
        <c:lblOffset val="100"/>
        <c:noMultiLvlLbl val="0"/>
      </c:catAx>
      <c:valAx>
        <c:axId val="151309070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08903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542925</xdr:colOff>
      <xdr:row>56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23813</xdr:colOff>
      <xdr:row>21</xdr:row>
      <xdr:rowOff>19050</xdr:rowOff>
    </xdr:from>
    <xdr:to>
      <xdr:col>36</xdr:col>
      <xdr:colOff>23813</xdr:colOff>
      <xdr:row>34</xdr:row>
      <xdr:rowOff>66675</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20140613" y="401955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38100</xdr:colOff>
      <xdr:row>0</xdr:row>
      <xdr:rowOff>57150</xdr:rowOff>
    </xdr:from>
    <xdr:to>
      <xdr:col>39</xdr:col>
      <xdr:colOff>119063</xdr:colOff>
      <xdr:row>20</xdr:row>
      <xdr:rowOff>133350</xdr:rowOff>
    </xdr:to>
    <mc:AlternateContent xmlns:mc="http://schemas.openxmlformats.org/markup-compatibility/2006" xmlns:a14="http://schemas.microsoft.com/office/drawing/2010/main">
      <mc:Choice Requires="a14">
        <xdr:graphicFrame macro="">
          <xdr:nvGraphicFramePr>
            <xdr:cNvPr id="4"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mlns="">
        <xdr:sp macro="" textlink="">
          <xdr:nvSpPr>
            <xdr:cNvPr id="0" name=""/>
            <xdr:cNvSpPr>
              <a:spLocks noTextEdit="1"/>
            </xdr:cNvSpPr>
          </xdr:nvSpPr>
          <xdr:spPr>
            <a:xfrm>
              <a:off x="20154900" y="57150"/>
              <a:ext cx="3738563" cy="38862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71438</xdr:colOff>
      <xdr:row>21</xdr:row>
      <xdr:rowOff>28575</xdr:rowOff>
    </xdr:from>
    <xdr:to>
      <xdr:col>39</xdr:col>
      <xdr:colOff>71438</xdr:colOff>
      <xdr:row>34</xdr:row>
      <xdr:rowOff>76200</xdr:rowOff>
    </xdr:to>
    <mc:AlternateContent xmlns:mc="http://schemas.openxmlformats.org/markup-compatibility/2006" xmlns:a14="http://schemas.microsoft.com/office/drawing/2010/main">
      <mc:Choice Requires="a14">
        <xdr:graphicFrame macro="">
          <xdr:nvGraphicFramePr>
            <xdr:cNvPr id="5" name="Data Type"/>
            <xdr:cNvGraphicFramePr/>
          </xdr:nvGraphicFramePr>
          <xdr:xfrm>
            <a:off x="0" y="0"/>
            <a:ext cx="0" cy="0"/>
          </xdr:xfrm>
          <a:graphic>
            <a:graphicData uri="http://schemas.microsoft.com/office/drawing/2010/slicer">
              <sle:slicer xmlns:sle="http://schemas.microsoft.com/office/drawing/2010/slicer" name="Data Type"/>
            </a:graphicData>
          </a:graphic>
        </xdr:graphicFrame>
      </mc:Choice>
      <mc:Fallback xmlns="">
        <xdr:sp macro="" textlink="">
          <xdr:nvSpPr>
            <xdr:cNvPr id="0" name=""/>
            <xdr:cNvSpPr>
              <a:spLocks noTextEdit="1"/>
            </xdr:cNvSpPr>
          </xdr:nvSpPr>
          <xdr:spPr>
            <a:xfrm>
              <a:off x="22017038" y="40290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57</xdr:row>
      <xdr:rowOff>19049</xdr:rowOff>
    </xdr:from>
    <xdr:to>
      <xdr:col>32</xdr:col>
      <xdr:colOff>533400</xdr:colOff>
      <xdr:row>112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32</xdr:col>
      <xdr:colOff>595313</xdr:colOff>
      <xdr:row>81</xdr:row>
      <xdr:rowOff>180975</xdr:rowOff>
    </xdr:from>
    <xdr:to>
      <xdr:col>35</xdr:col>
      <xdr:colOff>595313</xdr:colOff>
      <xdr:row>95</xdr:row>
      <xdr:rowOff>38100</xdr:rowOff>
    </xdr:to>
    <mc:AlternateContent xmlns:mc="http://schemas.openxmlformats.org/markup-compatibility/2006" xmlns:a14="http://schemas.microsoft.com/office/drawing/2010/main">
      <mc:Choice Requires="a14">
        <xdr:graphicFrame macro="">
          <xdr:nvGraphicFramePr>
            <xdr:cNvPr id="7"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20102513" y="156114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32</xdr:col>
      <xdr:colOff>590550</xdr:colOff>
      <xdr:row>57</xdr:row>
      <xdr:rowOff>28574</xdr:rowOff>
    </xdr:from>
    <xdr:to>
      <xdr:col>39</xdr:col>
      <xdr:colOff>128588</xdr:colOff>
      <xdr:row>81</xdr:row>
      <xdr:rowOff>123825</xdr:rowOff>
    </xdr:to>
    <mc:AlternateContent xmlns:mc="http://schemas.openxmlformats.org/markup-compatibility/2006" xmlns:a14="http://schemas.microsoft.com/office/drawing/2010/main">
      <mc:Choice Requires="a14">
        <xdr:graphicFrame macro="">
          <xdr:nvGraphicFramePr>
            <xdr:cNvPr id="8" name="Parameter 1"/>
            <xdr:cNvGraphicFramePr/>
          </xdr:nvGraphicFramePr>
          <xdr:xfrm>
            <a:off x="0" y="0"/>
            <a:ext cx="0" cy="0"/>
          </xdr:xfrm>
          <a:graphic>
            <a:graphicData uri="http://schemas.microsoft.com/office/drawing/2010/slicer">
              <sle:slicer xmlns:sle="http://schemas.microsoft.com/office/drawing/2010/slicer" name="Parameter 1"/>
            </a:graphicData>
          </a:graphic>
        </xdr:graphicFrame>
      </mc:Choice>
      <mc:Fallback xmlns="">
        <xdr:sp macro="" textlink="">
          <xdr:nvSpPr>
            <xdr:cNvPr id="0" name=""/>
            <xdr:cNvSpPr>
              <a:spLocks noTextEdit="1"/>
            </xdr:cNvSpPr>
          </xdr:nvSpPr>
          <xdr:spPr>
            <a:xfrm>
              <a:off x="20097750" y="10887074"/>
              <a:ext cx="3805238" cy="4667251"/>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52388</xdr:colOff>
      <xdr:row>81</xdr:row>
      <xdr:rowOff>180975</xdr:rowOff>
    </xdr:from>
    <xdr:to>
      <xdr:col>39</xdr:col>
      <xdr:colOff>52388</xdr:colOff>
      <xdr:row>95</xdr:row>
      <xdr:rowOff>38100</xdr:rowOff>
    </xdr:to>
    <mc:AlternateContent xmlns:mc="http://schemas.openxmlformats.org/markup-compatibility/2006" xmlns:a14="http://schemas.microsoft.com/office/drawing/2010/main">
      <mc:Choice Requires="a14">
        <xdr:graphicFrame macro="">
          <xdr:nvGraphicFramePr>
            <xdr:cNvPr id="9" name="Data Type 1"/>
            <xdr:cNvGraphicFramePr/>
          </xdr:nvGraphicFramePr>
          <xdr:xfrm>
            <a:off x="0" y="0"/>
            <a:ext cx="0" cy="0"/>
          </xdr:xfrm>
          <a:graphic>
            <a:graphicData uri="http://schemas.microsoft.com/office/drawing/2010/slicer">
              <sle:slicer xmlns:sle="http://schemas.microsoft.com/office/drawing/2010/slicer" name="Data Type 1"/>
            </a:graphicData>
          </a:graphic>
        </xdr:graphicFrame>
      </mc:Choice>
      <mc:Fallback xmlns="">
        <xdr:sp macro="" textlink="">
          <xdr:nvSpPr>
            <xdr:cNvPr id="0" name=""/>
            <xdr:cNvSpPr>
              <a:spLocks noTextEdit="1"/>
            </xdr:cNvSpPr>
          </xdr:nvSpPr>
          <xdr:spPr>
            <a:xfrm>
              <a:off x="21997988" y="156114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114</xdr:row>
      <xdr:rowOff>0</xdr:rowOff>
    </xdr:from>
    <xdr:to>
      <xdr:col>34</xdr:col>
      <xdr:colOff>590550</xdr:colOff>
      <xdr:row>170</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35</xdr:col>
      <xdr:colOff>0</xdr:colOff>
      <xdr:row>114</xdr:row>
      <xdr:rowOff>28575</xdr:rowOff>
    </xdr:from>
    <xdr:to>
      <xdr:col>39</xdr:col>
      <xdr:colOff>128588</xdr:colOff>
      <xdr:row>145</xdr:row>
      <xdr:rowOff>171450</xdr:rowOff>
    </xdr:to>
    <mc:AlternateContent xmlns:mc="http://schemas.openxmlformats.org/markup-compatibility/2006" xmlns:a14="http://schemas.microsoft.com/office/drawing/2010/main">
      <mc:Choice Requires="a14">
        <xdr:graphicFrame macro="">
          <xdr:nvGraphicFramePr>
            <xdr:cNvPr id="11" name="Parameter 2"/>
            <xdr:cNvGraphicFramePr/>
          </xdr:nvGraphicFramePr>
          <xdr:xfrm>
            <a:off x="0" y="0"/>
            <a:ext cx="0" cy="0"/>
          </xdr:xfrm>
          <a:graphic>
            <a:graphicData uri="http://schemas.microsoft.com/office/drawing/2010/slicer">
              <sle:slicer xmlns:sle="http://schemas.microsoft.com/office/drawing/2010/slicer" name="Parameter 2"/>
            </a:graphicData>
          </a:graphic>
        </xdr:graphicFrame>
      </mc:Choice>
      <mc:Fallback xmlns="">
        <xdr:sp macro="" textlink="">
          <xdr:nvSpPr>
            <xdr:cNvPr id="0" name=""/>
            <xdr:cNvSpPr>
              <a:spLocks noTextEdit="1"/>
            </xdr:cNvSpPr>
          </xdr:nvSpPr>
          <xdr:spPr>
            <a:xfrm>
              <a:off x="21336000" y="21745575"/>
              <a:ext cx="2566988" cy="60483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52388</xdr:colOff>
      <xdr:row>164</xdr:row>
      <xdr:rowOff>180976</xdr:rowOff>
    </xdr:from>
    <xdr:to>
      <xdr:col>38</xdr:col>
      <xdr:colOff>52388</xdr:colOff>
      <xdr:row>170</xdr:row>
      <xdr:rowOff>9526</xdr:rowOff>
    </xdr:to>
    <mc:AlternateContent xmlns:mc="http://schemas.openxmlformats.org/markup-compatibility/2006" xmlns:a14="http://schemas.microsoft.com/office/drawing/2010/main">
      <mc:Choice Requires="a14">
        <xdr:graphicFrame macro="">
          <xdr:nvGraphicFramePr>
            <xdr:cNvPr id="12" name="Data Type 2"/>
            <xdr:cNvGraphicFramePr/>
          </xdr:nvGraphicFramePr>
          <xdr:xfrm>
            <a:off x="0" y="0"/>
            <a:ext cx="0" cy="0"/>
          </xdr:xfrm>
          <a:graphic>
            <a:graphicData uri="http://schemas.microsoft.com/office/drawing/2010/slicer">
              <sle:slicer xmlns:sle="http://schemas.microsoft.com/office/drawing/2010/slicer" name="Data Type 2"/>
            </a:graphicData>
          </a:graphic>
        </xdr:graphicFrame>
      </mc:Choice>
      <mc:Fallback xmlns="">
        <xdr:sp macro="" textlink="">
          <xdr:nvSpPr>
            <xdr:cNvPr id="0" name=""/>
            <xdr:cNvSpPr>
              <a:spLocks noTextEdit="1"/>
            </xdr:cNvSpPr>
          </xdr:nvSpPr>
          <xdr:spPr>
            <a:xfrm>
              <a:off x="21388388" y="31422976"/>
              <a:ext cx="1828800" cy="9715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52388</xdr:colOff>
      <xdr:row>151</xdr:row>
      <xdr:rowOff>76200</xdr:rowOff>
    </xdr:from>
    <xdr:to>
      <xdr:col>38</xdr:col>
      <xdr:colOff>52388</xdr:colOff>
      <xdr:row>164</xdr:row>
      <xdr:rowOff>123825</xdr:rowOff>
    </xdr:to>
    <mc:AlternateContent xmlns:mc="http://schemas.openxmlformats.org/markup-compatibility/2006" xmlns:a14="http://schemas.microsoft.com/office/drawing/2010/main">
      <mc:Choice Requires="a14">
        <xdr:graphicFrame macro="">
          <xdr:nvGraphicFramePr>
            <xdr:cNvPr id="13" name="Segment Type"/>
            <xdr:cNvGraphicFramePr/>
          </xdr:nvGraphicFramePr>
          <xdr:xfrm>
            <a:off x="0" y="0"/>
            <a:ext cx="0" cy="0"/>
          </xdr:xfrm>
          <a:graphic>
            <a:graphicData uri="http://schemas.microsoft.com/office/drawing/2010/slicer">
              <sle:slicer xmlns:sle="http://schemas.microsoft.com/office/drawing/2010/slicer" name="Segment Type"/>
            </a:graphicData>
          </a:graphic>
        </xdr:graphicFrame>
      </mc:Choice>
      <mc:Fallback xmlns="">
        <xdr:sp macro="" textlink="">
          <xdr:nvSpPr>
            <xdr:cNvPr id="0" name=""/>
            <xdr:cNvSpPr>
              <a:spLocks noTextEdit="1"/>
            </xdr:cNvSpPr>
          </xdr:nvSpPr>
          <xdr:spPr>
            <a:xfrm>
              <a:off x="21388388" y="2884170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170</xdr:row>
      <xdr:rowOff>190499</xdr:rowOff>
    </xdr:from>
    <xdr:to>
      <xdr:col>34</xdr:col>
      <xdr:colOff>581024</xdr:colOff>
      <xdr:row>227</xdr:row>
      <xdr:rowOff>9524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36</xdr:col>
      <xdr:colOff>157163</xdr:colOff>
      <xdr:row>198</xdr:row>
      <xdr:rowOff>180975</xdr:rowOff>
    </xdr:from>
    <xdr:to>
      <xdr:col>39</xdr:col>
      <xdr:colOff>157163</xdr:colOff>
      <xdr:row>212</xdr:row>
      <xdr:rowOff>38100</xdr:rowOff>
    </xdr:to>
    <mc:AlternateContent xmlns:mc="http://schemas.openxmlformats.org/markup-compatibility/2006" xmlns:a14="http://schemas.microsoft.com/office/drawing/2010/main">
      <mc:Choice Requires="a14">
        <xdr:graphicFrame macro="">
          <xdr:nvGraphicFramePr>
            <xdr:cNvPr id="15" name="Company 2"/>
            <xdr:cNvGraphicFramePr/>
          </xdr:nvGraphicFramePr>
          <xdr:xfrm>
            <a:off x="0" y="0"/>
            <a:ext cx="0" cy="0"/>
          </xdr:xfrm>
          <a:graphic>
            <a:graphicData uri="http://schemas.microsoft.com/office/drawing/2010/slicer">
              <sle:slicer xmlns:sle="http://schemas.microsoft.com/office/drawing/2010/slicer" name="Company 2"/>
            </a:graphicData>
          </a:graphic>
        </xdr:graphicFrame>
      </mc:Choice>
      <mc:Fallback xmlns="">
        <xdr:sp macro="" textlink="">
          <xdr:nvSpPr>
            <xdr:cNvPr id="0" name=""/>
            <xdr:cNvSpPr>
              <a:spLocks noTextEdit="1"/>
            </xdr:cNvSpPr>
          </xdr:nvSpPr>
          <xdr:spPr>
            <a:xfrm>
              <a:off x="22102763" y="378999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147638</xdr:colOff>
      <xdr:row>171</xdr:row>
      <xdr:rowOff>28576</xdr:rowOff>
    </xdr:from>
    <xdr:to>
      <xdr:col>39</xdr:col>
      <xdr:colOff>147638</xdr:colOff>
      <xdr:row>178</xdr:row>
      <xdr:rowOff>142876</xdr:rowOff>
    </xdr:to>
    <mc:AlternateContent xmlns:mc="http://schemas.openxmlformats.org/markup-compatibility/2006" xmlns:a14="http://schemas.microsoft.com/office/drawing/2010/main">
      <mc:Choice Requires="a14">
        <xdr:graphicFrame macro="">
          <xdr:nvGraphicFramePr>
            <xdr:cNvPr id="16" name="Parameter 3"/>
            <xdr:cNvGraphicFramePr/>
          </xdr:nvGraphicFramePr>
          <xdr:xfrm>
            <a:off x="0" y="0"/>
            <a:ext cx="0" cy="0"/>
          </xdr:xfrm>
          <a:graphic>
            <a:graphicData uri="http://schemas.microsoft.com/office/drawing/2010/slicer">
              <sle:slicer xmlns:sle="http://schemas.microsoft.com/office/drawing/2010/slicer" name="Parameter 3"/>
            </a:graphicData>
          </a:graphic>
        </xdr:graphicFrame>
      </mc:Choice>
      <mc:Fallback xmlns="">
        <xdr:sp macro="" textlink="">
          <xdr:nvSpPr>
            <xdr:cNvPr id="0" name=""/>
            <xdr:cNvSpPr>
              <a:spLocks noTextEdit="1"/>
            </xdr:cNvSpPr>
          </xdr:nvSpPr>
          <xdr:spPr>
            <a:xfrm>
              <a:off x="22093238" y="32604076"/>
              <a:ext cx="1828800" cy="14478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157163</xdr:colOff>
      <xdr:row>193</xdr:row>
      <xdr:rowOff>133350</xdr:rowOff>
    </xdr:from>
    <xdr:to>
      <xdr:col>39</xdr:col>
      <xdr:colOff>157163</xdr:colOff>
      <xdr:row>198</xdr:row>
      <xdr:rowOff>152400</xdr:rowOff>
    </xdr:to>
    <mc:AlternateContent xmlns:mc="http://schemas.openxmlformats.org/markup-compatibility/2006" xmlns:a14="http://schemas.microsoft.com/office/drawing/2010/main">
      <mc:Choice Requires="a14">
        <xdr:graphicFrame macro="">
          <xdr:nvGraphicFramePr>
            <xdr:cNvPr id="17" name="Data Type 3"/>
            <xdr:cNvGraphicFramePr/>
          </xdr:nvGraphicFramePr>
          <xdr:xfrm>
            <a:off x="0" y="0"/>
            <a:ext cx="0" cy="0"/>
          </xdr:xfrm>
          <a:graphic>
            <a:graphicData uri="http://schemas.microsoft.com/office/drawing/2010/slicer">
              <sle:slicer xmlns:sle="http://schemas.microsoft.com/office/drawing/2010/slicer" name="Data Type 3"/>
            </a:graphicData>
          </a:graphic>
        </xdr:graphicFrame>
      </mc:Choice>
      <mc:Fallback xmlns="">
        <xdr:sp macro="" textlink="">
          <xdr:nvSpPr>
            <xdr:cNvPr id="0" name=""/>
            <xdr:cNvSpPr>
              <a:spLocks noTextEdit="1"/>
            </xdr:cNvSpPr>
          </xdr:nvSpPr>
          <xdr:spPr>
            <a:xfrm>
              <a:off x="22102763" y="36899850"/>
              <a:ext cx="1828800" cy="9715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147638</xdr:colOff>
      <xdr:row>178</xdr:row>
      <xdr:rowOff>171451</xdr:rowOff>
    </xdr:from>
    <xdr:to>
      <xdr:col>39</xdr:col>
      <xdr:colOff>147638</xdr:colOff>
      <xdr:row>193</xdr:row>
      <xdr:rowOff>95251</xdr:rowOff>
    </xdr:to>
    <mc:AlternateContent xmlns:mc="http://schemas.openxmlformats.org/markup-compatibility/2006" xmlns:a14="http://schemas.microsoft.com/office/drawing/2010/main">
      <mc:Choice Requires="a14">
        <xdr:graphicFrame macro="">
          <xdr:nvGraphicFramePr>
            <xdr:cNvPr id="18" name="Segment Type 1"/>
            <xdr:cNvGraphicFramePr/>
          </xdr:nvGraphicFramePr>
          <xdr:xfrm>
            <a:off x="0" y="0"/>
            <a:ext cx="0" cy="0"/>
          </xdr:xfrm>
          <a:graphic>
            <a:graphicData uri="http://schemas.microsoft.com/office/drawing/2010/slicer">
              <sle:slicer xmlns:sle="http://schemas.microsoft.com/office/drawing/2010/slicer" name="Segment Type 1"/>
            </a:graphicData>
          </a:graphic>
        </xdr:graphicFrame>
      </mc:Choice>
      <mc:Fallback xmlns="">
        <xdr:sp macro="" textlink="">
          <xdr:nvSpPr>
            <xdr:cNvPr id="0" name=""/>
            <xdr:cNvSpPr>
              <a:spLocks noTextEdit="1"/>
            </xdr:cNvSpPr>
          </xdr:nvSpPr>
          <xdr:spPr>
            <a:xfrm>
              <a:off x="22093238" y="34080451"/>
              <a:ext cx="1828800" cy="27813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865.667853125" createdVersion="6" refreshedVersion="6" minRefreshableVersion="3" recordCount="1956">
  <cacheSource type="worksheet">
    <worksheetSource name="Table1"/>
  </cacheSource>
  <cacheFields count="6">
    <cacheField name="Company" numFmtId="0">
      <sharedItems count="3">
        <s v="GODFREY PHILLIPS INDIA LTD"/>
        <s v="ITC LTD"/>
        <s v="VST INDUSTRIES LTD"/>
      </sharedItems>
    </cacheField>
    <cacheField name="Time Period" numFmtId="0">
      <sharedItems count="28">
        <s v="FY10"/>
        <s v="FY11"/>
        <s v="FY12"/>
        <s v="FY13"/>
        <s v="FY14"/>
        <s v="FY15"/>
        <s v="FY16"/>
        <s v="FY17"/>
        <s v="FY18"/>
        <s v="FY19"/>
        <s v="Q1FY18"/>
        <s v="Q3FY18"/>
        <s v="Q4FY18"/>
        <s v="Q1FY19"/>
        <s v="Q2FY19"/>
        <s v="Q3FY19"/>
        <s v="Q4FY19"/>
        <s v="Q1FY20"/>
        <s v="Q2FY20"/>
        <s v="Q2FY18"/>
        <s v="FY02"/>
        <s v="FY03"/>
        <s v="FY04"/>
        <s v="FY05"/>
        <s v="FY06"/>
        <s v="FY07"/>
        <s v="FY08"/>
        <s v="FY09"/>
      </sharedItems>
    </cacheField>
    <cacheField name="Parameter" numFmtId="0">
      <sharedItems count="58">
        <s v="Revenue (in Cr.)"/>
        <s v="COGS (in Cr.)"/>
        <s v="Employee Expense (in Cr.)"/>
        <s v="Other Income (in Cr.)"/>
        <s v="D&amp;A (in Cr.)"/>
        <s v="Interest Expense (in Cr.)"/>
        <s v="PBT (in Cr.)"/>
        <s v="Tax Expense (in Cr.)"/>
        <s v="PAT (in Cr.)"/>
        <s v="Dividend (in Cr.)"/>
        <s v="Equity Share Capital (in Cr.)"/>
        <s v="Reserves &amp; Surplus (in Cr.)"/>
        <s v="Borrowings (in Cr.)"/>
        <s v="PPE (in Cr.)"/>
        <s v="Investments (in Cr.)"/>
        <s v="Receivables (in Cr.)"/>
        <s v="Inventories (in Cr.)"/>
        <s v="Cash (in Cr.)"/>
        <s v="CFO (in Cr.)"/>
        <s v="Market Capitalization (in Cr.)"/>
        <s v="Dividend Payout Ratio"/>
        <s v="OPM"/>
        <s v="ROE"/>
        <s v="ROCE"/>
        <s v="DSO"/>
        <s v="Inventory Turnover"/>
        <s v="EBITDA (in Cr.)"/>
        <s v="EBITDA Margins"/>
        <s v="RM % of Sales"/>
        <s v="Employee Exp. % of Sales"/>
        <s v="SGA % of Sales"/>
        <s v="Power % of Sales"/>
        <s v="Misc. Exp. % of Sales"/>
        <s v="Other Income/Investments + Cash"/>
        <s v="D&amp;A/NFA"/>
        <s v="Interest Exp. / Borrowings"/>
        <s v="Tax %"/>
        <s v="PAT Margins"/>
        <s v="CFO/PAT"/>
        <s v="Revenue Growth"/>
        <s v="EBITDA Growth"/>
        <s v="PAT Growth"/>
        <s v="Net Worth (in Cr.)"/>
        <s v="Debt/Equity"/>
        <s v="Leverage"/>
        <s v="Interest Coverage"/>
        <s v="Total Asset Turnover"/>
        <s v="Cash/Market Cap"/>
        <s v="Investments/Market Cap"/>
        <s v="Price/Book"/>
        <s v="Retention Ratio"/>
        <s v="SSGR"/>
        <s v="Dividend Yield"/>
        <s v="P/E"/>
        <s v="ROA"/>
        <s v="OPEX (in Cr.)"/>
        <s v="EBIT (in Cr.)"/>
        <s v="EBIT Margins"/>
      </sharedItems>
    </cacheField>
    <cacheField name="Value " numFmtId="2">
      <sharedItems containsMixedTypes="1" containsNumber="1" minValue="-0.1911946720103731" maxValue="364387.82433972496"/>
    </cacheField>
    <cacheField name="Data Type" numFmtId="0">
      <sharedItems count="2">
        <s v="Annual"/>
        <s v="Quarterly"/>
      </sharedItems>
    </cacheField>
    <cacheField name="Parameter Type" numFmtId="0">
      <sharedItems count="11">
        <s v="P&amp;L"/>
        <s v="Balance Sheet"/>
        <s v="Cash Flow"/>
        <s v="Valuation Metrics"/>
        <s v="% P&amp;L"/>
        <s v="% Efficiency Metrics"/>
        <s v="% Return Metrics"/>
        <s v="WC Metrics"/>
        <s v="Efficiency Metrics"/>
        <s v="% DD"/>
        <s v="% Growth"/>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916.491557870373" createdVersion="6" refreshedVersion="6" minRefreshableVersion="3" recordCount="1626">
  <cacheSource type="worksheet">
    <worksheetSource name="Table2"/>
  </cacheSource>
  <cacheFields count="7">
    <cacheField name="Company" numFmtId="0">
      <sharedItems count="1">
        <s v="ITC LTD"/>
      </sharedItems>
    </cacheField>
    <cacheField name="Time Period" numFmtId="0">
      <sharedItems count="40">
        <s v="Q2FY20"/>
        <s v="Q2FY19"/>
        <s v="Q1FY20"/>
        <s v="FY19"/>
        <s v="FY18"/>
        <s v="FY09"/>
        <s v="FY10"/>
        <s v="FY11"/>
        <s v="FY12"/>
        <s v="FY13"/>
        <s v="FY14"/>
        <s v="FY15"/>
        <s v="FY16"/>
        <s v="FY17"/>
        <s v="Q2FY15"/>
        <s v="Q3FY15"/>
        <s v="Q4FY15"/>
        <s v="Q1FY16"/>
        <s v="Q2FY16"/>
        <s v="Q3FY16"/>
        <s v="Q4FY16"/>
        <s v="Q1FY17"/>
        <s v="Q2FY17"/>
        <s v="Q3FY17"/>
        <s v="Q4FY17"/>
        <s v="Q1FY18"/>
        <s v="Q2FY18"/>
        <s v="Q3FY18"/>
        <s v="Q4FY18"/>
        <s v="Q1FY19"/>
        <s v="Q3FY19"/>
        <s v="Q4FY19"/>
        <s v="FY02"/>
        <s v="FY03"/>
        <s v="FY04"/>
        <s v="FY05"/>
        <s v="FY06"/>
        <s v="FY07"/>
        <s v="FY08"/>
        <s v="Q3FY20"/>
      </sharedItems>
    </cacheField>
    <cacheField name="Parameter" numFmtId="0">
      <sharedItems count="22">
        <s v="Revenue (in Cr.)"/>
        <s v="Revenue Growth"/>
        <s v="EBIT (in Cr.)"/>
        <s v="EBIT Growth"/>
        <s v="Capital Employed (in Cr.)"/>
        <s v="Capital Employed Growth"/>
        <s v="% Revenue"/>
        <s v="% EBIT"/>
        <s v="% Capital Employed"/>
        <s v="ROCE"/>
        <s v="Revenue/Capital Employed"/>
        <s v="EBITDA (in Cr.)"/>
        <s v="Value Growth"/>
        <s v="Volume Growth"/>
        <s v="Price Growth"/>
        <s v="EBIT Margins"/>
        <s v="Revenue Growth 3 yr CAGR"/>
        <s v="Revenue Growth 5 yr CAGR"/>
        <s v="Revenue Growth 7 yr CAGR"/>
        <s v="Revenue Growth 10 yr CAGR"/>
        <s v="EBIT/Capital Employed" u="1"/>
        <s v="PBT (in Cr.)" u="1"/>
      </sharedItems>
    </cacheField>
    <cacheField name="Value " numFmtId="0">
      <sharedItems containsSemiMixedTypes="0" containsString="0" containsNumber="1" minValue="-489.6" maxValue="59485"/>
    </cacheField>
    <cacheField name="Data Type" numFmtId="0">
      <sharedItems count="2">
        <s v="Quarterly"/>
        <s v="Annual"/>
      </sharedItems>
    </cacheField>
    <cacheField name="Segment Type" numFmtId="0">
      <sharedItems count="9">
        <s v="Cigs"/>
        <s v="FMCG"/>
        <s v="Hotels"/>
        <s v="Agri"/>
        <s v="Paper"/>
        <s v="Inter"/>
        <s v="Others"/>
        <s v="Total"/>
        <s v="Retail"/>
      </sharedItems>
    </cacheField>
    <cacheField name="Parameter Type" numFmtId="0">
      <sharedItems count="2">
        <s v="ABS"/>
        <s v="%"/>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956">
  <r>
    <x v="0"/>
    <x v="0"/>
    <x v="0"/>
    <n v="1382.59"/>
    <x v="0"/>
    <x v="0"/>
  </r>
  <r>
    <x v="0"/>
    <x v="1"/>
    <x v="0"/>
    <n v="1626.98"/>
    <x v="0"/>
    <x v="0"/>
  </r>
  <r>
    <x v="0"/>
    <x v="2"/>
    <x v="0"/>
    <n v="1909.14"/>
    <x v="0"/>
    <x v="0"/>
  </r>
  <r>
    <x v="0"/>
    <x v="3"/>
    <x v="0"/>
    <n v="2096.06"/>
    <x v="0"/>
    <x v="0"/>
  </r>
  <r>
    <x v="0"/>
    <x v="4"/>
    <x v="0"/>
    <n v="2477.31"/>
    <x v="0"/>
    <x v="0"/>
  </r>
  <r>
    <x v="0"/>
    <x v="5"/>
    <x v="0"/>
    <n v="2585.6999999999998"/>
    <x v="0"/>
    <x v="0"/>
  </r>
  <r>
    <x v="0"/>
    <x v="6"/>
    <x v="0"/>
    <n v="2330.69"/>
    <x v="0"/>
    <x v="0"/>
  </r>
  <r>
    <x v="0"/>
    <x v="7"/>
    <x v="0"/>
    <n v="2402.64"/>
    <x v="0"/>
    <x v="0"/>
  </r>
  <r>
    <x v="0"/>
    <x v="8"/>
    <x v="0"/>
    <n v="2325.64"/>
    <x v="0"/>
    <x v="0"/>
  </r>
  <r>
    <x v="0"/>
    <x v="9"/>
    <x v="0"/>
    <n v="2497.23"/>
    <x v="0"/>
    <x v="0"/>
  </r>
  <r>
    <x v="0"/>
    <x v="0"/>
    <x v="1"/>
    <n v="654.72"/>
    <x v="0"/>
    <x v="0"/>
  </r>
  <r>
    <x v="0"/>
    <x v="1"/>
    <x v="1"/>
    <n v="625.54999999999995"/>
    <x v="0"/>
    <x v="0"/>
  </r>
  <r>
    <x v="0"/>
    <x v="2"/>
    <x v="1"/>
    <n v="757.32"/>
    <x v="0"/>
    <x v="0"/>
  </r>
  <r>
    <x v="0"/>
    <x v="3"/>
    <x v="1"/>
    <n v="898.97"/>
    <x v="0"/>
    <x v="0"/>
  </r>
  <r>
    <x v="0"/>
    <x v="4"/>
    <x v="1"/>
    <n v="978.02"/>
    <x v="0"/>
    <x v="0"/>
  </r>
  <r>
    <x v="0"/>
    <x v="5"/>
    <x v="1"/>
    <n v="1131.25"/>
    <x v="0"/>
    <x v="0"/>
  </r>
  <r>
    <x v="0"/>
    <x v="6"/>
    <x v="1"/>
    <n v="1047.3499999999999"/>
    <x v="0"/>
    <x v="0"/>
  </r>
  <r>
    <x v="0"/>
    <x v="7"/>
    <x v="1"/>
    <n v="1153.96"/>
    <x v="0"/>
    <x v="0"/>
  </r>
  <r>
    <x v="0"/>
    <x v="8"/>
    <x v="1"/>
    <n v="1064.25"/>
    <x v="0"/>
    <x v="0"/>
  </r>
  <r>
    <x v="0"/>
    <x v="9"/>
    <x v="1"/>
    <n v="1086.57"/>
    <x v="0"/>
    <x v="0"/>
  </r>
  <r>
    <x v="0"/>
    <x v="0"/>
    <x v="2"/>
    <n v="119.1"/>
    <x v="0"/>
    <x v="0"/>
  </r>
  <r>
    <x v="0"/>
    <x v="1"/>
    <x v="2"/>
    <n v="157.82"/>
    <x v="0"/>
    <x v="0"/>
  </r>
  <r>
    <x v="0"/>
    <x v="2"/>
    <x v="2"/>
    <n v="180.41"/>
    <x v="0"/>
    <x v="0"/>
  </r>
  <r>
    <x v="0"/>
    <x v="3"/>
    <x v="2"/>
    <n v="218.62"/>
    <x v="0"/>
    <x v="0"/>
  </r>
  <r>
    <x v="0"/>
    <x v="4"/>
    <x v="2"/>
    <n v="238.96"/>
    <x v="0"/>
    <x v="0"/>
  </r>
  <r>
    <x v="0"/>
    <x v="5"/>
    <x v="2"/>
    <n v="272.35000000000002"/>
    <x v="0"/>
    <x v="0"/>
  </r>
  <r>
    <x v="0"/>
    <x v="6"/>
    <x v="2"/>
    <n v="264.18"/>
    <x v="0"/>
    <x v="0"/>
  </r>
  <r>
    <x v="0"/>
    <x v="7"/>
    <x v="2"/>
    <n v="263.04000000000002"/>
    <x v="0"/>
    <x v="0"/>
  </r>
  <r>
    <x v="0"/>
    <x v="8"/>
    <x v="2"/>
    <n v="238.98"/>
    <x v="0"/>
    <x v="0"/>
  </r>
  <r>
    <x v="0"/>
    <x v="9"/>
    <x v="2"/>
    <n v="280.7"/>
    <x v="0"/>
    <x v="0"/>
  </r>
  <r>
    <x v="0"/>
    <x v="0"/>
    <x v="3"/>
    <n v="61.73"/>
    <x v="0"/>
    <x v="0"/>
  </r>
  <r>
    <x v="0"/>
    <x v="1"/>
    <x v="3"/>
    <n v="23.17"/>
    <x v="0"/>
    <x v="0"/>
  </r>
  <r>
    <x v="0"/>
    <x v="2"/>
    <x v="3"/>
    <n v="29.67"/>
    <x v="0"/>
    <x v="0"/>
  </r>
  <r>
    <x v="0"/>
    <x v="3"/>
    <x v="3"/>
    <n v="29.38"/>
    <x v="0"/>
    <x v="0"/>
  </r>
  <r>
    <x v="0"/>
    <x v="4"/>
    <x v="3"/>
    <n v="12.32"/>
    <x v="0"/>
    <x v="0"/>
  </r>
  <r>
    <x v="0"/>
    <x v="5"/>
    <x v="3"/>
    <n v="31.8"/>
    <x v="0"/>
    <x v="0"/>
  </r>
  <r>
    <x v="0"/>
    <x v="6"/>
    <x v="3"/>
    <n v="37.270000000000003"/>
    <x v="0"/>
    <x v="0"/>
  </r>
  <r>
    <x v="0"/>
    <x v="7"/>
    <x v="3"/>
    <n v="47.01"/>
    <x v="0"/>
    <x v="0"/>
  </r>
  <r>
    <x v="0"/>
    <x v="8"/>
    <x v="3"/>
    <n v="74.83"/>
    <x v="0"/>
    <x v="0"/>
  </r>
  <r>
    <x v="0"/>
    <x v="9"/>
    <x v="3"/>
    <n v="79.56"/>
    <x v="0"/>
    <x v="0"/>
  </r>
  <r>
    <x v="0"/>
    <x v="0"/>
    <x v="4"/>
    <n v="37.56"/>
    <x v="0"/>
    <x v="0"/>
  </r>
  <r>
    <x v="0"/>
    <x v="1"/>
    <x v="4"/>
    <n v="43.92"/>
    <x v="0"/>
    <x v="0"/>
  </r>
  <r>
    <x v="0"/>
    <x v="2"/>
    <x v="4"/>
    <n v="66.87"/>
    <x v="0"/>
    <x v="0"/>
  </r>
  <r>
    <x v="0"/>
    <x v="3"/>
    <x v="4"/>
    <n v="92.55"/>
    <x v="0"/>
    <x v="0"/>
  </r>
  <r>
    <x v="0"/>
    <x v="4"/>
    <x v="4"/>
    <n v="91.05"/>
    <x v="0"/>
    <x v="0"/>
  </r>
  <r>
    <x v="0"/>
    <x v="5"/>
    <x v="4"/>
    <n v="108.19"/>
    <x v="0"/>
    <x v="0"/>
  </r>
  <r>
    <x v="0"/>
    <x v="6"/>
    <x v="4"/>
    <n v="106.79"/>
    <x v="0"/>
    <x v="0"/>
  </r>
  <r>
    <x v="0"/>
    <x v="7"/>
    <x v="4"/>
    <n v="97.84"/>
    <x v="0"/>
    <x v="0"/>
  </r>
  <r>
    <x v="0"/>
    <x v="8"/>
    <x v="4"/>
    <n v="98.43"/>
    <x v="0"/>
    <x v="0"/>
  </r>
  <r>
    <x v="0"/>
    <x v="9"/>
    <x v="4"/>
    <n v="98.57"/>
    <x v="0"/>
    <x v="0"/>
  </r>
  <r>
    <x v="0"/>
    <x v="0"/>
    <x v="5"/>
    <n v="6.9"/>
    <x v="0"/>
    <x v="0"/>
  </r>
  <r>
    <x v="0"/>
    <x v="1"/>
    <x v="5"/>
    <n v="13.62"/>
    <x v="0"/>
    <x v="0"/>
  </r>
  <r>
    <x v="0"/>
    <x v="2"/>
    <x v="5"/>
    <n v="31.66"/>
    <x v="0"/>
    <x v="0"/>
  </r>
  <r>
    <x v="0"/>
    <x v="3"/>
    <x v="5"/>
    <n v="26.93"/>
    <x v="0"/>
    <x v="0"/>
  </r>
  <r>
    <x v="0"/>
    <x v="4"/>
    <x v="5"/>
    <n v="29"/>
    <x v="0"/>
    <x v="0"/>
  </r>
  <r>
    <x v="0"/>
    <x v="5"/>
    <x v="5"/>
    <n v="19.149999999999999"/>
    <x v="0"/>
    <x v="0"/>
  </r>
  <r>
    <x v="0"/>
    <x v="6"/>
    <x v="5"/>
    <n v="10.130000000000001"/>
    <x v="0"/>
    <x v="0"/>
  </r>
  <r>
    <x v="0"/>
    <x v="7"/>
    <x v="5"/>
    <n v="3.56"/>
    <x v="0"/>
    <x v="0"/>
  </r>
  <r>
    <x v="0"/>
    <x v="8"/>
    <x v="5"/>
    <n v="1.67"/>
    <x v="0"/>
    <x v="0"/>
  </r>
  <r>
    <x v="0"/>
    <x v="9"/>
    <x v="5"/>
    <n v="0.97"/>
    <x v="0"/>
    <x v="0"/>
  </r>
  <r>
    <x v="0"/>
    <x v="0"/>
    <x v="6"/>
    <n v="169.92"/>
    <x v="0"/>
    <x v="0"/>
  </r>
  <r>
    <x v="0"/>
    <x v="1"/>
    <x v="6"/>
    <n v="241.35"/>
    <x v="0"/>
    <x v="0"/>
  </r>
  <r>
    <x v="0"/>
    <x v="2"/>
    <x v="6"/>
    <n v="257.3"/>
    <x v="0"/>
    <x v="0"/>
  </r>
  <r>
    <x v="0"/>
    <x v="3"/>
    <x v="6"/>
    <n v="236.84"/>
    <x v="0"/>
    <x v="0"/>
  </r>
  <r>
    <x v="0"/>
    <x v="4"/>
    <x v="6"/>
    <n v="258.87"/>
    <x v="0"/>
    <x v="0"/>
  </r>
  <r>
    <x v="0"/>
    <x v="5"/>
    <x v="6"/>
    <n v="271.10000000000002"/>
    <x v="0"/>
    <x v="0"/>
  </r>
  <r>
    <x v="0"/>
    <x v="6"/>
    <x v="6"/>
    <n v="243.86"/>
    <x v="0"/>
    <x v="0"/>
  </r>
  <r>
    <x v="0"/>
    <x v="7"/>
    <x v="6"/>
    <n v="199.17"/>
    <x v="0"/>
    <x v="0"/>
  </r>
  <r>
    <x v="0"/>
    <x v="8"/>
    <x v="6"/>
    <n v="233.04"/>
    <x v="0"/>
    <x v="0"/>
  </r>
  <r>
    <x v="0"/>
    <x v="9"/>
    <x v="6"/>
    <n v="383.04"/>
    <x v="0"/>
    <x v="0"/>
  </r>
  <r>
    <x v="0"/>
    <x v="0"/>
    <x v="7"/>
    <n v="50.19"/>
    <x v="0"/>
    <x v="0"/>
  </r>
  <r>
    <x v="0"/>
    <x v="1"/>
    <x v="7"/>
    <n v="75.48"/>
    <x v="0"/>
    <x v="0"/>
  </r>
  <r>
    <x v="0"/>
    <x v="2"/>
    <x v="7"/>
    <n v="76.25"/>
    <x v="0"/>
    <x v="0"/>
  </r>
  <r>
    <x v="0"/>
    <x v="3"/>
    <x v="7"/>
    <n v="67.41"/>
    <x v="0"/>
    <x v="0"/>
  </r>
  <r>
    <x v="0"/>
    <x v="4"/>
    <x v="7"/>
    <n v="84.07"/>
    <x v="0"/>
    <x v="0"/>
  </r>
  <r>
    <x v="0"/>
    <x v="5"/>
    <x v="7"/>
    <n v="88.6"/>
    <x v="0"/>
    <x v="0"/>
  </r>
  <r>
    <x v="0"/>
    <x v="6"/>
    <x v="7"/>
    <n v="74.209999999999994"/>
    <x v="0"/>
    <x v="0"/>
  </r>
  <r>
    <x v="0"/>
    <x v="7"/>
    <x v="7"/>
    <n v="62.31"/>
    <x v="0"/>
    <x v="0"/>
  </r>
  <r>
    <x v="0"/>
    <x v="8"/>
    <x v="7"/>
    <n v="73.989999999999995"/>
    <x v="0"/>
    <x v="0"/>
  </r>
  <r>
    <x v="0"/>
    <x v="9"/>
    <x v="7"/>
    <n v="122.78"/>
    <x v="0"/>
    <x v="0"/>
  </r>
  <r>
    <x v="0"/>
    <x v="0"/>
    <x v="8"/>
    <n v="115.07"/>
    <x v="0"/>
    <x v="0"/>
  </r>
  <r>
    <x v="0"/>
    <x v="1"/>
    <x v="8"/>
    <n v="166.13"/>
    <x v="0"/>
    <x v="0"/>
  </r>
  <r>
    <x v="0"/>
    <x v="2"/>
    <x v="8"/>
    <n v="181.5"/>
    <x v="0"/>
    <x v="0"/>
  </r>
  <r>
    <x v="0"/>
    <x v="3"/>
    <x v="8"/>
    <n v="170.03"/>
    <x v="0"/>
    <x v="0"/>
  </r>
  <r>
    <x v="0"/>
    <x v="4"/>
    <x v="8"/>
    <n v="175.54"/>
    <x v="0"/>
    <x v="0"/>
  </r>
  <r>
    <x v="0"/>
    <x v="5"/>
    <x v="8"/>
    <n v="183.32"/>
    <x v="0"/>
    <x v="0"/>
  </r>
  <r>
    <x v="0"/>
    <x v="6"/>
    <x v="8"/>
    <n v="169.67"/>
    <x v="0"/>
    <x v="0"/>
  </r>
  <r>
    <x v="0"/>
    <x v="7"/>
    <x v="8"/>
    <n v="137.22999999999999"/>
    <x v="0"/>
    <x v="0"/>
  </r>
  <r>
    <x v="0"/>
    <x v="8"/>
    <x v="8"/>
    <n v="159.11000000000001"/>
    <x v="0"/>
    <x v="0"/>
  </r>
  <r>
    <x v="0"/>
    <x v="9"/>
    <x v="8"/>
    <n v="260.31"/>
    <x v="0"/>
    <x v="0"/>
  </r>
  <r>
    <x v="0"/>
    <x v="0"/>
    <x v="9"/>
    <n v="26"/>
    <x v="0"/>
    <x v="0"/>
  </r>
  <r>
    <x v="0"/>
    <x v="1"/>
    <x v="9"/>
    <n v="36.4"/>
    <x v="0"/>
    <x v="0"/>
  </r>
  <r>
    <x v="0"/>
    <x v="2"/>
    <x v="9"/>
    <n v="41.6"/>
    <x v="0"/>
    <x v="0"/>
  </r>
  <r>
    <x v="0"/>
    <x v="3"/>
    <x v="9"/>
    <n v="41.6"/>
    <x v="0"/>
    <x v="0"/>
  </r>
  <r>
    <x v="0"/>
    <x v="4"/>
    <x v="9"/>
    <n v="41.6"/>
    <x v="0"/>
    <x v="0"/>
  </r>
  <r>
    <x v="0"/>
    <x v="5"/>
    <x v="9"/>
    <n v="41.6"/>
    <x v="0"/>
    <x v="0"/>
  </r>
  <r>
    <x v="0"/>
    <x v="6"/>
    <x v="9"/>
    <n v="41.6"/>
    <x v="0"/>
    <x v="0"/>
  </r>
  <r>
    <x v="0"/>
    <x v="7"/>
    <x v="9"/>
    <n v="41.6"/>
    <x v="0"/>
    <x v="0"/>
  </r>
  <r>
    <x v="0"/>
    <x v="8"/>
    <x v="9"/>
    <n v="41.6"/>
    <x v="0"/>
    <x v="0"/>
  </r>
  <r>
    <x v="0"/>
    <x v="9"/>
    <x v="9"/>
    <n v="52"/>
    <x v="0"/>
    <x v="0"/>
  </r>
  <r>
    <x v="0"/>
    <x v="0"/>
    <x v="10"/>
    <n v="10.4"/>
    <x v="0"/>
    <x v="1"/>
  </r>
  <r>
    <x v="0"/>
    <x v="1"/>
    <x v="10"/>
    <n v="10.4"/>
    <x v="0"/>
    <x v="1"/>
  </r>
  <r>
    <x v="0"/>
    <x v="2"/>
    <x v="10"/>
    <n v="10.4"/>
    <x v="0"/>
    <x v="1"/>
  </r>
  <r>
    <x v="0"/>
    <x v="3"/>
    <x v="10"/>
    <n v="10.4"/>
    <x v="0"/>
    <x v="1"/>
  </r>
  <r>
    <x v="0"/>
    <x v="4"/>
    <x v="10"/>
    <n v="10.4"/>
    <x v="0"/>
    <x v="1"/>
  </r>
  <r>
    <x v="0"/>
    <x v="5"/>
    <x v="10"/>
    <n v="10.4"/>
    <x v="0"/>
    <x v="1"/>
  </r>
  <r>
    <x v="0"/>
    <x v="6"/>
    <x v="10"/>
    <n v="10.4"/>
    <x v="0"/>
    <x v="1"/>
  </r>
  <r>
    <x v="0"/>
    <x v="7"/>
    <x v="10"/>
    <n v="10.4"/>
    <x v="0"/>
    <x v="1"/>
  </r>
  <r>
    <x v="0"/>
    <x v="8"/>
    <x v="10"/>
    <n v="10.4"/>
    <x v="0"/>
    <x v="1"/>
  </r>
  <r>
    <x v="0"/>
    <x v="9"/>
    <x v="10"/>
    <n v="10.4"/>
    <x v="0"/>
    <x v="1"/>
  </r>
  <r>
    <x v="0"/>
    <x v="0"/>
    <x v="11"/>
    <n v="671.03"/>
    <x v="0"/>
    <x v="1"/>
  </r>
  <r>
    <x v="0"/>
    <x v="1"/>
    <x v="11"/>
    <n v="794.86"/>
    <x v="0"/>
    <x v="1"/>
  </r>
  <r>
    <x v="0"/>
    <x v="2"/>
    <x v="11"/>
    <n v="925.66"/>
    <x v="0"/>
    <x v="1"/>
  </r>
  <r>
    <x v="0"/>
    <x v="3"/>
    <x v="11"/>
    <n v="1047.02"/>
    <x v="0"/>
    <x v="1"/>
  </r>
  <r>
    <x v="0"/>
    <x v="4"/>
    <x v="11"/>
    <n v="1173.9000000000001"/>
    <x v="0"/>
    <x v="1"/>
  </r>
  <r>
    <x v="0"/>
    <x v="5"/>
    <x v="11"/>
    <n v="1302.26"/>
    <x v="0"/>
    <x v="1"/>
  </r>
  <r>
    <x v="0"/>
    <x v="6"/>
    <x v="11"/>
    <n v="1565.5"/>
    <x v="0"/>
    <x v="1"/>
  </r>
  <r>
    <x v="0"/>
    <x v="7"/>
    <x v="11"/>
    <n v="1650.05"/>
    <x v="0"/>
    <x v="1"/>
  </r>
  <r>
    <x v="0"/>
    <x v="8"/>
    <x v="11"/>
    <n v="1782.95"/>
    <x v="0"/>
    <x v="1"/>
  </r>
  <r>
    <x v="0"/>
    <x v="9"/>
    <x v="11"/>
    <n v="2028.32"/>
    <x v="0"/>
    <x v="1"/>
  </r>
  <r>
    <x v="0"/>
    <x v="0"/>
    <x v="12"/>
    <n v="114.55"/>
    <x v="0"/>
    <x v="1"/>
  </r>
  <r>
    <x v="0"/>
    <x v="1"/>
    <x v="12"/>
    <n v="225.52"/>
    <x v="0"/>
    <x v="1"/>
  </r>
  <r>
    <x v="0"/>
    <x v="2"/>
    <x v="12"/>
    <n v="329.53"/>
    <x v="0"/>
    <x v="1"/>
  </r>
  <r>
    <x v="0"/>
    <x v="3"/>
    <x v="12"/>
    <n v="303.56"/>
    <x v="0"/>
    <x v="1"/>
  </r>
  <r>
    <x v="0"/>
    <x v="4"/>
    <x v="12"/>
    <n v="238.78"/>
    <x v="0"/>
    <x v="1"/>
  </r>
  <r>
    <x v="0"/>
    <x v="5"/>
    <x v="12"/>
    <n v="276.56"/>
    <x v="0"/>
    <x v="1"/>
  </r>
  <r>
    <x v="0"/>
    <x v="6"/>
    <x v="12"/>
    <n v="131.59"/>
    <x v="0"/>
    <x v="1"/>
  </r>
  <r>
    <x v="0"/>
    <x v="7"/>
    <x v="12"/>
    <n v="73.39"/>
    <x v="0"/>
    <x v="1"/>
  </r>
  <r>
    <x v="0"/>
    <x v="8"/>
    <x v="12"/>
    <n v="26.83"/>
    <x v="0"/>
    <x v="1"/>
  </r>
  <r>
    <x v="0"/>
    <x v="9"/>
    <x v="12"/>
    <n v="41.18"/>
    <x v="0"/>
    <x v="1"/>
  </r>
  <r>
    <x v="0"/>
    <x v="0"/>
    <x v="13"/>
    <n v="286.86"/>
    <x v="0"/>
    <x v="1"/>
  </r>
  <r>
    <x v="0"/>
    <x v="1"/>
    <x v="13"/>
    <n v="323.66000000000003"/>
    <x v="0"/>
    <x v="1"/>
  </r>
  <r>
    <x v="0"/>
    <x v="2"/>
    <x v="13"/>
    <n v="566.82000000000005"/>
    <x v="0"/>
    <x v="1"/>
  </r>
  <r>
    <x v="0"/>
    <x v="3"/>
    <x v="13"/>
    <n v="741.38"/>
    <x v="0"/>
    <x v="1"/>
  </r>
  <r>
    <x v="0"/>
    <x v="4"/>
    <x v="13"/>
    <n v="706.52"/>
    <x v="0"/>
    <x v="1"/>
  </r>
  <r>
    <x v="0"/>
    <x v="5"/>
    <x v="13"/>
    <n v="674.98"/>
    <x v="0"/>
    <x v="1"/>
  </r>
  <r>
    <x v="0"/>
    <x v="6"/>
    <x v="13"/>
    <n v="694.74"/>
    <x v="0"/>
    <x v="1"/>
  </r>
  <r>
    <x v="0"/>
    <x v="7"/>
    <x v="13"/>
    <n v="699.96"/>
    <x v="0"/>
    <x v="1"/>
  </r>
  <r>
    <x v="0"/>
    <x v="8"/>
    <x v="13"/>
    <n v="650.04"/>
    <x v="0"/>
    <x v="1"/>
  </r>
  <r>
    <x v="0"/>
    <x v="9"/>
    <x v="13"/>
    <n v="694.38"/>
    <x v="0"/>
    <x v="1"/>
  </r>
  <r>
    <x v="0"/>
    <x v="0"/>
    <x v="14"/>
    <n v="194.82"/>
    <x v="0"/>
    <x v="1"/>
  </r>
  <r>
    <x v="0"/>
    <x v="1"/>
    <x v="14"/>
    <n v="321.95999999999998"/>
    <x v="0"/>
    <x v="1"/>
  </r>
  <r>
    <x v="0"/>
    <x v="2"/>
    <x v="14"/>
    <n v="325.27"/>
    <x v="0"/>
    <x v="1"/>
  </r>
  <r>
    <x v="0"/>
    <x v="3"/>
    <x v="14"/>
    <n v="285.98"/>
    <x v="0"/>
    <x v="1"/>
  </r>
  <r>
    <x v="0"/>
    <x v="4"/>
    <x v="14"/>
    <n v="326.88"/>
    <x v="0"/>
    <x v="1"/>
  </r>
  <r>
    <x v="0"/>
    <x v="5"/>
    <x v="14"/>
    <n v="273.01"/>
    <x v="0"/>
    <x v="1"/>
  </r>
  <r>
    <x v="0"/>
    <x v="6"/>
    <x v="14"/>
    <n v="409.86"/>
    <x v="0"/>
    <x v="1"/>
  </r>
  <r>
    <x v="0"/>
    <x v="7"/>
    <x v="14"/>
    <n v="507.18"/>
    <x v="0"/>
    <x v="1"/>
  </r>
  <r>
    <x v="0"/>
    <x v="8"/>
    <x v="14"/>
    <n v="924.46"/>
    <x v="0"/>
    <x v="1"/>
  </r>
  <r>
    <x v="0"/>
    <x v="9"/>
    <x v="14"/>
    <n v="1231.5999999999999"/>
    <x v="0"/>
    <x v="1"/>
  </r>
  <r>
    <x v="0"/>
    <x v="0"/>
    <x v="15"/>
    <n v="49.29"/>
    <x v="0"/>
    <x v="1"/>
  </r>
  <r>
    <x v="0"/>
    <x v="1"/>
    <x v="15"/>
    <n v="45.38"/>
    <x v="0"/>
    <x v="1"/>
  </r>
  <r>
    <x v="0"/>
    <x v="2"/>
    <x v="15"/>
    <n v="74.95"/>
    <x v="0"/>
    <x v="1"/>
  </r>
  <r>
    <x v="0"/>
    <x v="3"/>
    <x v="15"/>
    <n v="79.3"/>
    <x v="0"/>
    <x v="1"/>
  </r>
  <r>
    <x v="0"/>
    <x v="4"/>
    <x v="15"/>
    <n v="103.53"/>
    <x v="0"/>
    <x v="1"/>
  </r>
  <r>
    <x v="0"/>
    <x v="5"/>
    <x v="15"/>
    <n v="129.82"/>
    <x v="0"/>
    <x v="1"/>
  </r>
  <r>
    <x v="0"/>
    <x v="6"/>
    <x v="15"/>
    <n v="107.93"/>
    <x v="0"/>
    <x v="1"/>
  </r>
  <r>
    <x v="0"/>
    <x v="7"/>
    <x v="15"/>
    <n v="178.98"/>
    <x v="0"/>
    <x v="1"/>
  </r>
  <r>
    <x v="0"/>
    <x v="8"/>
    <x v="15"/>
    <n v="85.83"/>
    <x v="0"/>
    <x v="1"/>
  </r>
  <r>
    <x v="0"/>
    <x v="9"/>
    <x v="15"/>
    <n v="68.64"/>
    <x v="0"/>
    <x v="1"/>
  </r>
  <r>
    <x v="0"/>
    <x v="0"/>
    <x v="16"/>
    <n v="365.36"/>
    <x v="0"/>
    <x v="1"/>
  </r>
  <r>
    <x v="0"/>
    <x v="1"/>
    <x v="16"/>
    <n v="353.96"/>
    <x v="0"/>
    <x v="1"/>
  </r>
  <r>
    <x v="0"/>
    <x v="2"/>
    <x v="16"/>
    <n v="381.67"/>
    <x v="0"/>
    <x v="1"/>
  </r>
  <r>
    <x v="0"/>
    <x v="3"/>
    <x v="16"/>
    <n v="543.35"/>
    <x v="0"/>
    <x v="1"/>
  </r>
  <r>
    <x v="0"/>
    <x v="4"/>
    <x v="16"/>
    <n v="590.16999999999996"/>
    <x v="0"/>
    <x v="1"/>
  </r>
  <r>
    <x v="0"/>
    <x v="5"/>
    <x v="16"/>
    <n v="743.58"/>
    <x v="0"/>
    <x v="1"/>
  </r>
  <r>
    <x v="0"/>
    <x v="6"/>
    <x v="16"/>
    <n v="737.86"/>
    <x v="0"/>
    <x v="1"/>
  </r>
  <r>
    <x v="0"/>
    <x v="7"/>
    <x v="16"/>
    <n v="651.70000000000005"/>
    <x v="0"/>
    <x v="1"/>
  </r>
  <r>
    <x v="0"/>
    <x v="8"/>
    <x v="16"/>
    <n v="585.35"/>
    <x v="0"/>
    <x v="1"/>
  </r>
  <r>
    <x v="0"/>
    <x v="9"/>
    <x v="16"/>
    <n v="641.54999999999995"/>
    <x v="0"/>
    <x v="1"/>
  </r>
  <r>
    <x v="0"/>
    <x v="0"/>
    <x v="17"/>
    <n v="36.299999999999997"/>
    <x v="0"/>
    <x v="1"/>
  </r>
  <r>
    <x v="0"/>
    <x v="1"/>
    <x v="17"/>
    <n v="53.99"/>
    <x v="0"/>
    <x v="1"/>
  </r>
  <r>
    <x v="0"/>
    <x v="2"/>
    <x v="17"/>
    <n v="24.15"/>
    <x v="0"/>
    <x v="1"/>
  </r>
  <r>
    <x v="0"/>
    <x v="3"/>
    <x v="17"/>
    <n v="24.47"/>
    <x v="0"/>
    <x v="1"/>
  </r>
  <r>
    <x v="0"/>
    <x v="4"/>
    <x v="17"/>
    <n v="26.1"/>
    <x v="0"/>
    <x v="1"/>
  </r>
  <r>
    <x v="0"/>
    <x v="5"/>
    <x v="17"/>
    <n v="27.73"/>
    <x v="0"/>
    <x v="1"/>
  </r>
  <r>
    <x v="0"/>
    <x v="6"/>
    <x v="17"/>
    <n v="31.19"/>
    <x v="0"/>
    <x v="1"/>
  </r>
  <r>
    <x v="0"/>
    <x v="7"/>
    <x v="17"/>
    <n v="31.47"/>
    <x v="0"/>
    <x v="1"/>
  </r>
  <r>
    <x v="0"/>
    <x v="8"/>
    <x v="17"/>
    <n v="43.62"/>
    <x v="0"/>
    <x v="1"/>
  </r>
  <r>
    <x v="0"/>
    <x v="9"/>
    <x v="17"/>
    <n v="45.58"/>
    <x v="0"/>
    <x v="1"/>
  </r>
  <r>
    <x v="0"/>
    <x v="0"/>
    <x v="18"/>
    <n v="83.55"/>
    <x v="0"/>
    <x v="2"/>
  </r>
  <r>
    <x v="0"/>
    <x v="1"/>
    <x v="18"/>
    <n v="256.47000000000003"/>
    <x v="0"/>
    <x v="2"/>
  </r>
  <r>
    <x v="0"/>
    <x v="2"/>
    <x v="18"/>
    <n v="202.09"/>
    <x v="0"/>
    <x v="2"/>
  </r>
  <r>
    <x v="0"/>
    <x v="3"/>
    <x v="18"/>
    <n v="190.85"/>
    <x v="0"/>
    <x v="2"/>
  </r>
  <r>
    <x v="0"/>
    <x v="4"/>
    <x v="18"/>
    <n v="295.77999999999997"/>
    <x v="0"/>
    <x v="2"/>
  </r>
  <r>
    <x v="0"/>
    <x v="5"/>
    <x v="18"/>
    <n v="63.47"/>
    <x v="0"/>
    <x v="2"/>
  </r>
  <r>
    <x v="0"/>
    <x v="6"/>
    <x v="18"/>
    <n v="319.13"/>
    <x v="0"/>
    <x v="2"/>
  </r>
  <r>
    <x v="0"/>
    <x v="7"/>
    <x v="18"/>
    <n v="245.3"/>
    <x v="0"/>
    <x v="2"/>
  </r>
  <r>
    <x v="0"/>
    <x v="8"/>
    <x v="18"/>
    <n v="515.76"/>
    <x v="0"/>
    <x v="2"/>
  </r>
  <r>
    <x v="0"/>
    <x v="9"/>
    <x v="18"/>
    <n v="361.9"/>
    <x v="0"/>
    <x v="2"/>
  </r>
  <r>
    <x v="0"/>
    <x v="0"/>
    <x v="19"/>
    <n v="2067.7981983999998"/>
    <x v="0"/>
    <x v="3"/>
  </r>
  <r>
    <x v="0"/>
    <x v="1"/>
    <x v="19"/>
    <n v="1998.0223577599997"/>
    <x v="0"/>
    <x v="3"/>
  </r>
  <r>
    <x v="0"/>
    <x v="2"/>
    <x v="19"/>
    <n v="3327.2989164800001"/>
    <x v="0"/>
    <x v="3"/>
  </r>
  <r>
    <x v="0"/>
    <x v="3"/>
    <x v="19"/>
    <n v="2836.3203299199995"/>
    <x v="0"/>
    <x v="3"/>
  </r>
  <r>
    <x v="0"/>
    <x v="4"/>
    <x v="19"/>
    <n v="3333.0702415999995"/>
    <x v="0"/>
    <x v="3"/>
  </r>
  <r>
    <x v="0"/>
    <x v="5"/>
    <x v="19"/>
    <n v="2191.5437279999996"/>
    <x v="0"/>
    <x v="3"/>
  </r>
  <r>
    <x v="0"/>
    <x v="6"/>
    <x v="19"/>
    <n v="6179.2174224"/>
    <x v="0"/>
    <x v="3"/>
  </r>
  <r>
    <x v="0"/>
    <x v="7"/>
    <x v="19"/>
    <n v="5891.4310751999992"/>
    <x v="0"/>
    <x v="3"/>
  </r>
  <r>
    <x v="0"/>
    <x v="8"/>
    <x v="19"/>
    <n v="4270.0006799999992"/>
    <x v="0"/>
    <x v="3"/>
  </r>
  <r>
    <x v="0"/>
    <x v="9"/>
    <x v="19"/>
    <n v="6026.6152671999989"/>
    <x v="0"/>
    <x v="3"/>
  </r>
  <r>
    <x v="0"/>
    <x v="0"/>
    <x v="20"/>
    <n v="0.22594942209090121"/>
    <x v="0"/>
    <x v="4"/>
  </r>
  <r>
    <x v="0"/>
    <x v="1"/>
    <x v="20"/>
    <n v="0.21910551977367121"/>
    <x v="0"/>
    <x v="4"/>
  </r>
  <r>
    <x v="0"/>
    <x v="2"/>
    <x v="20"/>
    <n v="0.22920110192837467"/>
    <x v="0"/>
    <x v="4"/>
  </r>
  <r>
    <x v="0"/>
    <x v="3"/>
    <x v="20"/>
    <n v="0.24466270658119157"/>
    <x v="0"/>
    <x v="4"/>
  </r>
  <r>
    <x v="0"/>
    <x v="4"/>
    <x v="20"/>
    <n v="0.23698302381223654"/>
    <x v="0"/>
    <x v="4"/>
  </r>
  <r>
    <x v="0"/>
    <x v="5"/>
    <x v="20"/>
    <n v="0.22692559458869738"/>
    <x v="0"/>
    <x v="4"/>
  </r>
  <r>
    <x v="0"/>
    <x v="6"/>
    <x v="20"/>
    <n v="0.2451818235398126"/>
    <x v="0"/>
    <x v="4"/>
  </r>
  <r>
    <x v="0"/>
    <x v="7"/>
    <x v="20"/>
    <n v="0.30314071267215625"/>
    <x v="0"/>
    <x v="4"/>
  </r>
  <r>
    <x v="0"/>
    <x v="8"/>
    <x v="20"/>
    <n v="0.26145433976494248"/>
    <x v="0"/>
    <x v="4"/>
  </r>
  <r>
    <x v="0"/>
    <x v="9"/>
    <x v="20"/>
    <n v="0.19976182244247243"/>
    <x v="0"/>
    <x v="4"/>
  </r>
  <r>
    <x v="0"/>
    <x v="0"/>
    <x v="21"/>
    <n v="0.11040872565257949"/>
    <x v="0"/>
    <x v="5"/>
  </r>
  <r>
    <x v="0"/>
    <x v="1"/>
    <x v="21"/>
    <n v="0.16946735669768542"/>
    <x v="0"/>
    <x v="5"/>
  </r>
  <r>
    <x v="0"/>
    <x v="2"/>
    <x v="21"/>
    <n v="0.17084132122316847"/>
    <x v="0"/>
    <x v="5"/>
  </r>
  <r>
    <x v="0"/>
    <x v="3"/>
    <x v="21"/>
    <n v="0.15597835939810875"/>
    <x v="0"/>
    <x v="5"/>
  </r>
  <r>
    <x v="0"/>
    <x v="4"/>
    <x v="21"/>
    <n v="0.14798309456628356"/>
    <x v="0"/>
    <x v="5"/>
  </r>
  <r>
    <x v="0"/>
    <x v="5"/>
    <x v="21"/>
    <n v="0.14179525853733996"/>
    <x v="0"/>
    <x v="5"/>
  </r>
  <r>
    <x v="0"/>
    <x v="6"/>
    <x v="21"/>
    <n v="0.1388043884000017"/>
    <x v="0"/>
    <x v="5"/>
  </r>
  <r>
    <x v="0"/>
    <x v="7"/>
    <x v="21"/>
    <n v="0.10553391269603435"/>
    <x v="0"/>
    <x v="5"/>
  </r>
  <r>
    <x v="0"/>
    <x v="8"/>
    <x v="21"/>
    <n v="0.11107050102337419"/>
    <x v="0"/>
    <x v="5"/>
  </r>
  <r>
    <x v="0"/>
    <x v="9"/>
    <x v="21"/>
    <n v="0.16138681659278462"/>
    <x v="0"/>
    <x v="5"/>
  </r>
  <r>
    <x v="0"/>
    <x v="0"/>
    <x v="22"/>
    <n v="0.16886547407657426"/>
    <x v="0"/>
    <x v="6"/>
  </r>
  <r>
    <x v="0"/>
    <x v="1"/>
    <x v="22"/>
    <n v="0.20630603780145543"/>
    <x v="0"/>
    <x v="6"/>
  </r>
  <r>
    <x v="0"/>
    <x v="2"/>
    <x v="22"/>
    <n v="0.1938978270623678"/>
    <x v="0"/>
    <x v="6"/>
  </r>
  <r>
    <x v="0"/>
    <x v="3"/>
    <x v="22"/>
    <n v="0.16079703429101019"/>
    <x v="0"/>
    <x v="6"/>
  </r>
  <r>
    <x v="0"/>
    <x v="4"/>
    <x v="22"/>
    <n v="0.14822257873849529"/>
    <x v="0"/>
    <x v="6"/>
  </r>
  <r>
    <x v="0"/>
    <x v="5"/>
    <x v="22"/>
    <n v="0.13965535629942252"/>
    <x v="0"/>
    <x v="6"/>
  </r>
  <r>
    <x v="0"/>
    <x v="6"/>
    <x v="22"/>
    <n v="0.10766546100640902"/>
    <x v="0"/>
    <x v="6"/>
  </r>
  <r>
    <x v="0"/>
    <x v="7"/>
    <x v="22"/>
    <n v="8.2646270589298076E-2"/>
    <x v="0"/>
    <x v="6"/>
  </r>
  <r>
    <x v="0"/>
    <x v="8"/>
    <x v="22"/>
    <n v="8.8722223771154546E-2"/>
    <x v="0"/>
    <x v="6"/>
  </r>
  <r>
    <x v="0"/>
    <x v="9"/>
    <x v="22"/>
    <n v="0.12768305603515931"/>
    <x v="0"/>
    <x v="6"/>
  </r>
  <r>
    <x v="0"/>
    <x v="0"/>
    <x v="23"/>
    <n v="0"/>
    <x v="0"/>
    <x v="6"/>
  </r>
  <r>
    <x v="0"/>
    <x v="1"/>
    <x v="23"/>
    <n v="0.27914997043946665"/>
    <x v="0"/>
    <x v="6"/>
  </r>
  <r>
    <x v="0"/>
    <x v="2"/>
    <x v="23"/>
    <n v="0.25166676101847701"/>
    <x v="0"/>
    <x v="6"/>
  </r>
  <r>
    <x v="0"/>
    <x v="3"/>
    <x v="23"/>
    <n v="0.20084749311840153"/>
    <x v="0"/>
    <x v="6"/>
  </r>
  <r>
    <x v="0"/>
    <x v="4"/>
    <x v="23"/>
    <n v="0.20679870405091841"/>
    <x v="0"/>
    <x v="6"/>
  </r>
  <r>
    <x v="0"/>
    <x v="5"/>
    <x v="23"/>
    <n v="0.19270988945324169"/>
    <x v="0"/>
    <x v="6"/>
  </r>
  <r>
    <x v="0"/>
    <x v="6"/>
    <x v="23"/>
    <n v="0.15408695335652817"/>
    <x v="0"/>
    <x v="6"/>
  </r>
  <r>
    <x v="0"/>
    <x v="7"/>
    <x v="23"/>
    <n v="0.11782072628896385"/>
    <x v="0"/>
    <x v="6"/>
  </r>
  <r>
    <x v="0"/>
    <x v="8"/>
    <x v="23"/>
    <n v="0.13208141766225287"/>
    <x v="0"/>
    <x v="6"/>
  </r>
  <r>
    <x v="0"/>
    <x v="9"/>
    <x v="23"/>
    <n v="0.19692416565814039"/>
    <x v="0"/>
    <x v="6"/>
  </r>
  <r>
    <x v="0"/>
    <x v="0"/>
    <x v="24"/>
    <n v="13.012425954187432"/>
    <x v="0"/>
    <x v="7"/>
  </r>
  <r>
    <x v="0"/>
    <x v="1"/>
    <x v="24"/>
    <n v="10.180641433822174"/>
    <x v="0"/>
    <x v="7"/>
  </r>
  <r>
    <x v="0"/>
    <x v="2"/>
    <x v="24"/>
    <n v="14.329357721277642"/>
    <x v="0"/>
    <x v="7"/>
  </r>
  <r>
    <x v="0"/>
    <x v="3"/>
    <x v="24"/>
    <n v="13.809003559058423"/>
    <x v="0"/>
    <x v="7"/>
  </r>
  <r>
    <x v="0"/>
    <x v="4"/>
    <x v="24"/>
    <n v="15.253823703936932"/>
    <x v="0"/>
    <x v="7"/>
  </r>
  <r>
    <x v="0"/>
    <x v="5"/>
    <x v="24"/>
    <n v="18.325521135475885"/>
    <x v="0"/>
    <x v="7"/>
  </r>
  <r>
    <x v="0"/>
    <x v="6"/>
    <x v="24"/>
    <n v="16.902483813806214"/>
    <x v="0"/>
    <x v="7"/>
  </r>
  <r>
    <x v="0"/>
    <x v="7"/>
    <x v="24"/>
    <n v="27.189966037358907"/>
    <x v="0"/>
    <x v="7"/>
  </r>
  <r>
    <x v="0"/>
    <x v="8"/>
    <x v="24"/>
    <n v="13.470679038888219"/>
    <x v="0"/>
    <x v="7"/>
  </r>
  <r>
    <x v="0"/>
    <x v="9"/>
    <x v="24"/>
    <n v="10.032556072127917"/>
    <x v="0"/>
    <x v="7"/>
  </r>
  <r>
    <x v="0"/>
    <x v="0"/>
    <x v="25"/>
    <n v="3.7841854609152614"/>
    <x v="0"/>
    <x v="8"/>
  </r>
  <r>
    <x v="0"/>
    <x v="1"/>
    <x v="25"/>
    <n v="4.5965080800090412"/>
    <x v="0"/>
    <x v="8"/>
  </r>
  <r>
    <x v="0"/>
    <x v="2"/>
    <x v="25"/>
    <n v="5.0020698509183328"/>
    <x v="0"/>
    <x v="8"/>
  </r>
  <r>
    <x v="0"/>
    <x v="3"/>
    <x v="25"/>
    <n v="3.8576608079506762"/>
    <x v="0"/>
    <x v="8"/>
  </r>
  <r>
    <x v="0"/>
    <x v="4"/>
    <x v="25"/>
    <n v="4.1976210244505818"/>
    <x v="0"/>
    <x v="8"/>
  </r>
  <r>
    <x v="0"/>
    <x v="5"/>
    <x v="25"/>
    <n v="3.4773662551440325"/>
    <x v="0"/>
    <x v="8"/>
  </r>
  <r>
    <x v="0"/>
    <x v="6"/>
    <x v="25"/>
    <n v="3.1587157455343831"/>
    <x v="0"/>
    <x v="8"/>
  </r>
  <r>
    <x v="0"/>
    <x v="7"/>
    <x v="25"/>
    <n v="3.6867270216357215"/>
    <x v="0"/>
    <x v="8"/>
  </r>
  <r>
    <x v="0"/>
    <x v="8"/>
    <x v="25"/>
    <n v="3.9730759374733062"/>
    <x v="0"/>
    <x v="8"/>
  </r>
  <r>
    <x v="0"/>
    <x v="9"/>
    <x v="25"/>
    <n v="3.8924947393032503"/>
    <x v="0"/>
    <x v="8"/>
  </r>
  <r>
    <x v="0"/>
    <x v="0"/>
    <x v="26"/>
    <n v="214.37999999999985"/>
    <x v="0"/>
    <x v="0"/>
  </r>
  <r>
    <x v="0"/>
    <x v="1"/>
    <x v="26"/>
    <n v="298.89000000000027"/>
    <x v="0"/>
    <x v="0"/>
  </r>
  <r>
    <x v="0"/>
    <x v="2"/>
    <x v="26"/>
    <n v="355.82999999999987"/>
    <x v="0"/>
    <x v="0"/>
  </r>
  <r>
    <x v="0"/>
    <x v="3"/>
    <x v="26"/>
    <n v="356.31999999999982"/>
    <x v="0"/>
    <x v="0"/>
  </r>
  <r>
    <x v="0"/>
    <x v="4"/>
    <x v="26"/>
    <n v="378.9199999999999"/>
    <x v="0"/>
    <x v="0"/>
  </r>
  <r>
    <x v="0"/>
    <x v="5"/>
    <x v="26"/>
    <n v="398.43999999999988"/>
    <x v="0"/>
    <x v="0"/>
  </r>
  <r>
    <x v="0"/>
    <x v="6"/>
    <x v="26"/>
    <n v="360.78"/>
    <x v="0"/>
    <x v="0"/>
  </r>
  <r>
    <x v="0"/>
    <x v="7"/>
    <x v="26"/>
    <n v="300.56999999999994"/>
    <x v="0"/>
    <x v="0"/>
  </r>
  <r>
    <x v="0"/>
    <x v="8"/>
    <x v="26"/>
    <n v="333.13999999999993"/>
    <x v="0"/>
    <x v="0"/>
  </r>
  <r>
    <x v="0"/>
    <x v="9"/>
    <x v="26"/>
    <n v="482.57999999999953"/>
    <x v="0"/>
    <x v="0"/>
  </r>
  <r>
    <x v="0"/>
    <x v="0"/>
    <x v="27"/>
    <n v="0.15505681366131671"/>
    <x v="0"/>
    <x v="5"/>
  </r>
  <r>
    <x v="0"/>
    <x v="1"/>
    <x v="27"/>
    <n v="0.18370846599220658"/>
    <x v="0"/>
    <x v="5"/>
  </r>
  <r>
    <x v="0"/>
    <x v="2"/>
    <x v="27"/>
    <n v="0.18638235016813845"/>
    <x v="0"/>
    <x v="5"/>
  </r>
  <r>
    <x v="0"/>
    <x v="3"/>
    <x v="27"/>
    <n v="0.16999513372708788"/>
    <x v="0"/>
    <x v="5"/>
  </r>
  <r>
    <x v="0"/>
    <x v="4"/>
    <x v="27"/>
    <n v="0.15295623075028958"/>
    <x v="0"/>
    <x v="5"/>
  </r>
  <r>
    <x v="0"/>
    <x v="5"/>
    <x v="27"/>
    <n v="0.15409366902579569"/>
    <x v="0"/>
    <x v="5"/>
  </r>
  <r>
    <x v="0"/>
    <x v="6"/>
    <x v="27"/>
    <n v="0.15479536103042446"/>
    <x v="0"/>
    <x v="5"/>
  </r>
  <r>
    <x v="0"/>
    <x v="7"/>
    <x v="27"/>
    <n v="0.12509989012086703"/>
    <x v="0"/>
    <x v="5"/>
  </r>
  <r>
    <x v="0"/>
    <x v="8"/>
    <x v="27"/>
    <n v="0.14324659018592728"/>
    <x v="0"/>
    <x v="5"/>
  </r>
  <r>
    <x v="0"/>
    <x v="9"/>
    <x v="27"/>
    <n v="0.19324611669730041"/>
    <x v="0"/>
    <x v="5"/>
  </r>
  <r>
    <x v="0"/>
    <x v="0"/>
    <x v="28"/>
    <n v="0.47328564505746468"/>
    <x v="0"/>
    <x v="9"/>
  </r>
  <r>
    <x v="0"/>
    <x v="1"/>
    <x v="28"/>
    <n v="0.38746020233807421"/>
    <x v="0"/>
    <x v="9"/>
  </r>
  <r>
    <x v="0"/>
    <x v="2"/>
    <x v="28"/>
    <n v="0.39176278324271663"/>
    <x v="0"/>
    <x v="9"/>
  </r>
  <r>
    <x v="0"/>
    <x v="3"/>
    <x v="28"/>
    <n v="0.47373643884239958"/>
    <x v="0"/>
    <x v="9"/>
  </r>
  <r>
    <x v="0"/>
    <x v="4"/>
    <x v="28"/>
    <n v="0.38664922839693056"/>
    <x v="0"/>
    <x v="9"/>
  </r>
  <r>
    <x v="0"/>
    <x v="5"/>
    <x v="28"/>
    <n v="0.45221410063039025"/>
    <x v="0"/>
    <x v="9"/>
  </r>
  <r>
    <x v="0"/>
    <x v="6"/>
    <x v="28"/>
    <n v="0.4484294350600036"/>
    <x v="0"/>
    <x v="9"/>
  </r>
  <r>
    <x v="0"/>
    <x v="7"/>
    <x v="28"/>
    <n v="0.43204558319182235"/>
    <x v="0"/>
    <x v="9"/>
  </r>
  <r>
    <x v="0"/>
    <x v="8"/>
    <x v="28"/>
    <n v="0.40170017715553574"/>
    <x v="0"/>
    <x v="9"/>
  </r>
  <r>
    <x v="0"/>
    <x v="9"/>
    <x v="28"/>
    <n v="0.44050407851899903"/>
    <x v="0"/>
    <x v="9"/>
  </r>
  <r>
    <x v="0"/>
    <x v="0"/>
    <x v="29"/>
    <n v="8.6142674256287119E-2"/>
    <x v="0"/>
    <x v="9"/>
  </r>
  <r>
    <x v="0"/>
    <x v="1"/>
    <x v="29"/>
    <n v="9.7001807028973916E-2"/>
    <x v="0"/>
    <x v="9"/>
  </r>
  <r>
    <x v="0"/>
    <x v="2"/>
    <x v="29"/>
    <n v="9.4498046240715713E-2"/>
    <x v="0"/>
    <x v="9"/>
  </r>
  <r>
    <x v="0"/>
    <x v="3"/>
    <x v="29"/>
    <n v="0.104300449414616"/>
    <x v="0"/>
    <x v="9"/>
  </r>
  <r>
    <x v="0"/>
    <x v="4"/>
    <x v="29"/>
    <n v="9.64594661144548E-2"/>
    <x v="0"/>
    <x v="9"/>
  </r>
  <r>
    <x v="0"/>
    <x v="5"/>
    <x v="29"/>
    <n v="0.10532931121166417"/>
    <x v="0"/>
    <x v="9"/>
  </r>
  <r>
    <x v="0"/>
    <x v="6"/>
    <x v="29"/>
    <n v="0.11334840755312804"/>
    <x v="0"/>
    <x v="9"/>
  </r>
  <r>
    <x v="0"/>
    <x v="7"/>
    <x v="29"/>
    <n v="0.1094795724702827"/>
    <x v="0"/>
    <x v="9"/>
  </r>
  <r>
    <x v="0"/>
    <x v="8"/>
    <x v="29"/>
    <n v="0.10275881047797596"/>
    <x v="0"/>
    <x v="9"/>
  </r>
  <r>
    <x v="0"/>
    <x v="9"/>
    <x v="29"/>
    <n v="0.11240454423501239"/>
    <x v="0"/>
    <x v="9"/>
  </r>
  <r>
    <x v="0"/>
    <x v="0"/>
    <x v="30"/>
    <n v="0.27527321910327718"/>
    <x v="0"/>
    <x v="9"/>
  </r>
  <r>
    <x v="0"/>
    <x v="1"/>
    <x v="30"/>
    <n v="0.29125127536908874"/>
    <x v="0"/>
    <x v="9"/>
  </r>
  <r>
    <x v="0"/>
    <x v="2"/>
    <x v="30"/>
    <n v="0.27824570225337064"/>
    <x v="0"/>
    <x v="9"/>
  </r>
  <r>
    <x v="0"/>
    <x v="3"/>
    <x v="30"/>
    <n v="0.27920956461170005"/>
    <x v="0"/>
    <x v="9"/>
  </r>
  <r>
    <x v="0"/>
    <x v="4"/>
    <x v="30"/>
    <n v="0.26468629279339284"/>
    <x v="0"/>
    <x v="9"/>
  </r>
  <r>
    <x v="0"/>
    <x v="5"/>
    <x v="30"/>
    <n v="0.2647793634218974"/>
    <x v="0"/>
    <x v="9"/>
  </r>
  <r>
    <x v="0"/>
    <x v="6"/>
    <x v="30"/>
    <n v="0.21975895550244778"/>
    <x v="0"/>
    <x v="9"/>
  </r>
  <r>
    <x v="0"/>
    <x v="7"/>
    <x v="30"/>
    <n v="0.17648087104185398"/>
    <x v="0"/>
    <x v="9"/>
  </r>
  <r>
    <x v="0"/>
    <x v="8"/>
    <x v="30"/>
    <n v="0.22230869782081492"/>
    <x v="0"/>
    <x v="9"/>
  </r>
  <r>
    <x v="0"/>
    <x v="9"/>
    <x v="30"/>
    <n v="0.23129627627411173"/>
    <x v="0"/>
    <x v="9"/>
  </r>
  <r>
    <x v="0"/>
    <x v="0"/>
    <x v="31"/>
    <n v="1.0248880723858845E-2"/>
    <x v="0"/>
    <x v="9"/>
  </r>
  <r>
    <x v="0"/>
    <x v="1"/>
    <x v="31"/>
    <n v="9.7911467872991674E-3"/>
    <x v="0"/>
    <x v="9"/>
  </r>
  <r>
    <x v="0"/>
    <x v="2"/>
    <x v="31"/>
    <n v="9.8997454351173811E-3"/>
    <x v="0"/>
    <x v="9"/>
  </r>
  <r>
    <x v="0"/>
    <x v="3"/>
    <x v="31"/>
    <n v="1.3735293837008482E-2"/>
    <x v="0"/>
    <x v="9"/>
  </r>
  <r>
    <x v="0"/>
    <x v="4"/>
    <x v="31"/>
    <n v="1.2735588198489491E-2"/>
    <x v="0"/>
    <x v="9"/>
  </r>
  <r>
    <x v="0"/>
    <x v="5"/>
    <x v="31"/>
    <n v="1.1830452101945315E-2"/>
    <x v="0"/>
    <x v="9"/>
  </r>
  <r>
    <x v="0"/>
    <x v="6"/>
    <x v="31"/>
    <n v="1.2438376618083056E-2"/>
    <x v="0"/>
    <x v="9"/>
  </r>
  <r>
    <x v="0"/>
    <x v="7"/>
    <x v="31"/>
    <n v="1.262361402457297E-2"/>
    <x v="0"/>
    <x v="9"/>
  </r>
  <r>
    <x v="0"/>
    <x v="8"/>
    <x v="31"/>
    <n v="1.3768253040023394E-2"/>
    <x v="0"/>
    <x v="9"/>
  </r>
  <r>
    <x v="0"/>
    <x v="9"/>
    <x v="31"/>
    <n v="1.7183038806998154E-2"/>
    <x v="0"/>
    <x v="9"/>
  </r>
  <r>
    <x v="0"/>
    <x v="0"/>
    <x v="32"/>
    <n v="4.4120093447804487E-2"/>
    <x v="0"/>
    <x v="9"/>
  </r>
  <r>
    <x v="0"/>
    <x v="1"/>
    <x v="32"/>
    <n v="5.0977885407319082E-2"/>
    <x v="0"/>
    <x v="9"/>
  </r>
  <r>
    <x v="0"/>
    <x v="2"/>
    <x v="32"/>
    <n v="4.4915511696365901E-2"/>
    <x v="0"/>
    <x v="9"/>
  </r>
  <r>
    <x v="0"/>
    <x v="3"/>
    <x v="32"/>
    <n v="6.2741524574678201E-2"/>
    <x v="0"/>
    <x v="9"/>
  </r>
  <r>
    <x v="0"/>
    <x v="4"/>
    <x v="32"/>
    <n v="7.5202538237039374E-2"/>
    <x v="0"/>
    <x v="9"/>
  </r>
  <r>
    <x v="0"/>
    <x v="5"/>
    <x v="32"/>
    <n v="5.347488107669103E-2"/>
    <x v="0"/>
    <x v="9"/>
  </r>
  <r>
    <x v="0"/>
    <x v="6"/>
    <x v="32"/>
    <n v="6.5332583912918477E-2"/>
    <x v="0"/>
    <x v="9"/>
  </r>
  <r>
    <x v="0"/>
    <x v="7"/>
    <x v="32"/>
    <n v="6.7350913994605938E-2"/>
    <x v="0"/>
    <x v="9"/>
  </r>
  <r>
    <x v="0"/>
    <x v="8"/>
    <x v="32"/>
    <n v="3.6561978638138322E-2"/>
    <x v="0"/>
    <x v="9"/>
  </r>
  <r>
    <x v="0"/>
    <x v="9"/>
    <x v="32"/>
    <n v="4.8013198624075479E-2"/>
    <x v="0"/>
    <x v="9"/>
  </r>
  <r>
    <x v="0"/>
    <x v="0"/>
    <x v="33"/>
    <n v="0.26709068881966075"/>
    <x v="0"/>
    <x v="9"/>
  </r>
  <r>
    <x v="0"/>
    <x v="1"/>
    <x v="33"/>
    <n v="6.1630535975528665E-2"/>
    <x v="0"/>
    <x v="9"/>
  </r>
  <r>
    <x v="0"/>
    <x v="2"/>
    <x v="33"/>
    <n v="8.4912140117909693E-2"/>
    <x v="0"/>
    <x v="9"/>
  </r>
  <r>
    <x v="0"/>
    <x v="3"/>
    <x v="33"/>
    <n v="9.4636817522950542E-2"/>
    <x v="0"/>
    <x v="9"/>
  </r>
  <r>
    <x v="0"/>
    <x v="4"/>
    <x v="33"/>
    <n v="3.4902827355657542E-2"/>
    <x v="0"/>
    <x v="9"/>
  </r>
  <r>
    <x v="0"/>
    <x v="5"/>
    <x v="33"/>
    <n v="0.10573917669747955"/>
    <x v="0"/>
    <x v="9"/>
  </r>
  <r>
    <x v="0"/>
    <x v="6"/>
    <x v="33"/>
    <n v="8.4502890828704227E-2"/>
    <x v="0"/>
    <x v="9"/>
  </r>
  <r>
    <x v="0"/>
    <x v="7"/>
    <x v="33"/>
    <n v="8.7273739905318851E-2"/>
    <x v="0"/>
    <x v="9"/>
  </r>
  <r>
    <x v="0"/>
    <x v="8"/>
    <x v="33"/>
    <n v="7.72973307991075E-2"/>
    <x v="0"/>
    <x v="9"/>
  </r>
  <r>
    <x v="0"/>
    <x v="9"/>
    <x v="33"/>
    <n v="6.2293490345918363E-2"/>
    <x v="0"/>
    <x v="9"/>
  </r>
  <r>
    <x v="0"/>
    <x v="0"/>
    <x v="34"/>
    <n v="0.13093495084710313"/>
    <x v="0"/>
    <x v="9"/>
  </r>
  <r>
    <x v="0"/>
    <x v="1"/>
    <x v="34"/>
    <n v="0.13569795464376197"/>
    <x v="0"/>
    <x v="9"/>
  </r>
  <r>
    <x v="0"/>
    <x v="2"/>
    <x v="34"/>
    <n v="0.11797395998729755"/>
    <x v="0"/>
    <x v="9"/>
  </r>
  <r>
    <x v="0"/>
    <x v="3"/>
    <x v="34"/>
    <n v="0.12483476759556503"/>
    <x v="0"/>
    <x v="9"/>
  </r>
  <r>
    <x v="0"/>
    <x v="4"/>
    <x v="34"/>
    <n v="0.12887108645190512"/>
    <x v="0"/>
    <x v="9"/>
  </r>
  <r>
    <x v="0"/>
    <x v="5"/>
    <x v="34"/>
    <n v="0.16028623070313194"/>
    <x v="0"/>
    <x v="9"/>
  </r>
  <r>
    <x v="0"/>
    <x v="6"/>
    <x v="34"/>
    <n v="0.15371218009615109"/>
    <x v="0"/>
    <x v="9"/>
  </r>
  <r>
    <x v="0"/>
    <x v="7"/>
    <x v="34"/>
    <n v="0.13977941596662666"/>
    <x v="0"/>
    <x v="9"/>
  </r>
  <r>
    <x v="0"/>
    <x v="8"/>
    <x v="34"/>
    <n v="0.15142145098763155"/>
    <x v="0"/>
    <x v="9"/>
  </r>
  <r>
    <x v="0"/>
    <x v="9"/>
    <x v="34"/>
    <n v="0.14195397332872489"/>
    <x v="0"/>
    <x v="9"/>
  </r>
  <r>
    <x v="0"/>
    <x v="0"/>
    <x v="35"/>
    <n v="6.023570493234396E-2"/>
    <x v="0"/>
    <x v="9"/>
  </r>
  <r>
    <x v="0"/>
    <x v="1"/>
    <x v="35"/>
    <n v="6.0393756651294782E-2"/>
    <x v="0"/>
    <x v="9"/>
  </r>
  <r>
    <x v="0"/>
    <x v="2"/>
    <x v="35"/>
    <n v="9.6076229781810463E-2"/>
    <x v="0"/>
    <x v="9"/>
  </r>
  <r>
    <x v="0"/>
    <x v="3"/>
    <x v="35"/>
    <n v="8.871392805376202E-2"/>
    <x v="0"/>
    <x v="9"/>
  </r>
  <r>
    <x v="0"/>
    <x v="4"/>
    <x v="35"/>
    <n v="0.12145070776446938"/>
    <x v="0"/>
    <x v="9"/>
  </r>
  <r>
    <x v="0"/>
    <x v="5"/>
    <x v="35"/>
    <n v="6.9243563783627421E-2"/>
    <x v="0"/>
    <x v="9"/>
  </r>
  <r>
    <x v="0"/>
    <x v="6"/>
    <x v="35"/>
    <n v="7.6981533551181702E-2"/>
    <x v="0"/>
    <x v="9"/>
  </r>
  <r>
    <x v="0"/>
    <x v="7"/>
    <x v="35"/>
    <n v="4.8507971113230686E-2"/>
    <x v="0"/>
    <x v="9"/>
  </r>
  <r>
    <x v="0"/>
    <x v="8"/>
    <x v="35"/>
    <n v="6.2243756988445774E-2"/>
    <x v="0"/>
    <x v="9"/>
  </r>
  <r>
    <x v="0"/>
    <x v="9"/>
    <x v="35"/>
    <n v="2.3555123846527439E-2"/>
    <x v="0"/>
    <x v="9"/>
  </r>
  <r>
    <x v="0"/>
    <x v="0"/>
    <x v="36"/>
    <n v="0.29537429378531072"/>
    <x v="0"/>
    <x v="9"/>
  </r>
  <r>
    <x v="0"/>
    <x v="1"/>
    <x v="36"/>
    <n v="0.31274083281541332"/>
    <x v="0"/>
    <x v="9"/>
  </r>
  <r>
    <x v="0"/>
    <x v="2"/>
    <x v="36"/>
    <n v="0.29634667703070344"/>
    <x v="0"/>
    <x v="9"/>
  </r>
  <r>
    <x v="0"/>
    <x v="3"/>
    <x v="36"/>
    <n v="0.28462252997804421"/>
    <x v="0"/>
    <x v="9"/>
  </r>
  <r>
    <x v="0"/>
    <x v="4"/>
    <x v="36"/>
    <n v="0.32475760033993895"/>
    <x v="0"/>
    <x v="9"/>
  </r>
  <r>
    <x v="0"/>
    <x v="5"/>
    <x v="36"/>
    <n v="0.32681667281445959"/>
    <x v="0"/>
    <x v="9"/>
  </r>
  <r>
    <x v="0"/>
    <x v="6"/>
    <x v="36"/>
    <n v="0.30431395062740912"/>
    <x v="0"/>
    <x v="9"/>
  </r>
  <r>
    <x v="0"/>
    <x v="7"/>
    <x v="36"/>
    <n v="0.31284832053020034"/>
    <x v="0"/>
    <x v="9"/>
  </r>
  <r>
    <x v="0"/>
    <x v="8"/>
    <x v="36"/>
    <n v="0.31749914177823546"/>
    <x v="0"/>
    <x v="9"/>
  </r>
  <r>
    <x v="0"/>
    <x v="9"/>
    <x v="36"/>
    <n v="0.32054093567251463"/>
    <x v="0"/>
    <x v="9"/>
  </r>
  <r>
    <x v="0"/>
    <x v="0"/>
    <x v="37"/>
    <n v="8.3227854967850193E-2"/>
    <x v="0"/>
    <x v="5"/>
  </r>
  <r>
    <x v="0"/>
    <x v="1"/>
    <x v="37"/>
    <n v="0.10210942974099251"/>
    <x v="0"/>
    <x v="5"/>
  </r>
  <r>
    <x v="0"/>
    <x v="2"/>
    <x v="37"/>
    <n v="9.5068983940412952E-2"/>
    <x v="0"/>
    <x v="5"/>
  </r>
  <r>
    <x v="0"/>
    <x v="3"/>
    <x v="37"/>
    <n v="8.1118861101304354E-2"/>
    <x v="0"/>
    <x v="5"/>
  </r>
  <r>
    <x v="0"/>
    <x v="4"/>
    <x v="37"/>
    <n v="7.0859117349060072E-2"/>
    <x v="0"/>
    <x v="5"/>
  </r>
  <r>
    <x v="0"/>
    <x v="5"/>
    <x v="37"/>
    <n v="7.0897629268669993E-2"/>
    <x v="0"/>
    <x v="5"/>
  </r>
  <r>
    <x v="0"/>
    <x v="6"/>
    <x v="37"/>
    <n v="7.2798184228704793E-2"/>
    <x v="0"/>
    <x v="5"/>
  </r>
  <r>
    <x v="0"/>
    <x v="7"/>
    <x v="37"/>
    <n v="5.7116338694103153E-2"/>
    <x v="0"/>
    <x v="5"/>
  </r>
  <r>
    <x v="0"/>
    <x v="8"/>
    <x v="37"/>
    <n v="6.8415575927486635E-2"/>
    <x v="0"/>
    <x v="5"/>
  </r>
  <r>
    <x v="0"/>
    <x v="9"/>
    <x v="37"/>
    <n v="0.10423949736307829"/>
    <x v="0"/>
    <x v="5"/>
  </r>
  <r>
    <x v="0"/>
    <x v="0"/>
    <x v="38"/>
    <n v="0.72607977752672292"/>
    <x v="0"/>
    <x v="9"/>
  </r>
  <r>
    <x v="0"/>
    <x v="1"/>
    <x v="38"/>
    <n v="1.5437910070426777"/>
    <x v="0"/>
    <x v="9"/>
  </r>
  <r>
    <x v="0"/>
    <x v="2"/>
    <x v="38"/>
    <n v="1.1134435261707989"/>
    <x v="0"/>
    <x v="9"/>
  </r>
  <r>
    <x v="0"/>
    <x v="3"/>
    <x v="38"/>
    <n v="1.1224489795918366"/>
    <x v="0"/>
    <x v="9"/>
  </r>
  <r>
    <x v="0"/>
    <x v="4"/>
    <x v="38"/>
    <n v="1.6849720861342143"/>
    <x v="0"/>
    <x v="9"/>
  </r>
  <r>
    <x v="0"/>
    <x v="5"/>
    <x v="38"/>
    <n v="0.34622518001309188"/>
    <x v="0"/>
    <x v="9"/>
  </r>
  <r>
    <x v="0"/>
    <x v="6"/>
    <x v="38"/>
    <n v="1.8808864265927978"/>
    <x v="0"/>
    <x v="9"/>
  </r>
  <r>
    <x v="0"/>
    <x v="7"/>
    <x v="38"/>
    <n v="1.7875100196749985"/>
    <x v="0"/>
    <x v="9"/>
  </r>
  <r>
    <x v="0"/>
    <x v="8"/>
    <x v="38"/>
    <n v="3.2415310162780462"/>
    <x v="0"/>
    <x v="9"/>
  </r>
  <r>
    <x v="0"/>
    <x v="9"/>
    <x v="38"/>
    <n v="1.3902654527294378"/>
    <x v="0"/>
    <x v="9"/>
  </r>
  <r>
    <x v="0"/>
    <x v="0"/>
    <x v="39"/>
    <n v="0"/>
    <x v="0"/>
    <x v="10"/>
  </r>
  <r>
    <x v="0"/>
    <x v="1"/>
    <x v="39"/>
    <n v="0.17676245307719585"/>
    <x v="0"/>
    <x v="10"/>
  </r>
  <r>
    <x v="0"/>
    <x v="2"/>
    <x v="39"/>
    <n v="0.17342561064057338"/>
    <x v="0"/>
    <x v="10"/>
  </r>
  <r>
    <x v="0"/>
    <x v="3"/>
    <x v="39"/>
    <n v="9.7907958557255981E-2"/>
    <x v="0"/>
    <x v="10"/>
  </r>
  <r>
    <x v="0"/>
    <x v="4"/>
    <x v="39"/>
    <n v="0.18188887722679703"/>
    <x v="0"/>
    <x v="10"/>
  </r>
  <r>
    <x v="0"/>
    <x v="5"/>
    <x v="39"/>
    <n v="4.375310316431924E-2"/>
    <x v="0"/>
    <x v="10"/>
  </r>
  <r>
    <x v="0"/>
    <x v="6"/>
    <x v="39"/>
    <n v="-9.8623196813241942E-2"/>
    <x v="0"/>
    <x v="10"/>
  </r>
  <r>
    <x v="0"/>
    <x v="7"/>
    <x v="39"/>
    <n v="3.0870686363265731E-2"/>
    <x v="0"/>
    <x v="10"/>
  </r>
  <r>
    <x v="0"/>
    <x v="8"/>
    <x v="39"/>
    <n v="-3.2048080444843974E-2"/>
    <x v="0"/>
    <x v="10"/>
  </r>
  <r>
    <x v="0"/>
    <x v="9"/>
    <x v="39"/>
    <n v="7.3781840697614509E-2"/>
    <x v="0"/>
    <x v="10"/>
  </r>
  <r>
    <x v="0"/>
    <x v="0"/>
    <x v="40"/>
    <n v="0"/>
    <x v="0"/>
    <x v="10"/>
  </r>
  <r>
    <x v="0"/>
    <x v="1"/>
    <x v="40"/>
    <n v="0.39420654911839015"/>
    <x v="0"/>
    <x v="10"/>
  </r>
  <r>
    <x v="0"/>
    <x v="2"/>
    <x v="40"/>
    <n v="0.19050486801164146"/>
    <x v="0"/>
    <x v="10"/>
  </r>
  <r>
    <x v="0"/>
    <x v="3"/>
    <x v="40"/>
    <n v="1.3770620802067146E-3"/>
    <x v="0"/>
    <x v="10"/>
  </r>
  <r>
    <x v="0"/>
    <x v="4"/>
    <x v="40"/>
    <n v="6.3426133812303886E-2"/>
    <x v="0"/>
    <x v="10"/>
  </r>
  <r>
    <x v="0"/>
    <x v="5"/>
    <x v="40"/>
    <n v="5.1514831626728652E-2"/>
    <x v="0"/>
    <x v="10"/>
  </r>
  <r>
    <x v="0"/>
    <x v="6"/>
    <x v="40"/>
    <n v="-9.4518622628249949E-2"/>
    <x v="0"/>
    <x v="10"/>
  </r>
  <r>
    <x v="0"/>
    <x v="7"/>
    <x v="40"/>
    <n v="-0.16688840844836195"/>
    <x v="0"/>
    <x v="10"/>
  </r>
  <r>
    <x v="0"/>
    <x v="8"/>
    <x v="40"/>
    <n v="0.1083607811824201"/>
    <x v="0"/>
    <x v="10"/>
  </r>
  <r>
    <x v="0"/>
    <x v="9"/>
    <x v="40"/>
    <n v="0.44858017650237025"/>
    <x v="0"/>
    <x v="10"/>
  </r>
  <r>
    <x v="0"/>
    <x v="0"/>
    <x v="41"/>
    <n v="0"/>
    <x v="0"/>
    <x v="10"/>
  </r>
  <r>
    <x v="0"/>
    <x v="1"/>
    <x v="41"/>
    <n v="0.4437299035369775"/>
    <x v="0"/>
    <x v="10"/>
  </r>
  <r>
    <x v="0"/>
    <x v="2"/>
    <x v="41"/>
    <n v="9.2517907662673871E-2"/>
    <x v="0"/>
    <x v="10"/>
  </r>
  <r>
    <x v="0"/>
    <x v="3"/>
    <x v="41"/>
    <n v="-6.3195592286501401E-2"/>
    <x v="0"/>
    <x v="10"/>
  </r>
  <r>
    <x v="0"/>
    <x v="4"/>
    <x v="41"/>
    <n v="3.2406045991883792E-2"/>
    <x v="0"/>
    <x v="10"/>
  </r>
  <r>
    <x v="0"/>
    <x v="5"/>
    <x v="41"/>
    <n v="4.4320382818730852E-2"/>
    <x v="0"/>
    <x v="10"/>
  </r>
  <r>
    <x v="0"/>
    <x v="6"/>
    <x v="41"/>
    <n v="-7.4459960724416407E-2"/>
    <x v="0"/>
    <x v="10"/>
  </r>
  <r>
    <x v="0"/>
    <x v="7"/>
    <x v="41"/>
    <n v="-0.1911946720103731"/>
    <x v="0"/>
    <x v="10"/>
  </r>
  <r>
    <x v="0"/>
    <x v="8"/>
    <x v="41"/>
    <n v="0.15944035560737468"/>
    <x v="0"/>
    <x v="10"/>
  </r>
  <r>
    <x v="0"/>
    <x v="9"/>
    <x v="41"/>
    <n v="0.63603796115894662"/>
    <x v="0"/>
    <x v="10"/>
  </r>
  <r>
    <x v="0"/>
    <x v="0"/>
    <x v="42"/>
    <n v="681.43"/>
    <x v="0"/>
    <x v="1"/>
  </r>
  <r>
    <x v="0"/>
    <x v="1"/>
    <x v="42"/>
    <n v="805.26"/>
    <x v="0"/>
    <x v="1"/>
  </r>
  <r>
    <x v="0"/>
    <x v="2"/>
    <x v="42"/>
    <n v="936.06"/>
    <x v="0"/>
    <x v="1"/>
  </r>
  <r>
    <x v="0"/>
    <x v="3"/>
    <x v="42"/>
    <n v="1057.42"/>
    <x v="0"/>
    <x v="1"/>
  </r>
  <r>
    <x v="0"/>
    <x v="4"/>
    <x v="42"/>
    <n v="1184.3000000000002"/>
    <x v="0"/>
    <x v="1"/>
  </r>
  <r>
    <x v="0"/>
    <x v="5"/>
    <x v="42"/>
    <n v="1312.66"/>
    <x v="0"/>
    <x v="1"/>
  </r>
  <r>
    <x v="0"/>
    <x v="6"/>
    <x v="42"/>
    <n v="1575.9"/>
    <x v="0"/>
    <x v="1"/>
  </r>
  <r>
    <x v="0"/>
    <x v="7"/>
    <x v="42"/>
    <n v="1660.45"/>
    <x v="0"/>
    <x v="1"/>
  </r>
  <r>
    <x v="0"/>
    <x v="8"/>
    <x v="42"/>
    <n v="1793.3500000000001"/>
    <x v="0"/>
    <x v="1"/>
  </r>
  <r>
    <x v="0"/>
    <x v="9"/>
    <x v="42"/>
    <n v="2038.72"/>
    <x v="0"/>
    <x v="1"/>
  </r>
  <r>
    <x v="0"/>
    <x v="0"/>
    <x v="43"/>
    <n v="0.16810237295100011"/>
    <x v="0"/>
    <x v="1"/>
  </r>
  <r>
    <x v="0"/>
    <x v="1"/>
    <x v="43"/>
    <n v="0.28005861460894621"/>
    <x v="0"/>
    <x v="1"/>
  </r>
  <r>
    <x v="0"/>
    <x v="2"/>
    <x v="43"/>
    <n v="0.352039399183813"/>
    <x v="0"/>
    <x v="1"/>
  </r>
  <r>
    <x v="0"/>
    <x v="3"/>
    <x v="43"/>
    <n v="0.28707609086266572"/>
    <x v="0"/>
    <x v="1"/>
  </r>
  <r>
    <x v="0"/>
    <x v="4"/>
    <x v="43"/>
    <n v="0.20162121084184748"/>
    <x v="0"/>
    <x v="1"/>
  </r>
  <r>
    <x v="0"/>
    <x v="5"/>
    <x v="43"/>
    <n v="0.21068669724071731"/>
    <x v="0"/>
    <x v="1"/>
  </r>
  <r>
    <x v="0"/>
    <x v="6"/>
    <x v="43"/>
    <n v="8.3501491211371279E-2"/>
    <x v="0"/>
    <x v="1"/>
  </r>
  <r>
    <x v="0"/>
    <x v="7"/>
    <x v="43"/>
    <n v="4.4198861754343705E-2"/>
    <x v="0"/>
    <x v="1"/>
  </r>
  <r>
    <x v="0"/>
    <x v="8"/>
    <x v="43"/>
    <n v="1.4960827501603142E-2"/>
    <x v="0"/>
    <x v="1"/>
  </r>
  <r>
    <x v="0"/>
    <x v="9"/>
    <x v="43"/>
    <n v="2.019894835975514E-2"/>
    <x v="0"/>
    <x v="1"/>
  </r>
  <r>
    <x v="0"/>
    <x v="0"/>
    <x v="44"/>
    <n v="1.6199316143991311"/>
    <x v="0"/>
    <x v="1"/>
  </r>
  <r>
    <x v="0"/>
    <x v="1"/>
    <x v="44"/>
    <n v="1.745833643792067"/>
    <x v="0"/>
    <x v="1"/>
  </r>
  <r>
    <x v="0"/>
    <x v="2"/>
    <x v="44"/>
    <n v="1.8009529303677114"/>
    <x v="0"/>
    <x v="1"/>
  </r>
  <r>
    <x v="0"/>
    <x v="3"/>
    <x v="44"/>
    <n v="1.6800325320118779"/>
    <x v="0"/>
    <x v="1"/>
  </r>
  <r>
    <x v="0"/>
    <x v="4"/>
    <x v="44"/>
    <n v="1.6707844296208729"/>
    <x v="0"/>
    <x v="1"/>
  </r>
  <r>
    <x v="0"/>
    <x v="5"/>
    <x v="44"/>
    <n v="1.6014961985586516"/>
    <x v="0"/>
    <x v="1"/>
  </r>
  <r>
    <x v="0"/>
    <x v="6"/>
    <x v="44"/>
    <n v="1.3993717875499714"/>
    <x v="0"/>
    <x v="1"/>
  </r>
  <r>
    <x v="0"/>
    <x v="7"/>
    <x v="44"/>
    <n v="1.3857327832816406"/>
    <x v="0"/>
    <x v="1"/>
  </r>
  <r>
    <x v="0"/>
    <x v="8"/>
    <x v="44"/>
    <n v="1.4249532996905232"/>
    <x v="0"/>
    <x v="1"/>
  </r>
  <r>
    <x v="0"/>
    <x v="9"/>
    <x v="44"/>
    <n v="1.4561931015539162"/>
    <x v="0"/>
    <x v="1"/>
  </r>
  <r>
    <x v="0"/>
    <x v="0"/>
    <x v="45"/>
    <n v="25.626086956521718"/>
    <x v="0"/>
    <x v="0"/>
  </r>
  <r>
    <x v="0"/>
    <x v="1"/>
    <x v="45"/>
    <n v="18.720264317180636"/>
    <x v="0"/>
    <x v="0"/>
  </r>
  <r>
    <x v="0"/>
    <x v="2"/>
    <x v="45"/>
    <n v="9.1269740998104822"/>
    <x v="0"/>
    <x v="0"/>
  </r>
  <r>
    <x v="0"/>
    <x v="3"/>
    <x v="45"/>
    <n v="9.7946528035647908"/>
    <x v="0"/>
    <x v="0"/>
  </r>
  <r>
    <x v="0"/>
    <x v="4"/>
    <x v="45"/>
    <n v="9.9265517241379264"/>
    <x v="0"/>
    <x v="0"/>
  </r>
  <r>
    <x v="0"/>
    <x v="5"/>
    <x v="45"/>
    <n v="15.15665796344647"/>
    <x v="0"/>
    <x v="0"/>
  </r>
  <r>
    <x v="0"/>
    <x v="6"/>
    <x v="45"/>
    <n v="25.073050345508385"/>
    <x v="0"/>
    <x v="0"/>
  </r>
  <r>
    <x v="0"/>
    <x v="7"/>
    <x v="45"/>
    <n v="56.946629213483128"/>
    <x v="0"/>
    <x v="0"/>
  </r>
  <r>
    <x v="0"/>
    <x v="8"/>
    <x v="45"/>
    <n v="140.54491017964068"/>
    <x v="0"/>
    <x v="0"/>
  </r>
  <r>
    <x v="0"/>
    <x v="9"/>
    <x v="45"/>
    <n v="395.88659793814384"/>
    <x v="0"/>
    <x v="0"/>
  </r>
  <r>
    <x v="0"/>
    <x v="0"/>
    <x v="46"/>
    <n v="1.2524935001404152"/>
    <x v="0"/>
    <x v="8"/>
  </r>
  <r>
    <x v="0"/>
    <x v="1"/>
    <x v="46"/>
    <n v="1.1572927410463421"/>
    <x v="0"/>
    <x v="8"/>
  </r>
  <r>
    <x v="0"/>
    <x v="2"/>
    <x v="46"/>
    <n v="1.1324830940799622"/>
    <x v="0"/>
    <x v="8"/>
  </r>
  <r>
    <x v="0"/>
    <x v="3"/>
    <x v="46"/>
    <n v="1.1798817900365888"/>
    <x v="0"/>
    <x v="8"/>
  </r>
  <r>
    <x v="0"/>
    <x v="4"/>
    <x v="46"/>
    <n v="1.2519823521385145"/>
    <x v="0"/>
    <x v="8"/>
  </r>
  <r>
    <x v="0"/>
    <x v="5"/>
    <x v="46"/>
    <n v="1.229985443959243"/>
    <x v="0"/>
    <x v="8"/>
  </r>
  <r>
    <x v="0"/>
    <x v="6"/>
    <x v="46"/>
    <n v="1.0568728545710957"/>
    <x v="0"/>
    <x v="8"/>
  </r>
  <r>
    <x v="0"/>
    <x v="7"/>
    <x v="46"/>
    <n v="1.0441993272314791"/>
    <x v="0"/>
    <x v="8"/>
  </r>
  <r>
    <x v="0"/>
    <x v="8"/>
    <x v="46"/>
    <n v="0.91007419465923667"/>
    <x v="0"/>
    <x v="8"/>
  </r>
  <r>
    <x v="0"/>
    <x v="9"/>
    <x v="46"/>
    <n v="0.84116654372012656"/>
    <x v="0"/>
    <x v="8"/>
  </r>
  <r>
    <x v="0"/>
    <x v="0"/>
    <x v="47"/>
    <n v="1.7554904549238821E-2"/>
    <x v="0"/>
    <x v="9"/>
  </r>
  <r>
    <x v="0"/>
    <x v="1"/>
    <x v="47"/>
    <n v="2.7021719647085763E-2"/>
    <x v="0"/>
    <x v="9"/>
  </r>
  <r>
    <x v="0"/>
    <x v="2"/>
    <x v="47"/>
    <n v="7.2581395919632764E-3"/>
    <x v="0"/>
    <x v="9"/>
  </r>
  <r>
    <x v="0"/>
    <x v="3"/>
    <x v="47"/>
    <n v="8.6273753150759927E-3"/>
    <x v="0"/>
    <x v="9"/>
  </r>
  <r>
    <x v="0"/>
    <x v="4"/>
    <x v="47"/>
    <n v="7.8306180512628543E-3"/>
    <x v="0"/>
    <x v="9"/>
  </r>
  <r>
    <x v="0"/>
    <x v="5"/>
    <x v="47"/>
    <n v="1.2653181246493478E-2"/>
    <x v="0"/>
    <x v="9"/>
  </r>
  <r>
    <x v="0"/>
    <x v="6"/>
    <x v="47"/>
    <n v="5.0475647428968188E-3"/>
    <x v="0"/>
    <x v="9"/>
  </r>
  <r>
    <x v="0"/>
    <x v="7"/>
    <x v="47"/>
    <n v="5.3416563137729097E-3"/>
    <x v="0"/>
    <x v="9"/>
  </r>
  <r>
    <x v="0"/>
    <x v="8"/>
    <x v="47"/>
    <n v="1.0215455047655872E-2"/>
    <x v="0"/>
    <x v="9"/>
  </r>
  <r>
    <x v="0"/>
    <x v="9"/>
    <x v="47"/>
    <n v="7.5631176006987315E-3"/>
    <x v="0"/>
    <x v="9"/>
  </r>
  <r>
    <x v="0"/>
    <x v="0"/>
    <x v="48"/>
    <n v="9.4216157142774315E-2"/>
    <x v="0"/>
    <x v="9"/>
  </r>
  <r>
    <x v="0"/>
    <x v="1"/>
    <x v="48"/>
    <n v="0.1611393379806581"/>
    <x v="0"/>
    <x v="9"/>
  </r>
  <r>
    <x v="0"/>
    <x v="2"/>
    <x v="48"/>
    <n v="9.7757973709229604E-2"/>
    <x v="0"/>
    <x v="9"/>
  </r>
  <r>
    <x v="0"/>
    <x v="3"/>
    <x v="48"/>
    <n v="0.10082782152045086"/>
    <x v="0"/>
    <x v="9"/>
  </r>
  <r>
    <x v="0"/>
    <x v="4"/>
    <x v="48"/>
    <n v="9.8071740559264445E-2"/>
    <x v="0"/>
    <x v="9"/>
  </r>
  <r>
    <x v="0"/>
    <x v="5"/>
    <x v="48"/>
    <n v="0.12457428821151044"/>
    <x v="0"/>
    <x v="9"/>
  </r>
  <r>
    <x v="0"/>
    <x v="6"/>
    <x v="48"/>
    <n v="6.6328787608967307E-2"/>
    <x v="0"/>
    <x v="9"/>
  </r>
  <r>
    <x v="0"/>
    <x v="7"/>
    <x v="48"/>
    <n v="8.6087742269442158E-2"/>
    <x v="0"/>
    <x v="9"/>
  </r>
  <r>
    <x v="0"/>
    <x v="8"/>
    <x v="48"/>
    <n v="0.21650113648225466"/>
    <x v="0"/>
    <x v="9"/>
  </r>
  <r>
    <x v="0"/>
    <x v="9"/>
    <x v="48"/>
    <n v="0.20436015000045102"/>
    <x v="0"/>
    <x v="9"/>
  </r>
  <r>
    <x v="0"/>
    <x v="0"/>
    <x v="49"/>
    <n v="3.0344983320370398"/>
    <x v="0"/>
    <x v="3"/>
  </r>
  <r>
    <x v="0"/>
    <x v="1"/>
    <x v="49"/>
    <n v="2.4812139653776417"/>
    <x v="0"/>
    <x v="3"/>
  </r>
  <r>
    <x v="0"/>
    <x v="2"/>
    <x v="49"/>
    <n v="3.5545786770933492"/>
    <x v="0"/>
    <x v="3"/>
  </r>
  <r>
    <x v="0"/>
    <x v="3"/>
    <x v="49"/>
    <n v="2.6823025192638679"/>
    <x v="0"/>
    <x v="3"/>
  </r>
  <r>
    <x v="0"/>
    <x v="4"/>
    <x v="49"/>
    <n v="2.8143800064172919"/>
    <x v="0"/>
    <x v="3"/>
  </r>
  <r>
    <x v="0"/>
    <x v="5"/>
    <x v="49"/>
    <n v="1.6695440769125285"/>
    <x v="0"/>
    <x v="3"/>
  </r>
  <r>
    <x v="0"/>
    <x v="6"/>
    <x v="49"/>
    <n v="3.9210720365505423"/>
    <x v="0"/>
    <x v="3"/>
  </r>
  <r>
    <x v="0"/>
    <x v="7"/>
    <x v="49"/>
    <n v="3.5480930321298438"/>
    <x v="0"/>
    <x v="3"/>
  </r>
  <r>
    <x v="0"/>
    <x v="8"/>
    <x v="49"/>
    <n v="2.3810191429447674"/>
    <x v="0"/>
    <x v="3"/>
  </r>
  <r>
    <x v="0"/>
    <x v="9"/>
    <x v="49"/>
    <n v="2.956077964212839"/>
    <x v="0"/>
    <x v="3"/>
  </r>
  <r>
    <x v="0"/>
    <x v="0"/>
    <x v="50"/>
    <n v="0.77405057790909881"/>
    <x v="0"/>
    <x v="9"/>
  </r>
  <r>
    <x v="0"/>
    <x v="1"/>
    <x v="50"/>
    <n v="0.78089448022632879"/>
    <x v="0"/>
    <x v="9"/>
  </r>
  <r>
    <x v="0"/>
    <x v="2"/>
    <x v="50"/>
    <n v="0.77079889807162538"/>
    <x v="0"/>
    <x v="9"/>
  </r>
  <r>
    <x v="0"/>
    <x v="3"/>
    <x v="50"/>
    <n v="0.7553372934188084"/>
    <x v="0"/>
    <x v="9"/>
  </r>
  <r>
    <x v="0"/>
    <x v="4"/>
    <x v="50"/>
    <n v="0.76301697618776343"/>
    <x v="0"/>
    <x v="9"/>
  </r>
  <r>
    <x v="0"/>
    <x v="5"/>
    <x v="50"/>
    <n v="0.77307440541130257"/>
    <x v="0"/>
    <x v="9"/>
  </r>
  <r>
    <x v="0"/>
    <x v="6"/>
    <x v="50"/>
    <n v="0.75481817646018734"/>
    <x v="0"/>
    <x v="9"/>
  </r>
  <r>
    <x v="0"/>
    <x v="7"/>
    <x v="50"/>
    <n v="0.69685928732784375"/>
    <x v="0"/>
    <x v="9"/>
  </r>
  <r>
    <x v="0"/>
    <x v="8"/>
    <x v="50"/>
    <n v="0.73854566023505752"/>
    <x v="0"/>
    <x v="9"/>
  </r>
  <r>
    <x v="0"/>
    <x v="9"/>
    <x v="50"/>
    <n v="0.80023817755752757"/>
    <x v="0"/>
    <x v="9"/>
  </r>
  <r>
    <x v="0"/>
    <x v="0"/>
    <x v="22"/>
    <n v="0.16886547407657426"/>
    <x v="0"/>
    <x v="6"/>
  </r>
  <r>
    <x v="0"/>
    <x v="1"/>
    <x v="22"/>
    <n v="0.20630603780145537"/>
    <x v="0"/>
    <x v="6"/>
  </r>
  <r>
    <x v="0"/>
    <x v="2"/>
    <x v="22"/>
    <n v="0.19389782706236777"/>
    <x v="0"/>
    <x v="6"/>
  </r>
  <r>
    <x v="0"/>
    <x v="3"/>
    <x v="22"/>
    <n v="0.16079703429101019"/>
    <x v="0"/>
    <x v="6"/>
  </r>
  <r>
    <x v="0"/>
    <x v="4"/>
    <x v="22"/>
    <n v="0.14822257873849529"/>
    <x v="0"/>
    <x v="6"/>
  </r>
  <r>
    <x v="0"/>
    <x v="5"/>
    <x v="22"/>
    <n v="0.1396553562994225"/>
    <x v="0"/>
    <x v="6"/>
  </r>
  <r>
    <x v="0"/>
    <x v="6"/>
    <x v="22"/>
    <n v="0.10766546100640902"/>
    <x v="0"/>
    <x v="6"/>
  </r>
  <r>
    <x v="0"/>
    <x v="7"/>
    <x v="22"/>
    <n v="8.2646270589298076E-2"/>
    <x v="0"/>
    <x v="6"/>
  </r>
  <r>
    <x v="0"/>
    <x v="8"/>
    <x v="22"/>
    <n v="8.8722223771154532E-2"/>
    <x v="0"/>
    <x v="6"/>
  </r>
  <r>
    <x v="0"/>
    <x v="9"/>
    <x v="22"/>
    <n v="0.12768305603515934"/>
    <x v="0"/>
    <x v="6"/>
  </r>
  <r>
    <x v="0"/>
    <x v="0"/>
    <x v="51"/>
    <n v="0.13071041779786624"/>
    <x v="0"/>
    <x v="9"/>
  </r>
  <r>
    <x v="0"/>
    <x v="1"/>
    <x v="51"/>
    <n v="0.16110324615652083"/>
    <x v="0"/>
    <x v="9"/>
  </r>
  <r>
    <x v="0"/>
    <x v="2"/>
    <x v="51"/>
    <n v="0.14945623143815567"/>
    <x v="0"/>
    <x v="9"/>
  </r>
  <r>
    <x v="0"/>
    <x v="3"/>
    <x v="51"/>
    <n v="0.12145599667114296"/>
    <x v="0"/>
    <x v="9"/>
  </r>
  <r>
    <x v="0"/>
    <x v="4"/>
    <x v="51"/>
    <n v="0.11309634383179935"/>
    <x v="0"/>
    <x v="9"/>
  </r>
  <r>
    <x v="0"/>
    <x v="5"/>
    <x v="51"/>
    <n v="0.10796398153367966"/>
    <x v="0"/>
    <x v="9"/>
  </r>
  <r>
    <x v="0"/>
    <x v="6"/>
    <x v="51"/>
    <n v="8.1267846944603053E-2"/>
    <x v="0"/>
    <x v="9"/>
  </r>
  <r>
    <x v="0"/>
    <x v="7"/>
    <x v="51"/>
    <n v="5.7592821223162394E-2"/>
    <x v="0"/>
    <x v="9"/>
  </r>
  <r>
    <x v="0"/>
    <x v="8"/>
    <x v="51"/>
    <n v="6.5525413332589835E-2"/>
    <x v="0"/>
    <x v="9"/>
  </r>
  <r>
    <x v="0"/>
    <x v="9"/>
    <x v="51"/>
    <n v="0.10217685606655158"/>
    <x v="0"/>
    <x v="9"/>
  </r>
  <r>
    <x v="0"/>
    <x v="0"/>
    <x v="52"/>
    <n v="1.2573760834165549E-2"/>
    <x v="0"/>
    <x v="9"/>
  </r>
  <r>
    <x v="0"/>
    <x v="1"/>
    <x v="52"/>
    <n v="1.8218014357361024E-2"/>
    <x v="0"/>
    <x v="9"/>
  </r>
  <r>
    <x v="0"/>
    <x v="2"/>
    <x v="52"/>
    <n v="1.2502633831290778E-2"/>
    <x v="0"/>
    <x v="9"/>
  </r>
  <r>
    <x v="0"/>
    <x v="3"/>
    <x v="52"/>
    <n v="1.4666890605114889E-2"/>
    <x v="0"/>
    <x v="9"/>
  </r>
  <r>
    <x v="0"/>
    <x v="4"/>
    <x v="52"/>
    <n v="1.2480985093200565E-2"/>
    <x v="0"/>
    <x v="9"/>
  </r>
  <r>
    <x v="0"/>
    <x v="5"/>
    <x v="52"/>
    <n v="1.8982053366539083E-2"/>
    <x v="0"/>
    <x v="9"/>
  </r>
  <r>
    <x v="0"/>
    <x v="6"/>
    <x v="52"/>
    <n v="6.7322440944055043E-3"/>
    <x v="0"/>
    <x v="9"/>
  </r>
  <r>
    <x v="0"/>
    <x v="7"/>
    <x v="52"/>
    <n v="7.0611027217334947E-3"/>
    <x v="0"/>
    <x v="9"/>
  </r>
  <r>
    <x v="0"/>
    <x v="8"/>
    <x v="52"/>
    <n v="9.7423872073013375E-3"/>
    <x v="0"/>
    <x v="9"/>
  </r>
  <r>
    <x v="0"/>
    <x v="9"/>
    <x v="52"/>
    <n v="8.6283921728024134E-3"/>
    <x v="0"/>
    <x v="9"/>
  </r>
  <r>
    <x v="0"/>
    <x v="0"/>
    <x v="53"/>
    <n v="17.969915689580255"/>
    <x v="0"/>
    <x v="3"/>
  </r>
  <r>
    <x v="0"/>
    <x v="1"/>
    <x v="53"/>
    <n v="12.026860637813758"/>
    <x v="0"/>
    <x v="3"/>
  </r>
  <r>
    <x v="0"/>
    <x v="2"/>
    <x v="53"/>
    <n v="18.332225435151514"/>
    <x v="0"/>
    <x v="3"/>
  </r>
  <r>
    <x v="0"/>
    <x v="3"/>
    <x v="53"/>
    <n v="16.68129347715109"/>
    <x v="0"/>
    <x v="3"/>
  </r>
  <r>
    <x v="0"/>
    <x v="4"/>
    <x v="53"/>
    <n v="18.98752558733052"/>
    <x v="0"/>
    <x v="3"/>
  </r>
  <r>
    <x v="0"/>
    <x v="5"/>
    <x v="53"/>
    <n v="11.954744315950251"/>
    <x v="0"/>
    <x v="3"/>
  </r>
  <r>
    <x v="0"/>
    <x v="6"/>
    <x v="53"/>
    <n v="36.419033549832022"/>
    <x v="0"/>
    <x v="3"/>
  </r>
  <r>
    <x v="0"/>
    <x v="7"/>
    <x v="53"/>
    <n v="42.931072471034028"/>
    <x v="0"/>
    <x v="3"/>
  </r>
  <r>
    <x v="0"/>
    <x v="8"/>
    <x v="53"/>
    <n v="26.836783860222482"/>
    <x v="0"/>
    <x v="3"/>
  </r>
  <r>
    <x v="0"/>
    <x v="9"/>
    <x v="53"/>
    <n v="23.15168555645192"/>
    <x v="0"/>
    <x v="3"/>
  </r>
  <r>
    <x v="0"/>
    <x v="0"/>
    <x v="54"/>
    <n v="0.10424234737786153"/>
    <x v="0"/>
    <x v="6"/>
  </r>
  <r>
    <x v="0"/>
    <x v="1"/>
    <x v="54"/>
    <n v="0.11817050183163209"/>
    <x v="0"/>
    <x v="6"/>
  </r>
  <r>
    <x v="0"/>
    <x v="2"/>
    <x v="54"/>
    <n v="0.10766401708387709"/>
    <x v="0"/>
    <x v="6"/>
  </r>
  <r>
    <x v="0"/>
    <x v="3"/>
    <x v="54"/>
    <n v="9.5710667041936398E-2"/>
    <x v="0"/>
    <x v="6"/>
  </r>
  <r>
    <x v="0"/>
    <x v="4"/>
    <x v="54"/>
    <n v="8.8714364409135243E-2"/>
    <x v="0"/>
    <x v="6"/>
  </r>
  <r>
    <x v="0"/>
    <x v="5"/>
    <x v="54"/>
    <n v="8.720305201168288E-2"/>
    <x v="0"/>
    <x v="6"/>
  </r>
  <r>
    <x v="0"/>
    <x v="6"/>
    <x v="54"/>
    <n v="7.6938424773383751E-2"/>
    <x v="0"/>
    <x v="6"/>
  </r>
  <r>
    <x v="0"/>
    <x v="7"/>
    <x v="54"/>
    <n v="5.9640842438307813E-2"/>
    <x v="0"/>
    <x v="6"/>
  </r>
  <r>
    <x v="0"/>
    <x v="8"/>
    <x v="54"/>
    <n v="6.2263250164355258E-2"/>
    <x v="0"/>
    <x v="6"/>
  </r>
  <r>
    <x v="0"/>
    <x v="9"/>
    <x v="54"/>
    <n v="8.7682777716023813E-2"/>
    <x v="0"/>
    <x v="6"/>
  </r>
  <r>
    <x v="0"/>
    <x v="10"/>
    <x v="0"/>
    <n v="0"/>
    <x v="1"/>
    <x v="0"/>
  </r>
  <r>
    <x v="0"/>
    <x v="10"/>
    <x v="0"/>
    <n v="0"/>
    <x v="1"/>
    <x v="0"/>
  </r>
  <r>
    <x v="0"/>
    <x v="11"/>
    <x v="0"/>
    <n v="0"/>
    <x v="1"/>
    <x v="0"/>
  </r>
  <r>
    <x v="0"/>
    <x v="12"/>
    <x v="0"/>
    <n v="0"/>
    <x v="1"/>
    <x v="0"/>
  </r>
  <r>
    <x v="0"/>
    <x v="13"/>
    <x v="0"/>
    <n v="578.61"/>
    <x v="1"/>
    <x v="0"/>
  </r>
  <r>
    <x v="0"/>
    <x v="14"/>
    <x v="0"/>
    <n v="635.22"/>
    <x v="1"/>
    <x v="0"/>
  </r>
  <r>
    <x v="0"/>
    <x v="15"/>
    <x v="0"/>
    <n v="666.79"/>
    <x v="1"/>
    <x v="0"/>
  </r>
  <r>
    <x v="0"/>
    <x v="16"/>
    <x v="0"/>
    <n v="616.61"/>
    <x v="1"/>
    <x v="0"/>
  </r>
  <r>
    <x v="0"/>
    <x v="17"/>
    <x v="0"/>
    <n v="807.59"/>
    <x v="1"/>
    <x v="0"/>
  </r>
  <r>
    <x v="0"/>
    <x v="18"/>
    <x v="0"/>
    <n v="715.89"/>
    <x v="1"/>
    <x v="0"/>
  </r>
  <r>
    <x v="0"/>
    <x v="10"/>
    <x v="55"/>
    <n v="0"/>
    <x v="1"/>
    <x v="0"/>
  </r>
  <r>
    <x v="0"/>
    <x v="10"/>
    <x v="55"/>
    <n v="0"/>
    <x v="1"/>
    <x v="0"/>
  </r>
  <r>
    <x v="0"/>
    <x v="11"/>
    <x v="55"/>
    <n v="0"/>
    <x v="1"/>
    <x v="0"/>
  </r>
  <r>
    <x v="0"/>
    <x v="12"/>
    <x v="55"/>
    <n v="0"/>
    <x v="1"/>
    <x v="0"/>
  </r>
  <r>
    <x v="0"/>
    <x v="13"/>
    <x v="55"/>
    <n v="479.43"/>
    <x v="1"/>
    <x v="0"/>
  </r>
  <r>
    <x v="0"/>
    <x v="14"/>
    <x v="55"/>
    <n v="515.22"/>
    <x v="1"/>
    <x v="0"/>
  </r>
  <r>
    <x v="0"/>
    <x v="15"/>
    <x v="55"/>
    <n v="545.85"/>
    <x v="1"/>
    <x v="0"/>
  </r>
  <r>
    <x v="0"/>
    <x v="16"/>
    <x v="55"/>
    <n v="553.71"/>
    <x v="1"/>
    <x v="0"/>
  </r>
  <r>
    <x v="0"/>
    <x v="17"/>
    <x v="55"/>
    <n v="605.16"/>
    <x v="1"/>
    <x v="0"/>
  </r>
  <r>
    <x v="0"/>
    <x v="18"/>
    <x v="55"/>
    <n v="573.82000000000005"/>
    <x v="1"/>
    <x v="0"/>
  </r>
  <r>
    <x v="0"/>
    <x v="10"/>
    <x v="3"/>
    <n v="0"/>
    <x v="1"/>
    <x v="0"/>
  </r>
  <r>
    <x v="0"/>
    <x v="10"/>
    <x v="3"/>
    <n v="0"/>
    <x v="1"/>
    <x v="0"/>
  </r>
  <r>
    <x v="0"/>
    <x v="11"/>
    <x v="3"/>
    <n v="0"/>
    <x v="1"/>
    <x v="0"/>
  </r>
  <r>
    <x v="0"/>
    <x v="12"/>
    <x v="3"/>
    <n v="0"/>
    <x v="1"/>
    <x v="0"/>
  </r>
  <r>
    <x v="0"/>
    <x v="13"/>
    <x v="3"/>
    <n v="10.47"/>
    <x v="1"/>
    <x v="0"/>
  </r>
  <r>
    <x v="0"/>
    <x v="14"/>
    <x v="3"/>
    <n v="16.260000000000002"/>
    <x v="1"/>
    <x v="0"/>
  </r>
  <r>
    <x v="0"/>
    <x v="15"/>
    <x v="3"/>
    <n v="23.89"/>
    <x v="1"/>
    <x v="0"/>
  </r>
  <r>
    <x v="0"/>
    <x v="16"/>
    <x v="3"/>
    <n v="28.5"/>
    <x v="1"/>
    <x v="0"/>
  </r>
  <r>
    <x v="0"/>
    <x v="17"/>
    <x v="3"/>
    <n v="17.190000000000001"/>
    <x v="1"/>
    <x v="0"/>
  </r>
  <r>
    <x v="0"/>
    <x v="18"/>
    <x v="3"/>
    <n v="31.43"/>
    <x v="1"/>
    <x v="0"/>
  </r>
  <r>
    <x v="0"/>
    <x v="10"/>
    <x v="4"/>
    <n v="0"/>
    <x v="1"/>
    <x v="0"/>
  </r>
  <r>
    <x v="0"/>
    <x v="10"/>
    <x v="4"/>
    <n v="0"/>
    <x v="1"/>
    <x v="0"/>
  </r>
  <r>
    <x v="0"/>
    <x v="11"/>
    <x v="4"/>
    <n v="0"/>
    <x v="1"/>
    <x v="0"/>
  </r>
  <r>
    <x v="0"/>
    <x v="12"/>
    <x v="4"/>
    <n v="0"/>
    <x v="1"/>
    <x v="0"/>
  </r>
  <r>
    <x v="0"/>
    <x v="13"/>
    <x v="4"/>
    <n v="24.38"/>
    <x v="1"/>
    <x v="0"/>
  </r>
  <r>
    <x v="0"/>
    <x v="14"/>
    <x v="4"/>
    <n v="25.6"/>
    <x v="1"/>
    <x v="0"/>
  </r>
  <r>
    <x v="0"/>
    <x v="15"/>
    <x v="4"/>
    <n v="24.2"/>
    <x v="1"/>
    <x v="0"/>
  </r>
  <r>
    <x v="0"/>
    <x v="16"/>
    <x v="4"/>
    <n v="24.39"/>
    <x v="1"/>
    <x v="0"/>
  </r>
  <r>
    <x v="0"/>
    <x v="17"/>
    <x v="4"/>
    <n v="35.479999999999997"/>
    <x v="1"/>
    <x v="0"/>
  </r>
  <r>
    <x v="0"/>
    <x v="18"/>
    <x v="4"/>
    <n v="35.53"/>
    <x v="1"/>
    <x v="0"/>
  </r>
  <r>
    <x v="0"/>
    <x v="10"/>
    <x v="5"/>
    <n v="0"/>
    <x v="1"/>
    <x v="0"/>
  </r>
  <r>
    <x v="0"/>
    <x v="10"/>
    <x v="5"/>
    <n v="0"/>
    <x v="1"/>
    <x v="0"/>
  </r>
  <r>
    <x v="0"/>
    <x v="11"/>
    <x v="5"/>
    <n v="0"/>
    <x v="1"/>
    <x v="0"/>
  </r>
  <r>
    <x v="0"/>
    <x v="12"/>
    <x v="5"/>
    <n v="0"/>
    <x v="1"/>
    <x v="0"/>
  </r>
  <r>
    <x v="0"/>
    <x v="13"/>
    <x v="5"/>
    <n v="0.26"/>
    <x v="1"/>
    <x v="0"/>
  </r>
  <r>
    <x v="0"/>
    <x v="14"/>
    <x v="5"/>
    <n v="7.0000000000000007E-2"/>
    <x v="1"/>
    <x v="0"/>
  </r>
  <r>
    <x v="0"/>
    <x v="15"/>
    <x v="5"/>
    <n v="0.42"/>
    <x v="1"/>
    <x v="0"/>
  </r>
  <r>
    <x v="0"/>
    <x v="16"/>
    <x v="5"/>
    <n v="0.22"/>
    <x v="1"/>
    <x v="0"/>
  </r>
  <r>
    <x v="0"/>
    <x v="17"/>
    <x v="5"/>
    <n v="7.4"/>
    <x v="1"/>
    <x v="0"/>
  </r>
  <r>
    <x v="0"/>
    <x v="18"/>
    <x v="5"/>
    <n v="7.81"/>
    <x v="1"/>
    <x v="0"/>
  </r>
  <r>
    <x v="0"/>
    <x v="10"/>
    <x v="6"/>
    <n v="0"/>
    <x v="1"/>
    <x v="0"/>
  </r>
  <r>
    <x v="0"/>
    <x v="10"/>
    <x v="6"/>
    <n v="0"/>
    <x v="1"/>
    <x v="0"/>
  </r>
  <r>
    <x v="0"/>
    <x v="11"/>
    <x v="6"/>
    <n v="0"/>
    <x v="1"/>
    <x v="0"/>
  </r>
  <r>
    <x v="0"/>
    <x v="12"/>
    <x v="6"/>
    <n v="0"/>
    <x v="1"/>
    <x v="0"/>
  </r>
  <r>
    <x v="0"/>
    <x v="13"/>
    <x v="6"/>
    <n v="85.01"/>
    <x v="1"/>
    <x v="0"/>
  </r>
  <r>
    <x v="0"/>
    <x v="14"/>
    <x v="6"/>
    <n v="110.59"/>
    <x v="1"/>
    <x v="0"/>
  </r>
  <r>
    <x v="0"/>
    <x v="15"/>
    <x v="6"/>
    <n v="120.21"/>
    <x v="1"/>
    <x v="0"/>
  </r>
  <r>
    <x v="0"/>
    <x v="16"/>
    <x v="6"/>
    <n v="66.790000000000006"/>
    <x v="1"/>
    <x v="0"/>
  </r>
  <r>
    <x v="0"/>
    <x v="17"/>
    <x v="6"/>
    <n v="176.74"/>
    <x v="1"/>
    <x v="0"/>
  </r>
  <r>
    <x v="0"/>
    <x v="18"/>
    <x v="6"/>
    <n v="130.16"/>
    <x v="1"/>
    <x v="0"/>
  </r>
  <r>
    <x v="0"/>
    <x v="10"/>
    <x v="7"/>
    <n v="0"/>
    <x v="1"/>
    <x v="0"/>
  </r>
  <r>
    <x v="0"/>
    <x v="10"/>
    <x v="7"/>
    <n v="0"/>
    <x v="1"/>
    <x v="0"/>
  </r>
  <r>
    <x v="0"/>
    <x v="11"/>
    <x v="7"/>
    <n v="0"/>
    <x v="1"/>
    <x v="0"/>
  </r>
  <r>
    <x v="0"/>
    <x v="12"/>
    <x v="7"/>
    <n v="0"/>
    <x v="1"/>
    <x v="0"/>
  </r>
  <r>
    <x v="0"/>
    <x v="13"/>
    <x v="7"/>
    <n v="27.7"/>
    <x v="1"/>
    <x v="0"/>
  </r>
  <r>
    <x v="0"/>
    <x v="14"/>
    <x v="7"/>
    <n v="38.26"/>
    <x v="1"/>
    <x v="0"/>
  </r>
  <r>
    <x v="0"/>
    <x v="15"/>
    <x v="7"/>
    <n v="38.369999999999997"/>
    <x v="1"/>
    <x v="0"/>
  </r>
  <r>
    <x v="0"/>
    <x v="16"/>
    <x v="7"/>
    <n v="18.45"/>
    <x v="1"/>
    <x v="0"/>
  </r>
  <r>
    <x v="0"/>
    <x v="17"/>
    <x v="7"/>
    <n v="58.32"/>
    <x v="1"/>
    <x v="0"/>
  </r>
  <r>
    <x v="0"/>
    <x v="18"/>
    <x v="7"/>
    <n v="16.62"/>
    <x v="1"/>
    <x v="0"/>
  </r>
  <r>
    <x v="0"/>
    <x v="10"/>
    <x v="8"/>
    <n v="0"/>
    <x v="1"/>
    <x v="0"/>
  </r>
  <r>
    <x v="0"/>
    <x v="10"/>
    <x v="8"/>
    <n v="0"/>
    <x v="1"/>
    <x v="0"/>
  </r>
  <r>
    <x v="0"/>
    <x v="11"/>
    <x v="8"/>
    <n v="0"/>
    <x v="1"/>
    <x v="0"/>
  </r>
  <r>
    <x v="0"/>
    <x v="12"/>
    <x v="8"/>
    <n v="0"/>
    <x v="1"/>
    <x v="0"/>
  </r>
  <r>
    <x v="0"/>
    <x v="13"/>
    <x v="8"/>
    <n v="57.45"/>
    <x v="1"/>
    <x v="0"/>
  </r>
  <r>
    <x v="0"/>
    <x v="14"/>
    <x v="8"/>
    <n v="72.67"/>
    <x v="1"/>
    <x v="0"/>
  </r>
  <r>
    <x v="0"/>
    <x v="15"/>
    <x v="8"/>
    <n v="81.87"/>
    <x v="1"/>
    <x v="0"/>
  </r>
  <r>
    <x v="0"/>
    <x v="16"/>
    <x v="8"/>
    <n v="48.27"/>
    <x v="1"/>
    <x v="0"/>
  </r>
  <r>
    <x v="0"/>
    <x v="17"/>
    <x v="8"/>
    <n v="118.63"/>
    <x v="1"/>
    <x v="0"/>
  </r>
  <r>
    <x v="0"/>
    <x v="18"/>
    <x v="8"/>
    <n v="113.53"/>
    <x v="1"/>
    <x v="0"/>
  </r>
  <r>
    <x v="1"/>
    <x v="0"/>
    <x v="0"/>
    <n v="19126.849999999999"/>
    <x v="0"/>
    <x v="0"/>
  </r>
  <r>
    <x v="1"/>
    <x v="1"/>
    <x v="0"/>
    <n v="22565.759999999998"/>
    <x v="0"/>
    <x v="0"/>
  </r>
  <r>
    <x v="1"/>
    <x v="2"/>
    <x v="0"/>
    <n v="26516.03"/>
    <x v="0"/>
    <x v="0"/>
  </r>
  <r>
    <x v="1"/>
    <x v="3"/>
    <x v="0"/>
    <n v="31618.33"/>
    <x v="0"/>
    <x v="0"/>
  </r>
  <r>
    <x v="1"/>
    <x v="4"/>
    <x v="0"/>
    <n v="35306.43"/>
    <x v="0"/>
    <x v="0"/>
  </r>
  <r>
    <x v="1"/>
    <x v="5"/>
    <x v="0"/>
    <n v="38817.15"/>
    <x v="0"/>
    <x v="0"/>
  </r>
  <r>
    <x v="1"/>
    <x v="6"/>
    <x v="0"/>
    <n v="39192.1"/>
    <x v="0"/>
    <x v="0"/>
  </r>
  <r>
    <x v="1"/>
    <x v="7"/>
    <x v="0"/>
    <n v="42767.6"/>
    <x v="0"/>
    <x v="0"/>
  </r>
  <r>
    <x v="1"/>
    <x v="8"/>
    <x v="0"/>
    <n v="43448.94"/>
    <x v="0"/>
    <x v="0"/>
  </r>
  <r>
    <x v="1"/>
    <x v="9"/>
    <x v="0"/>
    <n v="48352.68"/>
    <x v="0"/>
    <x v="0"/>
  </r>
  <r>
    <x v="1"/>
    <x v="0"/>
    <x v="1"/>
    <n v="6792.19"/>
    <x v="0"/>
    <x v="0"/>
  </r>
  <r>
    <x v="1"/>
    <x v="1"/>
    <x v="1"/>
    <n v="8433.7000000000007"/>
    <x v="0"/>
    <x v="0"/>
  </r>
  <r>
    <x v="1"/>
    <x v="2"/>
    <x v="1"/>
    <n v="9729.93"/>
    <x v="0"/>
    <x v="0"/>
  </r>
  <r>
    <x v="1"/>
    <x v="3"/>
    <x v="1"/>
    <n v="12375.05"/>
    <x v="0"/>
    <x v="0"/>
  </r>
  <r>
    <x v="1"/>
    <x v="4"/>
    <x v="1"/>
    <n v="13353.03"/>
    <x v="0"/>
    <x v="0"/>
  </r>
  <r>
    <x v="1"/>
    <x v="5"/>
    <x v="1"/>
    <n v="15007.9"/>
    <x v="0"/>
    <x v="0"/>
  </r>
  <r>
    <x v="1"/>
    <x v="6"/>
    <x v="1"/>
    <n v="13763.88"/>
    <x v="0"/>
    <x v="0"/>
  </r>
  <r>
    <x v="1"/>
    <x v="7"/>
    <x v="1"/>
    <n v="15456.59"/>
    <x v="0"/>
    <x v="0"/>
  </r>
  <r>
    <x v="1"/>
    <x v="8"/>
    <x v="1"/>
    <n v="14827.72"/>
    <x v="0"/>
    <x v="0"/>
  </r>
  <r>
    <x v="1"/>
    <x v="9"/>
    <x v="1"/>
    <n v="17623.52"/>
    <x v="0"/>
    <x v="0"/>
  </r>
  <r>
    <x v="1"/>
    <x v="0"/>
    <x v="2"/>
    <n v="1468.8"/>
    <x v="0"/>
    <x v="0"/>
  </r>
  <r>
    <x v="1"/>
    <x v="1"/>
    <x v="2"/>
    <n v="1708.5"/>
    <x v="0"/>
    <x v="0"/>
  </r>
  <r>
    <x v="1"/>
    <x v="2"/>
    <x v="2"/>
    <n v="1935.11"/>
    <x v="0"/>
    <x v="0"/>
  </r>
  <r>
    <x v="1"/>
    <x v="3"/>
    <x v="2"/>
    <n v="2145.63"/>
    <x v="0"/>
    <x v="0"/>
  </r>
  <r>
    <x v="1"/>
    <x v="4"/>
    <x v="2"/>
    <n v="2504.2399999999998"/>
    <x v="0"/>
    <x v="0"/>
  </r>
  <r>
    <x v="1"/>
    <x v="5"/>
    <x v="2"/>
    <n v="2772.28"/>
    <x v="0"/>
    <x v="0"/>
  </r>
  <r>
    <x v="1"/>
    <x v="6"/>
    <x v="2"/>
    <n v="3440.97"/>
    <x v="0"/>
    <x v="0"/>
  </r>
  <r>
    <x v="1"/>
    <x v="7"/>
    <x v="2"/>
    <n v="3631.73"/>
    <x v="0"/>
    <x v="0"/>
  </r>
  <r>
    <x v="1"/>
    <x v="8"/>
    <x v="2"/>
    <n v="3760.9"/>
    <x v="0"/>
    <x v="0"/>
  </r>
  <r>
    <x v="1"/>
    <x v="9"/>
    <x v="2"/>
    <n v="4177.88"/>
    <x v="0"/>
    <x v="0"/>
  </r>
  <r>
    <x v="1"/>
    <x v="0"/>
    <x v="3"/>
    <n v="630.67999999999995"/>
    <x v="0"/>
    <x v="0"/>
  </r>
  <r>
    <x v="1"/>
    <x v="1"/>
    <x v="3"/>
    <n v="536.1"/>
    <x v="0"/>
    <x v="0"/>
  </r>
  <r>
    <x v="1"/>
    <x v="2"/>
    <x v="3"/>
    <n v="784.35"/>
    <x v="0"/>
    <x v="0"/>
  </r>
  <r>
    <x v="1"/>
    <x v="3"/>
    <x v="3"/>
    <n v="877.6"/>
    <x v="0"/>
    <x v="0"/>
  </r>
  <r>
    <x v="1"/>
    <x v="4"/>
    <x v="3"/>
    <n v="970.95"/>
    <x v="0"/>
    <x v="0"/>
  </r>
  <r>
    <x v="1"/>
    <x v="5"/>
    <x v="3"/>
    <n v="1256.51"/>
    <x v="0"/>
    <x v="0"/>
  </r>
  <r>
    <x v="1"/>
    <x v="6"/>
    <x v="3"/>
    <n v="1483.11"/>
    <x v="0"/>
    <x v="0"/>
  </r>
  <r>
    <x v="1"/>
    <x v="7"/>
    <x v="3"/>
    <n v="1767.5"/>
    <x v="0"/>
    <x v="0"/>
  </r>
  <r>
    <x v="1"/>
    <x v="8"/>
    <x v="3"/>
    <n v="2252.34"/>
    <x v="0"/>
    <x v="0"/>
  </r>
  <r>
    <x v="1"/>
    <x v="9"/>
    <x v="3"/>
    <n v="2073.0500000000002"/>
    <x v="0"/>
    <x v="0"/>
  </r>
  <r>
    <x v="1"/>
    <x v="0"/>
    <x v="4"/>
    <n v="643.9"/>
    <x v="0"/>
    <x v="0"/>
  </r>
  <r>
    <x v="1"/>
    <x v="1"/>
    <x v="4"/>
    <n v="699.09"/>
    <x v="0"/>
    <x v="0"/>
  </r>
  <r>
    <x v="1"/>
    <x v="2"/>
    <x v="4"/>
    <n v="745.48"/>
    <x v="0"/>
    <x v="0"/>
  </r>
  <r>
    <x v="1"/>
    <x v="3"/>
    <x v="4"/>
    <n v="859.11"/>
    <x v="0"/>
    <x v="0"/>
  </r>
  <r>
    <x v="1"/>
    <x v="4"/>
    <x v="4"/>
    <n v="964.92"/>
    <x v="0"/>
    <x v="0"/>
  </r>
  <r>
    <x v="1"/>
    <x v="5"/>
    <x v="4"/>
    <n v="1027.96"/>
    <x v="0"/>
    <x v="0"/>
  </r>
  <r>
    <x v="1"/>
    <x v="6"/>
    <x v="4"/>
    <n v="1077.4000000000001"/>
    <x v="0"/>
    <x v="0"/>
  </r>
  <r>
    <x v="1"/>
    <x v="7"/>
    <x v="4"/>
    <n v="1152.79"/>
    <x v="0"/>
    <x v="0"/>
  </r>
  <r>
    <x v="1"/>
    <x v="8"/>
    <x v="4"/>
    <n v="1236.28"/>
    <x v="0"/>
    <x v="0"/>
  </r>
  <r>
    <x v="1"/>
    <x v="9"/>
    <x v="4"/>
    <n v="1396.61"/>
    <x v="0"/>
    <x v="0"/>
  </r>
  <r>
    <x v="1"/>
    <x v="0"/>
    <x v="5"/>
    <n v="91.79"/>
    <x v="0"/>
    <x v="0"/>
  </r>
  <r>
    <x v="1"/>
    <x v="1"/>
    <x v="5"/>
    <n v="91.67"/>
    <x v="0"/>
    <x v="0"/>
  </r>
  <r>
    <x v="1"/>
    <x v="2"/>
    <x v="5"/>
    <n v="102.04"/>
    <x v="0"/>
    <x v="0"/>
  </r>
  <r>
    <x v="1"/>
    <x v="3"/>
    <x v="5"/>
    <n v="108.13"/>
    <x v="0"/>
    <x v="0"/>
  </r>
  <r>
    <x v="1"/>
    <x v="4"/>
    <x v="5"/>
    <n v="29.17"/>
    <x v="0"/>
    <x v="0"/>
  </r>
  <r>
    <x v="1"/>
    <x v="5"/>
    <x v="5"/>
    <n v="90.96"/>
    <x v="0"/>
    <x v="0"/>
  </r>
  <r>
    <x v="1"/>
    <x v="6"/>
    <x v="5"/>
    <n v="78.13"/>
    <x v="0"/>
    <x v="0"/>
  </r>
  <r>
    <x v="1"/>
    <x v="7"/>
    <x v="5"/>
    <n v="49.03"/>
    <x v="0"/>
    <x v="0"/>
  </r>
  <r>
    <x v="1"/>
    <x v="8"/>
    <x v="5"/>
    <n v="115.01"/>
    <x v="0"/>
    <x v="0"/>
  </r>
  <r>
    <x v="1"/>
    <x v="9"/>
    <x v="5"/>
    <n v="71.400000000000006"/>
    <x v="0"/>
    <x v="0"/>
  </r>
  <r>
    <x v="1"/>
    <x v="0"/>
    <x v="6"/>
    <n v="6245.71"/>
    <x v="0"/>
    <x v="0"/>
  </r>
  <r>
    <x v="1"/>
    <x v="1"/>
    <x v="6"/>
    <n v="7434.87"/>
    <x v="0"/>
    <x v="0"/>
  </r>
  <r>
    <x v="1"/>
    <x v="2"/>
    <x v="6"/>
    <n v="9168.15"/>
    <x v="0"/>
    <x v="0"/>
  </r>
  <r>
    <x v="1"/>
    <x v="3"/>
    <x v="6"/>
    <n v="11105.65"/>
    <x v="0"/>
    <x v="0"/>
  </r>
  <r>
    <x v="1"/>
    <x v="4"/>
    <x v="6"/>
    <n v="13051.55"/>
    <x v="0"/>
    <x v="0"/>
  </r>
  <r>
    <x v="1"/>
    <x v="5"/>
    <x v="6"/>
    <n v="14362.05"/>
    <x v="0"/>
    <x v="0"/>
  </r>
  <r>
    <x v="1"/>
    <x v="6"/>
    <x v="6"/>
    <n v="14859.07"/>
    <x v="0"/>
    <x v="0"/>
  </r>
  <r>
    <x v="1"/>
    <x v="7"/>
    <x v="6"/>
    <n v="16026.32"/>
    <x v="0"/>
    <x v="0"/>
  </r>
  <r>
    <x v="1"/>
    <x v="8"/>
    <x v="6"/>
    <n v="17409.11"/>
    <x v="0"/>
    <x v="0"/>
  </r>
  <r>
    <x v="1"/>
    <x v="9"/>
    <x v="6"/>
    <n v="19149.82"/>
    <x v="0"/>
    <x v="0"/>
  </r>
  <r>
    <x v="1"/>
    <x v="0"/>
    <x v="7"/>
    <n v="2034.93"/>
    <x v="0"/>
    <x v="0"/>
  </r>
  <r>
    <x v="1"/>
    <x v="1"/>
    <x v="7"/>
    <n v="2365.4499999999998"/>
    <x v="0"/>
    <x v="0"/>
  </r>
  <r>
    <x v="1"/>
    <x v="2"/>
    <x v="7"/>
    <n v="2845.76"/>
    <x v="0"/>
    <x v="0"/>
  </r>
  <r>
    <x v="1"/>
    <x v="3"/>
    <x v="7"/>
    <n v="3412.07"/>
    <x v="0"/>
    <x v="0"/>
  </r>
  <r>
    <x v="1"/>
    <x v="4"/>
    <x v="7"/>
    <n v="4060.93"/>
    <x v="0"/>
    <x v="0"/>
  </r>
  <r>
    <x v="1"/>
    <x v="5"/>
    <x v="7"/>
    <n v="4596.42"/>
    <x v="0"/>
    <x v="0"/>
  </r>
  <r>
    <x v="1"/>
    <x v="6"/>
    <x v="7"/>
    <n v="5358.21"/>
    <x v="0"/>
    <x v="0"/>
  </r>
  <r>
    <x v="1"/>
    <x v="7"/>
    <x v="7"/>
    <n v="5549.09"/>
    <x v="0"/>
    <x v="0"/>
  </r>
  <r>
    <x v="1"/>
    <x v="8"/>
    <x v="7"/>
    <n v="5916.43"/>
    <x v="0"/>
    <x v="0"/>
  </r>
  <r>
    <x v="1"/>
    <x v="9"/>
    <x v="7"/>
    <n v="6313.92"/>
    <x v="0"/>
    <x v="0"/>
  </r>
  <r>
    <x v="1"/>
    <x v="0"/>
    <x v="8"/>
    <n v="4168.18"/>
    <x v="0"/>
    <x v="0"/>
  </r>
  <r>
    <x v="1"/>
    <x v="1"/>
    <x v="8"/>
    <n v="5017.93"/>
    <x v="0"/>
    <x v="0"/>
  </r>
  <r>
    <x v="1"/>
    <x v="2"/>
    <x v="8"/>
    <n v="6258.14"/>
    <x v="0"/>
    <x v="0"/>
  </r>
  <r>
    <x v="1"/>
    <x v="3"/>
    <x v="8"/>
    <n v="7608.07"/>
    <x v="0"/>
    <x v="0"/>
  </r>
  <r>
    <x v="1"/>
    <x v="4"/>
    <x v="8"/>
    <n v="8891.3799999999992"/>
    <x v="0"/>
    <x v="0"/>
  </r>
  <r>
    <x v="1"/>
    <x v="5"/>
    <x v="8"/>
    <n v="9663.17"/>
    <x v="0"/>
    <x v="0"/>
  </r>
  <r>
    <x v="1"/>
    <x v="6"/>
    <x v="8"/>
    <n v="9344.4500000000007"/>
    <x v="0"/>
    <x v="0"/>
  </r>
  <r>
    <x v="1"/>
    <x v="7"/>
    <x v="8"/>
    <n v="10289.44"/>
    <x v="0"/>
    <x v="0"/>
  </r>
  <r>
    <x v="1"/>
    <x v="8"/>
    <x v="8"/>
    <n v="11271.2"/>
    <x v="0"/>
    <x v="0"/>
  </r>
  <r>
    <x v="1"/>
    <x v="9"/>
    <x v="8"/>
    <n v="12592.33"/>
    <x v="0"/>
    <x v="0"/>
  </r>
  <r>
    <x v="1"/>
    <x v="0"/>
    <x v="9"/>
    <n v="3818.2"/>
    <x v="0"/>
    <x v="0"/>
  </r>
  <r>
    <x v="1"/>
    <x v="1"/>
    <x v="9"/>
    <n v="3443.45"/>
    <x v="0"/>
    <x v="0"/>
  </r>
  <r>
    <x v="1"/>
    <x v="2"/>
    <x v="9"/>
    <n v="3518.28"/>
    <x v="0"/>
    <x v="0"/>
  </r>
  <r>
    <x v="1"/>
    <x v="3"/>
    <x v="9"/>
    <n v="4148.4399999999996"/>
    <x v="0"/>
    <x v="0"/>
  </r>
  <r>
    <x v="1"/>
    <x v="4"/>
    <x v="9"/>
    <n v="4771.92"/>
    <x v="0"/>
    <x v="0"/>
  </r>
  <r>
    <x v="1"/>
    <x v="5"/>
    <x v="9"/>
    <n v="5009.6899999999996"/>
    <x v="0"/>
    <x v="0"/>
  </r>
  <r>
    <x v="1"/>
    <x v="6"/>
    <x v="9"/>
    <n v="6840.12"/>
    <x v="0"/>
    <x v="0"/>
  </r>
  <r>
    <x v="1"/>
    <x v="7"/>
    <x v="9"/>
    <n v="5770.02"/>
    <x v="0"/>
    <x v="0"/>
  </r>
  <r>
    <x v="1"/>
    <x v="8"/>
    <x v="9"/>
    <n v="6285.21"/>
    <x v="0"/>
    <x v="0"/>
  </r>
  <r>
    <x v="1"/>
    <x v="9"/>
    <x v="9"/>
    <n v="7048.69"/>
    <x v="0"/>
    <x v="0"/>
  </r>
  <r>
    <x v="1"/>
    <x v="0"/>
    <x v="10"/>
    <n v="381.82"/>
    <x v="0"/>
    <x v="1"/>
  </r>
  <r>
    <x v="1"/>
    <x v="1"/>
    <x v="10"/>
    <n v="773.81"/>
    <x v="0"/>
    <x v="1"/>
  </r>
  <r>
    <x v="1"/>
    <x v="2"/>
    <x v="10"/>
    <n v="781.84"/>
    <x v="0"/>
    <x v="1"/>
  </r>
  <r>
    <x v="1"/>
    <x v="3"/>
    <x v="10"/>
    <n v="790.18"/>
    <x v="0"/>
    <x v="1"/>
  </r>
  <r>
    <x v="1"/>
    <x v="4"/>
    <x v="10"/>
    <n v="795.32"/>
    <x v="0"/>
    <x v="1"/>
  </r>
  <r>
    <x v="1"/>
    <x v="5"/>
    <x v="10"/>
    <n v="801.55"/>
    <x v="0"/>
    <x v="1"/>
  </r>
  <r>
    <x v="1"/>
    <x v="6"/>
    <x v="10"/>
    <n v="804.72"/>
    <x v="0"/>
    <x v="1"/>
  </r>
  <r>
    <x v="1"/>
    <x v="7"/>
    <x v="10"/>
    <n v="1214.74"/>
    <x v="0"/>
    <x v="1"/>
  </r>
  <r>
    <x v="1"/>
    <x v="8"/>
    <x v="10"/>
    <n v="1220.43"/>
    <x v="0"/>
    <x v="1"/>
  </r>
  <r>
    <x v="1"/>
    <x v="9"/>
    <x v="10"/>
    <n v="1225.8599999999999"/>
    <x v="0"/>
    <x v="1"/>
  </r>
  <r>
    <x v="1"/>
    <x v="0"/>
    <x v="11"/>
    <n v="14076.49"/>
    <x v="0"/>
    <x v="1"/>
  </r>
  <r>
    <x v="1"/>
    <x v="1"/>
    <x v="11"/>
    <n v="15716.09"/>
    <x v="0"/>
    <x v="1"/>
  </r>
  <r>
    <x v="1"/>
    <x v="2"/>
    <x v="11"/>
    <n v="18676.740000000002"/>
    <x v="0"/>
    <x v="1"/>
  </r>
  <r>
    <x v="1"/>
    <x v="3"/>
    <x v="11"/>
    <n v="22367.72"/>
    <x v="0"/>
    <x v="1"/>
  </r>
  <r>
    <x v="1"/>
    <x v="4"/>
    <x v="11"/>
    <n v="26441.64"/>
    <x v="0"/>
    <x v="1"/>
  </r>
  <r>
    <x v="1"/>
    <x v="5"/>
    <x v="11"/>
    <n v="30933.94"/>
    <x v="0"/>
    <x v="1"/>
  </r>
  <r>
    <x v="1"/>
    <x v="6"/>
    <x v="11"/>
    <n v="41874.800000000003"/>
    <x v="0"/>
    <x v="1"/>
  </r>
  <r>
    <x v="1"/>
    <x v="7"/>
    <x v="11"/>
    <n v="45198.19"/>
    <x v="0"/>
    <x v="1"/>
  </r>
  <r>
    <x v="1"/>
    <x v="8"/>
    <x v="11"/>
    <n v="51289.68"/>
    <x v="0"/>
    <x v="1"/>
  </r>
  <r>
    <x v="1"/>
    <x v="9"/>
    <x v="11"/>
    <n v="57915.01"/>
    <x v="0"/>
    <x v="1"/>
  </r>
  <r>
    <x v="1"/>
    <x v="0"/>
    <x v="12"/>
    <n v="110.76"/>
    <x v="0"/>
    <x v="1"/>
  </r>
  <r>
    <x v="1"/>
    <x v="1"/>
    <x v="12"/>
    <n v="124.54"/>
    <x v="0"/>
    <x v="1"/>
  </r>
  <r>
    <x v="1"/>
    <x v="2"/>
    <x v="12"/>
    <n v="117.6"/>
    <x v="0"/>
    <x v="1"/>
  </r>
  <r>
    <x v="1"/>
    <x v="3"/>
    <x v="12"/>
    <n v="102.38"/>
    <x v="0"/>
    <x v="1"/>
  </r>
  <r>
    <x v="1"/>
    <x v="4"/>
    <x v="12"/>
    <n v="242.41"/>
    <x v="0"/>
    <x v="1"/>
  </r>
  <r>
    <x v="1"/>
    <x v="5"/>
    <x v="12"/>
    <n v="268.8"/>
    <x v="0"/>
    <x v="1"/>
  </r>
  <r>
    <x v="1"/>
    <x v="6"/>
    <x v="12"/>
    <n v="83.78"/>
    <x v="0"/>
    <x v="1"/>
  </r>
  <r>
    <x v="1"/>
    <x v="7"/>
    <x v="12"/>
    <n v="45.72"/>
    <x v="0"/>
    <x v="1"/>
  </r>
  <r>
    <x v="1"/>
    <x v="8"/>
    <x v="12"/>
    <n v="35.92"/>
    <x v="0"/>
    <x v="1"/>
  </r>
  <r>
    <x v="1"/>
    <x v="9"/>
    <x v="12"/>
    <n v="13.44"/>
    <x v="0"/>
    <x v="1"/>
  </r>
  <r>
    <x v="1"/>
    <x v="0"/>
    <x v="13"/>
    <n v="8774.02"/>
    <x v="0"/>
    <x v="1"/>
  </r>
  <r>
    <x v="1"/>
    <x v="1"/>
    <x v="13"/>
    <n v="9171.7199999999993"/>
    <x v="0"/>
    <x v="1"/>
  </r>
  <r>
    <x v="1"/>
    <x v="2"/>
    <x v="13"/>
    <n v="10007.42"/>
    <x v="0"/>
    <x v="1"/>
  </r>
  <r>
    <x v="1"/>
    <x v="3"/>
    <x v="13"/>
    <n v="12139.83"/>
    <x v="0"/>
    <x v="1"/>
  </r>
  <r>
    <x v="1"/>
    <x v="4"/>
    <x v="13"/>
    <n v="12921.3"/>
    <x v="0"/>
    <x v="1"/>
  </r>
  <r>
    <x v="1"/>
    <x v="5"/>
    <x v="13"/>
    <n v="15303.28"/>
    <x v="0"/>
    <x v="1"/>
  </r>
  <r>
    <x v="1"/>
    <x v="6"/>
    <x v="13"/>
    <n v="15106.63"/>
    <x v="0"/>
    <x v="1"/>
  </r>
  <r>
    <x v="1"/>
    <x v="7"/>
    <x v="13"/>
    <n v="15893.48"/>
    <x v="0"/>
    <x v="1"/>
  </r>
  <r>
    <x v="1"/>
    <x v="8"/>
    <x v="13"/>
    <n v="16523.96"/>
    <x v="0"/>
    <x v="1"/>
  </r>
  <r>
    <x v="1"/>
    <x v="9"/>
    <x v="13"/>
    <n v="19374.189999999999"/>
    <x v="0"/>
    <x v="1"/>
  </r>
  <r>
    <x v="1"/>
    <x v="0"/>
    <x v="14"/>
    <n v="5000.4799999999996"/>
    <x v="0"/>
    <x v="1"/>
  </r>
  <r>
    <x v="1"/>
    <x v="1"/>
    <x v="14"/>
    <n v="4867.8"/>
    <x v="0"/>
    <x v="1"/>
  </r>
  <r>
    <x v="1"/>
    <x v="2"/>
    <x v="14"/>
    <n v="5206.83"/>
    <x v="0"/>
    <x v="1"/>
  </r>
  <r>
    <x v="1"/>
    <x v="3"/>
    <x v="14"/>
    <n v="5981.28"/>
    <x v="0"/>
    <x v="1"/>
  </r>
  <r>
    <x v="1"/>
    <x v="4"/>
    <x v="14"/>
    <n v="7284.02"/>
    <x v="0"/>
    <x v="1"/>
  </r>
  <r>
    <x v="1"/>
    <x v="5"/>
    <x v="14"/>
    <n v="6942.77"/>
    <x v="0"/>
    <x v="1"/>
  </r>
  <r>
    <x v="1"/>
    <x v="6"/>
    <x v="14"/>
    <n v="11747.59"/>
    <x v="0"/>
    <x v="1"/>
  </r>
  <r>
    <x v="1"/>
    <x v="7"/>
    <x v="14"/>
    <n v="17581.38"/>
    <x v="0"/>
    <x v="1"/>
  </r>
  <r>
    <x v="1"/>
    <x v="8"/>
    <x v="14"/>
    <n v="22052.86"/>
    <x v="0"/>
    <x v="1"/>
  </r>
  <r>
    <x v="1"/>
    <x v="9"/>
    <x v="14"/>
    <n v="25043.49"/>
    <x v="0"/>
    <x v="1"/>
  </r>
  <r>
    <x v="1"/>
    <x v="0"/>
    <x v="15"/>
    <n v="1025.51"/>
    <x v="0"/>
    <x v="1"/>
  </r>
  <r>
    <x v="1"/>
    <x v="1"/>
    <x v="15"/>
    <n v="1086.68"/>
    <x v="0"/>
    <x v="1"/>
  </r>
  <r>
    <x v="1"/>
    <x v="2"/>
    <x v="15"/>
    <n v="1200.2"/>
    <x v="0"/>
    <x v="1"/>
  </r>
  <r>
    <x v="1"/>
    <x v="3"/>
    <x v="15"/>
    <n v="1395.76"/>
    <x v="0"/>
    <x v="1"/>
  </r>
  <r>
    <x v="1"/>
    <x v="4"/>
    <x v="15"/>
    <n v="2439.21"/>
    <x v="0"/>
    <x v="1"/>
  </r>
  <r>
    <x v="1"/>
    <x v="5"/>
    <x v="15"/>
    <n v="1982.07"/>
    <x v="0"/>
    <x v="1"/>
  </r>
  <r>
    <x v="1"/>
    <x v="6"/>
    <x v="15"/>
    <n v="1917.18"/>
    <x v="0"/>
    <x v="1"/>
  </r>
  <r>
    <x v="1"/>
    <x v="7"/>
    <x v="15"/>
    <n v="2474.29"/>
    <x v="0"/>
    <x v="1"/>
  </r>
  <r>
    <x v="1"/>
    <x v="8"/>
    <x v="15"/>
    <n v="2682.29"/>
    <x v="0"/>
    <x v="1"/>
  </r>
  <r>
    <x v="1"/>
    <x v="9"/>
    <x v="15"/>
    <n v="4035.28"/>
    <x v="0"/>
    <x v="1"/>
  </r>
  <r>
    <x v="1"/>
    <x v="0"/>
    <x v="16"/>
    <n v="5092.0200000000004"/>
    <x v="0"/>
    <x v="1"/>
  </r>
  <r>
    <x v="1"/>
    <x v="1"/>
    <x v="16"/>
    <n v="5734.8"/>
    <x v="0"/>
    <x v="1"/>
  </r>
  <r>
    <x v="1"/>
    <x v="2"/>
    <x v="16"/>
    <n v="6426.87"/>
    <x v="0"/>
    <x v="1"/>
  </r>
  <r>
    <x v="1"/>
    <x v="3"/>
    <x v="16"/>
    <n v="7522.09"/>
    <x v="0"/>
    <x v="1"/>
  </r>
  <r>
    <x v="1"/>
    <x v="4"/>
    <x v="16"/>
    <n v="8255.24"/>
    <x v="0"/>
    <x v="1"/>
  </r>
  <r>
    <x v="1"/>
    <x v="5"/>
    <x v="16"/>
    <n v="8586.8700000000008"/>
    <x v="0"/>
    <x v="1"/>
  </r>
  <r>
    <x v="1"/>
    <x v="6"/>
    <x v="16"/>
    <n v="9062.1"/>
    <x v="0"/>
    <x v="1"/>
  </r>
  <r>
    <x v="1"/>
    <x v="7"/>
    <x v="16"/>
    <n v="8116.1"/>
    <x v="0"/>
    <x v="1"/>
  </r>
  <r>
    <x v="1"/>
    <x v="8"/>
    <x v="16"/>
    <n v="7495.09"/>
    <x v="0"/>
    <x v="1"/>
  </r>
  <r>
    <x v="1"/>
    <x v="9"/>
    <x v="16"/>
    <n v="7859.56"/>
    <x v="0"/>
    <x v="1"/>
  </r>
  <r>
    <x v="1"/>
    <x v="0"/>
    <x v="17"/>
    <n v="1348.58"/>
    <x v="0"/>
    <x v="1"/>
  </r>
  <r>
    <x v="1"/>
    <x v="1"/>
    <x v="17"/>
    <n v="2426.87"/>
    <x v="0"/>
    <x v="1"/>
  </r>
  <r>
    <x v="1"/>
    <x v="2"/>
    <x v="17"/>
    <n v="3130.12"/>
    <x v="0"/>
    <x v="1"/>
  </r>
  <r>
    <x v="1"/>
    <x v="3"/>
    <x v="17"/>
    <n v="3828.3"/>
    <x v="0"/>
    <x v="1"/>
  </r>
  <r>
    <x v="1"/>
    <x v="4"/>
    <x v="17"/>
    <n v="3490.19"/>
    <x v="0"/>
    <x v="1"/>
  </r>
  <r>
    <x v="1"/>
    <x v="5"/>
    <x v="17"/>
    <n v="7896.22"/>
    <x v="0"/>
    <x v="1"/>
  </r>
  <r>
    <x v="1"/>
    <x v="6"/>
    <x v="17"/>
    <n v="6063.3"/>
    <x v="0"/>
    <x v="1"/>
  </r>
  <r>
    <x v="1"/>
    <x v="7"/>
    <x v="17"/>
    <n v="2967.4"/>
    <x v="0"/>
    <x v="1"/>
  </r>
  <r>
    <x v="1"/>
    <x v="8"/>
    <x v="17"/>
    <n v="2899.6"/>
    <x v="0"/>
    <x v="1"/>
  </r>
  <r>
    <x v="1"/>
    <x v="9"/>
    <x v="17"/>
    <n v="4152.03"/>
    <x v="0"/>
    <x v="1"/>
  </r>
  <r>
    <x v="1"/>
    <x v="0"/>
    <x v="18"/>
    <n v="4457.26"/>
    <x v="0"/>
    <x v="2"/>
  </r>
  <r>
    <x v="1"/>
    <x v="1"/>
    <x v="18"/>
    <n v="5508.74"/>
    <x v="0"/>
    <x v="2"/>
  </r>
  <r>
    <x v="1"/>
    <x v="2"/>
    <x v="18"/>
    <n v="6255.66"/>
    <x v="0"/>
    <x v="2"/>
  </r>
  <r>
    <x v="1"/>
    <x v="3"/>
    <x v="18"/>
    <n v="7101.83"/>
    <x v="0"/>
    <x v="2"/>
  </r>
  <r>
    <x v="1"/>
    <x v="4"/>
    <x v="18"/>
    <n v="7343.58"/>
    <x v="0"/>
    <x v="2"/>
  </r>
  <r>
    <x v="1"/>
    <x v="5"/>
    <x v="18"/>
    <n v="9843.2000000000007"/>
    <x v="0"/>
    <x v="2"/>
  </r>
  <r>
    <x v="1"/>
    <x v="6"/>
    <x v="18"/>
    <n v="9799.0400000000009"/>
    <x v="0"/>
    <x v="2"/>
  </r>
  <r>
    <x v="1"/>
    <x v="7"/>
    <x v="18"/>
    <n v="10627.31"/>
    <x v="0"/>
    <x v="2"/>
  </r>
  <r>
    <x v="1"/>
    <x v="8"/>
    <x v="18"/>
    <n v="13169.4"/>
    <x v="0"/>
    <x v="2"/>
  </r>
  <r>
    <x v="1"/>
    <x v="9"/>
    <x v="18"/>
    <n v="12583.41"/>
    <x v="0"/>
    <x v="2"/>
  </r>
  <r>
    <x v="1"/>
    <x v="0"/>
    <x v="19"/>
    <n v="102347.69409798"/>
    <x v="0"/>
    <x v="3"/>
  </r>
  <r>
    <x v="1"/>
    <x v="1"/>
    <x v="19"/>
    <n v="142824.6887532"/>
    <x v="0"/>
    <x v="3"/>
  </r>
  <r>
    <x v="1"/>
    <x v="2"/>
    <x v="19"/>
    <n v="179180.54633780001"/>
    <x v="0"/>
    <x v="3"/>
  </r>
  <r>
    <x v="1"/>
    <x v="3"/>
    <x v="19"/>
    <n v="246084.75303230001"/>
    <x v="0"/>
    <x v="3"/>
  </r>
  <r>
    <x v="1"/>
    <x v="4"/>
    <x v="19"/>
    <n v="281801.77749615"/>
    <x v="0"/>
    <x v="3"/>
  </r>
  <r>
    <x v="1"/>
    <x v="5"/>
    <x v="19"/>
    <n v="261592.203172443"/>
    <x v="0"/>
    <x v="3"/>
  </r>
  <r>
    <x v="1"/>
    <x v="6"/>
    <x v="19"/>
    <n v="264212.36790335301"/>
    <x v="0"/>
    <x v="3"/>
  </r>
  <r>
    <x v="1"/>
    <x v="7"/>
    <x v="19"/>
    <n v="340491.14748013002"/>
    <x v="0"/>
    <x v="3"/>
  </r>
  <r>
    <x v="1"/>
    <x v="8"/>
    <x v="19"/>
    <n v="311819.73497604998"/>
    <x v="0"/>
    <x v="3"/>
  </r>
  <r>
    <x v="1"/>
    <x v="9"/>
    <x v="19"/>
    <n v="364387.82433972496"/>
    <x v="0"/>
    <x v="3"/>
  </r>
  <r>
    <x v="1"/>
    <x v="0"/>
    <x v="20"/>
    <n v="0.91603529598049982"/>
    <x v="0"/>
    <x v="4"/>
  </r>
  <r>
    <x v="1"/>
    <x v="1"/>
    <x v="20"/>
    <n v="0.68622918215279993"/>
    <x v="0"/>
    <x v="4"/>
  </r>
  <r>
    <x v="1"/>
    <x v="2"/>
    <x v="20"/>
    <n v="0.56219260035729468"/>
    <x v="0"/>
    <x v="4"/>
  </r>
  <r>
    <x v="1"/>
    <x v="3"/>
    <x v="20"/>
    <n v="0.54526837949703399"/>
    <x v="0"/>
    <x v="4"/>
  </r>
  <r>
    <x v="1"/>
    <x v="4"/>
    <x v="20"/>
    <n v="0.53669059246146278"/>
    <x v="0"/>
    <x v="4"/>
  </r>
  <r>
    <x v="1"/>
    <x v="5"/>
    <x v="20"/>
    <n v="0.51843132222655708"/>
    <x v="0"/>
    <x v="4"/>
  </r>
  <r>
    <x v="1"/>
    <x v="6"/>
    <x v="20"/>
    <n v="0.73199813793214152"/>
    <x v="0"/>
    <x v="4"/>
  </r>
  <r>
    <x v="1"/>
    <x v="7"/>
    <x v="20"/>
    <n v="0.56077104293333746"/>
    <x v="0"/>
    <x v="4"/>
  </r>
  <r>
    <x v="1"/>
    <x v="8"/>
    <x v="20"/>
    <n v="0.55763450209383203"/>
    <x v="0"/>
    <x v="4"/>
  </r>
  <r>
    <x v="1"/>
    <x v="9"/>
    <x v="20"/>
    <n v="0.5597605844192457"/>
    <x v="0"/>
    <x v="4"/>
  </r>
  <r>
    <x v="1"/>
    <x v="0"/>
    <x v="21"/>
    <n v="0.33203167275322387"/>
    <x v="0"/>
    <x v="5"/>
  </r>
  <r>
    <x v="1"/>
    <x v="1"/>
    <x v="21"/>
    <n v="0.34076095819507063"/>
    <x v="0"/>
    <x v="5"/>
  </r>
  <r>
    <x v="1"/>
    <x v="2"/>
    <x v="21"/>
    <n v="0.34814110558782746"/>
    <x v="0"/>
    <x v="5"/>
  </r>
  <r>
    <x v="1"/>
    <x v="3"/>
    <x v="21"/>
    <n v="0.35407594265731313"/>
    <x v="0"/>
    <x v="5"/>
  </r>
  <r>
    <x v="1"/>
    <x v="4"/>
    <x v="21"/>
    <n v="0.37032036374110888"/>
    <x v="0"/>
    <x v="5"/>
  </r>
  <r>
    <x v="1"/>
    <x v="5"/>
    <x v="21"/>
    <n v="0.36644782010013632"/>
    <x v="0"/>
    <x v="5"/>
  </r>
  <r>
    <x v="1"/>
    <x v="6"/>
    <x v="21"/>
    <n v="0.37077599822413199"/>
    <x v="0"/>
    <x v="5"/>
  </r>
  <r>
    <x v="1"/>
    <x v="7"/>
    <x v="21"/>
    <n v="0.36150356812166218"/>
    <x v="0"/>
    <x v="5"/>
  </r>
  <r>
    <x v="1"/>
    <x v="8"/>
    <x v="21"/>
    <n v="0.37994160501959323"/>
    <x v="0"/>
    <x v="5"/>
  </r>
  <r>
    <x v="1"/>
    <x v="9"/>
    <x v="21"/>
    <n v="0.38353158501245432"/>
    <x v="0"/>
    <x v="5"/>
  </r>
  <r>
    <x v="1"/>
    <x v="0"/>
    <x v="22"/>
    <n v="0.28828957187942439"/>
    <x v="0"/>
    <x v="6"/>
  </r>
  <r>
    <x v="1"/>
    <x v="1"/>
    <x v="22"/>
    <n v="0.304303240165192"/>
    <x v="0"/>
    <x v="6"/>
  </r>
  <r>
    <x v="1"/>
    <x v="2"/>
    <x v="22"/>
    <n v="0.3216133962498805"/>
    <x v="0"/>
    <x v="6"/>
  </r>
  <r>
    <x v="1"/>
    <x v="3"/>
    <x v="22"/>
    <n v="0.32853022078858612"/>
    <x v="0"/>
    <x v="6"/>
  </r>
  <r>
    <x v="1"/>
    <x v="4"/>
    <x v="22"/>
    <n v="0.32644538891271269"/>
    <x v="0"/>
    <x v="6"/>
  </r>
  <r>
    <x v="1"/>
    <x v="5"/>
    <x v="22"/>
    <n v="0.30449096579255591"/>
    <x v="0"/>
    <x v="6"/>
  </r>
  <r>
    <x v="1"/>
    <x v="6"/>
    <x v="22"/>
    <n v="0.21894458981731754"/>
    <x v="0"/>
    <x v="6"/>
  </r>
  <r>
    <x v="1"/>
    <x v="7"/>
    <x v="22"/>
    <n v="0.2216933944915781"/>
    <x v="0"/>
    <x v="6"/>
  </r>
  <r>
    <x v="1"/>
    <x v="8"/>
    <x v="22"/>
    <n v="0.21464818870118538"/>
    <x v="0"/>
    <x v="6"/>
  </r>
  <r>
    <x v="1"/>
    <x v="9"/>
    <x v="22"/>
    <n v="0.21292094620860327"/>
    <x v="0"/>
    <x v="6"/>
  </r>
  <r>
    <x v="1"/>
    <x v="0"/>
    <x v="23"/>
    <n v="0"/>
    <x v="0"/>
    <x v="6"/>
  </r>
  <r>
    <x v="1"/>
    <x v="1"/>
    <x v="23"/>
    <n v="0.48272564570184689"/>
    <x v="0"/>
    <x v="6"/>
  </r>
  <r>
    <x v="1"/>
    <x v="2"/>
    <x v="23"/>
    <n v="0.51229793797398326"/>
    <x v="0"/>
    <x v="6"/>
  </r>
  <r>
    <x v="1"/>
    <x v="3"/>
    <x v="23"/>
    <n v="0.52356240454976899"/>
    <x v="0"/>
    <x v="6"/>
  </r>
  <r>
    <x v="1"/>
    <x v="4"/>
    <x v="23"/>
    <n v="0.51560150690830531"/>
    <x v="0"/>
    <x v="6"/>
  </r>
  <r>
    <x v="1"/>
    <x v="5"/>
    <x v="23"/>
    <n v="0.48594891437413223"/>
    <x v="0"/>
    <x v="6"/>
  </r>
  <r>
    <x v="1"/>
    <x v="6"/>
    <x v="23"/>
    <n v="0.39956350070933139"/>
    <x v="0"/>
    <x v="6"/>
  </r>
  <r>
    <x v="1"/>
    <x v="7"/>
    <x v="23"/>
    <n v="0.36034518411668875"/>
    <x v="0"/>
    <x v="6"/>
  </r>
  <r>
    <x v="1"/>
    <x v="8"/>
    <x v="23"/>
    <n v="0.35400589143866729"/>
    <x v="0"/>
    <x v="6"/>
  </r>
  <r>
    <x v="1"/>
    <x v="9"/>
    <x v="23"/>
    <n v="0.34415687544012852"/>
    <x v="0"/>
    <x v="6"/>
  </r>
  <r>
    <x v="1"/>
    <x v="0"/>
    <x v="24"/>
    <n v="19.569931797447044"/>
    <x v="0"/>
    <x v="7"/>
  </r>
  <r>
    <x v="1"/>
    <x v="1"/>
    <x v="24"/>
    <n v="17.576992753623191"/>
    <x v="0"/>
    <x v="7"/>
  </r>
  <r>
    <x v="1"/>
    <x v="2"/>
    <x v="24"/>
    <n v="16.521062919298252"/>
    <x v="0"/>
    <x v="7"/>
  </r>
  <r>
    <x v="1"/>
    <x v="3"/>
    <x v="24"/>
    <n v="16.112565084873236"/>
    <x v="0"/>
    <x v="7"/>
  </r>
  <r>
    <x v="1"/>
    <x v="4"/>
    <x v="24"/>
    <n v="25.216699904238407"/>
    <x v="0"/>
    <x v="7"/>
  </r>
  <r>
    <x v="1"/>
    <x v="5"/>
    <x v="24"/>
    <n v="18.637523620358525"/>
    <x v="0"/>
    <x v="7"/>
  </r>
  <r>
    <x v="1"/>
    <x v="6"/>
    <x v="24"/>
    <n v="17.854891674597688"/>
    <x v="0"/>
    <x v="7"/>
  </r>
  <r>
    <x v="1"/>
    <x v="7"/>
    <x v="24"/>
    <n v="21.116823249375695"/>
    <x v="0"/>
    <x v="7"/>
  </r>
  <r>
    <x v="1"/>
    <x v="8"/>
    <x v="24"/>
    <n v="22.533020368275956"/>
    <x v="0"/>
    <x v="7"/>
  </r>
  <r>
    <x v="1"/>
    <x v="9"/>
    <x v="24"/>
    <n v="30.461128524830478"/>
    <x v="0"/>
    <x v="7"/>
  </r>
  <r>
    <x v="1"/>
    <x v="0"/>
    <x v="25"/>
    <n v="3.7562401561659216"/>
    <x v="0"/>
    <x v="8"/>
  </r>
  <r>
    <x v="1"/>
    <x v="1"/>
    <x v="25"/>
    <n v="3.9348817744297966"/>
    <x v="0"/>
    <x v="8"/>
  </r>
  <r>
    <x v="1"/>
    <x v="2"/>
    <x v="25"/>
    <n v="4.1258077415600436"/>
    <x v="0"/>
    <x v="8"/>
  </r>
  <r>
    <x v="1"/>
    <x v="3"/>
    <x v="25"/>
    <n v="4.2033969282473356"/>
    <x v="0"/>
    <x v="8"/>
  </r>
  <r>
    <x v="1"/>
    <x v="4"/>
    <x v="25"/>
    <n v="4.2768508244460488"/>
    <x v="0"/>
    <x v="8"/>
  </r>
  <r>
    <x v="1"/>
    <x v="5"/>
    <x v="25"/>
    <n v="4.5205237764167849"/>
    <x v="0"/>
    <x v="8"/>
  </r>
  <r>
    <x v="1"/>
    <x v="6"/>
    <x v="25"/>
    <n v="4.3248364065724276"/>
    <x v="0"/>
    <x v="8"/>
  </r>
  <r>
    <x v="1"/>
    <x v="7"/>
    <x v="25"/>
    <n v="5.2694767191138601"/>
    <x v="0"/>
    <x v="8"/>
  </r>
  <r>
    <x v="1"/>
    <x v="8"/>
    <x v="25"/>
    <n v="5.7969870942176813"/>
    <x v="0"/>
    <x v="8"/>
  </r>
  <r>
    <x v="1"/>
    <x v="9"/>
    <x v="25"/>
    <n v="6.1520848495335612"/>
    <x v="0"/>
    <x v="8"/>
  </r>
  <r>
    <x v="1"/>
    <x v="0"/>
    <x v="26"/>
    <n v="6981.4"/>
    <x v="0"/>
    <x v="0"/>
  </r>
  <r>
    <x v="1"/>
    <x v="1"/>
    <x v="26"/>
    <n v="8225.6299999999974"/>
    <x v="0"/>
    <x v="0"/>
  </r>
  <r>
    <x v="1"/>
    <x v="2"/>
    <x v="26"/>
    <n v="10015.67"/>
    <x v="0"/>
    <x v="0"/>
  </r>
  <r>
    <x v="1"/>
    <x v="3"/>
    <x v="26"/>
    <n v="12072.890000000005"/>
    <x v="0"/>
    <x v="0"/>
  </r>
  <r>
    <x v="1"/>
    <x v="4"/>
    <x v="26"/>
    <n v="14045.64"/>
    <x v="0"/>
    <x v="0"/>
  </r>
  <r>
    <x v="1"/>
    <x v="5"/>
    <x v="26"/>
    <n v="15480.970000000007"/>
    <x v="0"/>
    <x v="0"/>
  </r>
  <r>
    <x v="1"/>
    <x v="6"/>
    <x v="26"/>
    <n v="16014.600000000002"/>
    <x v="0"/>
    <x v="0"/>
  </r>
  <r>
    <x v="1"/>
    <x v="7"/>
    <x v="26"/>
    <n v="17228.14"/>
    <x v="0"/>
    <x v="0"/>
  </r>
  <r>
    <x v="1"/>
    <x v="8"/>
    <x v="26"/>
    <n v="18760.400000000005"/>
    <x v="0"/>
    <x v="0"/>
  </r>
  <r>
    <x v="1"/>
    <x v="9"/>
    <x v="26"/>
    <n v="20617.829999999998"/>
    <x v="0"/>
    <x v="0"/>
  </r>
  <r>
    <x v="1"/>
    <x v="0"/>
    <x v="27"/>
    <n v="0.3650052151817994"/>
    <x v="0"/>
    <x v="5"/>
  </r>
  <r>
    <x v="1"/>
    <x v="1"/>
    <x v="27"/>
    <n v="0.36451819039110572"/>
    <x v="0"/>
    <x v="5"/>
  </r>
  <r>
    <x v="1"/>
    <x v="2"/>
    <x v="27"/>
    <n v="0.37772132555288257"/>
    <x v="0"/>
    <x v="5"/>
  </r>
  <r>
    <x v="1"/>
    <x v="3"/>
    <x v="27"/>
    <n v="0.38183199428938858"/>
    <x v="0"/>
    <x v="5"/>
  </r>
  <r>
    <x v="1"/>
    <x v="4"/>
    <x v="27"/>
    <n v="0.39782102013712517"/>
    <x v="0"/>
    <x v="5"/>
  </r>
  <r>
    <x v="1"/>
    <x v="5"/>
    <x v="27"/>
    <n v="0.39881779058998423"/>
    <x v="0"/>
    <x v="5"/>
  </r>
  <r>
    <x v="1"/>
    <x v="6"/>
    <x v="27"/>
    <n v="0.40861806333419243"/>
    <x v="0"/>
    <x v="5"/>
  </r>
  <r>
    <x v="1"/>
    <x v="7"/>
    <x v="27"/>
    <n v="0.40283158278696957"/>
    <x v="0"/>
    <x v="5"/>
  </r>
  <r>
    <x v="1"/>
    <x v="8"/>
    <x v="27"/>
    <n v="0.43178038405539937"/>
    <x v="0"/>
    <x v="5"/>
  </r>
  <r>
    <x v="1"/>
    <x v="9"/>
    <x v="27"/>
    <n v="0.42640511342907977"/>
    <x v="0"/>
    <x v="5"/>
  </r>
  <r>
    <x v="1"/>
    <x v="0"/>
    <x v="28"/>
    <n v="0.34492977149922749"/>
    <x v="0"/>
    <x v="9"/>
  </r>
  <r>
    <x v="1"/>
    <x v="1"/>
    <x v="28"/>
    <n v="0.38582436399217224"/>
    <x v="0"/>
    <x v="9"/>
  </r>
  <r>
    <x v="1"/>
    <x v="2"/>
    <x v="28"/>
    <n v="0.37017871830737858"/>
    <x v="0"/>
    <x v="9"/>
  </r>
  <r>
    <x v="1"/>
    <x v="3"/>
    <x v="28"/>
    <n v="0.39951161240963701"/>
    <x v="0"/>
    <x v="9"/>
  </r>
  <r>
    <x v="1"/>
    <x v="4"/>
    <x v="28"/>
    <n v="0.38139709962179696"/>
    <x v="0"/>
    <x v="9"/>
  </r>
  <r>
    <x v="1"/>
    <x v="5"/>
    <x v="28"/>
    <n v="0.39270322524966411"/>
    <x v="0"/>
    <x v="9"/>
  </r>
  <r>
    <x v="1"/>
    <x v="6"/>
    <x v="28"/>
    <n v="0.35617535166525904"/>
    <x v="0"/>
    <x v="9"/>
  </r>
  <r>
    <x v="1"/>
    <x v="7"/>
    <x v="28"/>
    <n v="0.34755328800306778"/>
    <x v="0"/>
    <x v="9"/>
  </r>
  <r>
    <x v="1"/>
    <x v="8"/>
    <x v="28"/>
    <n v="0.31761327203839723"/>
    <x v="0"/>
    <x v="9"/>
  </r>
  <r>
    <x v="1"/>
    <x v="9"/>
    <x v="28"/>
    <n v="0.36868090869006637"/>
    <x v="0"/>
    <x v="9"/>
  </r>
  <r>
    <x v="1"/>
    <x v="0"/>
    <x v="29"/>
    <n v="7.6792571698946765E-2"/>
    <x v="0"/>
    <x v="9"/>
  </r>
  <r>
    <x v="1"/>
    <x v="1"/>
    <x v="29"/>
    <n v="7.5712052241980771E-2"/>
    <x v="0"/>
    <x v="9"/>
  </r>
  <r>
    <x v="1"/>
    <x v="2"/>
    <x v="29"/>
    <n v="7.2978873534235711E-2"/>
    <x v="0"/>
    <x v="9"/>
  </r>
  <r>
    <x v="1"/>
    <x v="3"/>
    <x v="29"/>
    <n v="6.786032026359394E-2"/>
    <x v="0"/>
    <x v="9"/>
  </r>
  <r>
    <x v="1"/>
    <x v="4"/>
    <x v="29"/>
    <n v="7.092872318158476E-2"/>
    <x v="0"/>
    <x v="9"/>
  </r>
  <r>
    <x v="1"/>
    <x v="5"/>
    <x v="29"/>
    <n v="7.1418947552821369E-2"/>
    <x v="0"/>
    <x v="9"/>
  </r>
  <r>
    <x v="1"/>
    <x v="6"/>
    <x v="29"/>
    <n v="8.779754083093276E-2"/>
    <x v="0"/>
    <x v="9"/>
  </r>
  <r>
    <x v="1"/>
    <x v="7"/>
    <x v="29"/>
    <n v="8.4917788232213173E-2"/>
    <x v="0"/>
    <x v="9"/>
  </r>
  <r>
    <x v="1"/>
    <x v="8"/>
    <x v="29"/>
    <n v="8.6559073708127279E-2"/>
    <x v="0"/>
    <x v="9"/>
  </r>
  <r>
    <x v="1"/>
    <x v="9"/>
    <x v="29"/>
    <n v="8.6404310991655478E-2"/>
    <x v="0"/>
    <x v="9"/>
  </r>
  <r>
    <x v="1"/>
    <x v="0"/>
    <x v="30"/>
    <n v="0.12746374860471013"/>
    <x v="0"/>
    <x v="9"/>
  </r>
  <r>
    <x v="1"/>
    <x v="1"/>
    <x v="30"/>
    <n v="0.12783571215859782"/>
    <x v="0"/>
    <x v="9"/>
  </r>
  <r>
    <x v="1"/>
    <x v="2"/>
    <x v="30"/>
    <n v="0.11981620174664157"/>
    <x v="0"/>
    <x v="9"/>
  </r>
  <r>
    <x v="1"/>
    <x v="3"/>
    <x v="30"/>
    <n v="0.11208245343761039"/>
    <x v="0"/>
    <x v="9"/>
  </r>
  <r>
    <x v="1"/>
    <x v="4"/>
    <x v="30"/>
    <n v="9.5200789204685943E-2"/>
    <x v="0"/>
    <x v="9"/>
  </r>
  <r>
    <x v="1"/>
    <x v="5"/>
    <x v="30"/>
    <n v="9.9857666005876269E-2"/>
    <x v="0"/>
    <x v="9"/>
  </r>
  <r>
    <x v="1"/>
    <x v="6"/>
    <x v="30"/>
    <n v="0.10874079214943828"/>
    <x v="0"/>
    <x v="9"/>
  </r>
  <r>
    <x v="1"/>
    <x v="7"/>
    <x v="30"/>
    <n v="9.7731460264312231E-2"/>
    <x v="0"/>
    <x v="9"/>
  </r>
  <r>
    <x v="1"/>
    <x v="8"/>
    <x v="30"/>
    <n v="9.1023394356686257E-2"/>
    <x v="0"/>
    <x v="9"/>
  </r>
  <r>
    <x v="1"/>
    <x v="9"/>
    <x v="30"/>
    <n v="9.4025605199132709E-2"/>
    <x v="0"/>
    <x v="9"/>
  </r>
  <r>
    <x v="1"/>
    <x v="0"/>
    <x v="31"/>
    <n v="2.1455179498976573E-2"/>
    <x v="0"/>
    <x v="9"/>
  </r>
  <r>
    <x v="1"/>
    <x v="1"/>
    <x v="31"/>
    <n v="1.9792818854760488E-2"/>
    <x v="0"/>
    <x v="9"/>
  </r>
  <r>
    <x v="1"/>
    <x v="2"/>
    <x v="31"/>
    <n v="1.7979312891107758E-2"/>
    <x v="0"/>
    <x v="9"/>
  </r>
  <r>
    <x v="1"/>
    <x v="3"/>
    <x v="31"/>
    <n v="1.8343157276174926E-2"/>
    <x v="0"/>
    <x v="9"/>
  </r>
  <r>
    <x v="1"/>
    <x v="4"/>
    <x v="31"/>
    <n v="1.8267494051366847E-2"/>
    <x v="0"/>
    <x v="9"/>
  </r>
  <r>
    <x v="1"/>
    <x v="5"/>
    <x v="31"/>
    <n v="1.5731963835572679E-2"/>
    <x v="0"/>
    <x v="9"/>
  </r>
  <r>
    <x v="1"/>
    <x v="6"/>
    <x v="31"/>
    <n v="1.4591716187701094E-2"/>
    <x v="0"/>
    <x v="9"/>
  </r>
  <r>
    <x v="1"/>
    <x v="7"/>
    <x v="31"/>
    <n v="1.366291304632479E-2"/>
    <x v="0"/>
    <x v="9"/>
  </r>
  <r>
    <x v="1"/>
    <x v="8"/>
    <x v="31"/>
    <n v="1.5040643108899779E-2"/>
    <x v="0"/>
    <x v="9"/>
  </r>
  <r>
    <x v="1"/>
    <x v="9"/>
    <x v="31"/>
    <n v="1.5443404584813086E-2"/>
    <x v="0"/>
    <x v="9"/>
  </r>
  <r>
    <x v="1"/>
    <x v="0"/>
    <x v="32"/>
    <n v="7.6960921427208354E-2"/>
    <x v="0"/>
    <x v="9"/>
  </r>
  <r>
    <x v="1"/>
    <x v="1"/>
    <x v="32"/>
    <n v="7.4245228168694527E-2"/>
    <x v="0"/>
    <x v="9"/>
  </r>
  <r>
    <x v="1"/>
    <x v="2"/>
    <x v="32"/>
    <n v="7.7372819385104027E-2"/>
    <x v="0"/>
    <x v="9"/>
  </r>
  <r>
    <x v="1"/>
    <x v="3"/>
    <x v="32"/>
    <n v="6.4372786292002146E-2"/>
    <x v="0"/>
    <x v="9"/>
  </r>
  <r>
    <x v="1"/>
    <x v="4"/>
    <x v="32"/>
    <n v="7.027190231354459E-2"/>
    <x v="0"/>
    <x v="9"/>
  </r>
  <r>
    <x v="1"/>
    <x v="5"/>
    <x v="32"/>
    <n v="6.598552443958404E-2"/>
    <x v="0"/>
    <x v="9"/>
  </r>
  <r>
    <x v="1"/>
    <x v="6"/>
    <x v="32"/>
    <n v="7.1888977625592917E-2"/>
    <x v="0"/>
    <x v="9"/>
  </r>
  <r>
    <x v="1"/>
    <x v="7"/>
    <x v="32"/>
    <n v="6.6919817806002674E-2"/>
    <x v="0"/>
    <x v="9"/>
  </r>
  <r>
    <x v="1"/>
    <x v="8"/>
    <x v="32"/>
    <n v="6.25131476164896E-2"/>
    <x v="0"/>
    <x v="9"/>
  </r>
  <r>
    <x v="1"/>
    <x v="9"/>
    <x v="32"/>
    <n v="6.0318683473180798E-2"/>
    <x v="0"/>
    <x v="9"/>
  </r>
  <r>
    <x v="1"/>
    <x v="0"/>
    <x v="33"/>
    <n v="9.9334389657681613E-2"/>
    <x v="0"/>
    <x v="9"/>
  </r>
  <r>
    <x v="1"/>
    <x v="1"/>
    <x v="33"/>
    <n v="7.3492015403027147E-2"/>
    <x v="0"/>
    <x v="9"/>
  </r>
  <r>
    <x v="1"/>
    <x v="2"/>
    <x v="33"/>
    <n v="9.4081168772752619E-2"/>
    <x v="0"/>
    <x v="9"/>
  </r>
  <r>
    <x v="1"/>
    <x v="3"/>
    <x v="33"/>
    <n v="8.9463565208704146E-2"/>
    <x v="0"/>
    <x v="9"/>
  </r>
  <r>
    <x v="1"/>
    <x v="4"/>
    <x v="33"/>
    <n v="9.0117976167162134E-2"/>
    <x v="0"/>
    <x v="9"/>
  </r>
  <r>
    <x v="1"/>
    <x v="5"/>
    <x v="33"/>
    <n v="8.4676248181311517E-2"/>
    <x v="0"/>
    <x v="9"/>
  </r>
  <r>
    <x v="1"/>
    <x v="6"/>
    <x v="33"/>
    <n v="8.3269842214510337E-2"/>
    <x v="0"/>
    <x v="9"/>
  </r>
  <r>
    <x v="1"/>
    <x v="7"/>
    <x v="33"/>
    <n v="8.60148388371475E-2"/>
    <x v="0"/>
    <x v="9"/>
  </r>
  <r>
    <x v="1"/>
    <x v="8"/>
    <x v="33"/>
    <n v="9.0265248396350514E-2"/>
    <x v="0"/>
    <x v="9"/>
  </r>
  <r>
    <x v="1"/>
    <x v="9"/>
    <x v="33"/>
    <n v="7.1005757047656631E-2"/>
    <x v="0"/>
    <x v="9"/>
  </r>
  <r>
    <x v="1"/>
    <x v="0"/>
    <x v="34"/>
    <n v="7.3387113318638425E-2"/>
    <x v="0"/>
    <x v="9"/>
  </r>
  <r>
    <x v="1"/>
    <x v="1"/>
    <x v="34"/>
    <n v="7.6222344336722023E-2"/>
    <x v="0"/>
    <x v="9"/>
  </r>
  <r>
    <x v="1"/>
    <x v="2"/>
    <x v="34"/>
    <n v="7.4492726397013417E-2"/>
    <x v="0"/>
    <x v="9"/>
  </r>
  <r>
    <x v="1"/>
    <x v="3"/>
    <x v="34"/>
    <n v="7.0767877309649313E-2"/>
    <x v="0"/>
    <x v="9"/>
  </r>
  <r>
    <x v="1"/>
    <x v="4"/>
    <x v="34"/>
    <n v="7.4676696617213434E-2"/>
    <x v="0"/>
    <x v="9"/>
  </r>
  <r>
    <x v="1"/>
    <x v="5"/>
    <x v="34"/>
    <n v="6.7172527719547709E-2"/>
    <x v="0"/>
    <x v="9"/>
  </r>
  <r>
    <x v="1"/>
    <x v="6"/>
    <x v="34"/>
    <n v="7.1319678842998085E-2"/>
    <x v="0"/>
    <x v="9"/>
  </r>
  <r>
    <x v="1"/>
    <x v="7"/>
    <x v="34"/>
    <n v="7.2532258511037229E-2"/>
    <x v="0"/>
    <x v="9"/>
  </r>
  <r>
    <x v="1"/>
    <x v="8"/>
    <x v="34"/>
    <n v="7.4817416648309487E-2"/>
    <x v="0"/>
    <x v="9"/>
  </r>
  <r>
    <x v="1"/>
    <x v="9"/>
    <x v="34"/>
    <n v="7.2086110438681572E-2"/>
    <x v="0"/>
    <x v="9"/>
  </r>
  <r>
    <x v="1"/>
    <x v="0"/>
    <x v="35"/>
    <n v="0.8287287829541351"/>
    <x v="0"/>
    <x v="9"/>
  </r>
  <r>
    <x v="1"/>
    <x v="1"/>
    <x v="35"/>
    <n v="0.73606873293720887"/>
    <x v="0"/>
    <x v="9"/>
  </r>
  <r>
    <x v="1"/>
    <x v="2"/>
    <x v="35"/>
    <n v="0.86768707482993201"/>
    <x v="0"/>
    <x v="9"/>
  </r>
  <r>
    <x v="1"/>
    <x v="3"/>
    <x v="35"/>
    <n v="1.0561633131470991"/>
    <x v="0"/>
    <x v="9"/>
  </r>
  <r>
    <x v="1"/>
    <x v="4"/>
    <x v="35"/>
    <n v="0.12033331958252548"/>
    <x v="0"/>
    <x v="9"/>
  </r>
  <r>
    <x v="1"/>
    <x v="5"/>
    <x v="35"/>
    <n v="0.33839285714285711"/>
    <x v="0"/>
    <x v="9"/>
  </r>
  <r>
    <x v="1"/>
    <x v="6"/>
    <x v="35"/>
    <n v="0.93256147051802329"/>
    <x v="0"/>
    <x v="9"/>
  </r>
  <r>
    <x v="1"/>
    <x v="7"/>
    <x v="35"/>
    <n v="1.0723972003499562"/>
    <x v="0"/>
    <x v="9"/>
  </r>
  <r>
    <x v="1"/>
    <x v="8"/>
    <x v="35"/>
    <n v="3.201837416481069"/>
    <x v="0"/>
    <x v="9"/>
  </r>
  <r>
    <x v="1"/>
    <x v="9"/>
    <x v="35"/>
    <n v="5.3125000000000009"/>
    <x v="0"/>
    <x v="9"/>
  </r>
  <r>
    <x v="1"/>
    <x v="0"/>
    <x v="36"/>
    <n v="0.32581243765720791"/>
    <x v="0"/>
    <x v="9"/>
  </r>
  <r>
    <x v="1"/>
    <x v="1"/>
    <x v="36"/>
    <n v="0.31815620178967485"/>
    <x v="0"/>
    <x v="9"/>
  </r>
  <r>
    <x v="1"/>
    <x v="2"/>
    <x v="36"/>
    <n v="0.31039631768677434"/>
    <x v="0"/>
    <x v="9"/>
  </r>
  <r>
    <x v="1"/>
    <x v="3"/>
    <x v="36"/>
    <n v="0.30723730713645758"/>
    <x v="0"/>
    <x v="9"/>
  </r>
  <r>
    <x v="1"/>
    <x v="4"/>
    <x v="36"/>
    <n v="0.31114541950956015"/>
    <x v="0"/>
    <x v="9"/>
  </r>
  <r>
    <x v="1"/>
    <x v="5"/>
    <x v="36"/>
    <n v="0.32003927015990058"/>
    <x v="0"/>
    <x v="9"/>
  </r>
  <r>
    <x v="1"/>
    <x v="6"/>
    <x v="36"/>
    <n v="0.36060197576295155"/>
    <x v="0"/>
    <x v="9"/>
  </r>
  <r>
    <x v="1"/>
    <x v="7"/>
    <x v="36"/>
    <n v="0.34624854614159711"/>
    <x v="0"/>
    <x v="9"/>
  </r>
  <r>
    <x v="1"/>
    <x v="8"/>
    <x v="36"/>
    <n v="0.33984678136906482"/>
    <x v="0"/>
    <x v="9"/>
  </r>
  <r>
    <x v="1"/>
    <x v="9"/>
    <x v="36"/>
    <n v="0.32971171530594023"/>
    <x v="0"/>
    <x v="9"/>
  </r>
  <r>
    <x v="1"/>
    <x v="0"/>
    <x v="37"/>
    <n v="0.2179229721569417"/>
    <x v="0"/>
    <x v="5"/>
  </r>
  <r>
    <x v="1"/>
    <x v="1"/>
    <x v="37"/>
    <n v="0.22236920006239544"/>
    <x v="0"/>
    <x v="5"/>
  </r>
  <r>
    <x v="1"/>
    <x v="2"/>
    <x v="37"/>
    <n v="0.23601346053689035"/>
    <x v="0"/>
    <x v="5"/>
  </r>
  <r>
    <x v="1"/>
    <x v="3"/>
    <x v="37"/>
    <n v="0.24062213279448977"/>
    <x v="0"/>
    <x v="5"/>
  </r>
  <r>
    <x v="1"/>
    <x v="4"/>
    <x v="37"/>
    <n v="0.25183458083980736"/>
    <x v="0"/>
    <x v="5"/>
  </r>
  <r>
    <x v="1"/>
    <x v="5"/>
    <x v="37"/>
    <n v="0.24894073882291717"/>
    <x v="0"/>
    <x v="5"/>
  </r>
  <r>
    <x v="1"/>
    <x v="6"/>
    <x v="37"/>
    <n v="0.23842687684507849"/>
    <x v="0"/>
    <x v="5"/>
  </r>
  <r>
    <x v="1"/>
    <x v="7"/>
    <x v="37"/>
    <n v="0.2405896052151629"/>
    <x v="0"/>
    <x v="5"/>
  </r>
  <r>
    <x v="1"/>
    <x v="8"/>
    <x v="37"/>
    <n v="0.25941254263049918"/>
    <x v="0"/>
    <x v="5"/>
  </r>
  <r>
    <x v="1"/>
    <x v="9"/>
    <x v="37"/>
    <n v="0.26042672298619229"/>
    <x v="0"/>
    <x v="5"/>
  </r>
  <r>
    <x v="1"/>
    <x v="0"/>
    <x v="38"/>
    <n v="1.0693540106233417"/>
    <x v="0"/>
    <x v="9"/>
  </r>
  <r>
    <x v="1"/>
    <x v="1"/>
    <x v="38"/>
    <n v="1.0978112488615823"/>
    <x v="0"/>
    <x v="9"/>
  </r>
  <r>
    <x v="1"/>
    <x v="2"/>
    <x v="38"/>
    <n v="0.99960371612012511"/>
    <x v="0"/>
    <x v="9"/>
  </r>
  <r>
    <x v="1"/>
    <x v="3"/>
    <x v="38"/>
    <n v="0.93346012852142535"/>
    <x v="0"/>
    <x v="9"/>
  </r>
  <r>
    <x v="1"/>
    <x v="4"/>
    <x v="38"/>
    <n v="0.825921285559722"/>
    <x v="0"/>
    <x v="9"/>
  </r>
  <r>
    <x v="1"/>
    <x v="5"/>
    <x v="38"/>
    <n v="1.0186305322166536"/>
    <x v="0"/>
    <x v="9"/>
  </r>
  <r>
    <x v="1"/>
    <x v="6"/>
    <x v="38"/>
    <n v="1.0486481280332176"/>
    <x v="0"/>
    <x v="9"/>
  </r>
  <r>
    <x v="1"/>
    <x v="7"/>
    <x v="38"/>
    <n v="1.0328365780839384"/>
    <x v="0"/>
    <x v="9"/>
  </r>
  <r>
    <x v="1"/>
    <x v="8"/>
    <x v="38"/>
    <n v="1.1684115267229753"/>
    <x v="0"/>
    <x v="9"/>
  </r>
  <r>
    <x v="1"/>
    <x v="9"/>
    <x v="38"/>
    <n v="0.99929163228727325"/>
    <x v="0"/>
    <x v="9"/>
  </r>
  <r>
    <x v="1"/>
    <x v="0"/>
    <x v="39"/>
    <n v="0"/>
    <x v="0"/>
    <x v="10"/>
  </r>
  <r>
    <x v="1"/>
    <x v="1"/>
    <x v="39"/>
    <n v="0.17979489565715223"/>
    <x v="0"/>
    <x v="10"/>
  </r>
  <r>
    <x v="1"/>
    <x v="2"/>
    <x v="39"/>
    <n v="0.17505592543747706"/>
    <x v="0"/>
    <x v="10"/>
  </r>
  <r>
    <x v="1"/>
    <x v="3"/>
    <x v="39"/>
    <n v="0.19242322474367413"/>
    <x v="0"/>
    <x v="10"/>
  </r>
  <r>
    <x v="1"/>
    <x v="4"/>
    <x v="39"/>
    <n v="0.11664436420266333"/>
    <x v="0"/>
    <x v="10"/>
  </r>
  <r>
    <x v="1"/>
    <x v="5"/>
    <x v="39"/>
    <n v="9.9435711851920461E-2"/>
    <x v="0"/>
    <x v="10"/>
  </r>
  <r>
    <x v="1"/>
    <x v="6"/>
    <x v="39"/>
    <n v="9.6593902437451806E-3"/>
    <x v="0"/>
    <x v="10"/>
  </r>
  <r>
    <x v="1"/>
    <x v="7"/>
    <x v="39"/>
    <n v="9.1230120355888067E-2"/>
    <x v="0"/>
    <x v="10"/>
  </r>
  <r>
    <x v="1"/>
    <x v="8"/>
    <x v="39"/>
    <n v="1.5931218960147486E-2"/>
    <x v="0"/>
    <x v="10"/>
  </r>
  <r>
    <x v="1"/>
    <x v="9"/>
    <x v="39"/>
    <n v="0.11286213196455419"/>
    <x v="0"/>
    <x v="10"/>
  </r>
  <r>
    <x v="1"/>
    <x v="0"/>
    <x v="40"/>
    <n v="0"/>
    <x v="0"/>
    <x v="10"/>
  </r>
  <r>
    <x v="1"/>
    <x v="1"/>
    <x v="40"/>
    <n v="0.17822070071905327"/>
    <x v="0"/>
    <x v="10"/>
  </r>
  <r>
    <x v="1"/>
    <x v="2"/>
    <x v="40"/>
    <n v="0.21761737398837577"/>
    <x v="0"/>
    <x v="10"/>
  </r>
  <r>
    <x v="1"/>
    <x v="3"/>
    <x v="40"/>
    <n v="0.20540013798377998"/>
    <x v="0"/>
    <x v="10"/>
  </r>
  <r>
    <x v="1"/>
    <x v="4"/>
    <x v="40"/>
    <n v="0.16340329448872581"/>
    <x v="0"/>
    <x v="10"/>
  </r>
  <r>
    <x v="1"/>
    <x v="5"/>
    <x v="40"/>
    <n v="0.10219043062473521"/>
    <x v="0"/>
    <x v="10"/>
  </r>
  <r>
    <x v="1"/>
    <x v="6"/>
    <x v="40"/>
    <n v="3.4470062276459101E-2"/>
    <x v="0"/>
    <x v="10"/>
  </r>
  <r>
    <x v="1"/>
    <x v="7"/>
    <x v="40"/>
    <n v="7.5777103393153578E-2"/>
    <x v="0"/>
    <x v="10"/>
  </r>
  <r>
    <x v="1"/>
    <x v="8"/>
    <x v="40"/>
    <n v="8.8939374767096568E-2"/>
    <x v="0"/>
    <x v="10"/>
  </r>
  <r>
    <x v="1"/>
    <x v="9"/>
    <x v="40"/>
    <n v="9.9008016886633188E-2"/>
    <x v="0"/>
    <x v="10"/>
  </r>
  <r>
    <x v="1"/>
    <x v="0"/>
    <x v="41"/>
    <n v="0"/>
    <x v="0"/>
    <x v="10"/>
  </r>
  <r>
    <x v="1"/>
    <x v="1"/>
    <x v="41"/>
    <n v="0.20386595588482259"/>
    <x v="0"/>
    <x v="10"/>
  </r>
  <r>
    <x v="1"/>
    <x v="2"/>
    <x v="41"/>
    <n v="0.24715569966101558"/>
    <x v="0"/>
    <x v="10"/>
  </r>
  <r>
    <x v="1"/>
    <x v="3"/>
    <x v="41"/>
    <n v="0.21570786208042625"/>
    <x v="0"/>
    <x v="10"/>
  </r>
  <r>
    <x v="1"/>
    <x v="4"/>
    <x v="41"/>
    <n v="0.16867747010739897"/>
    <x v="0"/>
    <x v="10"/>
  </r>
  <r>
    <x v="1"/>
    <x v="5"/>
    <x v="41"/>
    <n v="8.6802048725844738E-2"/>
    <x v="0"/>
    <x v="10"/>
  </r>
  <r>
    <x v="1"/>
    <x v="6"/>
    <x v="41"/>
    <n v="-3.2982965217418281E-2"/>
    <x v="0"/>
    <x v="10"/>
  </r>
  <r>
    <x v="1"/>
    <x v="7"/>
    <x v="41"/>
    <n v="0.10112847733146402"/>
    <x v="0"/>
    <x v="10"/>
  </r>
  <r>
    <x v="1"/>
    <x v="8"/>
    <x v="41"/>
    <n v="9.5414327699077983E-2"/>
    <x v="0"/>
    <x v="10"/>
  </r>
  <r>
    <x v="1"/>
    <x v="9"/>
    <x v="41"/>
    <n v="0.1172128965859891"/>
    <x v="0"/>
    <x v="10"/>
  </r>
  <r>
    <x v="1"/>
    <x v="0"/>
    <x v="42"/>
    <n v="14458.31"/>
    <x v="0"/>
    <x v="1"/>
  </r>
  <r>
    <x v="1"/>
    <x v="1"/>
    <x v="42"/>
    <n v="16489.900000000001"/>
    <x v="0"/>
    <x v="1"/>
  </r>
  <r>
    <x v="1"/>
    <x v="2"/>
    <x v="42"/>
    <n v="19458.580000000002"/>
    <x v="0"/>
    <x v="1"/>
  </r>
  <r>
    <x v="1"/>
    <x v="3"/>
    <x v="42"/>
    <n v="23157.9"/>
    <x v="0"/>
    <x v="1"/>
  </r>
  <r>
    <x v="1"/>
    <x v="4"/>
    <x v="42"/>
    <n v="27236.959999999999"/>
    <x v="0"/>
    <x v="1"/>
  </r>
  <r>
    <x v="1"/>
    <x v="5"/>
    <x v="42"/>
    <n v="31735.489999999998"/>
    <x v="0"/>
    <x v="1"/>
  </r>
  <r>
    <x v="1"/>
    <x v="6"/>
    <x v="42"/>
    <n v="42679.520000000004"/>
    <x v="0"/>
    <x v="1"/>
  </r>
  <r>
    <x v="1"/>
    <x v="7"/>
    <x v="42"/>
    <n v="46412.93"/>
    <x v="0"/>
    <x v="1"/>
  </r>
  <r>
    <x v="1"/>
    <x v="8"/>
    <x v="42"/>
    <n v="52510.11"/>
    <x v="0"/>
    <x v="1"/>
  </r>
  <r>
    <x v="1"/>
    <x v="9"/>
    <x v="42"/>
    <n v="59140.87"/>
    <x v="0"/>
    <x v="1"/>
  </r>
  <r>
    <x v="1"/>
    <x v="0"/>
    <x v="43"/>
    <n v="7.6606463687664749E-3"/>
    <x v="0"/>
    <x v="1"/>
  </r>
  <r>
    <x v="1"/>
    <x v="1"/>
    <x v="43"/>
    <n v="7.5525018344562425E-3"/>
    <x v="0"/>
    <x v="1"/>
  </r>
  <r>
    <x v="1"/>
    <x v="2"/>
    <x v="43"/>
    <n v="6.0436064707702197E-3"/>
    <x v="0"/>
    <x v="1"/>
  </r>
  <r>
    <x v="1"/>
    <x v="3"/>
    <x v="43"/>
    <n v="4.4209535406923763E-3"/>
    <x v="0"/>
    <x v="1"/>
  </r>
  <r>
    <x v="1"/>
    <x v="4"/>
    <x v="43"/>
    <n v="8.9000387708466737E-3"/>
    <x v="0"/>
    <x v="1"/>
  </r>
  <r>
    <x v="1"/>
    <x v="5"/>
    <x v="43"/>
    <n v="8.4700125947322711E-3"/>
    <x v="0"/>
    <x v="1"/>
  </r>
  <r>
    <x v="1"/>
    <x v="6"/>
    <x v="43"/>
    <n v="1.9630023955283468E-3"/>
    <x v="0"/>
    <x v="1"/>
  </r>
  <r>
    <x v="1"/>
    <x v="7"/>
    <x v="43"/>
    <n v="9.8507032415320471E-4"/>
    <x v="0"/>
    <x v="1"/>
  </r>
  <r>
    <x v="1"/>
    <x v="8"/>
    <x v="43"/>
    <n v="6.8405874602052831E-4"/>
    <x v="0"/>
    <x v="1"/>
  </r>
  <r>
    <x v="1"/>
    <x v="9"/>
    <x v="43"/>
    <n v="2.2725401232683926E-4"/>
    <x v="0"/>
    <x v="1"/>
  </r>
  <r>
    <x v="1"/>
    <x v="0"/>
    <x v="44"/>
    <n v="1.6716047726186534"/>
    <x v="0"/>
    <x v="1"/>
  </r>
  <r>
    <x v="1"/>
    <x v="1"/>
    <x v="44"/>
    <n v="1.626093548171911"/>
    <x v="0"/>
    <x v="1"/>
  </r>
  <r>
    <x v="1"/>
    <x v="2"/>
    <x v="44"/>
    <n v="1.5688529173249024"/>
    <x v="0"/>
    <x v="1"/>
  </r>
  <r>
    <x v="1"/>
    <x v="3"/>
    <x v="44"/>
    <n v="1.5483981708185974"/>
    <x v="0"/>
    <x v="1"/>
  </r>
  <r>
    <x v="1"/>
    <x v="4"/>
    <x v="44"/>
    <n v="1.5174233835200404"/>
    <x v="0"/>
    <x v="1"/>
  </r>
  <r>
    <x v="1"/>
    <x v="5"/>
    <x v="44"/>
    <n v="1.4640665702656555"/>
    <x v="0"/>
    <x v="1"/>
  </r>
  <r>
    <x v="1"/>
    <x v="6"/>
    <x v="44"/>
    <n v="1.2235681188541951"/>
    <x v="0"/>
    <x v="1"/>
  </r>
  <r>
    <x v="1"/>
    <x v="7"/>
    <x v="44"/>
    <n v="1.2053380383440562"/>
    <x v="0"/>
    <x v="1"/>
  </r>
  <r>
    <x v="1"/>
    <x v="8"/>
    <x v="44"/>
    <n v="1.2243139464000361"/>
    <x v="0"/>
    <x v="1"/>
  </r>
  <r>
    <x v="1"/>
    <x v="9"/>
    <x v="44"/>
    <n v="1.2140235677966862"/>
    <x v="0"/>
    <x v="1"/>
  </r>
  <r>
    <x v="1"/>
    <x v="0"/>
    <x v="45"/>
    <n v="69.043468787449612"/>
    <x v="0"/>
    <x v="0"/>
  </r>
  <r>
    <x v="1"/>
    <x v="1"/>
    <x v="45"/>
    <n v="82.10472346460125"/>
    <x v="0"/>
    <x v="0"/>
  </r>
  <r>
    <x v="1"/>
    <x v="2"/>
    <x v="45"/>
    <n v="90.848588788710316"/>
    <x v="0"/>
    <x v="0"/>
  </r>
  <r>
    <x v="1"/>
    <x v="3"/>
    <x v="45"/>
    <n v="103.70646444095075"/>
    <x v="0"/>
    <x v="0"/>
  </r>
  <r>
    <x v="1"/>
    <x v="4"/>
    <x v="45"/>
    <n v="448.43057936235851"/>
    <x v="0"/>
    <x v="0"/>
  </r>
  <r>
    <x v="1"/>
    <x v="5"/>
    <x v="45"/>
    <n v="158.89412928759901"/>
    <x v="0"/>
    <x v="0"/>
  </r>
  <r>
    <x v="1"/>
    <x v="6"/>
    <x v="45"/>
    <n v="191.18392422884941"/>
    <x v="0"/>
    <x v="0"/>
  </r>
  <r>
    <x v="1"/>
    <x v="7"/>
    <x v="45"/>
    <n v="327.86763206200283"/>
    <x v="0"/>
    <x v="0"/>
  </r>
  <r>
    <x v="1"/>
    <x v="8"/>
    <x v="45"/>
    <n v="152.37040257368929"/>
    <x v="0"/>
    <x v="0"/>
  </r>
  <r>
    <x v="1"/>
    <x v="9"/>
    <x v="45"/>
    <n v="269.20476190476182"/>
    <x v="0"/>
    <x v="0"/>
  </r>
  <r>
    <x v="1"/>
    <x v="0"/>
    <x v="46"/>
    <n v="0.79139320555862191"/>
    <x v="0"/>
    <x v="8"/>
  </r>
  <r>
    <x v="1"/>
    <x v="1"/>
    <x v="46"/>
    <n v="0.84156257971546333"/>
    <x v="0"/>
    <x v="8"/>
  </r>
  <r>
    <x v="1"/>
    <x v="2"/>
    <x v="46"/>
    <n v="0.86859060556577394"/>
    <x v="0"/>
    <x v="8"/>
  </r>
  <r>
    <x v="1"/>
    <x v="3"/>
    <x v="46"/>
    <n v="0.88177362431726569"/>
    <x v="0"/>
    <x v="8"/>
  </r>
  <r>
    <x v="1"/>
    <x v="4"/>
    <x v="46"/>
    <n v="0.85425671425114924"/>
    <x v="0"/>
    <x v="8"/>
  </r>
  <r>
    <x v="1"/>
    <x v="5"/>
    <x v="46"/>
    <n v="0.8354445173102738"/>
    <x v="0"/>
    <x v="8"/>
  </r>
  <r>
    <x v="1"/>
    <x v="6"/>
    <x v="46"/>
    <n v="0.7505002747920867"/>
    <x v="0"/>
    <x v="8"/>
  </r>
  <r>
    <x v="1"/>
    <x v="7"/>
    <x v="46"/>
    <n v="0.76448159001073768"/>
    <x v="0"/>
    <x v="8"/>
  </r>
  <r>
    <x v="1"/>
    <x v="8"/>
    <x v="46"/>
    <n v="0.6758393289288378"/>
    <x v="0"/>
    <x v="8"/>
  </r>
  <r>
    <x v="1"/>
    <x v="9"/>
    <x v="46"/>
    <n v="0.67345056805575498"/>
    <x v="0"/>
    <x v="8"/>
  </r>
  <r>
    <x v="1"/>
    <x v="0"/>
    <x v="47"/>
    <n v="1.3176457094470254E-2"/>
    <x v="0"/>
    <x v="9"/>
  </r>
  <r>
    <x v="1"/>
    <x v="1"/>
    <x v="47"/>
    <n v="1.6991950209628067E-2"/>
    <x v="0"/>
    <x v="9"/>
  </r>
  <r>
    <x v="1"/>
    <x v="2"/>
    <x v="47"/>
    <n v="1.7469083915499079E-2"/>
    <x v="0"/>
    <x v="9"/>
  </r>
  <r>
    <x v="1"/>
    <x v="3"/>
    <x v="47"/>
    <n v="1.5556835410674607E-2"/>
    <x v="0"/>
    <x v="9"/>
  </r>
  <r>
    <x v="1"/>
    <x v="4"/>
    <x v="47"/>
    <n v="1.2385266093815477E-2"/>
    <x v="0"/>
    <x v="9"/>
  </r>
  <r>
    <x v="1"/>
    <x v="5"/>
    <x v="47"/>
    <n v="3.0185226869299194E-2"/>
    <x v="0"/>
    <x v="9"/>
  </r>
  <r>
    <x v="1"/>
    <x v="6"/>
    <x v="47"/>
    <n v="2.2948585064791183E-2"/>
    <x v="0"/>
    <x v="9"/>
  </r>
  <r>
    <x v="1"/>
    <x v="7"/>
    <x v="47"/>
    <n v="8.7150577099017468E-3"/>
    <x v="0"/>
    <x v="9"/>
  </r>
  <r>
    <x v="1"/>
    <x v="8"/>
    <x v="47"/>
    <n v="9.2989624284771782E-3"/>
    <x v="0"/>
    <x v="9"/>
  </r>
  <r>
    <x v="1"/>
    <x v="9"/>
    <x v="47"/>
    <n v="1.1394535499432581E-2"/>
    <x v="0"/>
    <x v="9"/>
  </r>
  <r>
    <x v="1"/>
    <x v="0"/>
    <x v="48"/>
    <n v="4.8857769039846816E-2"/>
    <x v="0"/>
    <x v="9"/>
  </r>
  <r>
    <x v="1"/>
    <x v="1"/>
    <x v="48"/>
    <n v="3.4082342783267133E-2"/>
    <x v="0"/>
    <x v="9"/>
  </r>
  <r>
    <x v="1"/>
    <x v="2"/>
    <x v="48"/>
    <n v="2.9059125593823266E-2"/>
    <x v="0"/>
    <x v="9"/>
  </r>
  <r>
    <x v="1"/>
    <x v="3"/>
    <x v="48"/>
    <n v="2.4305772406854165E-2"/>
    <x v="0"/>
    <x v="9"/>
  </r>
  <r>
    <x v="1"/>
    <x v="4"/>
    <x v="48"/>
    <n v="2.5848027165476326E-2"/>
    <x v="0"/>
    <x v="9"/>
  </r>
  <r>
    <x v="1"/>
    <x v="5"/>
    <x v="48"/>
    <n v="2.6540431694071893E-2"/>
    <x v="0"/>
    <x v="9"/>
  </r>
  <r>
    <x v="1"/>
    <x v="6"/>
    <x v="48"/>
    <n v="4.446268012819591E-2"/>
    <x v="0"/>
    <x v="9"/>
  </r>
  <r>
    <x v="1"/>
    <x v="7"/>
    <x v="48"/>
    <n v="5.163535125689573E-2"/>
    <x v="0"/>
    <x v="9"/>
  </r>
  <r>
    <x v="1"/>
    <x v="8"/>
    <x v="48"/>
    <n v="7.0723105456086094E-2"/>
    <x v="0"/>
    <x v="9"/>
  </r>
  <r>
    <x v="1"/>
    <x v="9"/>
    <x v="48"/>
    <n v="6.8727570811069505E-2"/>
    <x v="0"/>
    <x v="9"/>
  </r>
  <r>
    <x v="1"/>
    <x v="0"/>
    <x v="49"/>
    <n v="7.0788144740277392"/>
    <x v="0"/>
    <x v="3"/>
  </r>
  <r>
    <x v="1"/>
    <x v="1"/>
    <x v="49"/>
    <n v="8.6613435347212526"/>
    <x v="0"/>
    <x v="3"/>
  </r>
  <r>
    <x v="1"/>
    <x v="2"/>
    <x v="49"/>
    <n v="9.2083053510482262"/>
    <x v="0"/>
    <x v="3"/>
  </r>
  <r>
    <x v="1"/>
    <x v="3"/>
    <x v="49"/>
    <n v="10.626384647670989"/>
    <x v="0"/>
    <x v="3"/>
  </r>
  <r>
    <x v="1"/>
    <x v="4"/>
    <x v="49"/>
    <n v="10.346300669977486"/>
    <x v="0"/>
    <x v="3"/>
  </r>
  <r>
    <x v="1"/>
    <x v="5"/>
    <x v="49"/>
    <n v="8.2428915757230481"/>
    <x v="0"/>
    <x v="3"/>
  </r>
  <r>
    <x v="1"/>
    <x v="6"/>
    <x v="49"/>
    <n v="6.1906124507340516"/>
    <x v="0"/>
    <x v="3"/>
  </r>
  <r>
    <x v="1"/>
    <x v="7"/>
    <x v="49"/>
    <n v="7.3361269689315032"/>
    <x v="0"/>
    <x v="3"/>
  </r>
  <r>
    <x v="1"/>
    <x v="8"/>
    <x v="49"/>
    <n v="5.9382799802942703"/>
    <x v="0"/>
    <x v="3"/>
  </r>
  <r>
    <x v="1"/>
    <x v="9"/>
    <x v="49"/>
    <n v="6.161353803887649"/>
    <x v="0"/>
    <x v="3"/>
  </r>
  <r>
    <x v="1"/>
    <x v="0"/>
    <x v="50"/>
    <n v="8.396470401950018E-2"/>
    <x v="0"/>
    <x v="9"/>
  </r>
  <r>
    <x v="1"/>
    <x v="1"/>
    <x v="50"/>
    <n v="0.31377081784720007"/>
    <x v="0"/>
    <x v="9"/>
  </r>
  <r>
    <x v="1"/>
    <x v="2"/>
    <x v="50"/>
    <n v="0.43780739964270532"/>
    <x v="0"/>
    <x v="9"/>
  </r>
  <r>
    <x v="1"/>
    <x v="3"/>
    <x v="50"/>
    <n v="0.45473162050296601"/>
    <x v="0"/>
    <x v="9"/>
  </r>
  <r>
    <x v="1"/>
    <x v="4"/>
    <x v="50"/>
    <n v="0.46330940753853722"/>
    <x v="0"/>
    <x v="9"/>
  </r>
  <r>
    <x v="1"/>
    <x v="5"/>
    <x v="50"/>
    <n v="0.48156867777344292"/>
    <x v="0"/>
    <x v="9"/>
  </r>
  <r>
    <x v="1"/>
    <x v="6"/>
    <x v="50"/>
    <n v="0.26800186206785848"/>
    <x v="0"/>
    <x v="9"/>
  </r>
  <r>
    <x v="1"/>
    <x v="7"/>
    <x v="50"/>
    <n v="0.43922895706666254"/>
    <x v="0"/>
    <x v="9"/>
  </r>
  <r>
    <x v="1"/>
    <x v="8"/>
    <x v="50"/>
    <n v="0.44236549790616797"/>
    <x v="0"/>
    <x v="9"/>
  </r>
  <r>
    <x v="1"/>
    <x v="9"/>
    <x v="50"/>
    <n v="0.4402394155807543"/>
    <x v="0"/>
    <x v="9"/>
  </r>
  <r>
    <x v="1"/>
    <x v="0"/>
    <x v="22"/>
    <n v="0.28828957187942439"/>
    <x v="0"/>
    <x v="6"/>
  </r>
  <r>
    <x v="1"/>
    <x v="1"/>
    <x v="22"/>
    <n v="0.304303240165192"/>
    <x v="0"/>
    <x v="6"/>
  </r>
  <r>
    <x v="1"/>
    <x v="2"/>
    <x v="22"/>
    <n v="0.3216133962498805"/>
    <x v="0"/>
    <x v="6"/>
  </r>
  <r>
    <x v="1"/>
    <x v="3"/>
    <x v="22"/>
    <n v="0.32853022078858618"/>
    <x v="0"/>
    <x v="6"/>
  </r>
  <r>
    <x v="1"/>
    <x v="4"/>
    <x v="22"/>
    <n v="0.32644538891271269"/>
    <x v="0"/>
    <x v="6"/>
  </r>
  <r>
    <x v="1"/>
    <x v="5"/>
    <x v="22"/>
    <n v="0.30449096579255591"/>
    <x v="0"/>
    <x v="6"/>
  </r>
  <r>
    <x v="1"/>
    <x v="6"/>
    <x v="22"/>
    <n v="0.21894458981731754"/>
    <x v="0"/>
    <x v="6"/>
  </r>
  <r>
    <x v="1"/>
    <x v="7"/>
    <x v="22"/>
    <n v="0.2216933944915781"/>
    <x v="0"/>
    <x v="6"/>
  </r>
  <r>
    <x v="1"/>
    <x v="8"/>
    <x v="22"/>
    <n v="0.21464818870118541"/>
    <x v="0"/>
    <x v="6"/>
  </r>
  <r>
    <x v="1"/>
    <x v="9"/>
    <x v="22"/>
    <n v="0.2129209462086033"/>
    <x v="0"/>
    <x v="6"/>
  </r>
  <r>
    <x v="1"/>
    <x v="0"/>
    <x v="51"/>
    <n v="2.4206148574764292E-2"/>
    <x v="0"/>
    <x v="9"/>
  </r>
  <r>
    <x v="1"/>
    <x v="1"/>
    <x v="51"/>
    <n v="9.5481476540185239E-2"/>
    <x v="0"/>
    <x v="9"/>
  </r>
  <r>
    <x v="1"/>
    <x v="2"/>
    <x v="51"/>
    <n v="0.14080472470241917"/>
    <x v="0"/>
    <x v="9"/>
  </r>
  <r>
    <x v="1"/>
    <x v="3"/>
    <x v="51"/>
    <n v="0.14939307968339099"/>
    <x v="0"/>
    <x v="9"/>
  </r>
  <r>
    <x v="1"/>
    <x v="4"/>
    <x v="51"/>
    <n v="0.15124521973083629"/>
    <x v="0"/>
    <x v="9"/>
  </r>
  <r>
    <x v="1"/>
    <x v="5"/>
    <x v="51"/>
    <n v="0.14663331179067979"/>
    <x v="0"/>
    <x v="9"/>
  </r>
  <r>
    <x v="1"/>
    <x v="6"/>
    <x v="51"/>
    <n v="5.8677557760724586E-2"/>
    <x v="0"/>
    <x v="9"/>
  </r>
  <r>
    <x v="1"/>
    <x v="7"/>
    <x v="51"/>
    <n v="9.7374158451104045E-2"/>
    <x v="0"/>
    <x v="9"/>
  </r>
  <r>
    <x v="1"/>
    <x v="8"/>
    <x v="51"/>
    <n v="9.4952952869456986E-2"/>
    <x v="0"/>
    <x v="9"/>
  </r>
  <r>
    <x v="1"/>
    <x v="9"/>
    <x v="51"/>
    <n v="9.3736192923776746E-2"/>
    <x v="0"/>
    <x v="9"/>
  </r>
  <r>
    <x v="1"/>
    <x v="0"/>
    <x v="52"/>
    <n v="3.7306165357714284E-2"/>
    <x v="0"/>
    <x v="9"/>
  </r>
  <r>
    <x v="1"/>
    <x v="1"/>
    <x v="52"/>
    <n v="2.410962719442894E-2"/>
    <x v="0"/>
    <x v="9"/>
  </r>
  <r>
    <x v="1"/>
    <x v="2"/>
    <x v="52"/>
    <n v="1.9635390514811609E-2"/>
    <x v="0"/>
    <x v="9"/>
  </r>
  <r>
    <x v="1"/>
    <x v="3"/>
    <x v="52"/>
    <n v="1.6857769320862775E-2"/>
    <x v="0"/>
    <x v="9"/>
  </r>
  <r>
    <x v="1"/>
    <x v="4"/>
    <x v="52"/>
    <n v="1.6933605041100901E-2"/>
    <x v="0"/>
    <x v="9"/>
  </r>
  <r>
    <x v="1"/>
    <x v="5"/>
    <x v="52"/>
    <n v="1.9150761908211709E-2"/>
    <x v="0"/>
    <x v="9"/>
  </r>
  <r>
    <x v="1"/>
    <x v="6"/>
    <x v="52"/>
    <n v="2.5888719950089796E-2"/>
    <x v="0"/>
    <x v="9"/>
  </r>
  <r>
    <x v="1"/>
    <x v="7"/>
    <x v="52"/>
    <n v="1.6946167448705023E-2"/>
    <x v="0"/>
    <x v="9"/>
  </r>
  <r>
    <x v="1"/>
    <x v="8"/>
    <x v="52"/>
    <n v="2.0156549746547472E-2"/>
    <x v="0"/>
    <x v="9"/>
  </r>
  <r>
    <x v="1"/>
    <x v="9"/>
    <x v="52"/>
    <n v="1.9343922955637471E-2"/>
    <x v="0"/>
    <x v="9"/>
  </r>
  <r>
    <x v="1"/>
    <x v="0"/>
    <x v="53"/>
    <n v="24.554528378808016"/>
    <x v="0"/>
    <x v="3"/>
  </r>
  <r>
    <x v="1"/>
    <x v="1"/>
    <x v="53"/>
    <n v="28.462869899181531"/>
    <x v="0"/>
    <x v="3"/>
  </r>
  <r>
    <x v="1"/>
    <x v="2"/>
    <x v="53"/>
    <n v="28.63159762130601"/>
    <x v="0"/>
    <x v="3"/>
  </r>
  <r>
    <x v="1"/>
    <x v="3"/>
    <x v="53"/>
    <n v="32.34522724321674"/>
    <x v="0"/>
    <x v="3"/>
  </r>
  <r>
    <x v="1"/>
    <x v="4"/>
    <x v="53"/>
    <n v="31.693817775885183"/>
    <x v="0"/>
    <x v="3"/>
  </r>
  <r>
    <x v="1"/>
    <x v="5"/>
    <x v="53"/>
    <n v="27.071054651055814"/>
    <x v="0"/>
    <x v="3"/>
  </r>
  <r>
    <x v="1"/>
    <x v="6"/>
    <x v="53"/>
    <n v="28.274790694300144"/>
    <x v="0"/>
    <x v="3"/>
  </r>
  <r>
    <x v="1"/>
    <x v="7"/>
    <x v="53"/>
    <n v="33.091319593693143"/>
    <x v="0"/>
    <x v="3"/>
  </r>
  <r>
    <x v="1"/>
    <x v="8"/>
    <x v="53"/>
    <n v="27.665176287888599"/>
    <x v="0"/>
    <x v="3"/>
  </r>
  <r>
    <x v="1"/>
    <x v="9"/>
    <x v="53"/>
    <n v="28.93728359562726"/>
    <x v="0"/>
    <x v="3"/>
  </r>
  <r>
    <x v="1"/>
    <x v="0"/>
    <x v="54"/>
    <n v="0.17246275950014439"/>
    <x v="0"/>
    <x v="6"/>
  </r>
  <r>
    <x v="1"/>
    <x v="1"/>
    <x v="54"/>
    <n v="0.18713759765377347"/>
    <x v="0"/>
    <x v="6"/>
  </r>
  <r>
    <x v="1"/>
    <x v="2"/>
    <x v="54"/>
    <n v="0.20499907460941147"/>
    <x v="0"/>
    <x v="6"/>
  </r>
  <r>
    <x v="1"/>
    <x v="3"/>
    <x v="54"/>
    <n v="0.21217425012514765"/>
    <x v="0"/>
    <x v="6"/>
  </r>
  <r>
    <x v="1"/>
    <x v="4"/>
    <x v="54"/>
    <n v="0.21513138156302927"/>
    <x v="0"/>
    <x v="6"/>
  </r>
  <r>
    <x v="1"/>
    <x v="5"/>
    <x v="54"/>
    <n v="0.20797617538477498"/>
    <x v="0"/>
    <x v="6"/>
  </r>
  <r>
    <x v="1"/>
    <x v="6"/>
    <x v="54"/>
    <n v="0.17893943659005043"/>
    <x v="0"/>
    <x v="6"/>
  </r>
  <r>
    <x v="1"/>
    <x v="7"/>
    <x v="54"/>
    <n v="0.1839263239349434"/>
    <x v="0"/>
    <x v="6"/>
  </r>
  <r>
    <x v="1"/>
    <x v="8"/>
    <x v="54"/>
    <n v="0.1753211987271201"/>
    <x v="0"/>
    <x v="6"/>
  </r>
  <r>
    <x v="1"/>
    <x v="9"/>
    <x v="54"/>
    <n v="0.17538452453194994"/>
    <x v="0"/>
    <x v="6"/>
  </r>
  <r>
    <x v="1"/>
    <x v="10"/>
    <x v="0"/>
    <n v="0"/>
    <x v="1"/>
    <x v="0"/>
  </r>
  <r>
    <x v="1"/>
    <x v="10"/>
    <x v="0"/>
    <n v="0"/>
    <x v="1"/>
    <x v="0"/>
  </r>
  <r>
    <x v="1"/>
    <x v="11"/>
    <x v="0"/>
    <n v="0"/>
    <x v="1"/>
    <x v="0"/>
  </r>
  <r>
    <x v="1"/>
    <x v="12"/>
    <x v="0"/>
    <n v="0"/>
    <x v="1"/>
    <x v="0"/>
  </r>
  <r>
    <x v="1"/>
    <x v="13"/>
    <x v="0"/>
    <n v="11881.87"/>
    <x v="1"/>
    <x v="0"/>
  </r>
  <r>
    <x v="1"/>
    <x v="14"/>
    <x v="0"/>
    <n v="12184.28"/>
    <x v="1"/>
    <x v="0"/>
  </r>
  <r>
    <x v="1"/>
    <x v="15"/>
    <x v="0"/>
    <n v="12583.77"/>
    <x v="1"/>
    <x v="0"/>
  </r>
  <r>
    <x v="1"/>
    <x v="16"/>
    <x v="0"/>
    <n v="13212.19"/>
    <x v="1"/>
    <x v="0"/>
  </r>
  <r>
    <x v="1"/>
    <x v="17"/>
    <x v="0"/>
    <n v="12657.9"/>
    <x v="1"/>
    <x v="0"/>
  </r>
  <r>
    <x v="1"/>
    <x v="18"/>
    <x v="0"/>
    <n v="12867.39"/>
    <x v="1"/>
    <x v="0"/>
  </r>
  <r>
    <x v="1"/>
    <x v="10"/>
    <x v="55"/>
    <n v="0"/>
    <x v="1"/>
    <x v="0"/>
  </r>
  <r>
    <x v="1"/>
    <x v="10"/>
    <x v="55"/>
    <n v="0"/>
    <x v="1"/>
    <x v="0"/>
  </r>
  <r>
    <x v="1"/>
    <x v="11"/>
    <x v="55"/>
    <n v="0"/>
    <x v="1"/>
    <x v="0"/>
  </r>
  <r>
    <x v="1"/>
    <x v="12"/>
    <x v="55"/>
    <n v="0"/>
    <x v="1"/>
    <x v="0"/>
  </r>
  <r>
    <x v="1"/>
    <x v="13"/>
    <x v="55"/>
    <n v="7339.6"/>
    <x v="1"/>
    <x v="0"/>
  </r>
  <r>
    <x v="1"/>
    <x v="14"/>
    <x v="55"/>
    <n v="7757.72"/>
    <x v="1"/>
    <x v="0"/>
  </r>
  <r>
    <x v="1"/>
    <x v="15"/>
    <x v="55"/>
    <n v="7978.48"/>
    <x v="1"/>
    <x v="0"/>
  </r>
  <r>
    <x v="1"/>
    <x v="16"/>
    <x v="55"/>
    <n v="8379.9500000000007"/>
    <x v="1"/>
    <x v="0"/>
  </r>
  <r>
    <x v="1"/>
    <x v="17"/>
    <x v="55"/>
    <n v="7720.15"/>
    <x v="1"/>
    <x v="0"/>
  </r>
  <r>
    <x v="1"/>
    <x v="18"/>
    <x v="55"/>
    <n v="8025.33"/>
    <x v="1"/>
    <x v="0"/>
  </r>
  <r>
    <x v="1"/>
    <x v="10"/>
    <x v="3"/>
    <n v="0"/>
    <x v="1"/>
    <x v="0"/>
  </r>
  <r>
    <x v="1"/>
    <x v="10"/>
    <x v="3"/>
    <n v="0"/>
    <x v="1"/>
    <x v="0"/>
  </r>
  <r>
    <x v="1"/>
    <x v="11"/>
    <x v="3"/>
    <n v="0"/>
    <x v="1"/>
    <x v="0"/>
  </r>
  <r>
    <x v="1"/>
    <x v="12"/>
    <x v="3"/>
    <n v="0"/>
    <x v="1"/>
    <x v="0"/>
  </r>
  <r>
    <x v="1"/>
    <x v="13"/>
    <x v="3"/>
    <n v="424.28"/>
    <x v="1"/>
    <x v="0"/>
  </r>
  <r>
    <x v="1"/>
    <x v="14"/>
    <x v="3"/>
    <n v="474.37"/>
    <x v="1"/>
    <x v="0"/>
  </r>
  <r>
    <x v="1"/>
    <x v="15"/>
    <x v="3"/>
    <n v="585.03"/>
    <x v="1"/>
    <x v="0"/>
  </r>
  <r>
    <x v="1"/>
    <x v="16"/>
    <x v="3"/>
    <n v="690.11"/>
    <x v="1"/>
    <x v="0"/>
  </r>
  <r>
    <x v="1"/>
    <x v="17"/>
    <x v="3"/>
    <n v="647.29"/>
    <x v="1"/>
    <x v="0"/>
  </r>
  <r>
    <x v="1"/>
    <x v="18"/>
    <x v="3"/>
    <n v="629.88"/>
    <x v="1"/>
    <x v="0"/>
  </r>
  <r>
    <x v="1"/>
    <x v="10"/>
    <x v="4"/>
    <n v="0"/>
    <x v="1"/>
    <x v="0"/>
  </r>
  <r>
    <x v="1"/>
    <x v="10"/>
    <x v="4"/>
    <n v="0"/>
    <x v="1"/>
    <x v="0"/>
  </r>
  <r>
    <x v="1"/>
    <x v="11"/>
    <x v="4"/>
    <n v="0"/>
    <x v="1"/>
    <x v="0"/>
  </r>
  <r>
    <x v="1"/>
    <x v="12"/>
    <x v="4"/>
    <n v="0"/>
    <x v="1"/>
    <x v="0"/>
  </r>
  <r>
    <x v="1"/>
    <x v="13"/>
    <x v="4"/>
    <n v="320.12"/>
    <x v="1"/>
    <x v="0"/>
  </r>
  <r>
    <x v="1"/>
    <x v="14"/>
    <x v="4"/>
    <n v="349.28"/>
    <x v="1"/>
    <x v="0"/>
  </r>
  <r>
    <x v="1"/>
    <x v="15"/>
    <x v="4"/>
    <n v="356.43"/>
    <x v="1"/>
    <x v="0"/>
  </r>
  <r>
    <x v="1"/>
    <x v="16"/>
    <x v="4"/>
    <n v="370.78"/>
    <x v="1"/>
    <x v="0"/>
  </r>
  <r>
    <x v="1"/>
    <x v="17"/>
    <x v="4"/>
    <n v="378.94"/>
    <x v="1"/>
    <x v="0"/>
  </r>
  <r>
    <x v="1"/>
    <x v="18"/>
    <x v="4"/>
    <n v="415.84"/>
    <x v="1"/>
    <x v="0"/>
  </r>
  <r>
    <x v="1"/>
    <x v="10"/>
    <x v="5"/>
    <n v="0"/>
    <x v="1"/>
    <x v="0"/>
  </r>
  <r>
    <x v="1"/>
    <x v="10"/>
    <x v="5"/>
    <n v="0"/>
    <x v="1"/>
    <x v="0"/>
  </r>
  <r>
    <x v="1"/>
    <x v="11"/>
    <x v="5"/>
    <n v="0"/>
    <x v="1"/>
    <x v="0"/>
  </r>
  <r>
    <x v="1"/>
    <x v="12"/>
    <x v="5"/>
    <n v="0"/>
    <x v="1"/>
    <x v="0"/>
  </r>
  <r>
    <x v="1"/>
    <x v="13"/>
    <x v="5"/>
    <n v="7.9"/>
    <x v="1"/>
    <x v="0"/>
  </r>
  <r>
    <x v="1"/>
    <x v="14"/>
    <x v="5"/>
    <n v="22.19"/>
    <x v="1"/>
    <x v="0"/>
  </r>
  <r>
    <x v="1"/>
    <x v="15"/>
    <x v="5"/>
    <n v="5.7"/>
    <x v="1"/>
    <x v="0"/>
  </r>
  <r>
    <x v="1"/>
    <x v="16"/>
    <x v="5"/>
    <n v="9.6300000000000008"/>
    <x v="1"/>
    <x v="0"/>
  </r>
  <r>
    <x v="1"/>
    <x v="17"/>
    <x v="5"/>
    <n v="14.58"/>
    <x v="1"/>
    <x v="0"/>
  </r>
  <r>
    <x v="1"/>
    <x v="18"/>
    <x v="5"/>
    <n v="13.99"/>
    <x v="1"/>
    <x v="0"/>
  </r>
  <r>
    <x v="1"/>
    <x v="10"/>
    <x v="6"/>
    <n v="0"/>
    <x v="1"/>
    <x v="0"/>
  </r>
  <r>
    <x v="1"/>
    <x v="10"/>
    <x v="6"/>
    <n v="0"/>
    <x v="1"/>
    <x v="0"/>
  </r>
  <r>
    <x v="1"/>
    <x v="11"/>
    <x v="6"/>
    <n v="0"/>
    <x v="1"/>
    <x v="0"/>
  </r>
  <r>
    <x v="1"/>
    <x v="12"/>
    <x v="6"/>
    <n v="0"/>
    <x v="1"/>
    <x v="0"/>
  </r>
  <r>
    <x v="1"/>
    <x v="13"/>
    <x v="6"/>
    <n v="4638.53"/>
    <x v="1"/>
    <x v="0"/>
  </r>
  <r>
    <x v="1"/>
    <x v="14"/>
    <x v="6"/>
    <n v="4529.46"/>
    <x v="1"/>
    <x v="0"/>
  </r>
  <r>
    <x v="1"/>
    <x v="15"/>
    <x v="6"/>
    <n v="4828.1899999999996"/>
    <x v="1"/>
    <x v="0"/>
  </r>
  <r>
    <x v="1"/>
    <x v="16"/>
    <x v="6"/>
    <n v="5141.9399999999996"/>
    <x v="1"/>
    <x v="0"/>
  </r>
  <r>
    <x v="1"/>
    <x v="17"/>
    <x v="6"/>
    <n v="5191.5200000000004"/>
    <x v="1"/>
    <x v="0"/>
  </r>
  <r>
    <x v="1"/>
    <x v="18"/>
    <x v="6"/>
    <n v="5042.1099999999997"/>
    <x v="1"/>
    <x v="0"/>
  </r>
  <r>
    <x v="1"/>
    <x v="10"/>
    <x v="7"/>
    <n v="0"/>
    <x v="1"/>
    <x v="0"/>
  </r>
  <r>
    <x v="1"/>
    <x v="10"/>
    <x v="7"/>
    <n v="0"/>
    <x v="1"/>
    <x v="0"/>
  </r>
  <r>
    <x v="1"/>
    <x v="11"/>
    <x v="7"/>
    <n v="0"/>
    <x v="1"/>
    <x v="0"/>
  </r>
  <r>
    <x v="1"/>
    <x v="12"/>
    <x v="7"/>
    <n v="0"/>
    <x v="1"/>
    <x v="0"/>
  </r>
  <r>
    <x v="1"/>
    <x v="13"/>
    <x v="7"/>
    <n v="1589.15"/>
    <x v="1"/>
    <x v="0"/>
  </r>
  <r>
    <x v="1"/>
    <x v="14"/>
    <x v="7"/>
    <n v="1484.39"/>
    <x v="1"/>
    <x v="0"/>
  </r>
  <r>
    <x v="1"/>
    <x v="15"/>
    <x v="7"/>
    <n v="1691.24"/>
    <x v="1"/>
    <x v="0"/>
  </r>
  <r>
    <x v="1"/>
    <x v="16"/>
    <x v="7"/>
    <n v="1549.14"/>
    <x v="1"/>
    <x v="0"/>
  </r>
  <r>
    <x v="1"/>
    <x v="17"/>
    <x v="7"/>
    <n v="1755.01"/>
    <x v="1"/>
    <x v="0"/>
  </r>
  <r>
    <x v="1"/>
    <x v="18"/>
    <x v="7"/>
    <n v="868.39"/>
    <x v="1"/>
    <x v="0"/>
  </r>
  <r>
    <x v="1"/>
    <x v="10"/>
    <x v="8"/>
    <n v="0"/>
    <x v="1"/>
    <x v="0"/>
  </r>
  <r>
    <x v="1"/>
    <x v="10"/>
    <x v="8"/>
    <n v="0"/>
    <x v="1"/>
    <x v="0"/>
  </r>
  <r>
    <x v="1"/>
    <x v="11"/>
    <x v="8"/>
    <n v="0"/>
    <x v="1"/>
    <x v="0"/>
  </r>
  <r>
    <x v="1"/>
    <x v="12"/>
    <x v="8"/>
    <n v="0"/>
    <x v="1"/>
    <x v="0"/>
  </r>
  <r>
    <x v="1"/>
    <x v="13"/>
    <x v="8"/>
    <n v="2974.56"/>
    <x v="1"/>
    <x v="0"/>
  </r>
  <r>
    <x v="1"/>
    <x v="14"/>
    <x v="8"/>
    <n v="3003.99"/>
    <x v="1"/>
    <x v="0"/>
  </r>
  <r>
    <x v="1"/>
    <x v="15"/>
    <x v="8"/>
    <n v="3078.67"/>
    <x v="1"/>
    <x v="0"/>
  </r>
  <r>
    <x v="1"/>
    <x v="16"/>
    <x v="8"/>
    <n v="3535.11"/>
    <x v="1"/>
    <x v="0"/>
  </r>
  <r>
    <x v="1"/>
    <x v="17"/>
    <x v="8"/>
    <n v="3355.01"/>
    <x v="1"/>
    <x v="0"/>
  </r>
  <r>
    <x v="1"/>
    <x v="18"/>
    <x v="8"/>
    <n v="4119.16"/>
    <x v="1"/>
    <x v="0"/>
  </r>
  <r>
    <x v="2"/>
    <x v="0"/>
    <x v="0"/>
    <n v="471.48"/>
    <x v="0"/>
    <x v="0"/>
  </r>
  <r>
    <x v="2"/>
    <x v="1"/>
    <x v="0"/>
    <n v="578.42999999999995"/>
    <x v="0"/>
    <x v="0"/>
  </r>
  <r>
    <x v="2"/>
    <x v="2"/>
    <x v="0"/>
    <n v="684.43"/>
    <x v="0"/>
    <x v="0"/>
  </r>
  <r>
    <x v="2"/>
    <x v="3"/>
    <x v="0"/>
    <n v="668.68"/>
    <x v="0"/>
    <x v="0"/>
  </r>
  <r>
    <x v="2"/>
    <x v="4"/>
    <x v="0"/>
    <n v="789.18"/>
    <x v="0"/>
    <x v="0"/>
  </r>
  <r>
    <x v="2"/>
    <x v="5"/>
    <x v="0"/>
    <n v="836.16"/>
    <x v="0"/>
    <x v="0"/>
  </r>
  <r>
    <x v="2"/>
    <x v="6"/>
    <x v="0"/>
    <n v="883.15"/>
    <x v="0"/>
    <x v="0"/>
  </r>
  <r>
    <x v="2"/>
    <x v="7"/>
    <x v="0"/>
    <n v="922.39"/>
    <x v="0"/>
    <x v="0"/>
  </r>
  <r>
    <x v="2"/>
    <x v="8"/>
    <x v="0"/>
    <n v="947.58"/>
    <x v="0"/>
    <x v="0"/>
  </r>
  <r>
    <x v="2"/>
    <x v="9"/>
    <x v="0"/>
    <n v="1099.01"/>
    <x v="0"/>
    <x v="0"/>
  </r>
  <r>
    <x v="2"/>
    <x v="0"/>
    <x v="1"/>
    <n v="263.45"/>
    <x v="0"/>
    <x v="0"/>
  </r>
  <r>
    <x v="2"/>
    <x v="1"/>
    <x v="1"/>
    <n v="290.24"/>
    <x v="0"/>
    <x v="0"/>
  </r>
  <r>
    <x v="2"/>
    <x v="2"/>
    <x v="1"/>
    <n v="304.73"/>
    <x v="0"/>
    <x v="0"/>
  </r>
  <r>
    <x v="2"/>
    <x v="3"/>
    <x v="1"/>
    <n v="324.2"/>
    <x v="0"/>
    <x v="0"/>
  </r>
  <r>
    <x v="2"/>
    <x v="4"/>
    <x v="1"/>
    <n v="384.65"/>
    <x v="0"/>
    <x v="0"/>
  </r>
  <r>
    <x v="2"/>
    <x v="5"/>
    <x v="1"/>
    <n v="406.67"/>
    <x v="0"/>
    <x v="0"/>
  </r>
  <r>
    <x v="2"/>
    <x v="6"/>
    <x v="1"/>
    <n v="438.38"/>
    <x v="0"/>
    <x v="0"/>
  </r>
  <r>
    <x v="2"/>
    <x v="7"/>
    <x v="1"/>
    <n v="468.47"/>
    <x v="0"/>
    <x v="0"/>
  </r>
  <r>
    <x v="2"/>
    <x v="8"/>
    <x v="1"/>
    <n v="463.24"/>
    <x v="0"/>
    <x v="0"/>
  </r>
  <r>
    <x v="2"/>
    <x v="9"/>
    <x v="1"/>
    <n v="559.64"/>
    <x v="0"/>
    <x v="0"/>
  </r>
  <r>
    <x v="2"/>
    <x v="0"/>
    <x v="2"/>
    <n v="69.59"/>
    <x v="0"/>
    <x v="0"/>
  </r>
  <r>
    <x v="2"/>
    <x v="1"/>
    <x v="2"/>
    <n v="60.9"/>
    <x v="0"/>
    <x v="0"/>
  </r>
  <r>
    <x v="2"/>
    <x v="2"/>
    <x v="2"/>
    <n v="62.28"/>
    <x v="0"/>
    <x v="0"/>
  </r>
  <r>
    <x v="2"/>
    <x v="3"/>
    <x v="2"/>
    <n v="63.76"/>
    <x v="0"/>
    <x v="0"/>
  </r>
  <r>
    <x v="2"/>
    <x v="4"/>
    <x v="2"/>
    <n v="70.89"/>
    <x v="0"/>
    <x v="0"/>
  </r>
  <r>
    <x v="2"/>
    <x v="5"/>
    <x v="2"/>
    <n v="77.69"/>
    <x v="0"/>
    <x v="0"/>
  </r>
  <r>
    <x v="2"/>
    <x v="6"/>
    <x v="2"/>
    <n v="81.41"/>
    <x v="0"/>
    <x v="0"/>
  </r>
  <r>
    <x v="2"/>
    <x v="7"/>
    <x v="2"/>
    <n v="90.78"/>
    <x v="0"/>
    <x v="0"/>
  </r>
  <r>
    <x v="2"/>
    <x v="8"/>
    <x v="2"/>
    <n v="90.49"/>
    <x v="0"/>
    <x v="0"/>
  </r>
  <r>
    <x v="2"/>
    <x v="9"/>
    <x v="2"/>
    <n v="93.87"/>
    <x v="0"/>
    <x v="0"/>
  </r>
  <r>
    <x v="2"/>
    <x v="0"/>
    <x v="3"/>
    <n v="33.380000000000003"/>
    <x v="0"/>
    <x v="0"/>
  </r>
  <r>
    <x v="2"/>
    <x v="1"/>
    <x v="3"/>
    <n v="20.21"/>
    <x v="0"/>
    <x v="0"/>
  </r>
  <r>
    <x v="2"/>
    <x v="2"/>
    <x v="3"/>
    <n v="25.72"/>
    <x v="0"/>
    <x v="0"/>
  </r>
  <r>
    <x v="2"/>
    <x v="3"/>
    <x v="3"/>
    <n v="26.25"/>
    <x v="0"/>
    <x v="0"/>
  </r>
  <r>
    <x v="2"/>
    <x v="4"/>
    <x v="3"/>
    <n v="32.44"/>
    <x v="0"/>
    <x v="0"/>
  </r>
  <r>
    <x v="2"/>
    <x v="5"/>
    <x v="3"/>
    <n v="18.09"/>
    <x v="0"/>
    <x v="0"/>
  </r>
  <r>
    <x v="2"/>
    <x v="6"/>
    <x v="3"/>
    <n v="20.2"/>
    <x v="0"/>
    <x v="0"/>
  </r>
  <r>
    <x v="2"/>
    <x v="7"/>
    <x v="3"/>
    <n v="20.079999999999998"/>
    <x v="0"/>
    <x v="0"/>
  </r>
  <r>
    <x v="2"/>
    <x v="8"/>
    <x v="3"/>
    <n v="24.62"/>
    <x v="0"/>
    <x v="0"/>
  </r>
  <r>
    <x v="2"/>
    <x v="9"/>
    <x v="3"/>
    <n v="38.9"/>
    <x v="0"/>
    <x v="0"/>
  </r>
  <r>
    <x v="2"/>
    <x v="0"/>
    <x v="4"/>
    <n v="17.87"/>
    <x v="0"/>
    <x v="0"/>
  </r>
  <r>
    <x v="2"/>
    <x v="1"/>
    <x v="4"/>
    <n v="24.42"/>
    <x v="0"/>
    <x v="0"/>
  </r>
  <r>
    <x v="2"/>
    <x v="2"/>
    <x v="4"/>
    <n v="24.83"/>
    <x v="0"/>
    <x v="0"/>
  </r>
  <r>
    <x v="2"/>
    <x v="3"/>
    <x v="4"/>
    <n v="22.5"/>
    <x v="0"/>
    <x v="0"/>
  </r>
  <r>
    <x v="2"/>
    <x v="4"/>
    <x v="4"/>
    <n v="26.57"/>
    <x v="0"/>
    <x v="0"/>
  </r>
  <r>
    <x v="2"/>
    <x v="5"/>
    <x v="4"/>
    <n v="31.9"/>
    <x v="0"/>
    <x v="0"/>
  </r>
  <r>
    <x v="2"/>
    <x v="6"/>
    <x v="4"/>
    <n v="31.02"/>
    <x v="0"/>
    <x v="0"/>
  </r>
  <r>
    <x v="2"/>
    <x v="7"/>
    <x v="4"/>
    <n v="36.92"/>
    <x v="0"/>
    <x v="0"/>
  </r>
  <r>
    <x v="2"/>
    <x v="8"/>
    <x v="4"/>
    <n v="39.159999999999997"/>
    <x v="0"/>
    <x v="0"/>
  </r>
  <r>
    <x v="2"/>
    <x v="9"/>
    <x v="4"/>
    <n v="41.35"/>
    <x v="0"/>
    <x v="0"/>
  </r>
  <r>
    <x v="2"/>
    <x v="0"/>
    <x v="5"/>
    <n v="0.03"/>
    <x v="0"/>
    <x v="0"/>
  </r>
  <r>
    <x v="2"/>
    <x v="1"/>
    <x v="5"/>
    <n v="0"/>
    <x v="0"/>
    <x v="0"/>
  </r>
  <r>
    <x v="2"/>
    <x v="2"/>
    <x v="5"/>
    <n v="0"/>
    <x v="0"/>
    <x v="0"/>
  </r>
  <r>
    <x v="2"/>
    <x v="3"/>
    <x v="5"/>
    <n v="0"/>
    <x v="0"/>
    <x v="0"/>
  </r>
  <r>
    <x v="2"/>
    <x v="4"/>
    <x v="5"/>
    <n v="0"/>
    <x v="0"/>
    <x v="0"/>
  </r>
  <r>
    <x v="2"/>
    <x v="5"/>
    <x v="5"/>
    <n v="0"/>
    <x v="0"/>
    <x v="0"/>
  </r>
  <r>
    <x v="2"/>
    <x v="6"/>
    <x v="5"/>
    <n v="0"/>
    <x v="0"/>
    <x v="0"/>
  </r>
  <r>
    <x v="2"/>
    <x v="7"/>
    <x v="5"/>
    <n v="0"/>
    <x v="0"/>
    <x v="0"/>
  </r>
  <r>
    <x v="2"/>
    <x v="8"/>
    <x v="5"/>
    <n v="0"/>
    <x v="0"/>
    <x v="0"/>
  </r>
  <r>
    <x v="2"/>
    <x v="9"/>
    <x v="5"/>
    <n v="0"/>
    <x v="0"/>
    <x v="0"/>
  </r>
  <r>
    <x v="2"/>
    <x v="0"/>
    <x v="6"/>
    <n v="85.54"/>
    <x v="0"/>
    <x v="0"/>
  </r>
  <r>
    <x v="2"/>
    <x v="1"/>
    <x v="6"/>
    <n v="135.25"/>
    <x v="0"/>
    <x v="0"/>
  </r>
  <r>
    <x v="2"/>
    <x v="2"/>
    <x v="6"/>
    <n v="210.66"/>
    <x v="0"/>
    <x v="0"/>
  </r>
  <r>
    <x v="2"/>
    <x v="3"/>
    <x v="6"/>
    <n v="184.06"/>
    <x v="0"/>
    <x v="0"/>
  </r>
  <r>
    <x v="2"/>
    <x v="4"/>
    <x v="6"/>
    <n v="223.98"/>
    <x v="0"/>
    <x v="0"/>
  </r>
  <r>
    <x v="2"/>
    <x v="5"/>
    <x v="6"/>
    <n v="228.76"/>
    <x v="0"/>
    <x v="0"/>
  </r>
  <r>
    <x v="2"/>
    <x v="6"/>
    <x v="6"/>
    <n v="226.58"/>
    <x v="0"/>
    <x v="0"/>
  </r>
  <r>
    <x v="2"/>
    <x v="7"/>
    <x v="6"/>
    <n v="230.89"/>
    <x v="0"/>
    <x v="0"/>
  </r>
  <r>
    <x v="2"/>
    <x v="8"/>
    <x v="6"/>
    <n v="279.45999999999998"/>
    <x v="0"/>
    <x v="0"/>
  </r>
  <r>
    <x v="2"/>
    <x v="9"/>
    <x v="6"/>
    <n v="350.67"/>
    <x v="0"/>
    <x v="0"/>
  </r>
  <r>
    <x v="2"/>
    <x v="0"/>
    <x v="7"/>
    <n v="23.49"/>
    <x v="0"/>
    <x v="0"/>
  </r>
  <r>
    <x v="2"/>
    <x v="1"/>
    <x v="7"/>
    <n v="40.24"/>
    <x v="0"/>
    <x v="0"/>
  </r>
  <r>
    <x v="2"/>
    <x v="2"/>
    <x v="7"/>
    <n v="68.150000000000006"/>
    <x v="0"/>
    <x v="0"/>
  </r>
  <r>
    <x v="2"/>
    <x v="3"/>
    <x v="7"/>
    <n v="57.81"/>
    <x v="0"/>
    <x v="0"/>
  </r>
  <r>
    <x v="2"/>
    <x v="4"/>
    <x v="7"/>
    <n v="73.819999999999993"/>
    <x v="0"/>
    <x v="0"/>
  </r>
  <r>
    <x v="2"/>
    <x v="5"/>
    <x v="7"/>
    <n v="76.55"/>
    <x v="0"/>
    <x v="0"/>
  </r>
  <r>
    <x v="2"/>
    <x v="6"/>
    <x v="7"/>
    <n v="73.459999999999994"/>
    <x v="0"/>
    <x v="0"/>
  </r>
  <r>
    <x v="2"/>
    <x v="7"/>
    <x v="7"/>
    <n v="79.37"/>
    <x v="0"/>
    <x v="0"/>
  </r>
  <r>
    <x v="2"/>
    <x v="8"/>
    <x v="7"/>
    <n v="97.56"/>
    <x v="0"/>
    <x v="0"/>
  </r>
  <r>
    <x v="2"/>
    <x v="9"/>
    <x v="7"/>
    <n v="123.83"/>
    <x v="0"/>
    <x v="0"/>
  </r>
  <r>
    <x v="2"/>
    <x v="0"/>
    <x v="8"/>
    <n v="62.05"/>
    <x v="0"/>
    <x v="0"/>
  </r>
  <r>
    <x v="2"/>
    <x v="1"/>
    <x v="8"/>
    <n v="95.01"/>
    <x v="0"/>
    <x v="0"/>
  </r>
  <r>
    <x v="2"/>
    <x v="2"/>
    <x v="8"/>
    <n v="142.51"/>
    <x v="0"/>
    <x v="0"/>
  </r>
  <r>
    <x v="2"/>
    <x v="3"/>
    <x v="8"/>
    <n v="126.25"/>
    <x v="0"/>
    <x v="0"/>
  </r>
  <r>
    <x v="2"/>
    <x v="4"/>
    <x v="8"/>
    <n v="150.15"/>
    <x v="0"/>
    <x v="0"/>
  </r>
  <r>
    <x v="2"/>
    <x v="5"/>
    <x v="8"/>
    <n v="152.21"/>
    <x v="0"/>
    <x v="0"/>
  </r>
  <r>
    <x v="2"/>
    <x v="6"/>
    <x v="8"/>
    <n v="153.11000000000001"/>
    <x v="0"/>
    <x v="0"/>
  </r>
  <r>
    <x v="2"/>
    <x v="7"/>
    <x v="8"/>
    <n v="151.53"/>
    <x v="0"/>
    <x v="0"/>
  </r>
  <r>
    <x v="2"/>
    <x v="8"/>
    <x v="8"/>
    <n v="181.89"/>
    <x v="0"/>
    <x v="0"/>
  </r>
  <r>
    <x v="2"/>
    <x v="9"/>
    <x v="8"/>
    <n v="226.84"/>
    <x v="0"/>
    <x v="0"/>
  </r>
  <r>
    <x v="2"/>
    <x v="0"/>
    <x v="9"/>
    <n v="46.32"/>
    <x v="0"/>
    <x v="0"/>
  </r>
  <r>
    <x v="2"/>
    <x v="1"/>
    <x v="9"/>
    <n v="69.48"/>
    <x v="0"/>
    <x v="0"/>
  </r>
  <r>
    <x v="2"/>
    <x v="2"/>
    <x v="9"/>
    <n v="100.36"/>
    <x v="0"/>
    <x v="0"/>
  </r>
  <r>
    <x v="2"/>
    <x v="3"/>
    <x v="9"/>
    <n v="96.5"/>
    <x v="0"/>
    <x v="0"/>
  </r>
  <r>
    <x v="2"/>
    <x v="4"/>
    <x v="9"/>
    <n v="108.08"/>
    <x v="0"/>
    <x v="0"/>
  </r>
  <r>
    <x v="2"/>
    <x v="5"/>
    <x v="9"/>
    <n v="108.08"/>
    <x v="0"/>
    <x v="0"/>
  </r>
  <r>
    <x v="2"/>
    <x v="6"/>
    <x v="9"/>
    <n v="108.08"/>
    <x v="0"/>
    <x v="0"/>
  </r>
  <r>
    <x v="2"/>
    <x v="7"/>
    <x v="9"/>
    <n v="115.8"/>
    <x v="0"/>
    <x v="0"/>
  </r>
  <r>
    <x v="2"/>
    <x v="8"/>
    <x v="9"/>
    <n v="119.66"/>
    <x v="0"/>
    <x v="0"/>
  </r>
  <r>
    <x v="2"/>
    <x v="9"/>
    <x v="9"/>
    <n v="146.68"/>
    <x v="0"/>
    <x v="0"/>
  </r>
  <r>
    <x v="2"/>
    <x v="0"/>
    <x v="10"/>
    <n v="15.44"/>
    <x v="0"/>
    <x v="1"/>
  </r>
  <r>
    <x v="2"/>
    <x v="1"/>
    <x v="10"/>
    <n v="15.44"/>
    <x v="0"/>
    <x v="1"/>
  </r>
  <r>
    <x v="2"/>
    <x v="2"/>
    <x v="10"/>
    <n v="15.44"/>
    <x v="0"/>
    <x v="1"/>
  </r>
  <r>
    <x v="2"/>
    <x v="3"/>
    <x v="10"/>
    <n v="15.44"/>
    <x v="0"/>
    <x v="1"/>
  </r>
  <r>
    <x v="2"/>
    <x v="4"/>
    <x v="10"/>
    <n v="15.44"/>
    <x v="0"/>
    <x v="1"/>
  </r>
  <r>
    <x v="2"/>
    <x v="5"/>
    <x v="10"/>
    <n v="15.44"/>
    <x v="0"/>
    <x v="1"/>
  </r>
  <r>
    <x v="2"/>
    <x v="6"/>
    <x v="10"/>
    <n v="15.44"/>
    <x v="0"/>
    <x v="1"/>
  </r>
  <r>
    <x v="2"/>
    <x v="7"/>
    <x v="10"/>
    <n v="15.44"/>
    <x v="0"/>
    <x v="1"/>
  </r>
  <r>
    <x v="2"/>
    <x v="8"/>
    <x v="10"/>
    <n v="15.44"/>
    <x v="0"/>
    <x v="1"/>
  </r>
  <r>
    <x v="2"/>
    <x v="9"/>
    <x v="10"/>
    <n v="15.44"/>
    <x v="0"/>
    <x v="1"/>
  </r>
  <r>
    <x v="2"/>
    <x v="0"/>
    <x v="11"/>
    <n v="231.94"/>
    <x v="0"/>
    <x v="1"/>
  </r>
  <r>
    <x v="2"/>
    <x v="1"/>
    <x v="11"/>
    <n v="249"/>
    <x v="0"/>
    <x v="1"/>
  </r>
  <r>
    <x v="2"/>
    <x v="2"/>
    <x v="11"/>
    <n v="274.75"/>
    <x v="0"/>
    <x v="1"/>
  </r>
  <r>
    <x v="2"/>
    <x v="3"/>
    <x v="11"/>
    <n v="288.67"/>
    <x v="0"/>
    <x v="1"/>
  </r>
  <r>
    <x v="2"/>
    <x v="4"/>
    <x v="11"/>
    <n v="312.79000000000002"/>
    <x v="0"/>
    <x v="1"/>
  </r>
  <r>
    <x v="2"/>
    <x v="5"/>
    <x v="11"/>
    <n v="331.23"/>
    <x v="0"/>
    <x v="1"/>
  </r>
  <r>
    <x v="2"/>
    <x v="6"/>
    <x v="11"/>
    <n v="354.99"/>
    <x v="0"/>
    <x v="1"/>
  </r>
  <r>
    <x v="2"/>
    <x v="7"/>
    <x v="11"/>
    <n v="523.53"/>
    <x v="0"/>
    <x v="1"/>
  </r>
  <r>
    <x v="2"/>
    <x v="8"/>
    <x v="11"/>
    <n v="566.65"/>
    <x v="0"/>
    <x v="1"/>
  </r>
  <r>
    <x v="2"/>
    <x v="9"/>
    <x v="11"/>
    <n v="648.59"/>
    <x v="0"/>
    <x v="1"/>
  </r>
  <r>
    <x v="2"/>
    <x v="0"/>
    <x v="12"/>
    <n v="0"/>
    <x v="0"/>
    <x v="1"/>
  </r>
  <r>
    <x v="2"/>
    <x v="1"/>
    <x v="12"/>
    <n v="0"/>
    <x v="0"/>
    <x v="1"/>
  </r>
  <r>
    <x v="2"/>
    <x v="2"/>
    <x v="12"/>
    <n v="0"/>
    <x v="0"/>
    <x v="1"/>
  </r>
  <r>
    <x v="2"/>
    <x v="3"/>
    <x v="12"/>
    <n v="0"/>
    <x v="0"/>
    <x v="1"/>
  </r>
  <r>
    <x v="2"/>
    <x v="4"/>
    <x v="12"/>
    <n v="0"/>
    <x v="0"/>
    <x v="1"/>
  </r>
  <r>
    <x v="2"/>
    <x v="5"/>
    <x v="12"/>
    <n v="0"/>
    <x v="0"/>
    <x v="1"/>
  </r>
  <r>
    <x v="2"/>
    <x v="6"/>
    <x v="12"/>
    <n v="0"/>
    <x v="0"/>
    <x v="1"/>
  </r>
  <r>
    <x v="2"/>
    <x v="7"/>
    <x v="12"/>
    <n v="0"/>
    <x v="0"/>
    <x v="1"/>
  </r>
  <r>
    <x v="2"/>
    <x v="8"/>
    <x v="12"/>
    <n v="0"/>
    <x v="0"/>
    <x v="1"/>
  </r>
  <r>
    <x v="2"/>
    <x v="9"/>
    <x v="12"/>
    <n v="0"/>
    <x v="0"/>
    <x v="1"/>
  </r>
  <r>
    <x v="2"/>
    <x v="0"/>
    <x v="13"/>
    <n v="132.59"/>
    <x v="0"/>
    <x v="1"/>
  </r>
  <r>
    <x v="2"/>
    <x v="1"/>
    <x v="13"/>
    <n v="152.41999999999999"/>
    <x v="0"/>
    <x v="1"/>
  </r>
  <r>
    <x v="2"/>
    <x v="2"/>
    <x v="13"/>
    <n v="163.41"/>
    <x v="0"/>
    <x v="1"/>
  </r>
  <r>
    <x v="2"/>
    <x v="3"/>
    <x v="13"/>
    <n v="175.17"/>
    <x v="0"/>
    <x v="1"/>
  </r>
  <r>
    <x v="2"/>
    <x v="4"/>
    <x v="13"/>
    <n v="209.11"/>
    <x v="0"/>
    <x v="1"/>
  </r>
  <r>
    <x v="2"/>
    <x v="5"/>
    <x v="13"/>
    <n v="197.77"/>
    <x v="0"/>
    <x v="1"/>
  </r>
  <r>
    <x v="2"/>
    <x v="6"/>
    <x v="13"/>
    <n v="174.01"/>
    <x v="0"/>
    <x v="1"/>
  </r>
  <r>
    <x v="2"/>
    <x v="7"/>
    <x v="13"/>
    <n v="220.01"/>
    <x v="0"/>
    <x v="1"/>
  </r>
  <r>
    <x v="2"/>
    <x v="8"/>
    <x v="13"/>
    <n v="195.07"/>
    <x v="0"/>
    <x v="1"/>
  </r>
  <r>
    <x v="2"/>
    <x v="9"/>
    <x v="13"/>
    <n v="213.41"/>
    <x v="0"/>
    <x v="1"/>
  </r>
  <r>
    <x v="2"/>
    <x v="0"/>
    <x v="14"/>
    <n v="190.31"/>
    <x v="0"/>
    <x v="1"/>
  </r>
  <r>
    <x v="2"/>
    <x v="1"/>
    <x v="14"/>
    <n v="170.99"/>
    <x v="0"/>
    <x v="1"/>
  </r>
  <r>
    <x v="2"/>
    <x v="2"/>
    <x v="14"/>
    <n v="223.74"/>
    <x v="0"/>
    <x v="1"/>
  </r>
  <r>
    <x v="2"/>
    <x v="3"/>
    <x v="14"/>
    <n v="198.74"/>
    <x v="0"/>
    <x v="1"/>
  </r>
  <r>
    <x v="2"/>
    <x v="4"/>
    <x v="14"/>
    <n v="181.22"/>
    <x v="0"/>
    <x v="1"/>
  </r>
  <r>
    <x v="2"/>
    <x v="5"/>
    <x v="14"/>
    <n v="171.26"/>
    <x v="0"/>
    <x v="1"/>
  </r>
  <r>
    <x v="2"/>
    <x v="6"/>
    <x v="14"/>
    <n v="162.22"/>
    <x v="0"/>
    <x v="1"/>
  </r>
  <r>
    <x v="2"/>
    <x v="7"/>
    <x v="14"/>
    <n v="173.58"/>
    <x v="0"/>
    <x v="1"/>
  </r>
  <r>
    <x v="2"/>
    <x v="8"/>
    <x v="14"/>
    <n v="416.12"/>
    <x v="0"/>
    <x v="1"/>
  </r>
  <r>
    <x v="2"/>
    <x v="9"/>
    <x v="14"/>
    <n v="575.32000000000005"/>
    <x v="0"/>
    <x v="1"/>
  </r>
  <r>
    <x v="2"/>
    <x v="0"/>
    <x v="15"/>
    <n v="14.51"/>
    <x v="0"/>
    <x v="1"/>
  </r>
  <r>
    <x v="2"/>
    <x v="1"/>
    <x v="15"/>
    <n v="12.77"/>
    <x v="0"/>
    <x v="1"/>
  </r>
  <r>
    <x v="2"/>
    <x v="2"/>
    <x v="15"/>
    <n v="12.62"/>
    <x v="0"/>
    <x v="1"/>
  </r>
  <r>
    <x v="2"/>
    <x v="3"/>
    <x v="15"/>
    <n v="23.69"/>
    <x v="0"/>
    <x v="1"/>
  </r>
  <r>
    <x v="2"/>
    <x v="4"/>
    <x v="15"/>
    <n v="7.78"/>
    <x v="0"/>
    <x v="1"/>
  </r>
  <r>
    <x v="2"/>
    <x v="5"/>
    <x v="15"/>
    <n v="11.95"/>
    <x v="0"/>
    <x v="1"/>
  </r>
  <r>
    <x v="2"/>
    <x v="6"/>
    <x v="15"/>
    <n v="12.38"/>
    <x v="0"/>
    <x v="1"/>
  </r>
  <r>
    <x v="2"/>
    <x v="7"/>
    <x v="15"/>
    <n v="12.04"/>
    <x v="0"/>
    <x v="1"/>
  </r>
  <r>
    <x v="2"/>
    <x v="8"/>
    <x v="15"/>
    <n v="27.33"/>
    <x v="0"/>
    <x v="1"/>
  </r>
  <r>
    <x v="2"/>
    <x v="9"/>
    <x v="15"/>
    <n v="14.32"/>
    <x v="0"/>
    <x v="1"/>
  </r>
  <r>
    <x v="2"/>
    <x v="0"/>
    <x v="16"/>
    <n v="179.07"/>
    <x v="0"/>
    <x v="1"/>
  </r>
  <r>
    <x v="2"/>
    <x v="1"/>
    <x v="16"/>
    <n v="235.57"/>
    <x v="0"/>
    <x v="1"/>
  </r>
  <r>
    <x v="2"/>
    <x v="2"/>
    <x v="16"/>
    <n v="238.25"/>
    <x v="0"/>
    <x v="1"/>
  </r>
  <r>
    <x v="2"/>
    <x v="3"/>
    <x v="16"/>
    <n v="253.37"/>
    <x v="0"/>
    <x v="1"/>
  </r>
  <r>
    <x v="2"/>
    <x v="4"/>
    <x v="16"/>
    <n v="267.62"/>
    <x v="0"/>
    <x v="1"/>
  </r>
  <r>
    <x v="2"/>
    <x v="5"/>
    <x v="16"/>
    <n v="366.07"/>
    <x v="0"/>
    <x v="1"/>
  </r>
  <r>
    <x v="2"/>
    <x v="6"/>
    <x v="16"/>
    <n v="377.04"/>
    <x v="0"/>
    <x v="1"/>
  </r>
  <r>
    <x v="2"/>
    <x v="7"/>
    <x v="16"/>
    <n v="329.31"/>
    <x v="0"/>
    <x v="1"/>
  </r>
  <r>
    <x v="2"/>
    <x v="8"/>
    <x v="16"/>
    <n v="252.87"/>
    <x v="0"/>
    <x v="1"/>
  </r>
  <r>
    <x v="2"/>
    <x v="9"/>
    <x v="16"/>
    <n v="281.85000000000002"/>
    <x v="0"/>
    <x v="1"/>
  </r>
  <r>
    <x v="2"/>
    <x v="0"/>
    <x v="17"/>
    <n v="6.37"/>
    <x v="0"/>
    <x v="1"/>
  </r>
  <r>
    <x v="2"/>
    <x v="1"/>
    <x v="17"/>
    <n v="28.96"/>
    <x v="0"/>
    <x v="1"/>
  </r>
  <r>
    <x v="2"/>
    <x v="2"/>
    <x v="17"/>
    <n v="35.979999999999997"/>
    <x v="0"/>
    <x v="1"/>
  </r>
  <r>
    <x v="2"/>
    <x v="3"/>
    <x v="17"/>
    <n v="47.27"/>
    <x v="0"/>
    <x v="1"/>
  </r>
  <r>
    <x v="2"/>
    <x v="4"/>
    <x v="17"/>
    <n v="46.94"/>
    <x v="0"/>
    <x v="1"/>
  </r>
  <r>
    <x v="2"/>
    <x v="5"/>
    <x v="17"/>
    <n v="42.05"/>
    <x v="0"/>
    <x v="1"/>
  </r>
  <r>
    <x v="2"/>
    <x v="6"/>
    <x v="17"/>
    <n v="21.23"/>
    <x v="0"/>
    <x v="1"/>
  </r>
  <r>
    <x v="2"/>
    <x v="7"/>
    <x v="17"/>
    <n v="19.940000000000001"/>
    <x v="0"/>
    <x v="1"/>
  </r>
  <r>
    <x v="2"/>
    <x v="8"/>
    <x v="17"/>
    <n v="37.590000000000003"/>
    <x v="0"/>
    <x v="1"/>
  </r>
  <r>
    <x v="2"/>
    <x v="9"/>
    <x v="17"/>
    <n v="36.86"/>
    <x v="0"/>
    <x v="1"/>
  </r>
  <r>
    <x v="2"/>
    <x v="0"/>
    <x v="18"/>
    <n v="52.55"/>
    <x v="0"/>
    <x v="2"/>
  </r>
  <r>
    <x v="2"/>
    <x v="1"/>
    <x v="18"/>
    <n v="84.78"/>
    <x v="0"/>
    <x v="2"/>
  </r>
  <r>
    <x v="2"/>
    <x v="2"/>
    <x v="18"/>
    <n v="150.69"/>
    <x v="0"/>
    <x v="2"/>
  </r>
  <r>
    <x v="2"/>
    <x v="3"/>
    <x v="18"/>
    <n v="118.35"/>
    <x v="0"/>
    <x v="2"/>
  </r>
  <r>
    <x v="2"/>
    <x v="4"/>
    <x v="18"/>
    <n v="129.84"/>
    <x v="0"/>
    <x v="2"/>
  </r>
  <r>
    <x v="2"/>
    <x v="5"/>
    <x v="18"/>
    <n v="117.54"/>
    <x v="0"/>
    <x v="2"/>
  </r>
  <r>
    <x v="2"/>
    <x v="6"/>
    <x v="18"/>
    <n v="132.12"/>
    <x v="0"/>
    <x v="2"/>
  </r>
  <r>
    <x v="2"/>
    <x v="7"/>
    <x v="18"/>
    <n v="145.69"/>
    <x v="0"/>
    <x v="2"/>
  </r>
  <r>
    <x v="2"/>
    <x v="8"/>
    <x v="18"/>
    <n v="420.12"/>
    <x v="0"/>
    <x v="2"/>
  </r>
  <r>
    <x v="2"/>
    <x v="9"/>
    <x v="18"/>
    <n v="290.16000000000003"/>
    <x v="0"/>
    <x v="2"/>
  </r>
  <r>
    <x v="2"/>
    <x v="0"/>
    <x v="19"/>
    <n v="816.33710079999992"/>
    <x v="0"/>
    <x v="3"/>
  </r>
  <r>
    <x v="2"/>
    <x v="1"/>
    <x v="19"/>
    <n v="980.48471040000004"/>
    <x v="0"/>
    <x v="3"/>
  </r>
  <r>
    <x v="2"/>
    <x v="2"/>
    <x v="19"/>
    <n v="2247.0309888000002"/>
    <x v="0"/>
    <x v="3"/>
  </r>
  <r>
    <x v="2"/>
    <x v="3"/>
    <x v="19"/>
    <n v="2340.9178624000001"/>
    <x v="0"/>
    <x v="3"/>
  </r>
  <r>
    <x v="2"/>
    <x v="4"/>
    <x v="19"/>
    <n v="2541.6628224000001"/>
    <x v="0"/>
    <x v="3"/>
  </r>
  <r>
    <x v="2"/>
    <x v="5"/>
    <x v="19"/>
    <n v="2426.5433088"/>
    <x v="0"/>
    <x v="3"/>
  </r>
  <r>
    <x v="2"/>
    <x v="6"/>
    <x v="19"/>
    <n v="2556.1782272"/>
    <x v="0"/>
    <x v="3"/>
  </r>
  <r>
    <x v="2"/>
    <x v="7"/>
    <x v="19"/>
    <n v="4429.514752"/>
    <x v="0"/>
    <x v="3"/>
  </r>
  <r>
    <x v="2"/>
    <x v="8"/>
    <x v="19"/>
    <n v="4533.4388736000001"/>
    <x v="0"/>
    <x v="3"/>
  </r>
  <r>
    <x v="2"/>
    <x v="9"/>
    <x v="19"/>
    <n v="5335.18336"/>
    <x v="0"/>
    <x v="3"/>
  </r>
  <r>
    <x v="2"/>
    <x v="0"/>
    <x v="20"/>
    <n v="0.74649476228847711"/>
    <x v="0"/>
    <x v="4"/>
  </r>
  <r>
    <x v="2"/>
    <x v="1"/>
    <x v="20"/>
    <n v="0.73129144300599935"/>
    <x v="0"/>
    <x v="4"/>
  </r>
  <r>
    <x v="2"/>
    <x v="2"/>
    <x v="20"/>
    <n v="0.70423128201529717"/>
    <x v="0"/>
    <x v="4"/>
  </r>
  <r>
    <x v="2"/>
    <x v="3"/>
    <x v="20"/>
    <n v="0.76435643564356437"/>
    <x v="0"/>
    <x v="4"/>
  </r>
  <r>
    <x v="2"/>
    <x v="4"/>
    <x v="20"/>
    <n v="0.71981351981351982"/>
    <x v="0"/>
    <x v="4"/>
  </r>
  <r>
    <x v="2"/>
    <x v="5"/>
    <x v="20"/>
    <n v="0.71007161158925169"/>
    <x v="0"/>
    <x v="4"/>
  </r>
  <r>
    <x v="2"/>
    <x v="6"/>
    <x v="20"/>
    <n v="0.70589772059303757"/>
    <x v="0"/>
    <x v="4"/>
  </r>
  <r>
    <x v="2"/>
    <x v="7"/>
    <x v="20"/>
    <n v="0.76420510789942586"/>
    <x v="0"/>
    <x v="4"/>
  </r>
  <r>
    <x v="2"/>
    <x v="8"/>
    <x v="20"/>
    <n v="0.65787014129418886"/>
    <x v="0"/>
    <x v="4"/>
  </r>
  <r>
    <x v="2"/>
    <x v="9"/>
    <x v="20"/>
    <n v="0.64662317051666374"/>
    <x v="0"/>
    <x v="4"/>
  </r>
  <r>
    <x v="2"/>
    <x v="0"/>
    <x v="21"/>
    <n v="0.14859591074913028"/>
    <x v="0"/>
    <x v="5"/>
  </r>
  <r>
    <x v="2"/>
    <x v="1"/>
    <x v="21"/>
    <n v="0.24110091108690754"/>
    <x v="0"/>
    <x v="5"/>
  </r>
  <r>
    <x v="2"/>
    <x v="2"/>
    <x v="21"/>
    <n v="0.30648861096094543"/>
    <x v="0"/>
    <x v="5"/>
  </r>
  <r>
    <x v="2"/>
    <x v="3"/>
    <x v="21"/>
    <n v="0.269650655021834"/>
    <x v="0"/>
    <x v="5"/>
  </r>
  <r>
    <x v="2"/>
    <x v="4"/>
    <x v="21"/>
    <n v="0.2763754783446109"/>
    <x v="0"/>
    <x v="5"/>
  </r>
  <r>
    <x v="2"/>
    <x v="5"/>
    <x v="21"/>
    <n v="0.29009998086490629"/>
    <x v="0"/>
    <x v="5"/>
  </r>
  <r>
    <x v="2"/>
    <x v="6"/>
    <x v="21"/>
    <n v="0.26881050784124993"/>
    <x v="0"/>
    <x v="5"/>
  </r>
  <r>
    <x v="2"/>
    <x v="7"/>
    <x v="21"/>
    <n v="0.26857403050770273"/>
    <x v="0"/>
    <x v="5"/>
  </r>
  <r>
    <x v="2"/>
    <x v="8"/>
    <x v="21"/>
    <n v="0.31026404103083655"/>
    <x v="0"/>
    <x v="5"/>
  </r>
  <r>
    <x v="2"/>
    <x v="9"/>
    <x v="21"/>
    <n v="0.32130735844077851"/>
    <x v="0"/>
    <x v="5"/>
  </r>
  <r>
    <x v="2"/>
    <x v="0"/>
    <x v="22"/>
    <n v="0.25082868461476271"/>
    <x v="0"/>
    <x v="6"/>
  </r>
  <r>
    <x v="2"/>
    <x v="1"/>
    <x v="22"/>
    <n v="0.35928755105127819"/>
    <x v="0"/>
    <x v="6"/>
  </r>
  <r>
    <x v="2"/>
    <x v="2"/>
    <x v="22"/>
    <n v="0.49109204314414689"/>
    <x v="0"/>
    <x v="6"/>
  </r>
  <r>
    <x v="2"/>
    <x v="3"/>
    <x v="22"/>
    <n v="0.41514583538851074"/>
    <x v="0"/>
    <x v="6"/>
  </r>
  <r>
    <x v="2"/>
    <x v="4"/>
    <x v="22"/>
    <n v="0.45745361484325014"/>
    <x v="0"/>
    <x v="6"/>
  </r>
  <r>
    <x v="2"/>
    <x v="5"/>
    <x v="22"/>
    <n v="0.43906308593186605"/>
    <x v="0"/>
    <x v="6"/>
  </r>
  <r>
    <x v="2"/>
    <x v="6"/>
    <x v="22"/>
    <n v="0.41333045379693872"/>
    <x v="0"/>
    <x v="6"/>
  </r>
  <r>
    <x v="2"/>
    <x v="7"/>
    <x v="22"/>
    <n v="0.28114737369426868"/>
    <x v="0"/>
    <x v="6"/>
  </r>
  <r>
    <x v="2"/>
    <x v="8"/>
    <x v="22"/>
    <n v="0.31247745194042154"/>
    <x v="0"/>
    <x v="6"/>
  </r>
  <r>
    <x v="2"/>
    <x v="9"/>
    <x v="22"/>
    <n v="0.34161107178892514"/>
    <x v="0"/>
    <x v="6"/>
  </r>
  <r>
    <x v="2"/>
    <x v="0"/>
    <x v="23"/>
    <n v="0"/>
    <x v="0"/>
    <x v="6"/>
  </r>
  <r>
    <x v="2"/>
    <x v="1"/>
    <x v="23"/>
    <n v="0.52850611543120629"/>
    <x v="0"/>
    <x v="6"/>
  </r>
  <r>
    <x v="2"/>
    <x v="2"/>
    <x v="23"/>
    <n v="0.75964156284369755"/>
    <x v="0"/>
    <x v="6"/>
  </r>
  <r>
    <x v="2"/>
    <x v="3"/>
    <x v="23"/>
    <n v="0.61941780245667177"/>
    <x v="0"/>
    <x v="6"/>
  </r>
  <r>
    <x v="2"/>
    <x v="4"/>
    <x v="23"/>
    <n v="0.70841635828826255"/>
    <x v="0"/>
    <x v="6"/>
  </r>
  <r>
    <x v="2"/>
    <x v="5"/>
    <x v="23"/>
    <n v="0.67790783819825151"/>
    <x v="0"/>
    <x v="6"/>
  </r>
  <r>
    <x v="2"/>
    <x v="6"/>
    <x v="23"/>
    <n v="0.63193417933342633"/>
    <x v="0"/>
    <x v="6"/>
  </r>
  <r>
    <x v="2"/>
    <x v="7"/>
    <x v="23"/>
    <n v="0.50778535297998684"/>
    <x v="0"/>
    <x v="6"/>
  </r>
  <r>
    <x v="2"/>
    <x v="8"/>
    <x v="23"/>
    <n v="0.49856385920468127"/>
    <x v="0"/>
    <x v="6"/>
  </r>
  <r>
    <x v="2"/>
    <x v="9"/>
    <x v="23"/>
    <n v="0.56281899014541137"/>
    <x v="0"/>
    <x v="6"/>
  </r>
  <r>
    <x v="2"/>
    <x v="0"/>
    <x v="24"/>
    <n v="11.23303215406804"/>
    <x v="0"/>
    <x v="7"/>
  </r>
  <r>
    <x v="2"/>
    <x v="1"/>
    <x v="24"/>
    <n v="8.0581055616064177"/>
    <x v="0"/>
    <x v="7"/>
  </r>
  <r>
    <x v="2"/>
    <x v="2"/>
    <x v="24"/>
    <n v="6.7301257981093761"/>
    <x v="0"/>
    <x v="7"/>
  </r>
  <r>
    <x v="2"/>
    <x v="3"/>
    <x v="24"/>
    <n v="12.931222707423583"/>
    <x v="0"/>
    <x v="7"/>
  </r>
  <r>
    <x v="2"/>
    <x v="4"/>
    <x v="24"/>
    <n v="3.5982918979193594"/>
    <x v="0"/>
    <x v="7"/>
  </r>
  <r>
    <x v="2"/>
    <x v="5"/>
    <x v="24"/>
    <n v="5.2164059510141598"/>
    <x v="0"/>
    <x v="7"/>
  </r>
  <r>
    <x v="2"/>
    <x v="6"/>
    <x v="24"/>
    <n v="5.1165713638679726"/>
    <x v="0"/>
    <x v="7"/>
  </r>
  <r>
    <x v="2"/>
    <x v="7"/>
    <x v="24"/>
    <n v="4.7643621461637702"/>
    <x v="0"/>
    <x v="7"/>
  </r>
  <r>
    <x v="2"/>
    <x v="8"/>
    <x v="24"/>
    <n v="10.527290571772303"/>
    <x v="0"/>
    <x v="7"/>
  </r>
  <r>
    <x v="2"/>
    <x v="9"/>
    <x v="24"/>
    <n v="4.7559166886561544"/>
    <x v="0"/>
    <x v="7"/>
  </r>
  <r>
    <x v="2"/>
    <x v="0"/>
    <x v="25"/>
    <n v="2.6329368403417659"/>
    <x v="0"/>
    <x v="8"/>
  </r>
  <r>
    <x v="2"/>
    <x v="1"/>
    <x v="25"/>
    <n v="2.4554484866494035"/>
    <x v="0"/>
    <x v="8"/>
  </r>
  <r>
    <x v="2"/>
    <x v="2"/>
    <x v="25"/>
    <n v="2.872738719832109"/>
    <x v="0"/>
    <x v="8"/>
  </r>
  <r>
    <x v="2"/>
    <x v="3"/>
    <x v="25"/>
    <n v="2.6391443343726562"/>
    <x v="0"/>
    <x v="8"/>
  </r>
  <r>
    <x v="2"/>
    <x v="4"/>
    <x v="25"/>
    <n v="2.9488827441895222"/>
    <x v="0"/>
    <x v="8"/>
  </r>
  <r>
    <x v="2"/>
    <x v="5"/>
    <x v="25"/>
    <n v="2.2841533040128938"/>
    <x v="0"/>
    <x v="8"/>
  </r>
  <r>
    <x v="2"/>
    <x v="6"/>
    <x v="25"/>
    <n v="2.3423244218120089"/>
    <x v="0"/>
    <x v="8"/>
  </r>
  <r>
    <x v="2"/>
    <x v="7"/>
    <x v="25"/>
    <n v="2.8009778020709968"/>
    <x v="0"/>
    <x v="8"/>
  </r>
  <r>
    <x v="2"/>
    <x v="8"/>
    <x v="25"/>
    <n v="3.7473009846956935"/>
    <x v="0"/>
    <x v="8"/>
  </r>
  <r>
    <x v="2"/>
    <x v="9"/>
    <x v="25"/>
    <n v="3.899272662763881"/>
    <x v="0"/>
    <x v="8"/>
  </r>
  <r>
    <x v="2"/>
    <x v="0"/>
    <x v="26"/>
    <n v="103.43999999999994"/>
    <x v="0"/>
    <x v="0"/>
  </r>
  <r>
    <x v="2"/>
    <x v="1"/>
    <x v="26"/>
    <n v="159.66999999999993"/>
    <x v="0"/>
    <x v="0"/>
  </r>
  <r>
    <x v="2"/>
    <x v="2"/>
    <x v="26"/>
    <n v="235.48999999999987"/>
    <x v="0"/>
    <x v="0"/>
  </r>
  <r>
    <x v="2"/>
    <x v="3"/>
    <x v="26"/>
    <n v="206.55999999999995"/>
    <x v="0"/>
    <x v="0"/>
  </r>
  <r>
    <x v="2"/>
    <x v="4"/>
    <x v="26"/>
    <n v="250.55"/>
    <x v="0"/>
    <x v="0"/>
  </r>
  <r>
    <x v="2"/>
    <x v="5"/>
    <x v="26"/>
    <n v="260.66000000000003"/>
    <x v="0"/>
    <x v="0"/>
  </r>
  <r>
    <x v="2"/>
    <x v="6"/>
    <x v="26"/>
    <n v="257.59999999999985"/>
    <x v="0"/>
    <x v="0"/>
  </r>
  <r>
    <x v="2"/>
    <x v="7"/>
    <x v="26"/>
    <n v="267.80999999999989"/>
    <x v="0"/>
    <x v="0"/>
  </r>
  <r>
    <x v="2"/>
    <x v="8"/>
    <x v="26"/>
    <n v="318.62000000000012"/>
    <x v="0"/>
    <x v="0"/>
  </r>
  <r>
    <x v="2"/>
    <x v="9"/>
    <x v="26"/>
    <n v="392.02"/>
    <x v="0"/>
    <x v="0"/>
  </r>
  <r>
    <x v="2"/>
    <x v="0"/>
    <x v="27"/>
    <n v="0.21939424790022893"/>
    <x v="0"/>
    <x v="5"/>
  </r>
  <r>
    <x v="2"/>
    <x v="1"/>
    <x v="27"/>
    <n v="0.27604031602786844"/>
    <x v="0"/>
    <x v="5"/>
  </r>
  <r>
    <x v="2"/>
    <x v="2"/>
    <x v="27"/>
    <n v="0.34406732609616747"/>
    <x v="0"/>
    <x v="5"/>
  </r>
  <r>
    <x v="2"/>
    <x v="3"/>
    <x v="27"/>
    <n v="0.30890710055631987"/>
    <x v="0"/>
    <x v="5"/>
  </r>
  <r>
    <x v="2"/>
    <x v="4"/>
    <x v="27"/>
    <n v="0.31748143642768445"/>
    <x v="0"/>
    <x v="5"/>
  </r>
  <r>
    <x v="2"/>
    <x v="5"/>
    <x v="27"/>
    <n v="0.31173459624952166"/>
    <x v="0"/>
    <x v="5"/>
  </r>
  <r>
    <x v="2"/>
    <x v="6"/>
    <x v="27"/>
    <n v="0.29168317952782635"/>
    <x v="0"/>
    <x v="5"/>
  </r>
  <r>
    <x v="2"/>
    <x v="7"/>
    <x v="27"/>
    <n v="0.29034356400221151"/>
    <x v="0"/>
    <x v="5"/>
  </r>
  <r>
    <x v="2"/>
    <x v="8"/>
    <x v="27"/>
    <n v="0.33624601616750049"/>
    <x v="0"/>
    <x v="5"/>
  </r>
  <r>
    <x v="2"/>
    <x v="9"/>
    <x v="27"/>
    <n v="0.35670285074749092"/>
    <x v="0"/>
    <x v="5"/>
  </r>
  <r>
    <x v="2"/>
    <x v="0"/>
    <x v="28"/>
    <n v="0.56216594553321453"/>
    <x v="0"/>
    <x v="9"/>
  </r>
  <r>
    <x v="2"/>
    <x v="1"/>
    <x v="28"/>
    <n v="0.51024324464498727"/>
    <x v="0"/>
    <x v="9"/>
  </r>
  <r>
    <x v="2"/>
    <x v="2"/>
    <x v="28"/>
    <n v="0.44020571862717889"/>
    <x v="0"/>
    <x v="9"/>
  </r>
  <r>
    <x v="2"/>
    <x v="3"/>
    <x v="28"/>
    <n v="0.49023449183465939"/>
    <x v="0"/>
    <x v="9"/>
  </r>
  <r>
    <x v="2"/>
    <x v="4"/>
    <x v="28"/>
    <n v="0.48988823842469398"/>
    <x v="0"/>
    <x v="9"/>
  </r>
  <r>
    <x v="2"/>
    <x v="5"/>
    <x v="28"/>
    <n v="0.49726128970531958"/>
    <x v="0"/>
    <x v="9"/>
  </r>
  <r>
    <x v="2"/>
    <x v="6"/>
    <x v="28"/>
    <n v="0.49984713808526299"/>
    <x v="0"/>
    <x v="9"/>
  </r>
  <r>
    <x v="2"/>
    <x v="7"/>
    <x v="28"/>
    <n v="0.508006374743872"/>
    <x v="0"/>
    <x v="9"/>
  </r>
  <r>
    <x v="2"/>
    <x v="8"/>
    <x v="28"/>
    <n v="0.48142637033284785"/>
    <x v="0"/>
    <x v="9"/>
  </r>
  <r>
    <x v="2"/>
    <x v="9"/>
    <x v="28"/>
    <n v="0.51783878217668633"/>
    <x v="0"/>
    <x v="9"/>
  </r>
  <r>
    <x v="2"/>
    <x v="0"/>
    <x v="29"/>
    <n v="0.14759904980062782"/>
    <x v="0"/>
    <x v="9"/>
  </r>
  <r>
    <x v="2"/>
    <x v="1"/>
    <x v="29"/>
    <n v="0.10528499559151497"/>
    <x v="0"/>
    <x v="9"/>
  </r>
  <r>
    <x v="2"/>
    <x v="2"/>
    <x v="29"/>
    <n v="9.0995426851540703E-2"/>
    <x v="0"/>
    <x v="9"/>
  </r>
  <r>
    <x v="2"/>
    <x v="3"/>
    <x v="29"/>
    <n v="9.5352036848716876E-2"/>
    <x v="0"/>
    <x v="9"/>
  </r>
  <r>
    <x v="2"/>
    <x v="4"/>
    <x v="29"/>
    <n v="8.9827415798677118E-2"/>
    <x v="0"/>
    <x v="9"/>
  </r>
  <r>
    <x v="2"/>
    <x v="5"/>
    <x v="29"/>
    <n v="9.2912839647914275E-2"/>
    <x v="0"/>
    <x v="9"/>
  </r>
  <r>
    <x v="2"/>
    <x v="6"/>
    <x v="29"/>
    <n v="9.2181396138821259E-2"/>
    <x v="0"/>
    <x v="9"/>
  </r>
  <r>
    <x v="2"/>
    <x v="7"/>
    <x v="29"/>
    <n v="9.8418239573282454E-2"/>
    <x v="0"/>
    <x v="9"/>
  </r>
  <r>
    <x v="2"/>
    <x v="8"/>
    <x v="29"/>
    <n v="9.5495894805715603E-2"/>
    <x v="0"/>
    <x v="9"/>
  </r>
  <r>
    <x v="2"/>
    <x v="9"/>
    <x v="29"/>
    <n v="8.5413235548357169E-2"/>
    <x v="0"/>
    <x v="9"/>
  </r>
  <r>
    <x v="2"/>
    <x v="0"/>
    <x v="30"/>
    <n v="0.10040722830236702"/>
    <x v="0"/>
    <x v="9"/>
  </r>
  <r>
    <x v="2"/>
    <x v="1"/>
    <x v="30"/>
    <n v="0.12705080995107446"/>
    <x v="0"/>
    <x v="9"/>
  </r>
  <r>
    <x v="2"/>
    <x v="2"/>
    <x v="30"/>
    <n v="9.7102698595911918E-2"/>
    <x v="0"/>
    <x v="9"/>
  </r>
  <r>
    <x v="2"/>
    <x v="3"/>
    <x v="30"/>
    <n v="0.10884129927618592"/>
    <x v="0"/>
    <x v="9"/>
  </r>
  <r>
    <x v="2"/>
    <x v="4"/>
    <x v="30"/>
    <n v="9.6619275703895183E-2"/>
    <x v="0"/>
    <x v="9"/>
  </r>
  <r>
    <x v="2"/>
    <x v="5"/>
    <x v="30"/>
    <n v="9.208763872942978E-2"/>
    <x v="0"/>
    <x v="9"/>
  </r>
  <r>
    <x v="2"/>
    <x v="6"/>
    <x v="30"/>
    <n v="9.9292305950291565E-2"/>
    <x v="0"/>
    <x v="9"/>
  </r>
  <r>
    <x v="2"/>
    <x v="7"/>
    <x v="30"/>
    <n v="7.097865328115005E-2"/>
    <x v="0"/>
    <x v="9"/>
  </r>
  <r>
    <x v="2"/>
    <x v="8"/>
    <x v="30"/>
    <n v="4.203339032060617E-2"/>
    <x v="0"/>
    <x v="9"/>
  </r>
  <r>
    <x v="2"/>
    <x v="9"/>
    <x v="30"/>
    <n v="3.5249906734242636E-2"/>
    <x v="0"/>
    <x v="9"/>
  </r>
  <r>
    <x v="2"/>
    <x v="0"/>
    <x v="31"/>
    <n v="4.6025282090438619E-3"/>
    <x v="0"/>
    <x v="9"/>
  </r>
  <r>
    <x v="2"/>
    <x v="1"/>
    <x v="31"/>
    <n v="4.978994865411545E-3"/>
    <x v="0"/>
    <x v="9"/>
  </r>
  <r>
    <x v="2"/>
    <x v="2"/>
    <x v="31"/>
    <n v="5.7273935975921571E-3"/>
    <x v="0"/>
    <x v="9"/>
  </r>
  <r>
    <x v="2"/>
    <x v="3"/>
    <x v="31"/>
    <n v="8.0157923072321606E-3"/>
    <x v="0"/>
    <x v="9"/>
  </r>
  <r>
    <x v="2"/>
    <x v="4"/>
    <x v="31"/>
    <n v="7.1720013178235642E-3"/>
    <x v="0"/>
    <x v="9"/>
  </r>
  <r>
    <x v="2"/>
    <x v="5"/>
    <x v="31"/>
    <n v="6.8886337543053958E-3"/>
    <x v="0"/>
    <x v="9"/>
  </r>
  <r>
    <x v="2"/>
    <x v="6"/>
    <x v="31"/>
    <n v="5.9785993319368177E-3"/>
    <x v="0"/>
    <x v="9"/>
  </r>
  <r>
    <x v="2"/>
    <x v="7"/>
    <x v="31"/>
    <n v="7.7407604158761479E-3"/>
    <x v="0"/>
    <x v="9"/>
  </r>
  <r>
    <x v="2"/>
    <x v="8"/>
    <x v="31"/>
    <n v="7.6932818337238015E-3"/>
    <x v="0"/>
    <x v="9"/>
  </r>
  <r>
    <x v="2"/>
    <x v="9"/>
    <x v="31"/>
    <n v="8.0981974686308595E-3"/>
    <x v="0"/>
    <x v="9"/>
  </r>
  <r>
    <x v="2"/>
    <x v="0"/>
    <x v="32"/>
    <n v="4.3416475778399931E-2"/>
    <x v="0"/>
    <x v="9"/>
  </r>
  <r>
    <x v="2"/>
    <x v="1"/>
    <x v="32"/>
    <n v="2.828345694379614E-2"/>
    <x v="0"/>
    <x v="9"/>
  </r>
  <r>
    <x v="2"/>
    <x v="2"/>
    <x v="32"/>
    <n v="4.9427991175138436E-2"/>
    <x v="0"/>
    <x v="9"/>
  </r>
  <r>
    <x v="2"/>
    <x v="3"/>
    <x v="32"/>
    <n v="3.8703116587904526E-2"/>
    <x v="0"/>
    <x v="9"/>
  </r>
  <r>
    <x v="2"/>
    <x v="4"/>
    <x v="32"/>
    <n v="4.5084771535011024E-2"/>
    <x v="0"/>
    <x v="9"/>
  </r>
  <r>
    <x v="2"/>
    <x v="5"/>
    <x v="32"/>
    <n v="4.2563624186758513E-2"/>
    <x v="0"/>
    <x v="9"/>
  </r>
  <r>
    <x v="2"/>
    <x v="6"/>
    <x v="32"/>
    <n v="4.0819792787182251E-2"/>
    <x v="0"/>
    <x v="9"/>
  </r>
  <r>
    <x v="2"/>
    <x v="7"/>
    <x v="32"/>
    <n v="4.6520452303255667E-2"/>
    <x v="0"/>
    <x v="9"/>
  </r>
  <r>
    <x v="2"/>
    <x v="8"/>
    <x v="32"/>
    <n v="4.8207011545199345E-2"/>
    <x v="0"/>
    <x v="9"/>
  </r>
  <r>
    <x v="2"/>
    <x v="9"/>
    <x v="32"/>
    <n v="4.9326211772413357E-2"/>
    <x v="0"/>
    <x v="9"/>
  </r>
  <r>
    <x v="2"/>
    <x v="0"/>
    <x v="33"/>
    <n v="0.16971730730119994"/>
    <x v="0"/>
    <x v="9"/>
  </r>
  <r>
    <x v="2"/>
    <x v="1"/>
    <x v="33"/>
    <n v="0.1010752688172043"/>
    <x v="0"/>
    <x v="9"/>
  </r>
  <r>
    <x v="2"/>
    <x v="2"/>
    <x v="33"/>
    <n v="9.9029724318496826E-2"/>
    <x v="0"/>
    <x v="9"/>
  </r>
  <r>
    <x v="2"/>
    <x v="3"/>
    <x v="33"/>
    <n v="0.10670297955367668"/>
    <x v="0"/>
    <x v="9"/>
  </r>
  <r>
    <x v="2"/>
    <x v="4"/>
    <x v="33"/>
    <n v="0.14218092566619914"/>
    <x v="0"/>
    <x v="9"/>
  </r>
  <r>
    <x v="2"/>
    <x v="5"/>
    <x v="33"/>
    <n v="8.4806150672729827E-2"/>
    <x v="0"/>
    <x v="9"/>
  </r>
  <r>
    <x v="2"/>
    <x v="6"/>
    <x v="33"/>
    <n v="0.11011174707004634"/>
    <x v="0"/>
    <x v="9"/>
  </r>
  <r>
    <x v="2"/>
    <x v="7"/>
    <x v="33"/>
    <n v="0.10376188507647786"/>
    <x v="0"/>
    <x v="9"/>
  </r>
  <r>
    <x v="2"/>
    <x v="8"/>
    <x v="33"/>
    <n v="5.4263736748143082E-2"/>
    <x v="0"/>
    <x v="9"/>
  </r>
  <r>
    <x v="2"/>
    <x v="9"/>
    <x v="33"/>
    <n v="6.3543402267306995E-2"/>
    <x v="0"/>
    <x v="9"/>
  </r>
  <r>
    <x v="2"/>
    <x v="0"/>
    <x v="34"/>
    <n v="0.13477637830907307"/>
    <x v="0"/>
    <x v="9"/>
  </r>
  <r>
    <x v="2"/>
    <x v="1"/>
    <x v="34"/>
    <n v="0.1602151948563181"/>
    <x v="0"/>
    <x v="9"/>
  </r>
  <r>
    <x v="2"/>
    <x v="2"/>
    <x v="34"/>
    <n v="0.15194908512330946"/>
    <x v="0"/>
    <x v="9"/>
  </r>
  <r>
    <x v="2"/>
    <x v="3"/>
    <x v="34"/>
    <n v="0.12844665182394246"/>
    <x v="0"/>
    <x v="9"/>
  </r>
  <r>
    <x v="2"/>
    <x v="4"/>
    <x v="34"/>
    <n v="0.12706231170197502"/>
    <x v="0"/>
    <x v="9"/>
  </r>
  <r>
    <x v="2"/>
    <x v="5"/>
    <x v="34"/>
    <n v="0.16129847803003489"/>
    <x v="0"/>
    <x v="9"/>
  </r>
  <r>
    <x v="2"/>
    <x v="6"/>
    <x v="34"/>
    <n v="0.1782656169185679"/>
    <x v="0"/>
    <x v="9"/>
  </r>
  <r>
    <x v="2"/>
    <x v="7"/>
    <x v="34"/>
    <n v="0.16781055406572429"/>
    <x v="0"/>
    <x v="9"/>
  </r>
  <r>
    <x v="2"/>
    <x v="8"/>
    <x v="34"/>
    <n v="0.20074844927461935"/>
    <x v="0"/>
    <x v="9"/>
  </r>
  <r>
    <x v="2"/>
    <x v="9"/>
    <x v="34"/>
    <n v="0.1937584930415632"/>
    <x v="0"/>
    <x v="9"/>
  </r>
  <r>
    <x v="2"/>
    <x v="0"/>
    <x v="35"/>
    <e v="#DIV/0!"/>
    <x v="0"/>
    <x v="9"/>
  </r>
  <r>
    <x v="2"/>
    <x v="1"/>
    <x v="35"/>
    <e v="#DIV/0!"/>
    <x v="0"/>
    <x v="9"/>
  </r>
  <r>
    <x v="2"/>
    <x v="2"/>
    <x v="35"/>
    <e v="#DIV/0!"/>
    <x v="0"/>
    <x v="9"/>
  </r>
  <r>
    <x v="2"/>
    <x v="3"/>
    <x v="35"/>
    <e v="#DIV/0!"/>
    <x v="0"/>
    <x v="9"/>
  </r>
  <r>
    <x v="2"/>
    <x v="4"/>
    <x v="35"/>
    <e v="#DIV/0!"/>
    <x v="0"/>
    <x v="9"/>
  </r>
  <r>
    <x v="2"/>
    <x v="5"/>
    <x v="35"/>
    <e v="#DIV/0!"/>
    <x v="0"/>
    <x v="9"/>
  </r>
  <r>
    <x v="2"/>
    <x v="6"/>
    <x v="35"/>
    <e v="#DIV/0!"/>
    <x v="0"/>
    <x v="9"/>
  </r>
  <r>
    <x v="2"/>
    <x v="7"/>
    <x v="35"/>
    <e v="#DIV/0!"/>
    <x v="0"/>
    <x v="9"/>
  </r>
  <r>
    <x v="2"/>
    <x v="8"/>
    <x v="35"/>
    <e v="#DIV/0!"/>
    <x v="0"/>
    <x v="9"/>
  </r>
  <r>
    <x v="2"/>
    <x v="9"/>
    <x v="35"/>
    <e v="#DIV/0!"/>
    <x v="0"/>
    <x v="9"/>
  </r>
  <r>
    <x v="2"/>
    <x v="0"/>
    <x v="36"/>
    <n v="0.27460837035305119"/>
    <x v="0"/>
    <x v="9"/>
  </r>
  <r>
    <x v="2"/>
    <x v="1"/>
    <x v="36"/>
    <n v="0.29752310536044363"/>
    <x v="0"/>
    <x v="9"/>
  </r>
  <r>
    <x v="2"/>
    <x v="2"/>
    <x v="36"/>
    <n v="0.32350707300863957"/>
    <x v="0"/>
    <x v="9"/>
  </r>
  <r>
    <x v="2"/>
    <x v="3"/>
    <x v="36"/>
    <n v="0.31408236444637622"/>
    <x v="0"/>
    <x v="9"/>
  </r>
  <r>
    <x v="2"/>
    <x v="4"/>
    <x v="36"/>
    <n v="0.32958299848200728"/>
    <x v="0"/>
    <x v="9"/>
  </r>
  <r>
    <x v="2"/>
    <x v="5"/>
    <x v="36"/>
    <n v="0.33463018010141632"/>
    <x v="0"/>
    <x v="9"/>
  </r>
  <r>
    <x v="2"/>
    <x v="6"/>
    <x v="36"/>
    <n v="0.32421219878188717"/>
    <x v="0"/>
    <x v="9"/>
  </r>
  <r>
    <x v="2"/>
    <x v="7"/>
    <x v="36"/>
    <n v="0.343756767291784"/>
    <x v="0"/>
    <x v="9"/>
  </r>
  <r>
    <x v="2"/>
    <x v="8"/>
    <x v="36"/>
    <n v="0.34910183926143279"/>
    <x v="0"/>
    <x v="9"/>
  </r>
  <r>
    <x v="2"/>
    <x v="9"/>
    <x v="36"/>
    <n v="0.35312401973365271"/>
    <x v="0"/>
    <x v="9"/>
  </r>
  <r>
    <x v="2"/>
    <x v="0"/>
    <x v="37"/>
    <n v="0.1316068550097565"/>
    <x v="0"/>
    <x v="5"/>
  </r>
  <r>
    <x v="2"/>
    <x v="1"/>
    <x v="37"/>
    <n v="0.16425496602873296"/>
    <x v="0"/>
    <x v="5"/>
  </r>
  <r>
    <x v="2"/>
    <x v="2"/>
    <x v="37"/>
    <n v="0.20821705652879038"/>
    <x v="0"/>
    <x v="5"/>
  </r>
  <r>
    <x v="2"/>
    <x v="3"/>
    <x v="37"/>
    <n v="0.18880480947538436"/>
    <x v="0"/>
    <x v="5"/>
  </r>
  <r>
    <x v="2"/>
    <x v="4"/>
    <x v="37"/>
    <n v="0.19026077700904739"/>
    <x v="0"/>
    <x v="5"/>
  </r>
  <r>
    <x v="2"/>
    <x v="5"/>
    <x v="37"/>
    <n v="0.18203453884424034"/>
    <x v="0"/>
    <x v="5"/>
  </r>
  <r>
    <x v="2"/>
    <x v="6"/>
    <x v="37"/>
    <n v="0.17336805752137238"/>
    <x v="0"/>
    <x v="5"/>
  </r>
  <r>
    <x v="2"/>
    <x v="7"/>
    <x v="37"/>
    <n v="0.16427975151508581"/>
    <x v="0"/>
    <x v="5"/>
  </r>
  <r>
    <x v="2"/>
    <x v="8"/>
    <x v="37"/>
    <n v="0.19195213069081235"/>
    <x v="0"/>
    <x v="5"/>
  </r>
  <r>
    <x v="2"/>
    <x v="9"/>
    <x v="37"/>
    <n v="0.20640394536901394"/>
    <x v="0"/>
    <x v="5"/>
  </r>
  <r>
    <x v="2"/>
    <x v="0"/>
    <x v="38"/>
    <n v="0.84689766317485893"/>
    <x v="0"/>
    <x v="9"/>
  </r>
  <r>
    <x v="2"/>
    <x v="1"/>
    <x v="38"/>
    <n v="0.89232712346068832"/>
    <x v="0"/>
    <x v="9"/>
  </r>
  <r>
    <x v="2"/>
    <x v="2"/>
    <x v="38"/>
    <n v="1.0573994807381939"/>
    <x v="0"/>
    <x v="9"/>
  </r>
  <r>
    <x v="2"/>
    <x v="3"/>
    <x v="38"/>
    <n v="0.93742574257425737"/>
    <x v="0"/>
    <x v="9"/>
  </r>
  <r>
    <x v="2"/>
    <x v="4"/>
    <x v="38"/>
    <n v="0.86473526473526474"/>
    <x v="0"/>
    <x v="9"/>
  </r>
  <r>
    <x v="2"/>
    <x v="5"/>
    <x v="38"/>
    <n v="0.7722225872150319"/>
    <x v="0"/>
    <x v="9"/>
  </r>
  <r>
    <x v="2"/>
    <x v="6"/>
    <x v="38"/>
    <n v="0.86290901965906863"/>
    <x v="0"/>
    <x v="9"/>
  </r>
  <r>
    <x v="2"/>
    <x v="7"/>
    <x v="38"/>
    <n v="0.96145977694185969"/>
    <x v="0"/>
    <x v="9"/>
  </r>
  <r>
    <x v="2"/>
    <x v="8"/>
    <x v="38"/>
    <n v="2.3097476496783771"/>
    <x v="0"/>
    <x v="9"/>
  </r>
  <r>
    <x v="2"/>
    <x v="9"/>
    <x v="38"/>
    <n v="1.2791394815729149"/>
    <x v="0"/>
    <x v="9"/>
  </r>
  <r>
    <x v="2"/>
    <x v="0"/>
    <x v="39"/>
    <n v="0"/>
    <x v="0"/>
    <x v="10"/>
  </r>
  <r>
    <x v="2"/>
    <x v="1"/>
    <x v="39"/>
    <n v="0.22683889030287596"/>
    <x v="0"/>
    <x v="10"/>
  </r>
  <r>
    <x v="2"/>
    <x v="2"/>
    <x v="39"/>
    <n v="0.18325467212973057"/>
    <x v="0"/>
    <x v="10"/>
  </r>
  <r>
    <x v="2"/>
    <x v="3"/>
    <x v="39"/>
    <n v="-2.3011849276039942E-2"/>
    <x v="0"/>
    <x v="10"/>
  </r>
  <r>
    <x v="2"/>
    <x v="4"/>
    <x v="39"/>
    <n v="0.18020577854878272"/>
    <x v="0"/>
    <x v="10"/>
  </r>
  <r>
    <x v="2"/>
    <x v="5"/>
    <x v="39"/>
    <n v="5.9530145214019559E-2"/>
    <x v="0"/>
    <x v="10"/>
  </r>
  <r>
    <x v="2"/>
    <x v="6"/>
    <x v="39"/>
    <n v="5.6197378492154559E-2"/>
    <x v="0"/>
    <x v="10"/>
  </r>
  <r>
    <x v="2"/>
    <x v="7"/>
    <x v="39"/>
    <n v="4.4431863216894074E-2"/>
    <x v="0"/>
    <x v="10"/>
  </r>
  <r>
    <x v="2"/>
    <x v="8"/>
    <x v="39"/>
    <n v="2.7309489478420268E-2"/>
    <x v="0"/>
    <x v="10"/>
  </r>
  <r>
    <x v="2"/>
    <x v="9"/>
    <x v="39"/>
    <n v="0.15980708752822981"/>
    <x v="0"/>
    <x v="10"/>
  </r>
  <r>
    <x v="2"/>
    <x v="0"/>
    <x v="40"/>
    <n v="0"/>
    <x v="0"/>
    <x v="10"/>
  </r>
  <r>
    <x v="2"/>
    <x v="1"/>
    <x v="40"/>
    <n v="0.54360015467904121"/>
    <x v="0"/>
    <x v="10"/>
  </r>
  <r>
    <x v="2"/>
    <x v="2"/>
    <x v="40"/>
    <n v="0.47485438717354533"/>
    <x v="0"/>
    <x v="10"/>
  </r>
  <r>
    <x v="2"/>
    <x v="3"/>
    <x v="40"/>
    <n v="-0.12285022718586747"/>
    <x v="0"/>
    <x v="10"/>
  </r>
  <r>
    <x v="2"/>
    <x v="4"/>
    <x v="40"/>
    <n v="0.21296475600309872"/>
    <x v="0"/>
    <x v="10"/>
  </r>
  <r>
    <x v="2"/>
    <x v="5"/>
    <x v="40"/>
    <n v="4.0351227299940229E-2"/>
    <x v="0"/>
    <x v="10"/>
  </r>
  <r>
    <x v="2"/>
    <x v="6"/>
    <x v="40"/>
    <n v="-1.1739430675977047E-2"/>
    <x v="0"/>
    <x v="10"/>
  </r>
  <r>
    <x v="2"/>
    <x v="7"/>
    <x v="40"/>
    <n v="3.9635093167702085E-2"/>
    <x v="0"/>
    <x v="10"/>
  </r>
  <r>
    <x v="2"/>
    <x v="8"/>
    <x v="40"/>
    <n v="0.18972405810089343"/>
    <x v="0"/>
    <x v="10"/>
  </r>
  <r>
    <x v="2"/>
    <x v="9"/>
    <x v="40"/>
    <n v="0.23036846400100375"/>
    <x v="0"/>
    <x v="10"/>
  </r>
  <r>
    <x v="2"/>
    <x v="0"/>
    <x v="41"/>
    <n v="0"/>
    <x v="0"/>
    <x v="10"/>
  </r>
  <r>
    <x v="2"/>
    <x v="1"/>
    <x v="41"/>
    <n v="0.5311845286059631"/>
    <x v="0"/>
    <x v="10"/>
  </r>
  <r>
    <x v="2"/>
    <x v="2"/>
    <x v="41"/>
    <n v="0.49994737396063549"/>
    <x v="0"/>
    <x v="10"/>
  </r>
  <r>
    <x v="2"/>
    <x v="3"/>
    <x v="41"/>
    <n v="-0.11409725633288892"/>
    <x v="0"/>
    <x v="10"/>
  </r>
  <r>
    <x v="2"/>
    <x v="4"/>
    <x v="41"/>
    <n v="0.18930693069306925"/>
    <x v="0"/>
    <x v="10"/>
  </r>
  <r>
    <x v="2"/>
    <x v="5"/>
    <x v="41"/>
    <n v="1.3719613719613832E-2"/>
    <x v="0"/>
    <x v="10"/>
  </r>
  <r>
    <x v="2"/>
    <x v="6"/>
    <x v="41"/>
    <n v="5.912883516194789E-3"/>
    <x v="0"/>
    <x v="10"/>
  </r>
  <r>
    <x v="2"/>
    <x v="7"/>
    <x v="41"/>
    <n v="-1.0319378224805775E-2"/>
    <x v="0"/>
    <x v="10"/>
  </r>
  <r>
    <x v="2"/>
    <x v="8"/>
    <x v="41"/>
    <n v="0.20035636507622234"/>
    <x v="0"/>
    <x v="10"/>
  </r>
  <r>
    <x v="2"/>
    <x v="9"/>
    <x v="41"/>
    <n v="0.2471273846830504"/>
    <x v="0"/>
    <x v="10"/>
  </r>
  <r>
    <x v="2"/>
    <x v="0"/>
    <x v="42"/>
    <n v="247.38"/>
    <x v="0"/>
    <x v="1"/>
  </r>
  <r>
    <x v="2"/>
    <x v="1"/>
    <x v="42"/>
    <n v="264.44"/>
    <x v="0"/>
    <x v="1"/>
  </r>
  <r>
    <x v="2"/>
    <x v="2"/>
    <x v="42"/>
    <n v="290.19"/>
    <x v="0"/>
    <x v="1"/>
  </r>
  <r>
    <x v="2"/>
    <x v="3"/>
    <x v="42"/>
    <n v="304.11"/>
    <x v="0"/>
    <x v="1"/>
  </r>
  <r>
    <x v="2"/>
    <x v="4"/>
    <x v="42"/>
    <n v="328.23"/>
    <x v="0"/>
    <x v="1"/>
  </r>
  <r>
    <x v="2"/>
    <x v="5"/>
    <x v="42"/>
    <n v="346.67"/>
    <x v="0"/>
    <x v="1"/>
  </r>
  <r>
    <x v="2"/>
    <x v="6"/>
    <x v="42"/>
    <n v="370.43"/>
    <x v="0"/>
    <x v="1"/>
  </r>
  <r>
    <x v="2"/>
    <x v="7"/>
    <x v="42"/>
    <n v="538.97"/>
    <x v="0"/>
    <x v="1"/>
  </r>
  <r>
    <x v="2"/>
    <x v="8"/>
    <x v="42"/>
    <n v="582.09"/>
    <x v="0"/>
    <x v="1"/>
  </r>
  <r>
    <x v="2"/>
    <x v="9"/>
    <x v="42"/>
    <n v="664.03000000000009"/>
    <x v="0"/>
    <x v="1"/>
  </r>
  <r>
    <x v="2"/>
    <x v="0"/>
    <x v="43"/>
    <n v="0"/>
    <x v="0"/>
    <x v="1"/>
  </r>
  <r>
    <x v="2"/>
    <x v="1"/>
    <x v="43"/>
    <n v="0"/>
    <x v="0"/>
    <x v="1"/>
  </r>
  <r>
    <x v="2"/>
    <x v="2"/>
    <x v="43"/>
    <n v="0"/>
    <x v="0"/>
    <x v="1"/>
  </r>
  <r>
    <x v="2"/>
    <x v="3"/>
    <x v="43"/>
    <n v="0"/>
    <x v="0"/>
    <x v="1"/>
  </r>
  <r>
    <x v="2"/>
    <x v="4"/>
    <x v="43"/>
    <n v="0"/>
    <x v="0"/>
    <x v="1"/>
  </r>
  <r>
    <x v="2"/>
    <x v="5"/>
    <x v="43"/>
    <n v="0"/>
    <x v="0"/>
    <x v="1"/>
  </r>
  <r>
    <x v="2"/>
    <x v="6"/>
    <x v="43"/>
    <n v="0"/>
    <x v="0"/>
    <x v="1"/>
  </r>
  <r>
    <x v="2"/>
    <x v="7"/>
    <x v="43"/>
    <n v="0"/>
    <x v="0"/>
    <x v="1"/>
  </r>
  <r>
    <x v="2"/>
    <x v="8"/>
    <x v="43"/>
    <n v="0"/>
    <x v="0"/>
    <x v="1"/>
  </r>
  <r>
    <x v="2"/>
    <x v="9"/>
    <x v="43"/>
    <n v="0"/>
    <x v="0"/>
    <x v="1"/>
  </r>
  <r>
    <x v="2"/>
    <x v="0"/>
    <x v="44"/>
    <n v="2.2996200177864017"/>
    <x v="0"/>
    <x v="1"/>
  </r>
  <r>
    <x v="2"/>
    <x v="1"/>
    <x v="44"/>
    <n v="2.4591589774618061"/>
    <x v="0"/>
    <x v="1"/>
  </r>
  <r>
    <x v="2"/>
    <x v="2"/>
    <x v="44"/>
    <n v="2.4916778662255763"/>
    <x v="0"/>
    <x v="1"/>
  </r>
  <r>
    <x v="2"/>
    <x v="3"/>
    <x v="44"/>
    <n v="2.4927822169609679"/>
    <x v="0"/>
    <x v="1"/>
  </r>
  <r>
    <x v="2"/>
    <x v="4"/>
    <x v="44"/>
    <n v="2.3488407519117693"/>
    <x v="0"/>
    <x v="1"/>
  </r>
  <r>
    <x v="2"/>
    <x v="5"/>
    <x v="44"/>
    <n v="2.422101710560475"/>
    <x v="0"/>
    <x v="1"/>
  </r>
  <r>
    <x v="2"/>
    <x v="6"/>
    <x v="44"/>
    <n v="2.2629376670356072"/>
    <x v="0"/>
    <x v="1"/>
  </r>
  <r>
    <x v="2"/>
    <x v="7"/>
    <x v="44"/>
    <n v="1.5088594912518321"/>
    <x v="0"/>
    <x v="1"/>
  </r>
  <r>
    <x v="2"/>
    <x v="8"/>
    <x v="44"/>
    <n v="1.8531842154993214"/>
    <x v="0"/>
    <x v="1"/>
  </r>
  <r>
    <x v="2"/>
    <x v="9"/>
    <x v="44"/>
    <n v="1.8400373477101934"/>
    <x v="0"/>
    <x v="1"/>
  </r>
  <r>
    <x v="2"/>
    <x v="0"/>
    <x v="45"/>
    <n v="2852.3333333333312"/>
    <x v="0"/>
    <x v="0"/>
  </r>
  <r>
    <x v="2"/>
    <x v="1"/>
    <x v="45"/>
    <e v="#DIV/0!"/>
    <x v="0"/>
    <x v="0"/>
  </r>
  <r>
    <x v="2"/>
    <x v="2"/>
    <x v="45"/>
    <e v="#DIV/0!"/>
    <x v="0"/>
    <x v="0"/>
  </r>
  <r>
    <x v="2"/>
    <x v="3"/>
    <x v="45"/>
    <e v="#DIV/0!"/>
    <x v="0"/>
    <x v="0"/>
  </r>
  <r>
    <x v="2"/>
    <x v="4"/>
    <x v="45"/>
    <e v="#DIV/0!"/>
    <x v="0"/>
    <x v="0"/>
  </r>
  <r>
    <x v="2"/>
    <x v="5"/>
    <x v="45"/>
    <e v="#DIV/0!"/>
    <x v="0"/>
    <x v="0"/>
  </r>
  <r>
    <x v="2"/>
    <x v="6"/>
    <x v="45"/>
    <e v="#DIV/0!"/>
    <x v="0"/>
    <x v="0"/>
  </r>
  <r>
    <x v="2"/>
    <x v="7"/>
    <x v="45"/>
    <e v="#DIV/0!"/>
    <x v="0"/>
    <x v="0"/>
  </r>
  <r>
    <x v="2"/>
    <x v="8"/>
    <x v="45"/>
    <e v="#DIV/0!"/>
    <x v="0"/>
    <x v="0"/>
  </r>
  <r>
    <x v="2"/>
    <x v="9"/>
    <x v="45"/>
    <e v="#DIV/0!"/>
    <x v="0"/>
    <x v="0"/>
  </r>
  <r>
    <x v="2"/>
    <x v="0"/>
    <x v="46"/>
    <n v="0.82878638728730136"/>
    <x v="0"/>
    <x v="8"/>
  </r>
  <r>
    <x v="2"/>
    <x v="1"/>
    <x v="46"/>
    <n v="0.88948177764108871"/>
    <x v="0"/>
    <x v="8"/>
  </r>
  <r>
    <x v="2"/>
    <x v="2"/>
    <x v="46"/>
    <n v="0.94657428152573786"/>
    <x v="0"/>
    <x v="8"/>
  </r>
  <r>
    <x v="2"/>
    <x v="3"/>
    <x v="46"/>
    <n v="0.88207049387927383"/>
    <x v="0"/>
    <x v="8"/>
  </r>
  <r>
    <x v="2"/>
    <x v="4"/>
    <x v="46"/>
    <n v="1.0236328733008195"/>
    <x v="0"/>
    <x v="8"/>
  </r>
  <r>
    <x v="2"/>
    <x v="5"/>
    <x v="46"/>
    <n v="0.99581978634463542"/>
    <x v="0"/>
    <x v="8"/>
  </r>
  <r>
    <x v="2"/>
    <x v="6"/>
    <x v="46"/>
    <n v="1.0535514040989669"/>
    <x v="0"/>
    <x v="8"/>
  </r>
  <r>
    <x v="2"/>
    <x v="7"/>
    <x v="46"/>
    <n v="1.1342301685869927"/>
    <x v="0"/>
    <x v="8"/>
  </r>
  <r>
    <x v="2"/>
    <x v="8"/>
    <x v="46"/>
    <n v="0.87842999110056363"/>
    <x v="0"/>
    <x v="8"/>
  </r>
  <r>
    <x v="2"/>
    <x v="9"/>
    <x v="46"/>
    <n v="0.89947128920316899"/>
    <x v="0"/>
    <x v="8"/>
  </r>
  <r>
    <x v="2"/>
    <x v="0"/>
    <x v="47"/>
    <n v="7.8031489610817413E-3"/>
    <x v="0"/>
    <x v="9"/>
  </r>
  <r>
    <x v="2"/>
    <x v="1"/>
    <x v="47"/>
    <n v="2.953641162663866E-2"/>
    <x v="0"/>
    <x v="9"/>
  </r>
  <r>
    <x v="2"/>
    <x v="2"/>
    <x v="47"/>
    <n v="1.6012240231370677E-2"/>
    <x v="0"/>
    <x v="9"/>
  </r>
  <r>
    <x v="2"/>
    <x v="3"/>
    <x v="47"/>
    <n v="2.0192934044912177E-2"/>
    <x v="0"/>
    <x v="9"/>
  </r>
  <r>
    <x v="2"/>
    <x v="4"/>
    <x v="47"/>
    <n v="1.846822465447099E-2"/>
    <x v="0"/>
    <x v="9"/>
  </r>
  <r>
    <x v="2"/>
    <x v="5"/>
    <x v="47"/>
    <n v="1.7329177619663013E-2"/>
    <x v="0"/>
    <x v="9"/>
  </r>
  <r>
    <x v="2"/>
    <x v="6"/>
    <x v="47"/>
    <n v="8.3053676672831343E-3"/>
    <x v="0"/>
    <x v="9"/>
  </r>
  <r>
    <x v="2"/>
    <x v="7"/>
    <x v="47"/>
    <n v="4.5016217613897229E-3"/>
    <x v="0"/>
    <x v="9"/>
  </r>
  <r>
    <x v="2"/>
    <x v="8"/>
    <x v="47"/>
    <n v="8.2917187256899786E-3"/>
    <x v="0"/>
    <x v="9"/>
  </r>
  <r>
    <x v="2"/>
    <x v="9"/>
    <x v="47"/>
    <n v="6.9088534569128656E-3"/>
    <x v="0"/>
    <x v="9"/>
  </r>
  <r>
    <x v="2"/>
    <x v="0"/>
    <x v="48"/>
    <n v="0.23312673136318152"/>
    <x v="0"/>
    <x v="9"/>
  </r>
  <r>
    <x v="2"/>
    <x v="1"/>
    <x v="48"/>
    <n v="0.17439333646543317"/>
    <x v="0"/>
    <x v="9"/>
  </r>
  <r>
    <x v="2"/>
    <x v="2"/>
    <x v="48"/>
    <n v="9.9571390477122726E-2"/>
    <x v="0"/>
    <x v="9"/>
  </r>
  <r>
    <x v="2"/>
    <x v="3"/>
    <x v="48"/>
    <n v="8.4898322658892453E-2"/>
    <x v="0"/>
    <x v="9"/>
  </r>
  <r>
    <x v="2"/>
    <x v="4"/>
    <x v="48"/>
    <n v="7.1299779971947863E-2"/>
    <x v="0"/>
    <x v="9"/>
  </r>
  <r>
    <x v="2"/>
    <x v="5"/>
    <x v="48"/>
    <n v="7.0577763594375453E-2"/>
    <x v="0"/>
    <x v="9"/>
  </r>
  <r>
    <x v="2"/>
    <x v="6"/>
    <x v="48"/>
    <n v="6.3461928543884591E-2"/>
    <x v="0"/>
    <x v="9"/>
  </r>
  <r>
    <x v="2"/>
    <x v="7"/>
    <x v="48"/>
    <n v="3.9187136677132806E-2"/>
    <x v="0"/>
    <x v="9"/>
  </r>
  <r>
    <x v="2"/>
    <x v="8"/>
    <x v="48"/>
    <n v="9.1789039535358163E-2"/>
    <x v="0"/>
    <x v="9"/>
  </r>
  <r>
    <x v="2"/>
    <x v="9"/>
    <x v="48"/>
    <n v="0.10783509416253691"/>
    <x v="0"/>
    <x v="9"/>
  </r>
  <r>
    <x v="2"/>
    <x v="0"/>
    <x v="49"/>
    <n v="3.2999316872827227"/>
    <x v="0"/>
    <x v="3"/>
  </r>
  <r>
    <x v="2"/>
    <x v="1"/>
    <x v="49"/>
    <n v="3.7077776070186057"/>
    <x v="0"/>
    <x v="3"/>
  </r>
  <r>
    <x v="2"/>
    <x v="2"/>
    <x v="49"/>
    <n v="7.743309517212861"/>
    <x v="0"/>
    <x v="3"/>
  </r>
  <r>
    <x v="2"/>
    <x v="3"/>
    <x v="49"/>
    <n v="7.6976023886093845"/>
    <x v="0"/>
    <x v="3"/>
  </r>
  <r>
    <x v="2"/>
    <x v="4"/>
    <x v="49"/>
    <n v="7.7435420967004847"/>
    <x v="0"/>
    <x v="3"/>
  </r>
  <r>
    <x v="2"/>
    <x v="5"/>
    <x v="49"/>
    <n v="6.9995768563763807"/>
    <x v="0"/>
    <x v="3"/>
  </r>
  <r>
    <x v="2"/>
    <x v="6"/>
    <x v="49"/>
    <n v="6.9005702216343172"/>
    <x v="0"/>
    <x v="3"/>
  </r>
  <r>
    <x v="2"/>
    <x v="7"/>
    <x v="49"/>
    <n v="8.2184810880011874"/>
    <x v="0"/>
    <x v="3"/>
  </r>
  <r>
    <x v="2"/>
    <x v="8"/>
    <x v="49"/>
    <n v="7.7882095098696071"/>
    <x v="0"/>
    <x v="3"/>
  </r>
  <r>
    <x v="2"/>
    <x v="9"/>
    <x v="49"/>
    <n v="8.034551691941628"/>
    <x v="0"/>
    <x v="3"/>
  </r>
  <r>
    <x v="2"/>
    <x v="0"/>
    <x v="50"/>
    <n v="0.25350523771152289"/>
    <x v="0"/>
    <x v="9"/>
  </r>
  <r>
    <x v="2"/>
    <x v="1"/>
    <x v="50"/>
    <n v="0.26870855699400065"/>
    <x v="0"/>
    <x v="9"/>
  </r>
  <r>
    <x v="2"/>
    <x v="2"/>
    <x v="50"/>
    <n v="0.29576871798470283"/>
    <x v="0"/>
    <x v="9"/>
  </r>
  <r>
    <x v="2"/>
    <x v="3"/>
    <x v="50"/>
    <n v="0.23564356435643563"/>
    <x v="0"/>
    <x v="9"/>
  </r>
  <r>
    <x v="2"/>
    <x v="4"/>
    <x v="50"/>
    <n v="0.28018648018648018"/>
    <x v="0"/>
    <x v="9"/>
  </r>
  <r>
    <x v="2"/>
    <x v="5"/>
    <x v="50"/>
    <n v="0.28992838841074831"/>
    <x v="0"/>
    <x v="9"/>
  </r>
  <r>
    <x v="2"/>
    <x v="6"/>
    <x v="50"/>
    <n v="0.29410227940696243"/>
    <x v="0"/>
    <x v="9"/>
  </r>
  <r>
    <x v="2"/>
    <x v="7"/>
    <x v="50"/>
    <n v="0.23579489210057414"/>
    <x v="0"/>
    <x v="9"/>
  </r>
  <r>
    <x v="2"/>
    <x v="8"/>
    <x v="50"/>
    <n v="0.34212985870581114"/>
    <x v="0"/>
    <x v="9"/>
  </r>
  <r>
    <x v="2"/>
    <x v="9"/>
    <x v="50"/>
    <n v="0.35337682948333626"/>
    <x v="0"/>
    <x v="9"/>
  </r>
  <r>
    <x v="2"/>
    <x v="0"/>
    <x v="22"/>
    <n v="0.25082868461476271"/>
    <x v="0"/>
    <x v="6"/>
  </r>
  <r>
    <x v="2"/>
    <x v="1"/>
    <x v="22"/>
    <n v="0.35928755105127819"/>
    <x v="0"/>
    <x v="6"/>
  </r>
  <r>
    <x v="2"/>
    <x v="2"/>
    <x v="22"/>
    <n v="0.49109204314414695"/>
    <x v="0"/>
    <x v="6"/>
  </r>
  <r>
    <x v="2"/>
    <x v="3"/>
    <x v="22"/>
    <n v="0.41514583538851069"/>
    <x v="0"/>
    <x v="6"/>
  </r>
  <r>
    <x v="2"/>
    <x v="4"/>
    <x v="22"/>
    <n v="0.45745361484325014"/>
    <x v="0"/>
    <x v="6"/>
  </r>
  <r>
    <x v="2"/>
    <x v="5"/>
    <x v="22"/>
    <n v="0.43906308593186599"/>
    <x v="0"/>
    <x v="6"/>
  </r>
  <r>
    <x v="2"/>
    <x v="6"/>
    <x v="22"/>
    <n v="0.41333045379693872"/>
    <x v="0"/>
    <x v="6"/>
  </r>
  <r>
    <x v="2"/>
    <x v="7"/>
    <x v="22"/>
    <n v="0.28114737369426868"/>
    <x v="0"/>
    <x v="6"/>
  </r>
  <r>
    <x v="2"/>
    <x v="8"/>
    <x v="22"/>
    <n v="0.31247745194042154"/>
    <x v="0"/>
    <x v="6"/>
  </r>
  <r>
    <x v="2"/>
    <x v="9"/>
    <x v="22"/>
    <n v="0.34161107178892514"/>
    <x v="0"/>
    <x v="6"/>
  </r>
  <r>
    <x v="2"/>
    <x v="0"/>
    <x v="51"/>
    <n v="6.3586385318134028E-2"/>
    <x v="0"/>
    <x v="9"/>
  </r>
  <r>
    <x v="2"/>
    <x v="1"/>
    <x v="51"/>
    <n v="9.6543639388897304E-2"/>
    <x v="0"/>
    <x v="9"/>
  </r>
  <r>
    <x v="2"/>
    <x v="2"/>
    <x v="51"/>
    <n v="0.14524966401323272"/>
    <x v="0"/>
    <x v="9"/>
  </r>
  <r>
    <x v="2"/>
    <x v="3"/>
    <x v="51"/>
    <n v="9.7826444378678754E-2"/>
    <x v="0"/>
    <x v="9"/>
  </r>
  <r>
    <x v="2"/>
    <x v="4"/>
    <x v="51"/>
    <n v="0.12817231819151204"/>
    <x v="0"/>
    <x v="9"/>
  </r>
  <r>
    <x v="2"/>
    <x v="5"/>
    <x v="51"/>
    <n v="0.1272968529148758"/>
    <x v="0"/>
    <x v="9"/>
  </r>
  <r>
    <x v="2"/>
    <x v="6"/>
    <x v="51"/>
    <n v="0.12156142860999385"/>
    <x v="0"/>
    <x v="9"/>
  </r>
  <r>
    <x v="2"/>
    <x v="7"/>
    <x v="51"/>
    <n v="6.6293114644599874E-2"/>
    <x v="0"/>
    <x v="9"/>
  </r>
  <r>
    <x v="2"/>
    <x v="8"/>
    <x v="51"/>
    <n v="0.10690786648112831"/>
    <x v="0"/>
    <x v="9"/>
  </r>
  <r>
    <x v="2"/>
    <x v="9"/>
    <x v="51"/>
    <n v="0.12071743746517474"/>
    <x v="0"/>
    <x v="9"/>
  </r>
  <r>
    <x v="2"/>
    <x v="0"/>
    <x v="52"/>
    <n v="5.6741265286861263E-2"/>
    <x v="0"/>
    <x v="9"/>
  </r>
  <r>
    <x v="2"/>
    <x v="1"/>
    <x v="52"/>
    <n v="7.0862910214739436E-2"/>
    <x v="0"/>
    <x v="9"/>
  </r>
  <r>
    <x v="2"/>
    <x v="2"/>
    <x v="52"/>
    <n v="4.4663380478609266E-2"/>
    <x v="0"/>
    <x v="9"/>
  </r>
  <r>
    <x v="2"/>
    <x v="3"/>
    <x v="52"/>
    <n v="4.1223146505902794E-2"/>
    <x v="0"/>
    <x v="9"/>
  </r>
  <r>
    <x v="2"/>
    <x v="4"/>
    <x v="52"/>
    <n v="4.252334300501117E-2"/>
    <x v="0"/>
    <x v="9"/>
  </r>
  <r>
    <x v="2"/>
    <x v="5"/>
    <x v="52"/>
    <n v="4.4540725734439443E-2"/>
    <x v="0"/>
    <x v="9"/>
  </r>
  <r>
    <x v="2"/>
    <x v="6"/>
    <x v="52"/>
    <n v="4.2281871760714136E-2"/>
    <x v="0"/>
    <x v="9"/>
  </r>
  <r>
    <x v="2"/>
    <x v="7"/>
    <x v="52"/>
    <n v="2.6142818453807917E-2"/>
    <x v="0"/>
    <x v="9"/>
  </r>
  <r>
    <x v="2"/>
    <x v="8"/>
    <x v="52"/>
    <n v="2.6394973735463227E-2"/>
    <x v="0"/>
    <x v="9"/>
  </r>
  <r>
    <x v="2"/>
    <x v="9"/>
    <x v="52"/>
    <n v="2.7492963240910995E-2"/>
    <x v="0"/>
    <x v="9"/>
  </r>
  <r>
    <x v="2"/>
    <x v="0"/>
    <x v="53"/>
    <n v="13.156117659951652"/>
    <x v="0"/>
    <x v="3"/>
  </r>
  <r>
    <x v="2"/>
    <x v="1"/>
    <x v="53"/>
    <n v="10.319805393116514"/>
    <x v="0"/>
    <x v="3"/>
  </r>
  <r>
    <x v="2"/>
    <x v="2"/>
    <x v="53"/>
    <n v="15.767532024419342"/>
    <x v="0"/>
    <x v="3"/>
  </r>
  <r>
    <x v="2"/>
    <x v="3"/>
    <x v="53"/>
    <n v="18.541923662574259"/>
    <x v="0"/>
    <x v="3"/>
  </r>
  <r>
    <x v="2"/>
    <x v="4"/>
    <x v="53"/>
    <n v="16.927491324675326"/>
    <x v="0"/>
    <x v="3"/>
  </r>
  <r>
    <x v="2"/>
    <x v="5"/>
    <x v="53"/>
    <n v="15.942075479929045"/>
    <x v="0"/>
    <x v="3"/>
  </r>
  <r>
    <x v="2"/>
    <x v="6"/>
    <x v="53"/>
    <n v="16.695044263601329"/>
    <x v="0"/>
    <x v="3"/>
  </r>
  <r>
    <x v="2"/>
    <x v="7"/>
    <x v="53"/>
    <n v="29.231932633801886"/>
    <x v="0"/>
    <x v="3"/>
  </r>
  <r>
    <x v="2"/>
    <x v="8"/>
    <x v="53"/>
    <n v="24.92406879762494"/>
    <x v="0"/>
    <x v="3"/>
  </r>
  <r>
    <x v="2"/>
    <x v="9"/>
    <x v="53"/>
    <n v="23.519588079703755"/>
    <x v="0"/>
    <x v="3"/>
  </r>
  <r>
    <x v="2"/>
    <x v="0"/>
    <x v="54"/>
    <n v="0.10907396990577976"/>
    <x v="0"/>
    <x v="6"/>
  </r>
  <r>
    <x v="2"/>
    <x v="1"/>
    <x v="54"/>
    <n v="0.14610179916961402"/>
    <x v="0"/>
    <x v="6"/>
  </r>
  <r>
    <x v="2"/>
    <x v="2"/>
    <x v="54"/>
    <n v="0.1970929106851437"/>
    <x v="0"/>
    <x v="6"/>
  </r>
  <r>
    <x v="2"/>
    <x v="3"/>
    <x v="54"/>
    <n v="0.16653915154073448"/>
    <x v="0"/>
    <x v="6"/>
  </r>
  <r>
    <x v="2"/>
    <x v="4"/>
    <x v="54"/>
    <n v="0.19475718584621768"/>
    <x v="0"/>
    <x v="6"/>
  </r>
  <r>
    <x v="2"/>
    <x v="5"/>
    <x v="54"/>
    <n v="0.18127359557921566"/>
    <x v="0"/>
    <x v="6"/>
  </r>
  <r>
    <x v="2"/>
    <x v="6"/>
    <x v="54"/>
    <n v="0.18265216042755233"/>
    <x v="0"/>
    <x v="6"/>
  </r>
  <r>
    <x v="2"/>
    <x v="7"/>
    <x v="54"/>
    <n v="0.18633105025638505"/>
    <x v="0"/>
    <x v="6"/>
  </r>
  <r>
    <x v="2"/>
    <x v="8"/>
    <x v="54"/>
    <n v="0.16861650845446452"/>
    <x v="0"/>
    <x v="6"/>
  </r>
  <r>
    <x v="2"/>
    <x v="9"/>
    <x v="54"/>
    <n v="0.18565442283768743"/>
    <x v="0"/>
    <x v="6"/>
  </r>
  <r>
    <x v="2"/>
    <x v="10"/>
    <x v="0"/>
    <n v="209.56"/>
    <x v="1"/>
    <x v="0"/>
  </r>
  <r>
    <x v="2"/>
    <x v="19"/>
    <x v="0"/>
    <n v="219.91"/>
    <x v="1"/>
    <x v="0"/>
  </r>
  <r>
    <x v="2"/>
    <x v="11"/>
    <x v="0"/>
    <n v="238.97"/>
    <x v="1"/>
    <x v="0"/>
  </r>
  <r>
    <x v="2"/>
    <x v="12"/>
    <x v="0"/>
    <n v="279.14"/>
    <x v="1"/>
    <x v="0"/>
  </r>
  <r>
    <x v="2"/>
    <x v="13"/>
    <x v="0"/>
    <n v="243.17"/>
    <x v="1"/>
    <x v="0"/>
  </r>
  <r>
    <x v="2"/>
    <x v="14"/>
    <x v="0"/>
    <n v="290.22000000000003"/>
    <x v="1"/>
    <x v="0"/>
  </r>
  <r>
    <x v="2"/>
    <x v="15"/>
    <x v="0"/>
    <n v="292.99"/>
    <x v="1"/>
    <x v="0"/>
  </r>
  <r>
    <x v="2"/>
    <x v="16"/>
    <x v="0"/>
    <n v="272.63"/>
    <x v="1"/>
    <x v="0"/>
  </r>
  <r>
    <x v="2"/>
    <x v="17"/>
    <x v="0"/>
    <n v="304.68"/>
    <x v="1"/>
    <x v="0"/>
  </r>
  <r>
    <x v="2"/>
    <x v="18"/>
    <x v="0"/>
    <n v="299.38"/>
    <x v="1"/>
    <x v="0"/>
  </r>
  <r>
    <x v="2"/>
    <x v="10"/>
    <x v="55"/>
    <n v="144.25"/>
    <x v="1"/>
    <x v="0"/>
  </r>
  <r>
    <x v="2"/>
    <x v="19"/>
    <x v="55"/>
    <n v="149.91"/>
    <x v="1"/>
    <x v="0"/>
  </r>
  <r>
    <x v="2"/>
    <x v="11"/>
    <x v="55"/>
    <n v="159.09"/>
    <x v="1"/>
    <x v="0"/>
  </r>
  <r>
    <x v="2"/>
    <x v="12"/>
    <x v="55"/>
    <n v="200.11"/>
    <x v="1"/>
    <x v="0"/>
  </r>
  <r>
    <x v="2"/>
    <x v="13"/>
    <x v="55"/>
    <n v="147.27000000000001"/>
    <x v="1"/>
    <x v="0"/>
  </r>
  <r>
    <x v="2"/>
    <x v="14"/>
    <x v="55"/>
    <n v="201.23"/>
    <x v="1"/>
    <x v="0"/>
  </r>
  <r>
    <x v="2"/>
    <x v="15"/>
    <x v="55"/>
    <n v="206.7"/>
    <x v="1"/>
    <x v="0"/>
  </r>
  <r>
    <x v="2"/>
    <x v="16"/>
    <x v="55"/>
    <n v="191.48"/>
    <x v="1"/>
    <x v="0"/>
  </r>
  <r>
    <x v="2"/>
    <x v="17"/>
    <x v="55"/>
    <n v="189.54"/>
    <x v="1"/>
    <x v="0"/>
  </r>
  <r>
    <x v="2"/>
    <x v="18"/>
    <x v="55"/>
    <n v="202.93"/>
    <x v="1"/>
    <x v="0"/>
  </r>
  <r>
    <x v="2"/>
    <x v="10"/>
    <x v="3"/>
    <n v="5.71"/>
    <x v="1"/>
    <x v="0"/>
  </r>
  <r>
    <x v="2"/>
    <x v="19"/>
    <x v="3"/>
    <n v="4.8099999999999996"/>
    <x v="1"/>
    <x v="0"/>
  </r>
  <r>
    <x v="2"/>
    <x v="11"/>
    <x v="3"/>
    <n v="5.46"/>
    <x v="1"/>
    <x v="0"/>
  </r>
  <r>
    <x v="2"/>
    <x v="12"/>
    <x v="3"/>
    <n v="8.41"/>
    <x v="1"/>
    <x v="0"/>
  </r>
  <r>
    <x v="2"/>
    <x v="13"/>
    <x v="3"/>
    <n v="8.36"/>
    <x v="1"/>
    <x v="0"/>
  </r>
  <r>
    <x v="2"/>
    <x v="14"/>
    <x v="3"/>
    <n v="10.48"/>
    <x v="1"/>
    <x v="0"/>
  </r>
  <r>
    <x v="2"/>
    <x v="15"/>
    <x v="3"/>
    <n v="10.07"/>
    <x v="1"/>
    <x v="0"/>
  </r>
  <r>
    <x v="2"/>
    <x v="16"/>
    <x v="3"/>
    <n v="10.78"/>
    <x v="1"/>
    <x v="0"/>
  </r>
  <r>
    <x v="2"/>
    <x v="17"/>
    <x v="3"/>
    <n v="11.75"/>
    <x v="1"/>
    <x v="0"/>
  </r>
  <r>
    <x v="2"/>
    <x v="18"/>
    <x v="3"/>
    <n v="12.27"/>
    <x v="1"/>
    <x v="0"/>
  </r>
  <r>
    <x v="2"/>
    <x v="10"/>
    <x v="4"/>
    <n v="9.35"/>
    <x v="1"/>
    <x v="0"/>
  </r>
  <r>
    <x v="2"/>
    <x v="19"/>
    <x v="4"/>
    <n v="9.3800000000000008"/>
    <x v="1"/>
    <x v="0"/>
  </r>
  <r>
    <x v="2"/>
    <x v="11"/>
    <x v="4"/>
    <n v="9.36"/>
    <x v="1"/>
    <x v="0"/>
  </r>
  <r>
    <x v="2"/>
    <x v="12"/>
    <x v="4"/>
    <n v="11.07"/>
    <x v="1"/>
    <x v="0"/>
  </r>
  <r>
    <x v="2"/>
    <x v="13"/>
    <x v="4"/>
    <n v="9.31"/>
    <x v="1"/>
    <x v="0"/>
  </r>
  <r>
    <x v="2"/>
    <x v="14"/>
    <x v="4"/>
    <n v="10.82"/>
    <x v="1"/>
    <x v="0"/>
  </r>
  <r>
    <x v="2"/>
    <x v="15"/>
    <x v="4"/>
    <n v="10.07"/>
    <x v="1"/>
    <x v="0"/>
  </r>
  <r>
    <x v="2"/>
    <x v="16"/>
    <x v="4"/>
    <n v="11.15"/>
    <x v="1"/>
    <x v="0"/>
  </r>
  <r>
    <x v="2"/>
    <x v="17"/>
    <x v="4"/>
    <n v="9.35"/>
    <x v="1"/>
    <x v="0"/>
  </r>
  <r>
    <x v="2"/>
    <x v="18"/>
    <x v="4"/>
    <n v="9.3000000000000007"/>
    <x v="1"/>
    <x v="0"/>
  </r>
  <r>
    <x v="2"/>
    <x v="10"/>
    <x v="5"/>
    <n v="0"/>
    <x v="1"/>
    <x v="0"/>
  </r>
  <r>
    <x v="2"/>
    <x v="19"/>
    <x v="5"/>
    <n v="0"/>
    <x v="1"/>
    <x v="0"/>
  </r>
  <r>
    <x v="2"/>
    <x v="11"/>
    <x v="5"/>
    <n v="0"/>
    <x v="1"/>
    <x v="0"/>
  </r>
  <r>
    <x v="2"/>
    <x v="12"/>
    <x v="5"/>
    <n v="0"/>
    <x v="1"/>
    <x v="0"/>
  </r>
  <r>
    <x v="2"/>
    <x v="13"/>
    <x v="5"/>
    <n v="0"/>
    <x v="1"/>
    <x v="0"/>
  </r>
  <r>
    <x v="2"/>
    <x v="14"/>
    <x v="5"/>
    <n v="0"/>
    <x v="1"/>
    <x v="0"/>
  </r>
  <r>
    <x v="2"/>
    <x v="15"/>
    <x v="5"/>
    <n v="0"/>
    <x v="1"/>
    <x v="0"/>
  </r>
  <r>
    <x v="2"/>
    <x v="16"/>
    <x v="5"/>
    <n v="0"/>
    <x v="1"/>
    <x v="0"/>
  </r>
  <r>
    <x v="2"/>
    <x v="17"/>
    <x v="5"/>
    <n v="0"/>
    <x v="1"/>
    <x v="0"/>
  </r>
  <r>
    <x v="2"/>
    <x v="18"/>
    <x v="5"/>
    <n v="0"/>
    <x v="1"/>
    <x v="0"/>
  </r>
  <r>
    <x v="2"/>
    <x v="10"/>
    <x v="6"/>
    <n v="61.67"/>
    <x v="1"/>
    <x v="0"/>
  </r>
  <r>
    <x v="2"/>
    <x v="19"/>
    <x v="6"/>
    <n v="65.430000000000007"/>
    <x v="1"/>
    <x v="0"/>
  </r>
  <r>
    <x v="2"/>
    <x v="11"/>
    <x v="6"/>
    <n v="75.98"/>
    <x v="1"/>
    <x v="0"/>
  </r>
  <r>
    <x v="2"/>
    <x v="12"/>
    <x v="6"/>
    <n v="76.37"/>
    <x v="1"/>
    <x v="0"/>
  </r>
  <r>
    <x v="2"/>
    <x v="13"/>
    <x v="6"/>
    <n v="94.95"/>
    <x v="1"/>
    <x v="0"/>
  </r>
  <r>
    <x v="2"/>
    <x v="14"/>
    <x v="6"/>
    <n v="88.65"/>
    <x v="1"/>
    <x v="0"/>
  </r>
  <r>
    <x v="2"/>
    <x v="15"/>
    <x v="6"/>
    <n v="86.29"/>
    <x v="1"/>
    <x v="0"/>
  </r>
  <r>
    <x v="2"/>
    <x v="16"/>
    <x v="6"/>
    <n v="80.78"/>
    <x v="1"/>
    <x v="0"/>
  </r>
  <r>
    <x v="2"/>
    <x v="17"/>
    <x v="6"/>
    <n v="117.54"/>
    <x v="1"/>
    <x v="0"/>
  </r>
  <r>
    <x v="2"/>
    <x v="18"/>
    <x v="6"/>
    <n v="99.42"/>
    <x v="1"/>
    <x v="0"/>
  </r>
  <r>
    <x v="2"/>
    <x v="10"/>
    <x v="7"/>
    <n v="21.88"/>
    <x v="1"/>
    <x v="0"/>
  </r>
  <r>
    <x v="2"/>
    <x v="19"/>
    <x v="7"/>
    <n v="21.42"/>
    <x v="1"/>
    <x v="0"/>
  </r>
  <r>
    <x v="2"/>
    <x v="11"/>
    <x v="7"/>
    <n v="26.22"/>
    <x v="1"/>
    <x v="0"/>
  </r>
  <r>
    <x v="2"/>
    <x v="12"/>
    <x v="7"/>
    <n v="28.04"/>
    <x v="1"/>
    <x v="0"/>
  </r>
  <r>
    <x v="2"/>
    <x v="13"/>
    <x v="7"/>
    <n v="33.71"/>
    <x v="1"/>
    <x v="0"/>
  </r>
  <r>
    <x v="2"/>
    <x v="14"/>
    <x v="7"/>
    <n v="31.52"/>
    <x v="1"/>
    <x v="0"/>
  </r>
  <r>
    <x v="2"/>
    <x v="15"/>
    <x v="7"/>
    <n v="30.85"/>
    <x v="1"/>
    <x v="0"/>
  </r>
  <r>
    <x v="2"/>
    <x v="16"/>
    <x v="7"/>
    <n v="27.75"/>
    <x v="1"/>
    <x v="0"/>
  </r>
  <r>
    <x v="2"/>
    <x v="17"/>
    <x v="7"/>
    <n v="41.86"/>
    <x v="1"/>
    <x v="0"/>
  </r>
  <r>
    <x v="2"/>
    <x v="18"/>
    <x v="7"/>
    <n v="23.1"/>
    <x v="1"/>
    <x v="0"/>
  </r>
  <r>
    <x v="2"/>
    <x v="10"/>
    <x v="8"/>
    <n v="39.79"/>
    <x v="1"/>
    <x v="0"/>
  </r>
  <r>
    <x v="2"/>
    <x v="19"/>
    <x v="8"/>
    <n v="44.01"/>
    <x v="1"/>
    <x v="0"/>
  </r>
  <r>
    <x v="2"/>
    <x v="11"/>
    <x v="8"/>
    <n v="49.76"/>
    <x v="1"/>
    <x v="0"/>
  </r>
  <r>
    <x v="2"/>
    <x v="12"/>
    <x v="8"/>
    <n v="48.33"/>
    <x v="1"/>
    <x v="0"/>
  </r>
  <r>
    <x v="2"/>
    <x v="13"/>
    <x v="8"/>
    <n v="61.24"/>
    <x v="1"/>
    <x v="0"/>
  </r>
  <r>
    <x v="2"/>
    <x v="14"/>
    <x v="8"/>
    <n v="57.13"/>
    <x v="1"/>
    <x v="0"/>
  </r>
  <r>
    <x v="2"/>
    <x v="15"/>
    <x v="8"/>
    <n v="55.44"/>
    <x v="1"/>
    <x v="0"/>
  </r>
  <r>
    <x v="2"/>
    <x v="16"/>
    <x v="8"/>
    <n v="53.03"/>
    <x v="1"/>
    <x v="0"/>
  </r>
  <r>
    <x v="2"/>
    <x v="17"/>
    <x v="8"/>
    <n v="75.680000000000007"/>
    <x v="1"/>
    <x v="0"/>
  </r>
  <r>
    <x v="2"/>
    <x v="18"/>
    <x v="8"/>
    <n v="76.319999999999993"/>
    <x v="1"/>
    <x v="0"/>
  </r>
  <r>
    <x v="1"/>
    <x v="20"/>
    <x v="56"/>
    <n v="1793.12"/>
    <x v="0"/>
    <x v="0"/>
  </r>
  <r>
    <x v="1"/>
    <x v="21"/>
    <x v="56"/>
    <n v="2132.2399999999998"/>
    <x v="0"/>
    <x v="0"/>
  </r>
  <r>
    <x v="1"/>
    <x v="22"/>
    <x v="56"/>
    <n v="2311.0500000000002"/>
    <x v="0"/>
    <x v="0"/>
  </r>
  <r>
    <x v="1"/>
    <x v="23"/>
    <x v="56"/>
    <n v="2707.12"/>
    <x v="0"/>
    <x v="0"/>
  </r>
  <r>
    <x v="1"/>
    <x v="24"/>
    <x v="56"/>
    <n v="3287.93"/>
    <x v="0"/>
    <x v="0"/>
  </r>
  <r>
    <x v="1"/>
    <x v="25"/>
    <x v="56"/>
    <n v="3993.05"/>
    <x v="0"/>
    <x v="0"/>
  </r>
  <r>
    <x v="1"/>
    <x v="26"/>
    <x v="56"/>
    <n v="4514.4799999999996"/>
    <x v="0"/>
    <x v="0"/>
  </r>
  <r>
    <x v="1"/>
    <x v="27"/>
    <x v="56"/>
    <n v="4896.91"/>
    <x v="0"/>
    <x v="0"/>
  </r>
  <r>
    <x v="1"/>
    <x v="0"/>
    <x v="56"/>
    <n v="6146.24"/>
    <x v="0"/>
    <x v="0"/>
  </r>
  <r>
    <x v="1"/>
    <x v="1"/>
    <x v="56"/>
    <n v="7324.31"/>
    <x v="0"/>
    <x v="0"/>
  </r>
  <r>
    <x v="1"/>
    <x v="2"/>
    <x v="56"/>
    <n v="8765.58"/>
    <x v="0"/>
    <x v="0"/>
  </r>
  <r>
    <x v="1"/>
    <x v="3"/>
    <x v="56"/>
    <n v="10448.950000000001"/>
    <x v="0"/>
    <x v="0"/>
  </r>
  <r>
    <x v="1"/>
    <x v="4"/>
    <x v="56"/>
    <n v="12369.55"/>
    <x v="0"/>
    <x v="0"/>
  </r>
  <r>
    <x v="1"/>
    <x v="5"/>
    <x v="56"/>
    <n v="13717.44"/>
    <x v="0"/>
    <x v="0"/>
  </r>
  <r>
    <x v="1"/>
    <x v="6"/>
    <x v="56"/>
    <n v="14422.74"/>
    <x v="0"/>
    <x v="0"/>
  </r>
  <r>
    <x v="1"/>
    <x v="7"/>
    <x v="56"/>
    <n v="15383.3"/>
    <x v="0"/>
    <x v="0"/>
  </r>
  <r>
    <x v="1"/>
    <x v="8"/>
    <x v="56"/>
    <n v="16360.44"/>
    <x v="0"/>
    <x v="0"/>
  </r>
  <r>
    <x v="1"/>
    <x v="9"/>
    <x v="56"/>
    <n v="18184.740000000002"/>
    <x v="0"/>
    <x v="0"/>
  </r>
  <r>
    <x v="1"/>
    <x v="20"/>
    <x v="57"/>
    <n v="0.1787"/>
    <x v="0"/>
    <x v="5"/>
  </r>
  <r>
    <x v="1"/>
    <x v="21"/>
    <x v="57"/>
    <n v="0.18609999999999999"/>
    <x v="0"/>
    <x v="5"/>
  </r>
  <r>
    <x v="1"/>
    <x v="22"/>
    <x v="57"/>
    <n v="0.18659999999999999"/>
    <x v="0"/>
    <x v="5"/>
  </r>
  <r>
    <x v="1"/>
    <x v="23"/>
    <x v="57"/>
    <n v="0.19450000000000001"/>
    <x v="0"/>
    <x v="5"/>
  </r>
  <r>
    <x v="1"/>
    <x v="24"/>
    <x v="57"/>
    <n v="0.19450000000000001"/>
    <x v="0"/>
    <x v="5"/>
  </r>
  <r>
    <x v="1"/>
    <x v="25"/>
    <x v="57"/>
    <n v="0.1996"/>
    <x v="0"/>
    <x v="5"/>
  </r>
  <r>
    <x v="1"/>
    <x v="26"/>
    <x v="57"/>
    <n v="0.2024"/>
    <x v="0"/>
    <x v="5"/>
  </r>
  <r>
    <x v="1"/>
    <x v="27"/>
    <x v="57"/>
    <n v="0.20100000000000001"/>
    <x v="0"/>
    <x v="5"/>
  </r>
  <r>
    <x v="1"/>
    <x v="0"/>
    <x v="57"/>
    <n v="0.22500000000000001"/>
    <x v="0"/>
    <x v="5"/>
  </r>
  <r>
    <x v="1"/>
    <x v="1"/>
    <x v="57"/>
    <n v="0.2283"/>
    <x v="0"/>
    <x v="5"/>
  </r>
  <r>
    <x v="1"/>
    <x v="2"/>
    <x v="57"/>
    <n v="0.2394"/>
    <x v="0"/>
    <x v="5"/>
  </r>
  <r>
    <x v="1"/>
    <x v="3"/>
    <x v="57"/>
    <n v="0.2379"/>
    <x v="0"/>
    <x v="5"/>
  </r>
  <r>
    <x v="1"/>
    <x v="4"/>
    <x v="57"/>
    <n v="0.25119999999999998"/>
    <x v="0"/>
    <x v="5"/>
  </r>
  <r>
    <x v="1"/>
    <x v="5"/>
    <x v="57"/>
    <n v="0.26"/>
    <x v="0"/>
    <x v="5"/>
  </r>
  <r>
    <x v="1"/>
    <x v="6"/>
    <x v="57"/>
    <n v="0.26369999999999999"/>
    <x v="0"/>
    <x v="5"/>
  </r>
  <r>
    <x v="1"/>
    <x v="7"/>
    <x v="57"/>
    <n v="0.26390000000000002"/>
    <x v="0"/>
    <x v="5"/>
  </r>
  <r>
    <x v="1"/>
    <x v="8"/>
    <x v="57"/>
    <n v="0.34539999999999998"/>
    <x v="0"/>
    <x v="5"/>
  </r>
  <r>
    <x v="1"/>
    <x v="9"/>
    <x v="57"/>
    <n v="0.36849999999999999"/>
    <x v="0"/>
    <x v="5"/>
  </r>
</pivotCacheRecords>
</file>

<file path=xl/pivotCache/pivotCacheRecords2.xml><?xml version="1.0" encoding="utf-8"?>
<pivotCacheRecords xmlns="http://schemas.openxmlformats.org/spreadsheetml/2006/main" xmlns:r="http://schemas.openxmlformats.org/officeDocument/2006/relationships" count="1626">
  <r>
    <x v="0"/>
    <x v="0"/>
    <x v="0"/>
    <n v="5326.8"/>
    <x v="0"/>
    <x v="0"/>
    <x v="0"/>
  </r>
  <r>
    <x v="0"/>
    <x v="1"/>
    <x v="0"/>
    <n v="5026.1000000000004"/>
    <x v="0"/>
    <x v="0"/>
    <x v="0"/>
  </r>
  <r>
    <x v="0"/>
    <x v="2"/>
    <x v="0"/>
    <n v="5433.4"/>
    <x v="0"/>
    <x v="0"/>
    <x v="0"/>
  </r>
  <r>
    <x v="0"/>
    <x v="3"/>
    <x v="0"/>
    <n v="20713"/>
    <x v="1"/>
    <x v="0"/>
    <x v="0"/>
  </r>
  <r>
    <x v="0"/>
    <x v="4"/>
    <x v="0"/>
    <n v="22894"/>
    <x v="1"/>
    <x v="0"/>
    <x v="0"/>
  </r>
  <r>
    <x v="0"/>
    <x v="0"/>
    <x v="0"/>
    <n v="3288.3"/>
    <x v="0"/>
    <x v="1"/>
    <x v="0"/>
  </r>
  <r>
    <x v="0"/>
    <x v="1"/>
    <x v="0"/>
    <n v="3160.4"/>
    <x v="0"/>
    <x v="1"/>
    <x v="0"/>
  </r>
  <r>
    <x v="0"/>
    <x v="2"/>
    <x v="0"/>
    <n v="3060.1"/>
    <x v="0"/>
    <x v="1"/>
    <x v="0"/>
  </r>
  <r>
    <x v="0"/>
    <x v="3"/>
    <x v="0"/>
    <n v="12505.3"/>
    <x v="1"/>
    <x v="1"/>
    <x v="0"/>
  </r>
  <r>
    <x v="0"/>
    <x v="4"/>
    <x v="0"/>
    <n v="11328.6"/>
    <x v="1"/>
    <x v="1"/>
    <x v="0"/>
  </r>
  <r>
    <x v="0"/>
    <x v="0"/>
    <x v="0"/>
    <n v="426.6"/>
    <x v="0"/>
    <x v="2"/>
    <x v="0"/>
  </r>
  <r>
    <x v="0"/>
    <x v="1"/>
    <x v="0"/>
    <n v="362.6"/>
    <x v="0"/>
    <x v="2"/>
    <x v="0"/>
  </r>
  <r>
    <x v="0"/>
    <x v="2"/>
    <x v="0"/>
    <n v="392.6"/>
    <x v="0"/>
    <x v="2"/>
    <x v="0"/>
  </r>
  <r>
    <x v="0"/>
    <x v="3"/>
    <x v="0"/>
    <n v="1665.5"/>
    <x v="1"/>
    <x v="2"/>
    <x v="0"/>
  </r>
  <r>
    <x v="0"/>
    <x v="4"/>
    <x v="0"/>
    <n v="1417.5"/>
    <x v="1"/>
    <x v="2"/>
    <x v="0"/>
  </r>
  <r>
    <x v="0"/>
    <x v="0"/>
    <x v="0"/>
    <n v="2647.5"/>
    <x v="0"/>
    <x v="3"/>
    <x v="0"/>
  </r>
  <r>
    <x v="0"/>
    <x v="1"/>
    <x v="0"/>
    <n v="2219.6999999999998"/>
    <x v="0"/>
    <x v="3"/>
    <x v="0"/>
  </r>
  <r>
    <x v="0"/>
    <x v="2"/>
    <x v="0"/>
    <n v="3611.2"/>
    <x v="0"/>
    <x v="3"/>
    <x v="0"/>
  </r>
  <r>
    <x v="0"/>
    <x v="3"/>
    <x v="0"/>
    <n v="9396.5"/>
    <x v="1"/>
    <x v="3"/>
    <x v="0"/>
  </r>
  <r>
    <x v="0"/>
    <x v="4"/>
    <x v="0"/>
    <n v="8067.7"/>
    <x v="1"/>
    <x v="3"/>
    <x v="0"/>
  </r>
  <r>
    <x v="0"/>
    <x v="0"/>
    <x v="0"/>
    <n v="1565.4"/>
    <x v="0"/>
    <x v="4"/>
    <x v="0"/>
  </r>
  <r>
    <x v="0"/>
    <x v="1"/>
    <x v="0"/>
    <n v="1424.5"/>
    <x v="0"/>
    <x v="4"/>
    <x v="0"/>
  </r>
  <r>
    <x v="0"/>
    <x v="2"/>
    <x v="0"/>
    <n v="1527.5"/>
    <x v="0"/>
    <x v="4"/>
    <x v="0"/>
  </r>
  <r>
    <x v="0"/>
    <x v="3"/>
    <x v="0"/>
    <n v="5860.2"/>
    <x v="1"/>
    <x v="4"/>
    <x v="0"/>
  </r>
  <r>
    <x v="0"/>
    <x v="4"/>
    <x v="0"/>
    <n v="5249.6"/>
    <x v="1"/>
    <x v="4"/>
    <x v="0"/>
  </r>
  <r>
    <x v="0"/>
    <x v="0"/>
    <x v="0"/>
    <n v="1504.6"/>
    <x v="0"/>
    <x v="5"/>
    <x v="0"/>
  </r>
  <r>
    <x v="0"/>
    <x v="1"/>
    <x v="0"/>
    <n v="1098.3"/>
    <x v="0"/>
    <x v="5"/>
    <x v="0"/>
  </r>
  <r>
    <x v="0"/>
    <x v="2"/>
    <x v="0"/>
    <n v="2663.5"/>
    <x v="0"/>
    <x v="5"/>
    <x v="0"/>
  </r>
  <r>
    <x v="0"/>
    <x v="3"/>
    <x v="0"/>
    <n v="4919"/>
    <x v="1"/>
    <x v="5"/>
    <x v="0"/>
  </r>
  <r>
    <x v="0"/>
    <x v="4"/>
    <x v="0"/>
    <n v="5000.5"/>
    <x v="1"/>
    <x v="5"/>
    <x v="0"/>
  </r>
  <r>
    <x v="0"/>
    <x v="0"/>
    <x v="1"/>
    <n v="0.06"/>
    <x v="0"/>
    <x v="0"/>
    <x v="1"/>
  </r>
  <r>
    <x v="0"/>
    <x v="3"/>
    <x v="1"/>
    <n v="0.1"/>
    <x v="1"/>
    <x v="0"/>
    <x v="1"/>
  </r>
  <r>
    <x v="0"/>
    <x v="0"/>
    <x v="1"/>
    <n v="6.5000000000000002E-2"/>
    <x v="0"/>
    <x v="1"/>
    <x v="1"/>
  </r>
  <r>
    <x v="0"/>
    <x v="3"/>
    <x v="1"/>
    <n v="0.126"/>
    <x v="1"/>
    <x v="1"/>
    <x v="1"/>
  </r>
  <r>
    <x v="0"/>
    <x v="0"/>
    <x v="1"/>
    <n v="0.17699999999999999"/>
    <x v="0"/>
    <x v="2"/>
    <x v="1"/>
  </r>
  <r>
    <x v="0"/>
    <x v="3"/>
    <x v="1"/>
    <n v="0.17499999999999999"/>
    <x v="1"/>
    <x v="2"/>
    <x v="1"/>
  </r>
  <r>
    <x v="0"/>
    <x v="0"/>
    <x v="1"/>
    <n v="0.193"/>
    <x v="0"/>
    <x v="3"/>
    <x v="1"/>
  </r>
  <r>
    <x v="0"/>
    <x v="3"/>
    <x v="1"/>
    <n v="0.16500000000000001"/>
    <x v="1"/>
    <x v="3"/>
    <x v="1"/>
  </r>
  <r>
    <x v="0"/>
    <x v="0"/>
    <x v="1"/>
    <n v="9.9000000000000005E-2"/>
    <x v="0"/>
    <x v="4"/>
    <x v="1"/>
  </r>
  <r>
    <x v="0"/>
    <x v="3"/>
    <x v="1"/>
    <n v="0.11600000000000001"/>
    <x v="1"/>
    <x v="4"/>
    <x v="1"/>
  </r>
  <r>
    <x v="0"/>
    <x v="0"/>
    <x v="1"/>
    <n v="0.37"/>
    <x v="0"/>
    <x v="5"/>
    <x v="1"/>
  </r>
  <r>
    <x v="0"/>
    <x v="3"/>
    <x v="1"/>
    <n v="-1.6E-2"/>
    <x v="1"/>
    <x v="5"/>
    <x v="1"/>
  </r>
  <r>
    <x v="0"/>
    <x v="0"/>
    <x v="2"/>
    <n v="3844.5"/>
    <x v="0"/>
    <x v="0"/>
    <x v="0"/>
  </r>
  <r>
    <x v="0"/>
    <x v="1"/>
    <x v="2"/>
    <n v="3579.1"/>
    <x v="0"/>
    <x v="0"/>
    <x v="0"/>
  </r>
  <r>
    <x v="0"/>
    <x v="2"/>
    <x v="2"/>
    <n v="3849.1"/>
    <x v="0"/>
    <x v="0"/>
    <x v="0"/>
  </r>
  <r>
    <x v="0"/>
    <x v="3"/>
    <x v="2"/>
    <n v="14551.1"/>
    <x v="1"/>
    <x v="0"/>
    <x v="0"/>
  </r>
  <r>
    <x v="0"/>
    <x v="4"/>
    <x v="2"/>
    <n v="13340.8"/>
    <x v="1"/>
    <x v="0"/>
    <x v="0"/>
  </r>
  <r>
    <x v="0"/>
    <x v="0"/>
    <x v="2"/>
    <n v="90.5"/>
    <x v="0"/>
    <x v="1"/>
    <x v="0"/>
  </r>
  <r>
    <x v="0"/>
    <x v="1"/>
    <x v="2"/>
    <n v="58.5"/>
    <x v="0"/>
    <x v="1"/>
    <x v="0"/>
  </r>
  <r>
    <x v="0"/>
    <x v="2"/>
    <x v="2"/>
    <n v="78"/>
    <x v="0"/>
    <x v="1"/>
    <x v="0"/>
  </r>
  <r>
    <x v="0"/>
    <x v="3"/>
    <x v="2"/>
    <n v="386.2"/>
    <x v="1"/>
    <x v="1"/>
    <x v="0"/>
  </r>
  <r>
    <x v="0"/>
    <x v="4"/>
    <x v="2"/>
    <n v="164.1"/>
    <x v="1"/>
    <x v="1"/>
    <x v="0"/>
  </r>
  <r>
    <x v="0"/>
    <x v="0"/>
    <x v="2"/>
    <n v="17.399999999999999"/>
    <x v="0"/>
    <x v="2"/>
    <x v="0"/>
  </r>
  <r>
    <x v="0"/>
    <x v="1"/>
    <x v="2"/>
    <n v="15.6"/>
    <x v="0"/>
    <x v="2"/>
    <x v="0"/>
  </r>
  <r>
    <x v="0"/>
    <x v="2"/>
    <x v="2"/>
    <n v="10.4"/>
    <x v="0"/>
    <x v="2"/>
    <x v="0"/>
  </r>
  <r>
    <x v="0"/>
    <x v="3"/>
    <x v="2"/>
    <n v="177.7"/>
    <x v="1"/>
    <x v="2"/>
    <x v="0"/>
  </r>
  <r>
    <x v="0"/>
    <x v="4"/>
    <x v="2"/>
    <n v="139.80000000000001"/>
    <x v="1"/>
    <x v="2"/>
    <x v="0"/>
  </r>
  <r>
    <x v="0"/>
    <x v="0"/>
    <x v="2"/>
    <n v="249.4"/>
    <x v="0"/>
    <x v="3"/>
    <x v="0"/>
  </r>
  <r>
    <x v="0"/>
    <x v="1"/>
    <x v="2"/>
    <n v="236.1"/>
    <x v="0"/>
    <x v="3"/>
    <x v="0"/>
  </r>
  <r>
    <x v="0"/>
    <x v="2"/>
    <x v="2"/>
    <n v="203"/>
    <x v="0"/>
    <x v="3"/>
    <x v="0"/>
  </r>
  <r>
    <x v="0"/>
    <x v="3"/>
    <x v="2"/>
    <n v="776.6"/>
    <x v="1"/>
    <x v="3"/>
    <x v="0"/>
  </r>
  <r>
    <x v="0"/>
    <x v="4"/>
    <x v="2"/>
    <n v="848.6"/>
    <x v="1"/>
    <x v="3"/>
    <x v="0"/>
  </r>
  <r>
    <x v="0"/>
    <x v="0"/>
    <x v="2"/>
    <n v="355.9"/>
    <x v="0"/>
    <x v="4"/>
    <x v="0"/>
  </r>
  <r>
    <x v="0"/>
    <x v="1"/>
    <x v="2"/>
    <n v="310.89999999999998"/>
    <x v="0"/>
    <x v="4"/>
    <x v="0"/>
  </r>
  <r>
    <x v="0"/>
    <x v="2"/>
    <x v="2"/>
    <n v="329.8"/>
    <x v="0"/>
    <x v="4"/>
    <x v="0"/>
  </r>
  <r>
    <x v="0"/>
    <x v="3"/>
    <x v="2"/>
    <n v="1239.2"/>
    <x v="1"/>
    <x v="4"/>
    <x v="0"/>
  </r>
  <r>
    <x v="0"/>
    <x v="4"/>
    <x v="2"/>
    <n v="1042.2"/>
    <x v="1"/>
    <x v="4"/>
    <x v="0"/>
  </r>
  <r>
    <x v="0"/>
    <x v="0"/>
    <x v="3"/>
    <n v="7.3999999999999996E-2"/>
    <x v="0"/>
    <x v="0"/>
    <x v="1"/>
  </r>
  <r>
    <x v="0"/>
    <x v="3"/>
    <x v="3"/>
    <n v="9.0999999999999998E-2"/>
    <x v="1"/>
    <x v="0"/>
    <x v="1"/>
  </r>
  <r>
    <x v="0"/>
    <x v="0"/>
    <x v="3"/>
    <n v="0.54800000000000004"/>
    <x v="0"/>
    <x v="1"/>
    <x v="1"/>
  </r>
  <r>
    <x v="0"/>
    <x v="3"/>
    <x v="3"/>
    <n v="1.353"/>
    <x v="1"/>
    <x v="1"/>
    <x v="1"/>
  </r>
  <r>
    <x v="0"/>
    <x v="0"/>
    <x v="3"/>
    <n v="0.12"/>
    <x v="0"/>
    <x v="2"/>
    <x v="1"/>
  </r>
  <r>
    <x v="0"/>
    <x v="3"/>
    <x v="3"/>
    <n v="0.27100000000000002"/>
    <x v="1"/>
    <x v="2"/>
    <x v="1"/>
  </r>
  <r>
    <x v="0"/>
    <x v="0"/>
    <x v="3"/>
    <n v="5.7000000000000002E-2"/>
    <x v="0"/>
    <x v="3"/>
    <x v="1"/>
  </r>
  <r>
    <x v="0"/>
    <x v="3"/>
    <x v="3"/>
    <n v="-8.5000000000000006E-2"/>
    <x v="1"/>
    <x v="3"/>
    <x v="1"/>
  </r>
  <r>
    <x v="0"/>
    <x v="0"/>
    <x v="3"/>
    <n v="0.14499999999999999"/>
    <x v="0"/>
    <x v="4"/>
    <x v="1"/>
  </r>
  <r>
    <x v="0"/>
    <x v="3"/>
    <x v="3"/>
    <n v="0.189"/>
    <x v="1"/>
    <x v="4"/>
    <x v="1"/>
  </r>
  <r>
    <x v="0"/>
    <x v="0"/>
    <x v="4"/>
    <n v="3754.4"/>
    <x v="0"/>
    <x v="0"/>
    <x v="0"/>
  </r>
  <r>
    <x v="0"/>
    <x v="1"/>
    <x v="4"/>
    <n v="3846.9"/>
    <x v="0"/>
    <x v="0"/>
    <x v="0"/>
  </r>
  <r>
    <x v="0"/>
    <x v="2"/>
    <x v="4"/>
    <n v="3412.2"/>
    <x v="0"/>
    <x v="0"/>
    <x v="0"/>
  </r>
  <r>
    <x v="0"/>
    <x v="3"/>
    <x v="4"/>
    <n v="3594.4"/>
    <x v="1"/>
    <x v="0"/>
    <x v="0"/>
  </r>
  <r>
    <x v="0"/>
    <x v="4"/>
    <x v="4"/>
    <n v="3332.1"/>
    <x v="1"/>
    <x v="0"/>
    <x v="0"/>
  </r>
  <r>
    <x v="0"/>
    <x v="0"/>
    <x v="4"/>
    <n v="7329.2"/>
    <x v="0"/>
    <x v="1"/>
    <x v="0"/>
  </r>
  <r>
    <x v="0"/>
    <x v="1"/>
    <x v="4"/>
    <n v="6388.4"/>
    <x v="0"/>
    <x v="1"/>
    <x v="0"/>
  </r>
  <r>
    <x v="0"/>
    <x v="2"/>
    <x v="4"/>
    <n v="7455.7"/>
    <x v="0"/>
    <x v="1"/>
    <x v="0"/>
  </r>
  <r>
    <x v="0"/>
    <x v="3"/>
    <x v="4"/>
    <n v="6075.8"/>
    <x v="1"/>
    <x v="1"/>
    <x v="0"/>
  </r>
  <r>
    <x v="0"/>
    <x v="4"/>
    <x v="4"/>
    <n v="5716.7"/>
    <x v="1"/>
    <x v="1"/>
    <x v="0"/>
  </r>
  <r>
    <x v="0"/>
    <x v="0"/>
    <x v="4"/>
    <n v="5598.5"/>
    <x v="0"/>
    <x v="2"/>
    <x v="0"/>
  </r>
  <r>
    <x v="0"/>
    <x v="1"/>
    <x v="4"/>
    <n v="5192.8"/>
    <x v="0"/>
    <x v="2"/>
    <x v="0"/>
  </r>
  <r>
    <x v="0"/>
    <x v="2"/>
    <x v="4"/>
    <n v="5494.2"/>
    <x v="0"/>
    <x v="2"/>
    <x v="0"/>
  </r>
  <r>
    <x v="0"/>
    <x v="3"/>
    <x v="4"/>
    <n v="5407.9"/>
    <x v="1"/>
    <x v="2"/>
    <x v="0"/>
  </r>
  <r>
    <x v="0"/>
    <x v="4"/>
    <x v="4"/>
    <n v="4999.1000000000004"/>
    <x v="1"/>
    <x v="2"/>
    <x v="0"/>
  </r>
  <r>
    <x v="0"/>
    <x v="0"/>
    <x v="4"/>
    <n v="3056.4"/>
    <x v="0"/>
    <x v="3"/>
    <x v="0"/>
  </r>
  <r>
    <x v="0"/>
    <x v="1"/>
    <x v="4"/>
    <n v="2373.3000000000002"/>
    <x v="0"/>
    <x v="3"/>
    <x v="0"/>
  </r>
  <r>
    <x v="0"/>
    <x v="2"/>
    <x v="4"/>
    <n v="3606.9"/>
    <x v="0"/>
    <x v="3"/>
    <x v="0"/>
  </r>
  <r>
    <x v="0"/>
    <x v="3"/>
    <x v="4"/>
    <n v="2993.7"/>
    <x v="1"/>
    <x v="3"/>
    <x v="0"/>
  </r>
  <r>
    <x v="0"/>
    <x v="4"/>
    <x v="4"/>
    <n v="2507.1999999999998"/>
    <x v="1"/>
    <x v="3"/>
    <x v="0"/>
  </r>
  <r>
    <x v="0"/>
    <x v="0"/>
    <x v="4"/>
    <n v="6080.8"/>
    <x v="0"/>
    <x v="4"/>
    <x v="0"/>
  </r>
  <r>
    <x v="0"/>
    <x v="1"/>
    <x v="4"/>
    <n v="6107.8"/>
    <x v="0"/>
    <x v="4"/>
    <x v="0"/>
  </r>
  <r>
    <x v="0"/>
    <x v="2"/>
    <x v="4"/>
    <n v="6171.4"/>
    <x v="0"/>
    <x v="4"/>
    <x v="0"/>
  </r>
  <r>
    <x v="0"/>
    <x v="3"/>
    <x v="4"/>
    <n v="6210.8"/>
    <x v="1"/>
    <x v="4"/>
    <x v="0"/>
  </r>
  <r>
    <x v="0"/>
    <x v="4"/>
    <x v="4"/>
    <n v="5952.7"/>
    <x v="1"/>
    <x v="4"/>
    <x v="0"/>
  </r>
  <r>
    <x v="0"/>
    <x v="0"/>
    <x v="5"/>
    <n v="-2.4E-2"/>
    <x v="0"/>
    <x v="0"/>
    <x v="1"/>
  </r>
  <r>
    <x v="0"/>
    <x v="3"/>
    <x v="5"/>
    <n v="7.9000000000000001E-2"/>
    <x v="1"/>
    <x v="0"/>
    <x v="1"/>
  </r>
  <r>
    <x v="0"/>
    <x v="0"/>
    <x v="5"/>
    <n v="0.14699999999999999"/>
    <x v="0"/>
    <x v="1"/>
    <x v="1"/>
  </r>
  <r>
    <x v="0"/>
    <x v="3"/>
    <x v="5"/>
    <n v="6.3E-2"/>
    <x v="1"/>
    <x v="1"/>
    <x v="1"/>
  </r>
  <r>
    <x v="0"/>
    <x v="0"/>
    <x v="5"/>
    <n v="7.8E-2"/>
    <x v="0"/>
    <x v="2"/>
    <x v="1"/>
  </r>
  <r>
    <x v="0"/>
    <x v="3"/>
    <x v="5"/>
    <n v="8.2000000000000003E-2"/>
    <x v="1"/>
    <x v="2"/>
    <x v="1"/>
  </r>
  <r>
    <x v="0"/>
    <x v="0"/>
    <x v="5"/>
    <n v="0.28799999999999998"/>
    <x v="0"/>
    <x v="3"/>
    <x v="1"/>
  </r>
  <r>
    <x v="0"/>
    <x v="3"/>
    <x v="5"/>
    <n v="0.19400000000000001"/>
    <x v="1"/>
    <x v="3"/>
    <x v="1"/>
  </r>
  <r>
    <x v="0"/>
    <x v="0"/>
    <x v="5"/>
    <n v="-4.0000000000000001E-3"/>
    <x v="0"/>
    <x v="4"/>
    <x v="1"/>
  </r>
  <r>
    <x v="0"/>
    <x v="3"/>
    <x v="5"/>
    <n v="4.2999999999999997E-2"/>
    <x v="1"/>
    <x v="4"/>
    <x v="1"/>
  </r>
  <r>
    <x v="0"/>
    <x v="0"/>
    <x v="6"/>
    <n v="0.40188311982255215"/>
    <x v="0"/>
    <x v="0"/>
    <x v="1"/>
  </r>
  <r>
    <x v="0"/>
    <x v="1"/>
    <x v="6"/>
    <n v="0.41220178294637222"/>
    <x v="0"/>
    <x v="0"/>
    <x v="1"/>
  </r>
  <r>
    <x v="0"/>
    <x v="2"/>
    <x v="6"/>
    <n v="0.38741372425988246"/>
    <x v="0"/>
    <x v="0"/>
    <x v="1"/>
  </r>
  <r>
    <x v="0"/>
    <x v="3"/>
    <x v="6"/>
    <n v="0.4130991912725242"/>
    <x v="1"/>
    <x v="0"/>
    <x v="1"/>
  </r>
  <r>
    <x v="0"/>
    <x v="4"/>
    <x v="6"/>
    <n v="0.46763104249817194"/>
    <x v="1"/>
    <x v="0"/>
    <x v="1"/>
  </r>
  <r>
    <x v="0"/>
    <x v="0"/>
    <x v="6"/>
    <n v="0.24808745643022045"/>
    <x v="0"/>
    <x v="1"/>
    <x v="1"/>
  </r>
  <r>
    <x v="0"/>
    <x v="1"/>
    <x v="6"/>
    <n v="0.25919152321356814"/>
    <x v="0"/>
    <x v="1"/>
    <x v="1"/>
  </r>
  <r>
    <x v="0"/>
    <x v="2"/>
    <x v="6"/>
    <n v="0.21819205977981862"/>
    <x v="0"/>
    <x v="1"/>
    <x v="1"/>
  </r>
  <r>
    <x v="0"/>
    <x v="3"/>
    <x v="6"/>
    <n v="0.24940517146817442"/>
    <x v="1"/>
    <x v="1"/>
    <x v="1"/>
  </r>
  <r>
    <x v="0"/>
    <x v="4"/>
    <x v="6"/>
    <n v="0.23139709216584217"/>
    <x v="1"/>
    <x v="1"/>
    <x v="1"/>
  </r>
  <r>
    <x v="0"/>
    <x v="0"/>
    <x v="6"/>
    <n v="3.2185052736408495E-2"/>
    <x v="0"/>
    <x v="2"/>
    <x v="1"/>
  </r>
  <r>
    <x v="0"/>
    <x v="1"/>
    <x v="6"/>
    <n v="2.9737642803834896E-2"/>
    <x v="0"/>
    <x v="2"/>
    <x v="1"/>
  </r>
  <r>
    <x v="0"/>
    <x v="2"/>
    <x v="6"/>
    <n v="2.7993269066225547E-2"/>
    <x v="0"/>
    <x v="2"/>
    <x v="1"/>
  </r>
  <r>
    <x v="0"/>
    <x v="3"/>
    <x v="6"/>
    <n v="3.3216661182078361E-2"/>
    <x v="1"/>
    <x v="2"/>
    <x v="1"/>
  </r>
  <r>
    <x v="0"/>
    <x v="4"/>
    <x v="6"/>
    <n v="2.8953743458598705E-2"/>
    <x v="1"/>
    <x v="2"/>
    <x v="1"/>
  </r>
  <r>
    <x v="0"/>
    <x v="0"/>
    <x v="6"/>
    <n v="0.19974197637046762"/>
    <x v="0"/>
    <x v="3"/>
    <x v="1"/>
  </r>
  <r>
    <x v="0"/>
    <x v="1"/>
    <x v="6"/>
    <n v="0.1820425971640163"/>
    <x v="0"/>
    <x v="3"/>
    <x v="1"/>
  </r>
  <r>
    <x v="0"/>
    <x v="2"/>
    <x v="6"/>
    <n v="0.25748673777879183"/>
    <x v="0"/>
    <x v="3"/>
    <x v="1"/>
  </r>
  <r>
    <x v="0"/>
    <x v="3"/>
    <x v="6"/>
    <n v="0.18740339645595874"/>
    <x v="1"/>
    <x v="3"/>
    <x v="1"/>
  </r>
  <r>
    <x v="0"/>
    <x v="4"/>
    <x v="6"/>
    <n v="0.16479020536221287"/>
    <x v="1"/>
    <x v="3"/>
    <x v="1"/>
  </r>
  <r>
    <x v="0"/>
    <x v="0"/>
    <x v="6"/>
    <n v="0.11810239464035127"/>
    <x v="0"/>
    <x v="4"/>
    <x v="1"/>
  </r>
  <r>
    <x v="0"/>
    <x v="1"/>
    <x v="6"/>
    <n v="0.11682645387220851"/>
    <x v="0"/>
    <x v="4"/>
    <x v="1"/>
  </r>
  <r>
    <x v="0"/>
    <x v="2"/>
    <x v="6"/>
    <n v="0.1089142091152815"/>
    <x v="0"/>
    <x v="4"/>
    <x v="1"/>
  </r>
  <r>
    <x v="0"/>
    <x v="3"/>
    <x v="6"/>
    <n v="0.11687557962126424"/>
    <x v="1"/>
    <x v="4"/>
    <x v="1"/>
  </r>
  <r>
    <x v="0"/>
    <x v="4"/>
    <x v="6"/>
    <n v="0.10722791651517444"/>
    <x v="1"/>
    <x v="4"/>
    <x v="1"/>
  </r>
  <r>
    <x v="0"/>
    <x v="0"/>
    <x v="7"/>
    <n v="0.84351756368343689"/>
    <x v="0"/>
    <x v="0"/>
    <x v="1"/>
  </r>
  <r>
    <x v="0"/>
    <x v="1"/>
    <x v="7"/>
    <n v="0.85212608923384603"/>
    <x v="0"/>
    <x v="0"/>
    <x v="1"/>
  </r>
  <r>
    <x v="0"/>
    <x v="2"/>
    <x v="7"/>
    <n v="0.86103840905532059"/>
    <x v="0"/>
    <x v="0"/>
    <x v="1"/>
  </r>
  <r>
    <x v="0"/>
    <x v="3"/>
    <x v="7"/>
    <n v="0.84941158614892465"/>
    <x v="1"/>
    <x v="0"/>
    <x v="1"/>
  </r>
  <r>
    <x v="0"/>
    <x v="4"/>
    <x v="7"/>
    <n v="0.85873000547133982"/>
    <x v="1"/>
    <x v="0"/>
    <x v="1"/>
  </r>
  <r>
    <x v="0"/>
    <x v="0"/>
    <x v="7"/>
    <n v="1.9856506571296926E-2"/>
    <x v="0"/>
    <x v="1"/>
    <x v="1"/>
  </r>
  <r>
    <x v="0"/>
    <x v="1"/>
    <x v="7"/>
    <n v="1.3927908194847865E-2"/>
    <x v="0"/>
    <x v="1"/>
    <x v="1"/>
  </r>
  <r>
    <x v="0"/>
    <x v="2"/>
    <x v="7"/>
    <n v="1.7448493389705388E-2"/>
    <x v="0"/>
    <x v="1"/>
    <x v="1"/>
  </r>
  <r>
    <x v="0"/>
    <x v="3"/>
    <x v="7"/>
    <n v="2.2544189413220627E-2"/>
    <x v="1"/>
    <x v="1"/>
    <x v="1"/>
  </r>
  <r>
    <x v="0"/>
    <x v="4"/>
    <x v="7"/>
    <n v="1.0562904315921599E-2"/>
    <x v="1"/>
    <x v="1"/>
    <x v="1"/>
  </r>
  <r>
    <x v="0"/>
    <x v="0"/>
    <x v="7"/>
    <n v="3.8177150755863702E-3"/>
    <x v="0"/>
    <x v="2"/>
    <x v="1"/>
  </r>
  <r>
    <x v="0"/>
    <x v="1"/>
    <x v="7"/>
    <n v="3.7141088519594308E-3"/>
    <x v="0"/>
    <x v="2"/>
    <x v="1"/>
  </r>
  <r>
    <x v="0"/>
    <x v="2"/>
    <x v="7"/>
    <n v="2.3264657852940518E-3"/>
    <x v="0"/>
    <x v="2"/>
    <x v="1"/>
  </r>
  <r>
    <x v="0"/>
    <x v="3"/>
    <x v="7"/>
    <n v="1.0373129100800894E-2"/>
    <x v="1"/>
    <x v="2"/>
    <x v="1"/>
  </r>
  <r>
    <x v="0"/>
    <x v="4"/>
    <x v="7"/>
    <n v="8.9987448102732456E-3"/>
    <x v="1"/>
    <x v="2"/>
    <x v="1"/>
  </r>
  <r>
    <x v="0"/>
    <x v="0"/>
    <x v="7"/>
    <n v="5.4720582750071314E-2"/>
    <x v="0"/>
    <x v="3"/>
    <x v="1"/>
  </r>
  <r>
    <x v="0"/>
    <x v="1"/>
    <x v="7"/>
    <n v="5.621160897100138E-2"/>
    <x v="0"/>
    <x v="3"/>
    <x v="1"/>
  </r>
  <r>
    <x v="0"/>
    <x v="2"/>
    <x v="7"/>
    <n v="4.5410822539874281E-2"/>
    <x v="0"/>
    <x v="3"/>
    <x v="1"/>
  </r>
  <r>
    <x v="0"/>
    <x v="3"/>
    <x v="7"/>
    <n v="4.5333551264389281E-2"/>
    <x v="1"/>
    <x v="3"/>
    <x v="1"/>
  </r>
  <r>
    <x v="0"/>
    <x v="4"/>
    <x v="7"/>
    <n v="5.4623282160213706E-2"/>
    <x v="1"/>
    <x v="3"/>
    <x v="1"/>
  </r>
  <r>
    <x v="0"/>
    <x v="0"/>
    <x v="7"/>
    <n v="7.8087631919608574E-2"/>
    <x v="0"/>
    <x v="4"/>
    <x v="1"/>
  </r>
  <r>
    <x v="0"/>
    <x v="1"/>
    <x v="7"/>
    <n v="7.4020284748345308E-2"/>
    <x v="0"/>
    <x v="4"/>
    <x v="1"/>
  </r>
  <r>
    <x v="0"/>
    <x v="2"/>
    <x v="7"/>
    <n v="7.3775809229805603E-2"/>
    <x v="0"/>
    <x v="4"/>
    <x v="1"/>
  </r>
  <r>
    <x v="0"/>
    <x v="3"/>
    <x v="7"/>
    <n v="7.2337544072664434E-2"/>
    <x v="1"/>
    <x v="4"/>
    <x v="1"/>
  </r>
  <r>
    <x v="0"/>
    <x v="4"/>
    <x v="7"/>
    <n v="6.7085063242251622E-2"/>
    <x v="1"/>
    <x v="4"/>
    <x v="1"/>
  </r>
  <r>
    <x v="0"/>
    <x v="0"/>
    <x v="8"/>
    <n v="0.14541060369568501"/>
    <x v="0"/>
    <x v="0"/>
    <x v="1"/>
  </r>
  <r>
    <x v="0"/>
    <x v="1"/>
    <x v="8"/>
    <n v="0.16089622404764695"/>
    <x v="0"/>
    <x v="0"/>
    <x v="1"/>
  </r>
  <r>
    <x v="0"/>
    <x v="2"/>
    <x v="8"/>
    <n v="0.13053358020535261"/>
    <x v="0"/>
    <x v="0"/>
    <x v="1"/>
  </r>
  <r>
    <x v="0"/>
    <x v="3"/>
    <x v="8"/>
    <n v="0.14802368774348712"/>
    <x v="1"/>
    <x v="0"/>
    <x v="1"/>
  </r>
  <r>
    <x v="0"/>
    <x v="4"/>
    <x v="8"/>
    <n v="0.14804201210247114"/>
    <x v="1"/>
    <x v="0"/>
    <x v="1"/>
  </r>
  <r>
    <x v="0"/>
    <x v="0"/>
    <x v="8"/>
    <n v="0.28386517062817351"/>
    <x v="0"/>
    <x v="1"/>
    <x v="1"/>
  </r>
  <r>
    <x v="0"/>
    <x v="1"/>
    <x v="8"/>
    <n v="0.26719421812524052"/>
    <x v="0"/>
    <x v="1"/>
    <x v="1"/>
  </r>
  <r>
    <x v="0"/>
    <x v="2"/>
    <x v="8"/>
    <n v="0.28521751771204723"/>
    <x v="0"/>
    <x v="1"/>
    <x v="1"/>
  </r>
  <r>
    <x v="0"/>
    <x v="3"/>
    <x v="8"/>
    <n v="0.25021208602044265"/>
    <x v="1"/>
    <x v="1"/>
    <x v="1"/>
  </r>
  <r>
    <x v="0"/>
    <x v="4"/>
    <x v="8"/>
    <n v="0.25398750655328373"/>
    <x v="1"/>
    <x v="1"/>
    <x v="1"/>
  </r>
  <r>
    <x v="0"/>
    <x v="0"/>
    <x v="8"/>
    <n v="0.21683391881267114"/>
    <x v="0"/>
    <x v="2"/>
    <x v="1"/>
  </r>
  <r>
    <x v="0"/>
    <x v="1"/>
    <x v="8"/>
    <n v="0.2171883626386496"/>
    <x v="0"/>
    <x v="2"/>
    <x v="1"/>
  </r>
  <r>
    <x v="0"/>
    <x v="2"/>
    <x v="8"/>
    <n v="0.21018041039922877"/>
    <x v="0"/>
    <x v="2"/>
    <x v="1"/>
  </r>
  <r>
    <x v="0"/>
    <x v="3"/>
    <x v="8"/>
    <n v="0.22270679416536943"/>
    <x v="1"/>
    <x v="2"/>
    <x v="1"/>
  </r>
  <r>
    <x v="0"/>
    <x v="4"/>
    <x v="8"/>
    <n v="0.22210522574396435"/>
    <x v="1"/>
    <x v="2"/>
    <x v="1"/>
  </r>
  <r>
    <x v="0"/>
    <x v="0"/>
    <x v="8"/>
    <n v="0.11837656326856268"/>
    <x v="0"/>
    <x v="3"/>
    <x v="1"/>
  </r>
  <r>
    <x v="0"/>
    <x v="1"/>
    <x v="8"/>
    <n v="9.9263045187626534E-2"/>
    <x v="0"/>
    <x v="3"/>
    <x v="1"/>
  </r>
  <r>
    <x v="0"/>
    <x v="2"/>
    <x v="8"/>
    <n v="0.13798182124221511"/>
    <x v="0"/>
    <x v="3"/>
    <x v="1"/>
  </r>
  <r>
    <x v="0"/>
    <x v="3"/>
    <x v="8"/>
    <n v="0.12328580959205357"/>
    <x v="1"/>
    <x v="3"/>
    <x v="1"/>
  </r>
  <r>
    <x v="0"/>
    <x v="4"/>
    <x v="8"/>
    <n v="0.11139249504616178"/>
    <x v="1"/>
    <x v="3"/>
    <x v="1"/>
  </r>
  <r>
    <x v="0"/>
    <x v="0"/>
    <x v="8"/>
    <n v="0.2355137435949077"/>
    <x v="0"/>
    <x v="4"/>
    <x v="1"/>
  </r>
  <r>
    <x v="0"/>
    <x v="1"/>
    <x v="8"/>
    <n v="0.25545815000083655"/>
    <x v="0"/>
    <x v="4"/>
    <x v="1"/>
  </r>
  <r>
    <x v="0"/>
    <x v="2"/>
    <x v="8"/>
    <n v="0.23608667044115619"/>
    <x v="0"/>
    <x v="4"/>
    <x v="1"/>
  </r>
  <r>
    <x v="0"/>
    <x v="3"/>
    <x v="8"/>
    <n v="0.25577162247864726"/>
    <x v="1"/>
    <x v="4"/>
    <x v="1"/>
  </r>
  <r>
    <x v="0"/>
    <x v="4"/>
    <x v="8"/>
    <n v="0.264472760554119"/>
    <x v="1"/>
    <x v="4"/>
    <x v="1"/>
  </r>
  <r>
    <x v="0"/>
    <x v="3"/>
    <x v="9"/>
    <n v="4.0482695303805922"/>
    <x v="1"/>
    <x v="0"/>
    <x v="1"/>
  </r>
  <r>
    <x v="0"/>
    <x v="4"/>
    <x v="9"/>
    <n v="4.0037213769094562"/>
    <x v="1"/>
    <x v="0"/>
    <x v="1"/>
  </r>
  <r>
    <x v="0"/>
    <x v="3"/>
    <x v="9"/>
    <n v="6.3563645939629349E-2"/>
    <x v="1"/>
    <x v="1"/>
    <x v="1"/>
  </r>
  <r>
    <x v="0"/>
    <x v="4"/>
    <x v="9"/>
    <n v="2.8705371980338307E-2"/>
    <x v="1"/>
    <x v="1"/>
    <x v="1"/>
  </r>
  <r>
    <x v="0"/>
    <x v="3"/>
    <x v="9"/>
    <n v="3.2859335416705188E-2"/>
    <x v="1"/>
    <x v="2"/>
    <x v="1"/>
  </r>
  <r>
    <x v="0"/>
    <x v="4"/>
    <x v="9"/>
    <n v="2.7965033706067094E-2"/>
    <x v="1"/>
    <x v="2"/>
    <x v="1"/>
  </r>
  <r>
    <x v="0"/>
    <x v="3"/>
    <x v="9"/>
    <n v="0.25941143067107597"/>
    <x v="1"/>
    <x v="3"/>
    <x v="1"/>
  </r>
  <r>
    <x v="0"/>
    <x v="4"/>
    <x v="9"/>
    <n v="0.33846522016592218"/>
    <x v="1"/>
    <x v="3"/>
    <x v="1"/>
  </r>
  <r>
    <x v="0"/>
    <x v="3"/>
    <x v="9"/>
    <n v="0.19952341083274297"/>
    <x v="1"/>
    <x v="4"/>
    <x v="1"/>
  </r>
  <r>
    <x v="0"/>
    <x v="4"/>
    <x v="9"/>
    <n v="0.17508021570043847"/>
    <x v="1"/>
    <x v="4"/>
    <x v="1"/>
  </r>
  <r>
    <x v="0"/>
    <x v="0"/>
    <x v="10"/>
    <n v="1.4188152567653953"/>
    <x v="0"/>
    <x v="0"/>
    <x v="1"/>
  </r>
  <r>
    <x v="0"/>
    <x v="1"/>
    <x v="10"/>
    <n v="1.3065325326886585"/>
    <x v="0"/>
    <x v="0"/>
    <x v="1"/>
  </r>
  <r>
    <x v="0"/>
    <x v="2"/>
    <x v="10"/>
    <n v="1.5923451145888283"/>
    <x v="0"/>
    <x v="0"/>
    <x v="1"/>
  </r>
  <r>
    <x v="0"/>
    <x v="3"/>
    <x v="10"/>
    <n v="5.7625751168484305"/>
    <x v="1"/>
    <x v="0"/>
    <x v="1"/>
  </r>
  <r>
    <x v="0"/>
    <x v="4"/>
    <x v="10"/>
    <n v="6.8707421746046036"/>
    <x v="1"/>
    <x v="0"/>
    <x v="1"/>
  </r>
  <r>
    <x v="0"/>
    <x v="0"/>
    <x v="10"/>
    <n v="0.44865742509414402"/>
    <x v="0"/>
    <x v="1"/>
    <x v="1"/>
  </r>
  <r>
    <x v="0"/>
    <x v="1"/>
    <x v="10"/>
    <n v="0.49470916035314011"/>
    <x v="0"/>
    <x v="1"/>
    <x v="1"/>
  </r>
  <r>
    <x v="0"/>
    <x v="2"/>
    <x v="10"/>
    <n v="0.41043765172954921"/>
    <x v="0"/>
    <x v="1"/>
    <x v="1"/>
  </r>
  <r>
    <x v="0"/>
    <x v="3"/>
    <x v="10"/>
    <n v="2.0582145561078375"/>
    <x v="1"/>
    <x v="1"/>
    <x v="1"/>
  </r>
  <r>
    <x v="0"/>
    <x v="4"/>
    <x v="10"/>
    <n v="1.9816677453775782"/>
    <x v="1"/>
    <x v="1"/>
    <x v="1"/>
  </r>
  <r>
    <x v="0"/>
    <x v="0"/>
    <x v="10"/>
    <n v="7.6198981870143789E-2"/>
    <x v="0"/>
    <x v="2"/>
    <x v="1"/>
  </r>
  <r>
    <x v="0"/>
    <x v="1"/>
    <x v="10"/>
    <n v="6.9827453397011255E-2"/>
    <x v="0"/>
    <x v="2"/>
    <x v="1"/>
  </r>
  <r>
    <x v="0"/>
    <x v="2"/>
    <x v="10"/>
    <n v="7.1457173018819847E-2"/>
    <x v="0"/>
    <x v="2"/>
    <x v="1"/>
  </r>
  <r>
    <x v="0"/>
    <x v="3"/>
    <x v="10"/>
    <n v="0.30797536936703712"/>
    <x v="1"/>
    <x v="2"/>
    <x v="1"/>
  </r>
  <r>
    <x v="0"/>
    <x v="4"/>
    <x v="10"/>
    <n v="0.28355103918705366"/>
    <x v="1"/>
    <x v="2"/>
    <x v="1"/>
  </r>
  <r>
    <x v="0"/>
    <x v="0"/>
    <x v="10"/>
    <n v="0.86621515508441305"/>
    <x v="0"/>
    <x v="3"/>
    <x v="1"/>
  </r>
  <r>
    <x v="0"/>
    <x v="1"/>
    <x v="10"/>
    <n v="0.93527998988749828"/>
    <x v="0"/>
    <x v="3"/>
    <x v="1"/>
  </r>
  <r>
    <x v="0"/>
    <x v="2"/>
    <x v="10"/>
    <n v="1.0011921594721227"/>
    <x v="0"/>
    <x v="3"/>
    <x v="1"/>
  </r>
  <r>
    <x v="0"/>
    <x v="3"/>
    <x v="10"/>
    <n v="3.1387580585897052"/>
    <x v="1"/>
    <x v="3"/>
    <x v="1"/>
  </r>
  <r>
    <x v="0"/>
    <x v="4"/>
    <x v="10"/>
    <n v="3.2178126994256542"/>
    <x v="1"/>
    <x v="3"/>
    <x v="1"/>
  </r>
  <r>
    <x v="0"/>
    <x v="0"/>
    <x v="10"/>
    <n v="0.25743323246941191"/>
    <x v="0"/>
    <x v="4"/>
    <x v="1"/>
  </r>
  <r>
    <x v="0"/>
    <x v="1"/>
    <x v="10"/>
    <n v="0.23322636628573298"/>
    <x v="0"/>
    <x v="4"/>
    <x v="1"/>
  </r>
  <r>
    <x v="0"/>
    <x v="2"/>
    <x v="10"/>
    <n v="0.24751271996629615"/>
    <x v="0"/>
    <x v="4"/>
    <x v="1"/>
  </r>
  <r>
    <x v="0"/>
    <x v="3"/>
    <x v="10"/>
    <n v="0.9435499452566497"/>
    <x v="1"/>
    <x v="4"/>
    <x v="1"/>
  </r>
  <r>
    <x v="0"/>
    <x v="4"/>
    <x v="10"/>
    <n v="0.88188553093554189"/>
    <x v="1"/>
    <x v="4"/>
    <x v="1"/>
  </r>
  <r>
    <x v="0"/>
    <x v="5"/>
    <x v="0"/>
    <n v="3014"/>
    <x v="1"/>
    <x v="1"/>
    <x v="0"/>
  </r>
  <r>
    <x v="0"/>
    <x v="6"/>
    <x v="0"/>
    <n v="3642"/>
    <x v="1"/>
    <x v="1"/>
    <x v="0"/>
  </r>
  <r>
    <x v="0"/>
    <x v="7"/>
    <x v="0"/>
    <n v="4482"/>
    <x v="1"/>
    <x v="1"/>
    <x v="0"/>
  </r>
  <r>
    <x v="0"/>
    <x v="8"/>
    <x v="0"/>
    <n v="5545"/>
    <x v="1"/>
    <x v="1"/>
    <x v="0"/>
  </r>
  <r>
    <x v="0"/>
    <x v="9"/>
    <x v="0"/>
    <n v="7012"/>
    <x v="1"/>
    <x v="1"/>
    <x v="0"/>
  </r>
  <r>
    <x v="0"/>
    <x v="10"/>
    <x v="0"/>
    <n v="8122"/>
    <x v="1"/>
    <x v="1"/>
    <x v="0"/>
  </r>
  <r>
    <x v="0"/>
    <x v="11"/>
    <x v="0"/>
    <n v="9038"/>
    <x v="1"/>
    <x v="1"/>
    <x v="0"/>
  </r>
  <r>
    <x v="0"/>
    <x v="12"/>
    <x v="0"/>
    <n v="9731"/>
    <x v="1"/>
    <x v="1"/>
    <x v="0"/>
  </r>
  <r>
    <x v="0"/>
    <x v="13"/>
    <x v="0"/>
    <n v="10512"/>
    <x v="1"/>
    <x v="1"/>
    <x v="0"/>
  </r>
  <r>
    <x v="0"/>
    <x v="13"/>
    <x v="11"/>
    <n v="265"/>
    <x v="1"/>
    <x v="1"/>
    <x v="0"/>
  </r>
  <r>
    <x v="0"/>
    <x v="3"/>
    <x v="11"/>
    <n v="688"/>
    <x v="1"/>
    <x v="1"/>
    <x v="0"/>
  </r>
  <r>
    <x v="0"/>
    <x v="14"/>
    <x v="12"/>
    <n v="0.01"/>
    <x v="0"/>
    <x v="0"/>
    <x v="1"/>
  </r>
  <r>
    <x v="0"/>
    <x v="15"/>
    <x v="12"/>
    <n v="0.03"/>
    <x v="0"/>
    <x v="0"/>
    <x v="1"/>
  </r>
  <r>
    <x v="0"/>
    <x v="16"/>
    <x v="12"/>
    <n v="0.01"/>
    <x v="0"/>
    <x v="0"/>
    <x v="1"/>
  </r>
  <r>
    <x v="0"/>
    <x v="17"/>
    <x v="12"/>
    <n v="-0.01"/>
    <x v="0"/>
    <x v="0"/>
    <x v="1"/>
  </r>
  <r>
    <x v="0"/>
    <x v="18"/>
    <x v="12"/>
    <n v="0.02"/>
    <x v="0"/>
    <x v="0"/>
    <x v="1"/>
  </r>
  <r>
    <x v="0"/>
    <x v="19"/>
    <x v="12"/>
    <n v="0.06"/>
    <x v="0"/>
    <x v="0"/>
    <x v="1"/>
  </r>
  <r>
    <x v="0"/>
    <x v="20"/>
    <x v="12"/>
    <n v="0.1"/>
    <x v="0"/>
    <x v="0"/>
    <x v="1"/>
  </r>
  <r>
    <x v="0"/>
    <x v="21"/>
    <x v="12"/>
    <n v="0.06"/>
    <x v="0"/>
    <x v="0"/>
    <x v="1"/>
  </r>
  <r>
    <x v="0"/>
    <x v="22"/>
    <x v="12"/>
    <n v="7.0000000000000007E-2"/>
    <x v="0"/>
    <x v="0"/>
    <x v="1"/>
  </r>
  <r>
    <x v="0"/>
    <x v="23"/>
    <x v="12"/>
    <n v="0.02"/>
    <x v="0"/>
    <x v="0"/>
    <x v="1"/>
  </r>
  <r>
    <x v="0"/>
    <x v="24"/>
    <x v="12"/>
    <n v="0.05"/>
    <x v="0"/>
    <x v="0"/>
    <x v="1"/>
  </r>
  <r>
    <x v="0"/>
    <x v="25"/>
    <x v="12"/>
    <n v="7.0000000000000007E-2"/>
    <x v="0"/>
    <x v="0"/>
    <x v="1"/>
  </r>
  <r>
    <x v="0"/>
    <x v="26"/>
    <x v="12"/>
    <n v="0.02"/>
    <x v="0"/>
    <x v="0"/>
    <x v="1"/>
  </r>
  <r>
    <x v="0"/>
    <x v="27"/>
    <x v="12"/>
    <n v="0.05"/>
    <x v="0"/>
    <x v="0"/>
    <x v="1"/>
  </r>
  <r>
    <x v="0"/>
    <x v="28"/>
    <x v="12"/>
    <n v="0.06"/>
    <x v="0"/>
    <x v="0"/>
    <x v="1"/>
  </r>
  <r>
    <x v="0"/>
    <x v="29"/>
    <x v="12"/>
    <n v="0.09"/>
    <x v="0"/>
    <x v="0"/>
    <x v="1"/>
  </r>
  <r>
    <x v="0"/>
    <x v="1"/>
    <x v="12"/>
    <n v="0.1"/>
    <x v="0"/>
    <x v="0"/>
    <x v="1"/>
  </r>
  <r>
    <x v="0"/>
    <x v="30"/>
    <x v="12"/>
    <n v="0.1"/>
    <x v="0"/>
    <x v="0"/>
    <x v="1"/>
  </r>
  <r>
    <x v="0"/>
    <x v="31"/>
    <x v="12"/>
    <n v="0.11"/>
    <x v="0"/>
    <x v="0"/>
    <x v="1"/>
  </r>
  <r>
    <x v="0"/>
    <x v="2"/>
    <x v="12"/>
    <n v="0.06"/>
    <x v="0"/>
    <x v="0"/>
    <x v="1"/>
  </r>
  <r>
    <x v="0"/>
    <x v="0"/>
    <x v="12"/>
    <n v="0.06"/>
    <x v="0"/>
    <x v="0"/>
    <x v="1"/>
  </r>
  <r>
    <x v="0"/>
    <x v="14"/>
    <x v="13"/>
    <n v="-0.04"/>
    <x v="0"/>
    <x v="0"/>
    <x v="1"/>
  </r>
  <r>
    <x v="0"/>
    <x v="15"/>
    <x v="13"/>
    <n v="-0.15"/>
    <x v="0"/>
    <x v="0"/>
    <x v="1"/>
  </r>
  <r>
    <x v="0"/>
    <x v="16"/>
    <x v="13"/>
    <n v="-0.13"/>
    <x v="0"/>
    <x v="0"/>
    <x v="1"/>
  </r>
  <r>
    <x v="0"/>
    <x v="17"/>
    <x v="13"/>
    <n v="-0.17"/>
    <x v="0"/>
    <x v="0"/>
    <x v="1"/>
  </r>
  <r>
    <x v="0"/>
    <x v="18"/>
    <x v="13"/>
    <n v="-0.15"/>
    <x v="0"/>
    <x v="0"/>
    <x v="1"/>
  </r>
  <r>
    <x v="0"/>
    <x v="19"/>
    <x v="13"/>
    <n v="-0.04"/>
    <x v="0"/>
    <x v="0"/>
    <x v="1"/>
  </r>
  <r>
    <x v="0"/>
    <x v="20"/>
    <x v="13"/>
    <n v="0.01"/>
    <x v="0"/>
    <x v="0"/>
    <x v="1"/>
  </r>
  <r>
    <x v="0"/>
    <x v="21"/>
    <x v="13"/>
    <n v="0.03"/>
    <x v="0"/>
    <x v="0"/>
    <x v="1"/>
  </r>
  <r>
    <x v="0"/>
    <x v="22"/>
    <x v="13"/>
    <n v="0.04"/>
    <x v="0"/>
    <x v="0"/>
    <x v="1"/>
  </r>
  <r>
    <x v="0"/>
    <x v="23"/>
    <x v="13"/>
    <n v="-0.01"/>
    <x v="0"/>
    <x v="0"/>
    <x v="1"/>
  </r>
  <r>
    <x v="0"/>
    <x v="24"/>
    <x v="13"/>
    <n v="-0.01"/>
    <x v="0"/>
    <x v="0"/>
    <x v="1"/>
  </r>
  <r>
    <x v="0"/>
    <x v="25"/>
    <x v="13"/>
    <n v="0.01"/>
    <x v="0"/>
    <x v="0"/>
    <x v="1"/>
  </r>
  <r>
    <x v="0"/>
    <x v="26"/>
    <x v="13"/>
    <n v="-0.06"/>
    <x v="0"/>
    <x v="0"/>
    <x v="1"/>
  </r>
  <r>
    <x v="0"/>
    <x v="27"/>
    <x v="13"/>
    <n v="-0.04"/>
    <x v="0"/>
    <x v="0"/>
    <x v="1"/>
  </r>
  <r>
    <x v="0"/>
    <x v="28"/>
    <x v="13"/>
    <n v="-0.03"/>
    <x v="0"/>
    <x v="0"/>
    <x v="1"/>
  </r>
  <r>
    <x v="0"/>
    <x v="29"/>
    <x v="13"/>
    <n v="0.01"/>
    <x v="0"/>
    <x v="0"/>
    <x v="1"/>
  </r>
  <r>
    <x v="0"/>
    <x v="1"/>
    <x v="13"/>
    <n v="0.06"/>
    <x v="0"/>
    <x v="0"/>
    <x v="1"/>
  </r>
  <r>
    <x v="0"/>
    <x v="30"/>
    <x v="13"/>
    <n v="0.08"/>
    <x v="0"/>
    <x v="0"/>
    <x v="1"/>
  </r>
  <r>
    <x v="0"/>
    <x v="31"/>
    <x v="13"/>
    <n v="0.09"/>
    <x v="0"/>
    <x v="0"/>
    <x v="1"/>
  </r>
  <r>
    <x v="0"/>
    <x v="2"/>
    <x v="13"/>
    <n v="0.04"/>
    <x v="0"/>
    <x v="0"/>
    <x v="1"/>
  </r>
  <r>
    <x v="0"/>
    <x v="0"/>
    <x v="13"/>
    <n v="0.03"/>
    <x v="0"/>
    <x v="0"/>
    <x v="1"/>
  </r>
  <r>
    <x v="0"/>
    <x v="14"/>
    <x v="14"/>
    <n v="0.18"/>
    <x v="0"/>
    <x v="0"/>
    <x v="1"/>
  </r>
  <r>
    <x v="0"/>
    <x v="15"/>
    <x v="14"/>
    <n v="0.16"/>
    <x v="0"/>
    <x v="0"/>
    <x v="1"/>
  </r>
  <r>
    <x v="0"/>
    <x v="16"/>
    <x v="14"/>
    <n v="0.16"/>
    <x v="0"/>
    <x v="0"/>
    <x v="1"/>
  </r>
  <r>
    <x v="0"/>
    <x v="17"/>
    <x v="14"/>
    <n v="0.16"/>
    <x v="0"/>
    <x v="0"/>
    <x v="1"/>
  </r>
  <r>
    <x v="0"/>
    <x v="18"/>
    <x v="14"/>
    <n v="0.17"/>
    <x v="0"/>
    <x v="0"/>
    <x v="1"/>
  </r>
  <r>
    <x v="0"/>
    <x v="19"/>
    <x v="14"/>
    <n v="0.1"/>
    <x v="0"/>
    <x v="0"/>
    <x v="1"/>
  </r>
  <r>
    <x v="0"/>
    <x v="20"/>
    <x v="14"/>
    <n v="0.09"/>
    <x v="0"/>
    <x v="0"/>
    <x v="1"/>
  </r>
  <r>
    <x v="0"/>
    <x v="21"/>
    <x v="14"/>
    <n v="0.03"/>
    <x v="0"/>
    <x v="0"/>
    <x v="1"/>
  </r>
  <r>
    <x v="0"/>
    <x v="22"/>
    <x v="14"/>
    <n v="0.04"/>
    <x v="0"/>
    <x v="0"/>
    <x v="1"/>
  </r>
  <r>
    <x v="0"/>
    <x v="23"/>
    <x v="14"/>
    <n v="0.03"/>
    <x v="0"/>
    <x v="0"/>
    <x v="1"/>
  </r>
  <r>
    <x v="0"/>
    <x v="24"/>
    <x v="14"/>
    <n v="0.05"/>
    <x v="0"/>
    <x v="0"/>
    <x v="1"/>
  </r>
  <r>
    <x v="0"/>
    <x v="25"/>
    <x v="14"/>
    <n v="0.06"/>
    <x v="0"/>
    <x v="0"/>
    <x v="1"/>
  </r>
  <r>
    <x v="0"/>
    <x v="26"/>
    <x v="14"/>
    <n v="0.08"/>
    <x v="0"/>
    <x v="0"/>
    <x v="1"/>
  </r>
  <r>
    <x v="0"/>
    <x v="27"/>
    <x v="14"/>
    <n v="0.09"/>
    <x v="0"/>
    <x v="0"/>
    <x v="1"/>
  </r>
  <r>
    <x v="0"/>
    <x v="28"/>
    <x v="14"/>
    <n v="0.09"/>
    <x v="0"/>
    <x v="0"/>
    <x v="1"/>
  </r>
  <r>
    <x v="0"/>
    <x v="29"/>
    <x v="14"/>
    <n v="0.08"/>
    <x v="0"/>
    <x v="0"/>
    <x v="1"/>
  </r>
  <r>
    <x v="0"/>
    <x v="1"/>
    <x v="14"/>
    <n v="0.05"/>
    <x v="0"/>
    <x v="0"/>
    <x v="1"/>
  </r>
  <r>
    <x v="0"/>
    <x v="30"/>
    <x v="14"/>
    <n v="0.02"/>
    <x v="0"/>
    <x v="0"/>
    <x v="1"/>
  </r>
  <r>
    <x v="0"/>
    <x v="31"/>
    <x v="14"/>
    <n v="0.03"/>
    <x v="0"/>
    <x v="0"/>
    <x v="1"/>
  </r>
  <r>
    <x v="0"/>
    <x v="2"/>
    <x v="14"/>
    <n v="0.02"/>
    <x v="0"/>
    <x v="0"/>
    <x v="1"/>
  </r>
  <r>
    <x v="0"/>
    <x v="0"/>
    <x v="14"/>
    <n v="0.03"/>
    <x v="0"/>
    <x v="0"/>
    <x v="1"/>
  </r>
  <r>
    <x v="0"/>
    <x v="14"/>
    <x v="3"/>
    <n v="0.09"/>
    <x v="0"/>
    <x v="0"/>
    <x v="1"/>
  </r>
  <r>
    <x v="0"/>
    <x v="15"/>
    <x v="3"/>
    <n v="0.06"/>
    <x v="0"/>
    <x v="0"/>
    <x v="1"/>
  </r>
  <r>
    <x v="0"/>
    <x v="16"/>
    <x v="3"/>
    <n v="0.02"/>
    <x v="0"/>
    <x v="0"/>
    <x v="1"/>
  </r>
  <r>
    <x v="0"/>
    <x v="17"/>
    <x v="3"/>
    <n v="0.02"/>
    <x v="0"/>
    <x v="0"/>
    <x v="1"/>
  </r>
  <r>
    <x v="0"/>
    <x v="18"/>
    <x v="3"/>
    <n v="0.03"/>
    <x v="0"/>
    <x v="0"/>
    <x v="1"/>
  </r>
  <r>
    <x v="0"/>
    <x v="19"/>
    <x v="3"/>
    <n v="0.03"/>
    <x v="0"/>
    <x v="0"/>
    <x v="1"/>
  </r>
  <r>
    <x v="0"/>
    <x v="20"/>
    <x v="3"/>
    <n v="1.2E-2"/>
    <x v="0"/>
    <x v="0"/>
    <x v="1"/>
  </r>
  <r>
    <x v="0"/>
    <x v="21"/>
    <x v="3"/>
    <n v="0.08"/>
    <x v="0"/>
    <x v="0"/>
    <x v="1"/>
  </r>
  <r>
    <x v="0"/>
    <x v="22"/>
    <x v="3"/>
    <n v="0.08"/>
    <x v="0"/>
    <x v="0"/>
    <x v="1"/>
  </r>
  <r>
    <x v="0"/>
    <x v="23"/>
    <x v="3"/>
    <n v="0.02"/>
    <x v="0"/>
    <x v="0"/>
    <x v="1"/>
  </r>
  <r>
    <x v="0"/>
    <x v="24"/>
    <x v="3"/>
    <n v="0.08"/>
    <x v="0"/>
    <x v="0"/>
    <x v="1"/>
  </r>
  <r>
    <x v="0"/>
    <x v="25"/>
    <x v="3"/>
    <n v="0.09"/>
    <x v="0"/>
    <x v="0"/>
    <x v="1"/>
  </r>
  <r>
    <x v="0"/>
    <x v="26"/>
    <x v="3"/>
    <n v="0.02"/>
    <x v="0"/>
    <x v="0"/>
    <x v="1"/>
  </r>
  <r>
    <x v="0"/>
    <x v="27"/>
    <x v="3"/>
    <n v="0.08"/>
    <x v="0"/>
    <x v="0"/>
    <x v="1"/>
  </r>
  <r>
    <x v="0"/>
    <x v="28"/>
    <x v="3"/>
    <n v="0.08"/>
    <x v="0"/>
    <x v="0"/>
    <x v="1"/>
  </r>
  <r>
    <x v="0"/>
    <x v="29"/>
    <x v="3"/>
    <n v="0.09"/>
    <x v="0"/>
    <x v="0"/>
    <x v="1"/>
  </r>
  <r>
    <x v="0"/>
    <x v="1"/>
    <x v="3"/>
    <n v="0.09"/>
    <x v="0"/>
    <x v="0"/>
    <x v="1"/>
  </r>
  <r>
    <x v="0"/>
    <x v="30"/>
    <x v="3"/>
    <n v="0.09"/>
    <x v="0"/>
    <x v="0"/>
    <x v="1"/>
  </r>
  <r>
    <x v="0"/>
    <x v="31"/>
    <x v="3"/>
    <n v="0.1"/>
    <x v="0"/>
    <x v="0"/>
    <x v="1"/>
  </r>
  <r>
    <x v="0"/>
    <x v="2"/>
    <x v="3"/>
    <n v="0.08"/>
    <x v="0"/>
    <x v="0"/>
    <x v="1"/>
  </r>
  <r>
    <x v="0"/>
    <x v="0"/>
    <x v="3"/>
    <n v="7.0000000000000007E-2"/>
    <x v="0"/>
    <x v="0"/>
    <x v="1"/>
  </r>
  <r>
    <x v="0"/>
    <x v="14"/>
    <x v="1"/>
    <n v="0.11"/>
    <x v="0"/>
    <x v="1"/>
    <x v="1"/>
  </r>
  <r>
    <x v="0"/>
    <x v="15"/>
    <x v="1"/>
    <n v="0.11"/>
    <x v="0"/>
    <x v="1"/>
    <x v="1"/>
  </r>
  <r>
    <x v="0"/>
    <x v="16"/>
    <x v="1"/>
    <n v="0.13"/>
    <x v="0"/>
    <x v="1"/>
    <x v="1"/>
  </r>
  <r>
    <x v="0"/>
    <x v="17"/>
    <x v="1"/>
    <n v="0.12"/>
    <x v="0"/>
    <x v="1"/>
    <x v="1"/>
  </r>
  <r>
    <x v="0"/>
    <x v="18"/>
    <x v="1"/>
    <n v="7.0000000000000007E-2"/>
    <x v="0"/>
    <x v="1"/>
    <x v="1"/>
  </r>
  <r>
    <x v="0"/>
    <x v="19"/>
    <x v="1"/>
    <n v="7.0000000000000007E-2"/>
    <x v="0"/>
    <x v="1"/>
    <x v="1"/>
  </r>
  <r>
    <x v="0"/>
    <x v="20"/>
    <x v="1"/>
    <n v="0.05"/>
    <x v="0"/>
    <x v="1"/>
    <x v="1"/>
  </r>
  <r>
    <x v="0"/>
    <x v="21"/>
    <x v="1"/>
    <n v="0.1"/>
    <x v="0"/>
    <x v="1"/>
    <x v="1"/>
  </r>
  <r>
    <x v="0"/>
    <x v="22"/>
    <x v="1"/>
    <n v="0.13"/>
    <x v="0"/>
    <x v="1"/>
    <x v="1"/>
  </r>
  <r>
    <x v="0"/>
    <x v="23"/>
    <x v="1"/>
    <n v="0.03"/>
    <x v="0"/>
    <x v="1"/>
    <x v="1"/>
  </r>
  <r>
    <x v="0"/>
    <x v="24"/>
    <x v="1"/>
    <n v="0.06"/>
    <x v="0"/>
    <x v="1"/>
    <x v="1"/>
  </r>
  <r>
    <x v="0"/>
    <x v="25"/>
    <x v="1"/>
    <n v="0.09"/>
    <x v="0"/>
    <x v="1"/>
    <x v="1"/>
  </r>
  <r>
    <x v="0"/>
    <x v="26"/>
    <x v="1"/>
    <n v="0.1"/>
    <x v="0"/>
    <x v="1"/>
    <x v="1"/>
  </r>
  <r>
    <x v="0"/>
    <x v="27"/>
    <x v="1"/>
    <n v="0.16"/>
    <x v="0"/>
    <x v="1"/>
    <x v="1"/>
  </r>
  <r>
    <x v="0"/>
    <x v="28"/>
    <x v="1"/>
    <n v="0.1"/>
    <x v="0"/>
    <x v="1"/>
    <x v="1"/>
  </r>
  <r>
    <x v="0"/>
    <x v="29"/>
    <x v="1"/>
    <n v="0.14000000000000001"/>
    <x v="0"/>
    <x v="1"/>
    <x v="1"/>
  </r>
  <r>
    <x v="0"/>
    <x v="1"/>
    <x v="1"/>
    <n v="0.13"/>
    <x v="0"/>
    <x v="1"/>
    <x v="1"/>
  </r>
  <r>
    <x v="0"/>
    <x v="30"/>
    <x v="1"/>
    <n v="0.11"/>
    <x v="0"/>
    <x v="1"/>
    <x v="1"/>
  </r>
  <r>
    <x v="0"/>
    <x v="31"/>
    <x v="1"/>
    <n v="0.12"/>
    <x v="0"/>
    <x v="1"/>
    <x v="1"/>
  </r>
  <r>
    <x v="0"/>
    <x v="2"/>
    <x v="1"/>
    <n v="0.08"/>
    <x v="0"/>
    <x v="1"/>
    <x v="1"/>
  </r>
  <r>
    <x v="0"/>
    <x v="0"/>
    <x v="1"/>
    <n v="7.0000000000000007E-2"/>
    <x v="0"/>
    <x v="1"/>
    <x v="1"/>
  </r>
  <r>
    <x v="0"/>
    <x v="14"/>
    <x v="1"/>
    <n v="0.05"/>
    <x v="0"/>
    <x v="2"/>
    <x v="1"/>
  </r>
  <r>
    <x v="0"/>
    <x v="15"/>
    <x v="1"/>
    <n v="0.08"/>
    <x v="0"/>
    <x v="2"/>
    <x v="1"/>
  </r>
  <r>
    <x v="0"/>
    <x v="16"/>
    <x v="1"/>
    <n v="0.16"/>
    <x v="0"/>
    <x v="2"/>
    <x v="1"/>
  </r>
  <r>
    <x v="0"/>
    <x v="17"/>
    <x v="1"/>
    <n v="0.16"/>
    <x v="0"/>
    <x v="2"/>
    <x v="1"/>
  </r>
  <r>
    <x v="0"/>
    <x v="18"/>
    <x v="1"/>
    <n v="0.11"/>
    <x v="0"/>
    <x v="2"/>
    <x v="1"/>
  </r>
  <r>
    <x v="0"/>
    <x v="19"/>
    <x v="1"/>
    <n v="0.05"/>
    <x v="0"/>
    <x v="2"/>
    <x v="1"/>
  </r>
  <r>
    <x v="0"/>
    <x v="20"/>
    <x v="1"/>
    <n v="0.05"/>
    <x v="0"/>
    <x v="2"/>
    <x v="1"/>
  </r>
  <r>
    <x v="0"/>
    <x v="21"/>
    <x v="1"/>
    <n v="0"/>
    <x v="0"/>
    <x v="2"/>
    <x v="1"/>
  </r>
  <r>
    <x v="0"/>
    <x v="22"/>
    <x v="1"/>
    <n v="0.03"/>
    <x v="0"/>
    <x v="2"/>
    <x v="1"/>
  </r>
  <r>
    <x v="0"/>
    <x v="23"/>
    <x v="1"/>
    <n v="7.0000000000000007E-2"/>
    <x v="0"/>
    <x v="2"/>
    <x v="1"/>
  </r>
  <r>
    <x v="0"/>
    <x v="24"/>
    <x v="1"/>
    <n v="0.06"/>
    <x v="0"/>
    <x v="2"/>
    <x v="1"/>
  </r>
  <r>
    <x v="0"/>
    <x v="25"/>
    <x v="1"/>
    <n v="0.06"/>
    <x v="0"/>
    <x v="2"/>
    <x v="1"/>
  </r>
  <r>
    <x v="0"/>
    <x v="26"/>
    <x v="1"/>
    <n v="0.01"/>
    <x v="0"/>
    <x v="2"/>
    <x v="1"/>
  </r>
  <r>
    <x v="0"/>
    <x v="27"/>
    <x v="1"/>
    <n v="0.1"/>
    <x v="0"/>
    <x v="2"/>
    <x v="1"/>
  </r>
  <r>
    <x v="0"/>
    <x v="28"/>
    <x v="1"/>
    <n v="0.06"/>
    <x v="0"/>
    <x v="2"/>
    <x v="1"/>
  </r>
  <r>
    <x v="0"/>
    <x v="29"/>
    <x v="1"/>
    <n v="0.12"/>
    <x v="0"/>
    <x v="2"/>
    <x v="1"/>
  </r>
  <r>
    <x v="0"/>
    <x v="1"/>
    <x v="1"/>
    <n v="0.21"/>
    <x v="0"/>
    <x v="2"/>
    <x v="1"/>
  </r>
  <r>
    <x v="0"/>
    <x v="30"/>
    <x v="1"/>
    <n v="0.12"/>
    <x v="0"/>
    <x v="2"/>
    <x v="1"/>
  </r>
  <r>
    <x v="0"/>
    <x v="31"/>
    <x v="1"/>
    <n v="0.25"/>
    <x v="0"/>
    <x v="2"/>
    <x v="1"/>
  </r>
  <r>
    <x v="0"/>
    <x v="2"/>
    <x v="1"/>
    <n v="0.15"/>
    <x v="0"/>
    <x v="2"/>
    <x v="1"/>
  </r>
  <r>
    <x v="0"/>
    <x v="0"/>
    <x v="1"/>
    <n v="0.18"/>
    <x v="0"/>
    <x v="2"/>
    <x v="1"/>
  </r>
  <r>
    <x v="0"/>
    <x v="14"/>
    <x v="1"/>
    <n v="-0.11"/>
    <x v="0"/>
    <x v="3"/>
    <x v="1"/>
  </r>
  <r>
    <x v="0"/>
    <x v="15"/>
    <x v="1"/>
    <n v="-0.28999999999999998"/>
    <x v="0"/>
    <x v="3"/>
    <x v="1"/>
  </r>
  <r>
    <x v="0"/>
    <x v="16"/>
    <x v="1"/>
    <n v="-0.28999999999999998"/>
    <x v="0"/>
    <x v="3"/>
    <x v="1"/>
  </r>
  <r>
    <x v="0"/>
    <x v="17"/>
    <x v="1"/>
    <n v="-0.28999999999999998"/>
    <x v="0"/>
    <x v="3"/>
    <x v="1"/>
  </r>
  <r>
    <x v="0"/>
    <x v="18"/>
    <x v="1"/>
    <n v="-0.1"/>
    <x v="0"/>
    <x v="3"/>
    <x v="1"/>
  </r>
  <r>
    <x v="0"/>
    <x v="19"/>
    <x v="1"/>
    <n v="-7.0000000000000007E-2"/>
    <x v="0"/>
    <x v="3"/>
    <x v="1"/>
  </r>
  <r>
    <x v="0"/>
    <x v="20"/>
    <x v="1"/>
    <n v="0.27"/>
    <x v="0"/>
    <x v="3"/>
    <x v="1"/>
  </r>
  <r>
    <x v="0"/>
    <x v="21"/>
    <x v="1"/>
    <n v="0.2"/>
    <x v="0"/>
    <x v="3"/>
    <x v="1"/>
  </r>
  <r>
    <x v="0"/>
    <x v="22"/>
    <x v="1"/>
    <n v="0.02"/>
    <x v="0"/>
    <x v="3"/>
    <x v="1"/>
  </r>
  <r>
    <x v="0"/>
    <x v="23"/>
    <x v="1"/>
    <n v="0.13"/>
    <x v="0"/>
    <x v="3"/>
    <x v="1"/>
  </r>
  <r>
    <x v="0"/>
    <x v="24"/>
    <x v="1"/>
    <n v="0.06"/>
    <x v="0"/>
    <x v="3"/>
    <x v="1"/>
  </r>
  <r>
    <x v="0"/>
    <x v="25"/>
    <x v="1"/>
    <n v="-0.01"/>
    <x v="0"/>
    <x v="3"/>
    <x v="1"/>
  </r>
  <r>
    <x v="0"/>
    <x v="26"/>
    <x v="1"/>
    <n v="0.05"/>
    <x v="0"/>
    <x v="3"/>
    <x v="1"/>
  </r>
  <r>
    <x v="0"/>
    <x v="27"/>
    <x v="1"/>
    <n v="-0.08"/>
    <x v="0"/>
    <x v="3"/>
    <x v="1"/>
  </r>
  <r>
    <x v="0"/>
    <x v="28"/>
    <x v="1"/>
    <n v="-0.06"/>
    <x v="0"/>
    <x v="3"/>
    <x v="1"/>
  </r>
  <r>
    <x v="0"/>
    <x v="29"/>
    <x v="1"/>
    <n v="0.14000000000000001"/>
    <x v="0"/>
    <x v="3"/>
    <x v="1"/>
  </r>
  <r>
    <x v="0"/>
    <x v="1"/>
    <x v="1"/>
    <n v="0.13"/>
    <x v="0"/>
    <x v="3"/>
    <x v="1"/>
  </r>
  <r>
    <x v="0"/>
    <x v="30"/>
    <x v="1"/>
    <n v="0.26"/>
    <x v="0"/>
    <x v="3"/>
    <x v="1"/>
  </r>
  <r>
    <x v="0"/>
    <x v="31"/>
    <x v="1"/>
    <n v="0.16"/>
    <x v="0"/>
    <x v="3"/>
    <x v="1"/>
  </r>
  <r>
    <x v="0"/>
    <x v="2"/>
    <x v="1"/>
    <n v="0.15"/>
    <x v="0"/>
    <x v="3"/>
    <x v="1"/>
  </r>
  <r>
    <x v="0"/>
    <x v="0"/>
    <x v="1"/>
    <n v="0.19"/>
    <x v="0"/>
    <x v="3"/>
    <x v="1"/>
  </r>
  <r>
    <x v="0"/>
    <x v="14"/>
    <x v="1"/>
    <n v="-0.05"/>
    <x v="0"/>
    <x v="4"/>
    <x v="1"/>
  </r>
  <r>
    <x v="0"/>
    <x v="15"/>
    <x v="1"/>
    <n v="-0.05"/>
    <x v="0"/>
    <x v="4"/>
    <x v="1"/>
  </r>
  <r>
    <x v="0"/>
    <x v="16"/>
    <x v="1"/>
    <n v="0.04"/>
    <x v="0"/>
    <x v="4"/>
    <x v="1"/>
  </r>
  <r>
    <x v="0"/>
    <x v="17"/>
    <x v="1"/>
    <n v="-0.02"/>
    <x v="0"/>
    <x v="4"/>
    <x v="1"/>
  </r>
  <r>
    <x v="0"/>
    <x v="18"/>
    <x v="1"/>
    <n v="-0.02"/>
    <x v="0"/>
    <x v="4"/>
    <x v="1"/>
  </r>
  <r>
    <x v="0"/>
    <x v="19"/>
    <x v="1"/>
    <n v="0.05"/>
    <x v="0"/>
    <x v="4"/>
    <x v="1"/>
  </r>
  <r>
    <x v="0"/>
    <x v="20"/>
    <x v="1"/>
    <n v="0.03"/>
    <x v="0"/>
    <x v="4"/>
    <x v="1"/>
  </r>
  <r>
    <x v="0"/>
    <x v="21"/>
    <x v="1"/>
    <n v="-0.02"/>
    <x v="0"/>
    <x v="4"/>
    <x v="1"/>
  </r>
  <r>
    <x v="0"/>
    <x v="22"/>
    <x v="1"/>
    <n v="0"/>
    <x v="0"/>
    <x v="4"/>
    <x v="1"/>
  </r>
  <r>
    <x v="0"/>
    <x v="23"/>
    <x v="1"/>
    <n v="0"/>
    <x v="0"/>
    <x v="4"/>
    <x v="1"/>
  </r>
  <r>
    <x v="0"/>
    <x v="24"/>
    <x v="1"/>
    <n v="0.04"/>
    <x v="0"/>
    <x v="4"/>
    <x v="1"/>
  </r>
  <r>
    <x v="0"/>
    <x v="25"/>
    <x v="1"/>
    <n v="0.03"/>
    <x v="0"/>
    <x v="4"/>
    <x v="1"/>
  </r>
  <r>
    <x v="0"/>
    <x v="26"/>
    <x v="1"/>
    <n v="-0.02"/>
    <x v="0"/>
    <x v="4"/>
    <x v="1"/>
  </r>
  <r>
    <x v="0"/>
    <x v="27"/>
    <x v="1"/>
    <n v="-0.04"/>
    <x v="0"/>
    <x v="4"/>
    <x v="1"/>
  </r>
  <r>
    <x v="0"/>
    <x v="28"/>
    <x v="1"/>
    <n v="-0.05"/>
    <x v="0"/>
    <x v="4"/>
    <x v="1"/>
  </r>
  <r>
    <x v="0"/>
    <x v="29"/>
    <x v="1"/>
    <n v="0"/>
    <x v="0"/>
    <x v="4"/>
    <x v="1"/>
  </r>
  <r>
    <x v="0"/>
    <x v="1"/>
    <x v="1"/>
    <n v="0.09"/>
    <x v="0"/>
    <x v="4"/>
    <x v="1"/>
  </r>
  <r>
    <x v="0"/>
    <x v="30"/>
    <x v="1"/>
    <n v="0.21"/>
    <x v="0"/>
    <x v="4"/>
    <x v="1"/>
  </r>
  <r>
    <x v="0"/>
    <x v="31"/>
    <x v="1"/>
    <n v="0.18"/>
    <x v="0"/>
    <x v="4"/>
    <x v="1"/>
  </r>
  <r>
    <x v="0"/>
    <x v="2"/>
    <x v="1"/>
    <n v="0.13"/>
    <x v="0"/>
    <x v="4"/>
    <x v="1"/>
  </r>
  <r>
    <x v="0"/>
    <x v="0"/>
    <x v="1"/>
    <n v="0.1"/>
    <x v="0"/>
    <x v="4"/>
    <x v="1"/>
  </r>
  <r>
    <x v="0"/>
    <x v="7"/>
    <x v="15"/>
    <n v="-6.7000000000000004E-2"/>
    <x v="1"/>
    <x v="1"/>
    <x v="1"/>
  </r>
  <r>
    <x v="0"/>
    <x v="8"/>
    <x v="15"/>
    <n v="-3.5000000000000003E-2"/>
    <x v="1"/>
    <x v="1"/>
    <x v="1"/>
  </r>
  <r>
    <x v="0"/>
    <x v="9"/>
    <x v="15"/>
    <n v="-1.2E-2"/>
    <x v="1"/>
    <x v="1"/>
    <x v="1"/>
  </r>
  <r>
    <x v="0"/>
    <x v="10"/>
    <x v="15"/>
    <n v="3.0000000000000001E-3"/>
    <x v="1"/>
    <x v="1"/>
    <x v="1"/>
  </r>
  <r>
    <x v="0"/>
    <x v="11"/>
    <x v="15"/>
    <n v="4.0000000000000001E-3"/>
    <x v="1"/>
    <x v="1"/>
    <x v="1"/>
  </r>
  <r>
    <x v="0"/>
    <x v="12"/>
    <x v="15"/>
    <n v="7.0000000000000001E-3"/>
    <x v="1"/>
    <x v="1"/>
    <x v="1"/>
  </r>
  <r>
    <x v="0"/>
    <x v="13"/>
    <x v="15"/>
    <n v="3.0000000000000001E-3"/>
    <x v="1"/>
    <x v="1"/>
    <x v="1"/>
  </r>
  <r>
    <x v="0"/>
    <x v="4"/>
    <x v="15"/>
    <n v="1.4E-2"/>
    <x v="1"/>
    <x v="1"/>
    <x v="1"/>
  </r>
  <r>
    <x v="0"/>
    <x v="3"/>
    <x v="15"/>
    <n v="2.5000000000000001E-2"/>
    <x v="1"/>
    <x v="1"/>
    <x v="1"/>
  </r>
  <r>
    <x v="0"/>
    <x v="12"/>
    <x v="1"/>
    <n v="6.2E-2"/>
    <x v="1"/>
    <x v="0"/>
    <x v="1"/>
  </r>
  <r>
    <x v="0"/>
    <x v="13"/>
    <x v="1"/>
    <n v="5.0999999999999997E-2"/>
    <x v="1"/>
    <x v="0"/>
    <x v="1"/>
  </r>
  <r>
    <x v="0"/>
    <x v="4"/>
    <x v="1"/>
    <n v="4.9000000000000002E-2"/>
    <x v="1"/>
    <x v="0"/>
    <x v="1"/>
  </r>
  <r>
    <x v="0"/>
    <x v="3"/>
    <x v="1"/>
    <n v="0.10299999999999999"/>
    <x v="1"/>
    <x v="0"/>
    <x v="1"/>
  </r>
  <r>
    <x v="0"/>
    <x v="12"/>
    <x v="13"/>
    <n v="-8.7999999999999995E-2"/>
    <x v="1"/>
    <x v="0"/>
    <x v="1"/>
  </r>
  <r>
    <x v="0"/>
    <x v="13"/>
    <x v="13"/>
    <n v="1.4E-2"/>
    <x v="1"/>
    <x v="0"/>
    <x v="1"/>
  </r>
  <r>
    <x v="0"/>
    <x v="4"/>
    <x v="13"/>
    <n v="-0.03"/>
    <x v="1"/>
    <x v="0"/>
    <x v="1"/>
  </r>
  <r>
    <x v="0"/>
    <x v="3"/>
    <x v="13"/>
    <n v="5.6000000000000001E-2"/>
    <x v="1"/>
    <x v="0"/>
    <x v="1"/>
  </r>
  <r>
    <x v="0"/>
    <x v="12"/>
    <x v="14"/>
    <n v="0.15"/>
    <x v="1"/>
    <x v="0"/>
    <x v="1"/>
  </r>
  <r>
    <x v="0"/>
    <x v="13"/>
    <x v="14"/>
    <n v="3.6999999999999998E-2"/>
    <x v="1"/>
    <x v="0"/>
    <x v="1"/>
  </r>
  <r>
    <x v="0"/>
    <x v="4"/>
    <x v="14"/>
    <n v="7.9000000000000001E-2"/>
    <x v="1"/>
    <x v="0"/>
    <x v="1"/>
  </r>
  <r>
    <x v="0"/>
    <x v="3"/>
    <x v="14"/>
    <n v="4.5999999999999999E-2"/>
    <x v="1"/>
    <x v="0"/>
    <x v="1"/>
  </r>
  <r>
    <x v="0"/>
    <x v="12"/>
    <x v="3"/>
    <n v="0.05"/>
    <x v="1"/>
    <x v="0"/>
    <x v="1"/>
  </r>
  <r>
    <x v="0"/>
    <x v="13"/>
    <x v="3"/>
    <n v="6.5000000000000002E-2"/>
    <x v="1"/>
    <x v="0"/>
    <x v="1"/>
  </r>
  <r>
    <x v="0"/>
    <x v="4"/>
    <x v="3"/>
    <n v="6.6000000000000003E-2"/>
    <x v="1"/>
    <x v="0"/>
    <x v="1"/>
  </r>
  <r>
    <x v="0"/>
    <x v="3"/>
    <x v="3"/>
    <n v="9.0999999999999998E-2"/>
    <x v="1"/>
    <x v="0"/>
    <x v="1"/>
  </r>
  <r>
    <x v="0"/>
    <x v="12"/>
    <x v="1"/>
    <n v="7.6999999999999999E-2"/>
    <x v="1"/>
    <x v="1"/>
    <x v="1"/>
  </r>
  <r>
    <x v="0"/>
    <x v="13"/>
    <x v="1"/>
    <n v="0.08"/>
    <x v="1"/>
    <x v="1"/>
    <x v="1"/>
  </r>
  <r>
    <x v="0"/>
    <x v="4"/>
    <x v="1"/>
    <n v="0.113"/>
    <x v="1"/>
    <x v="1"/>
    <x v="1"/>
  </r>
  <r>
    <x v="0"/>
    <x v="3"/>
    <x v="1"/>
    <n v="0.126"/>
    <x v="1"/>
    <x v="1"/>
    <x v="1"/>
  </r>
  <r>
    <x v="0"/>
    <x v="12"/>
    <x v="15"/>
    <n v="7.0000000000000001E-3"/>
    <x v="1"/>
    <x v="1"/>
    <x v="1"/>
  </r>
  <r>
    <x v="0"/>
    <x v="13"/>
    <x v="15"/>
    <n v="3.0000000000000001E-3"/>
    <x v="1"/>
    <x v="1"/>
    <x v="1"/>
  </r>
  <r>
    <x v="0"/>
    <x v="4"/>
    <x v="15"/>
    <n v="1.4E-2"/>
    <x v="1"/>
    <x v="1"/>
    <x v="1"/>
  </r>
  <r>
    <x v="0"/>
    <x v="3"/>
    <x v="15"/>
    <n v="2.5000000000000001E-2"/>
    <x v="1"/>
    <x v="1"/>
    <x v="1"/>
  </r>
  <r>
    <x v="0"/>
    <x v="12"/>
    <x v="1"/>
    <n v="0.115"/>
    <x v="1"/>
    <x v="2"/>
    <x v="1"/>
  </r>
  <r>
    <x v="0"/>
    <x v="13"/>
    <x v="1"/>
    <n v="1.6E-2"/>
    <x v="1"/>
    <x v="2"/>
    <x v="1"/>
  </r>
  <r>
    <x v="0"/>
    <x v="4"/>
    <x v="1"/>
    <n v="5.6000000000000001E-2"/>
    <x v="1"/>
    <x v="2"/>
    <x v="1"/>
  </r>
  <r>
    <x v="0"/>
    <x v="3"/>
    <x v="1"/>
    <n v="0.17299999999999999"/>
    <x v="1"/>
    <x v="2"/>
    <x v="1"/>
  </r>
  <r>
    <x v="0"/>
    <x v="12"/>
    <x v="3"/>
    <n v="0.13400000000000001"/>
    <x v="1"/>
    <x v="2"/>
    <x v="1"/>
  </r>
  <r>
    <x v="0"/>
    <x v="13"/>
    <x v="3"/>
    <n v="0.99299999999999999"/>
    <x v="1"/>
    <x v="2"/>
    <x v="1"/>
  </r>
  <r>
    <x v="0"/>
    <x v="4"/>
    <x v="3"/>
    <n v="0.26"/>
    <x v="1"/>
    <x v="2"/>
    <x v="1"/>
  </r>
  <r>
    <x v="0"/>
    <x v="3"/>
    <x v="3"/>
    <n v="0.27100000000000002"/>
    <x v="1"/>
    <x v="2"/>
    <x v="1"/>
  </r>
  <r>
    <x v="0"/>
    <x v="12"/>
    <x v="15"/>
    <n v="4.2999999999999997E-2"/>
    <x v="1"/>
    <x v="2"/>
    <x v="1"/>
  </r>
  <r>
    <x v="0"/>
    <x v="13"/>
    <x v="15"/>
    <n v="8.3000000000000004E-2"/>
    <x v="1"/>
    <x v="2"/>
    <x v="1"/>
  </r>
  <r>
    <x v="0"/>
    <x v="4"/>
    <x v="15"/>
    <n v="9.9000000000000005E-2"/>
    <x v="1"/>
    <x v="2"/>
    <x v="1"/>
  </r>
  <r>
    <x v="0"/>
    <x v="3"/>
    <x v="15"/>
    <n v="0.107"/>
    <x v="1"/>
    <x v="2"/>
    <x v="1"/>
  </r>
  <r>
    <x v="0"/>
    <x v="12"/>
    <x v="1"/>
    <n v="2E-3"/>
    <x v="1"/>
    <x v="3"/>
    <x v="1"/>
  </r>
  <r>
    <x v="0"/>
    <x v="13"/>
    <x v="1"/>
    <n v="-5.8000000000000003E-2"/>
    <x v="1"/>
    <x v="3"/>
    <x v="1"/>
  </r>
  <r>
    <x v="0"/>
    <x v="4"/>
    <x v="1"/>
    <n v="-0.15"/>
    <x v="1"/>
    <x v="3"/>
    <x v="1"/>
  </r>
  <r>
    <x v="0"/>
    <x v="3"/>
    <x v="1"/>
    <n v="0.16900000000000001"/>
    <x v="1"/>
    <x v="3"/>
    <x v="1"/>
  </r>
  <r>
    <x v="0"/>
    <x v="12"/>
    <x v="3"/>
    <n v="2.8000000000000001E-2"/>
    <x v="1"/>
    <x v="3"/>
    <x v="1"/>
  </r>
  <r>
    <x v="0"/>
    <x v="13"/>
    <x v="3"/>
    <n v="-2.5999999999999999E-2"/>
    <x v="1"/>
    <x v="3"/>
    <x v="1"/>
  </r>
  <r>
    <x v="0"/>
    <x v="4"/>
    <x v="3"/>
    <n v="-6.3E-2"/>
    <x v="1"/>
    <x v="3"/>
    <x v="1"/>
  </r>
  <r>
    <x v="0"/>
    <x v="3"/>
    <x v="3"/>
    <n v="-8.5000000000000006E-2"/>
    <x v="1"/>
    <x v="3"/>
    <x v="1"/>
  </r>
  <r>
    <x v="0"/>
    <x v="12"/>
    <x v="15"/>
    <n v="0.125"/>
    <x v="1"/>
    <x v="3"/>
    <x v="1"/>
  </r>
  <r>
    <x v="0"/>
    <x v="13"/>
    <x v="15"/>
    <n v="0.11"/>
    <x v="1"/>
    <x v="3"/>
    <x v="1"/>
  </r>
  <r>
    <x v="0"/>
    <x v="4"/>
    <x v="15"/>
    <n v="0.105"/>
    <x v="1"/>
    <x v="3"/>
    <x v="1"/>
  </r>
  <r>
    <x v="0"/>
    <x v="3"/>
    <x v="15"/>
    <n v="8.3000000000000004E-2"/>
    <x v="1"/>
    <x v="3"/>
    <x v="1"/>
  </r>
  <r>
    <x v="0"/>
    <x v="12"/>
    <x v="1"/>
    <n v="5.8999999999999997E-2"/>
    <x v="1"/>
    <x v="4"/>
    <x v="1"/>
  </r>
  <r>
    <x v="0"/>
    <x v="13"/>
    <x v="1"/>
    <n v="-8.0000000000000002E-3"/>
    <x v="1"/>
    <x v="4"/>
    <x v="1"/>
  </r>
  <r>
    <x v="0"/>
    <x v="4"/>
    <x v="1"/>
    <n v="-7.0000000000000001E-3"/>
    <x v="1"/>
    <x v="4"/>
    <x v="1"/>
  </r>
  <r>
    <x v="0"/>
    <x v="3"/>
    <x v="1"/>
    <n v="0.10100000000000001"/>
    <x v="1"/>
    <x v="4"/>
    <x v="1"/>
  </r>
  <r>
    <x v="0"/>
    <x v="12"/>
    <x v="3"/>
    <n v="-1.4999999999999999E-2"/>
    <x v="1"/>
    <x v="4"/>
    <x v="1"/>
  </r>
  <r>
    <x v="0"/>
    <x v="13"/>
    <x v="3"/>
    <n v="6.4000000000000001E-2"/>
    <x v="1"/>
    <x v="4"/>
    <x v="1"/>
  </r>
  <r>
    <x v="0"/>
    <x v="4"/>
    <x v="3"/>
    <n v="7.9000000000000001E-2"/>
    <x v="1"/>
    <x v="4"/>
    <x v="1"/>
  </r>
  <r>
    <x v="0"/>
    <x v="3"/>
    <x v="3"/>
    <n v="0.189"/>
    <x v="1"/>
    <x v="4"/>
    <x v="1"/>
  </r>
  <r>
    <x v="0"/>
    <x v="12"/>
    <x v="15"/>
    <n v="0.17"/>
    <x v="1"/>
    <x v="4"/>
    <x v="1"/>
  </r>
  <r>
    <x v="0"/>
    <x v="13"/>
    <x v="15"/>
    <n v="0.18"/>
    <x v="1"/>
    <x v="4"/>
    <x v="1"/>
  </r>
  <r>
    <x v="0"/>
    <x v="4"/>
    <x v="15"/>
    <n v="0.19900000000000001"/>
    <x v="1"/>
    <x v="4"/>
    <x v="1"/>
  </r>
  <r>
    <x v="0"/>
    <x v="3"/>
    <x v="15"/>
    <n v="0.21099999999999999"/>
    <x v="1"/>
    <x v="4"/>
    <x v="1"/>
  </r>
  <r>
    <x v="0"/>
    <x v="11"/>
    <x v="1"/>
    <n v="0.09"/>
    <x v="1"/>
    <x v="0"/>
    <x v="1"/>
  </r>
  <r>
    <x v="0"/>
    <x v="11"/>
    <x v="13"/>
    <n v="-8.7999999999999995E-2"/>
    <x v="1"/>
    <x v="0"/>
    <x v="1"/>
  </r>
  <r>
    <x v="0"/>
    <x v="11"/>
    <x v="3"/>
    <n v="0.12"/>
    <x v="1"/>
    <x v="0"/>
    <x v="1"/>
  </r>
  <r>
    <x v="0"/>
    <x v="11"/>
    <x v="1"/>
    <n v="0.11"/>
    <x v="1"/>
    <x v="1"/>
    <x v="1"/>
  </r>
  <r>
    <x v="0"/>
    <x v="11"/>
    <x v="15"/>
    <n v="4.0000000000000001E-3"/>
    <x v="1"/>
    <x v="1"/>
    <x v="1"/>
  </r>
  <r>
    <x v="0"/>
    <x v="11"/>
    <x v="3"/>
    <n v="0.56000000000000005"/>
    <x v="1"/>
    <x v="1"/>
    <x v="1"/>
  </r>
  <r>
    <x v="0"/>
    <x v="12"/>
    <x v="3"/>
    <n v="1.07"/>
    <x v="1"/>
    <x v="1"/>
    <x v="1"/>
  </r>
  <r>
    <x v="0"/>
    <x v="13"/>
    <x v="3"/>
    <n v="-0.6"/>
    <x v="1"/>
    <x v="1"/>
    <x v="1"/>
  </r>
  <r>
    <x v="0"/>
    <x v="4"/>
    <x v="3"/>
    <n v="4.84"/>
    <x v="1"/>
    <x v="1"/>
    <x v="1"/>
  </r>
  <r>
    <x v="0"/>
    <x v="3"/>
    <x v="3"/>
    <n v="1.35"/>
    <x v="1"/>
    <x v="1"/>
    <x v="1"/>
  </r>
  <r>
    <x v="0"/>
    <x v="32"/>
    <x v="0"/>
    <n v="967.75"/>
    <x v="1"/>
    <x v="3"/>
    <x v="0"/>
  </r>
  <r>
    <x v="0"/>
    <x v="33"/>
    <x v="0"/>
    <n v="1252.5999999999999"/>
    <x v="1"/>
    <x v="3"/>
    <x v="0"/>
  </r>
  <r>
    <x v="0"/>
    <x v="34"/>
    <x v="0"/>
    <n v="1258.53"/>
    <x v="1"/>
    <x v="3"/>
    <x v="0"/>
  </r>
  <r>
    <x v="0"/>
    <x v="35"/>
    <x v="0"/>
    <n v="1193.47"/>
    <x v="1"/>
    <x v="3"/>
    <x v="0"/>
  </r>
  <r>
    <x v="0"/>
    <x v="36"/>
    <x v="0"/>
    <n v="1927.5"/>
    <x v="1"/>
    <x v="3"/>
    <x v="0"/>
  </r>
  <r>
    <x v="0"/>
    <x v="37"/>
    <x v="0"/>
    <n v="2501.91"/>
    <x v="1"/>
    <x v="3"/>
    <x v="0"/>
  </r>
  <r>
    <x v="0"/>
    <x v="38"/>
    <x v="0"/>
    <n v="2469.96"/>
    <x v="1"/>
    <x v="3"/>
    <x v="0"/>
  </r>
  <r>
    <x v="0"/>
    <x v="5"/>
    <x v="0"/>
    <n v="2239.5500000000002"/>
    <x v="1"/>
    <x v="3"/>
    <x v="0"/>
  </r>
  <r>
    <x v="0"/>
    <x v="6"/>
    <x v="0"/>
    <n v="2304.27"/>
    <x v="1"/>
    <x v="3"/>
    <x v="0"/>
  </r>
  <r>
    <x v="0"/>
    <x v="7"/>
    <x v="0"/>
    <n v="2815.16"/>
    <x v="1"/>
    <x v="3"/>
    <x v="0"/>
  </r>
  <r>
    <x v="0"/>
    <x v="8"/>
    <x v="0"/>
    <n v="3412.46"/>
    <x v="1"/>
    <x v="3"/>
    <x v="0"/>
  </r>
  <r>
    <x v="0"/>
    <x v="9"/>
    <x v="0"/>
    <n v="4922.49"/>
    <x v="1"/>
    <x v="3"/>
    <x v="0"/>
  </r>
  <r>
    <x v="0"/>
    <x v="10"/>
    <x v="0"/>
    <n v="5013.12"/>
    <x v="1"/>
    <x v="3"/>
    <x v="0"/>
  </r>
  <r>
    <x v="0"/>
    <x v="11"/>
    <x v="0"/>
    <n v="5566.08"/>
    <x v="1"/>
    <x v="3"/>
    <x v="0"/>
  </r>
  <r>
    <x v="0"/>
    <x v="12"/>
    <x v="0"/>
    <n v="4257.26"/>
    <x v="1"/>
    <x v="3"/>
    <x v="0"/>
  </r>
  <r>
    <x v="0"/>
    <x v="13"/>
    <x v="0"/>
    <n v="5314.13"/>
    <x v="1"/>
    <x v="3"/>
    <x v="0"/>
  </r>
  <r>
    <x v="0"/>
    <x v="4"/>
    <x v="0"/>
    <n v="4474.22"/>
    <x v="1"/>
    <x v="3"/>
    <x v="0"/>
  </r>
  <r>
    <x v="0"/>
    <x v="3"/>
    <x v="0"/>
    <n v="6075.3"/>
    <x v="1"/>
    <x v="3"/>
    <x v="0"/>
  </r>
  <r>
    <x v="0"/>
    <x v="32"/>
    <x v="0"/>
    <n v="8020.92"/>
    <x v="1"/>
    <x v="0"/>
    <x v="0"/>
  </r>
  <r>
    <x v="0"/>
    <x v="33"/>
    <x v="0"/>
    <n v="8986.48"/>
    <x v="1"/>
    <x v="0"/>
    <x v="0"/>
  </r>
  <r>
    <x v="0"/>
    <x v="34"/>
    <x v="0"/>
    <n v="9522.7099999999991"/>
    <x v="1"/>
    <x v="0"/>
    <x v="0"/>
  </r>
  <r>
    <x v="0"/>
    <x v="35"/>
    <x v="0"/>
    <n v="10324.99"/>
    <x v="1"/>
    <x v="0"/>
    <x v="0"/>
  </r>
  <r>
    <x v="0"/>
    <x v="36"/>
    <x v="0"/>
    <n v="11644.72"/>
    <x v="1"/>
    <x v="0"/>
    <x v="0"/>
  </r>
  <r>
    <x v="0"/>
    <x v="37"/>
    <x v="0"/>
    <n v="13207.01"/>
    <x v="1"/>
    <x v="0"/>
    <x v="0"/>
  </r>
  <r>
    <x v="0"/>
    <x v="38"/>
    <x v="0"/>
    <n v="14326.39"/>
    <x v="1"/>
    <x v="0"/>
    <x v="0"/>
  </r>
  <r>
    <x v="0"/>
    <x v="5"/>
    <x v="0"/>
    <n v="15754.68"/>
    <x v="1"/>
    <x v="0"/>
    <x v="0"/>
  </r>
  <r>
    <x v="0"/>
    <x v="6"/>
    <x v="0"/>
    <n v="18111.830000000002"/>
    <x v="1"/>
    <x v="0"/>
    <x v="0"/>
  </r>
  <r>
    <x v="0"/>
    <x v="7"/>
    <x v="0"/>
    <n v="20721.27"/>
    <x v="1"/>
    <x v="0"/>
    <x v="0"/>
  </r>
  <r>
    <x v="0"/>
    <x v="8"/>
    <x v="0"/>
    <n v="23232.32"/>
    <x v="1"/>
    <x v="0"/>
    <x v="0"/>
  </r>
  <r>
    <x v="0"/>
    <x v="9"/>
    <x v="0"/>
    <n v="27136.12"/>
    <x v="1"/>
    <x v="0"/>
    <x v="0"/>
  </r>
  <r>
    <x v="0"/>
    <x v="10"/>
    <x v="0"/>
    <n v="30417.58"/>
    <x v="1"/>
    <x v="0"/>
    <x v="0"/>
  </r>
  <r>
    <x v="0"/>
    <x v="11"/>
    <x v="0"/>
    <n v="31855.85"/>
    <x v="1"/>
    <x v="0"/>
    <x v="0"/>
  </r>
  <r>
    <x v="0"/>
    <x v="12"/>
    <x v="0"/>
    <n v="34062.67"/>
    <x v="1"/>
    <x v="0"/>
    <x v="0"/>
  </r>
  <r>
    <x v="0"/>
    <x v="13"/>
    <x v="0"/>
    <n v="35877.660000000003"/>
    <x v="1"/>
    <x v="0"/>
    <x v="0"/>
  </r>
  <r>
    <x v="0"/>
    <x v="4"/>
    <x v="0"/>
    <n v="24848.09"/>
    <x v="1"/>
    <x v="0"/>
    <x v="0"/>
  </r>
  <r>
    <x v="0"/>
    <x v="3"/>
    <x v="0"/>
    <n v="22913.27"/>
    <x v="1"/>
    <x v="0"/>
    <x v="0"/>
  </r>
  <r>
    <x v="0"/>
    <x v="32"/>
    <x v="0"/>
    <n v="21.5"/>
    <x v="1"/>
    <x v="1"/>
    <x v="0"/>
  </r>
  <r>
    <x v="0"/>
    <x v="33"/>
    <x v="0"/>
    <n v="108.21"/>
    <x v="1"/>
    <x v="1"/>
    <x v="0"/>
  </r>
  <r>
    <x v="0"/>
    <x v="34"/>
    <x v="0"/>
    <n v="303.26"/>
    <x v="1"/>
    <x v="1"/>
    <x v="0"/>
  </r>
  <r>
    <x v="0"/>
    <x v="35"/>
    <x v="0"/>
    <n v="562.57000000000005"/>
    <x v="1"/>
    <x v="1"/>
    <x v="0"/>
  </r>
  <r>
    <x v="0"/>
    <x v="36"/>
    <x v="0"/>
    <n v="1088.94"/>
    <x v="1"/>
    <x v="1"/>
    <x v="0"/>
  </r>
  <r>
    <x v="0"/>
    <x v="37"/>
    <x v="0"/>
    <n v="1695.42"/>
    <x v="1"/>
    <x v="1"/>
    <x v="0"/>
  </r>
  <r>
    <x v="0"/>
    <x v="38"/>
    <x v="0"/>
    <n v="2523.69"/>
    <x v="1"/>
    <x v="1"/>
    <x v="0"/>
  </r>
  <r>
    <x v="0"/>
    <x v="5"/>
    <x v="0"/>
    <n v="3031.25"/>
    <x v="1"/>
    <x v="1"/>
    <x v="0"/>
  </r>
  <r>
    <x v="0"/>
    <x v="6"/>
    <x v="0"/>
    <n v="3657.37"/>
    <x v="1"/>
    <x v="1"/>
    <x v="0"/>
  </r>
  <r>
    <x v="0"/>
    <x v="7"/>
    <x v="0"/>
    <n v="4495.0600000000004"/>
    <x v="1"/>
    <x v="1"/>
    <x v="0"/>
  </r>
  <r>
    <x v="0"/>
    <x v="8"/>
    <x v="0"/>
    <n v="5555.95"/>
    <x v="1"/>
    <x v="1"/>
    <x v="0"/>
  </r>
  <r>
    <x v="0"/>
    <x v="9"/>
    <x v="0"/>
    <n v="7028.18"/>
    <x v="1"/>
    <x v="1"/>
    <x v="0"/>
  </r>
  <r>
    <x v="0"/>
    <x v="10"/>
    <x v="0"/>
    <n v="8128.77"/>
    <x v="1"/>
    <x v="1"/>
    <x v="0"/>
  </r>
  <r>
    <x v="0"/>
    <x v="11"/>
    <x v="0"/>
    <n v="9043.92"/>
    <x v="1"/>
    <x v="1"/>
    <x v="0"/>
  </r>
  <r>
    <x v="0"/>
    <x v="12"/>
    <x v="0"/>
    <n v="9738.57"/>
    <x v="1"/>
    <x v="1"/>
    <x v="0"/>
  </r>
  <r>
    <x v="0"/>
    <x v="13"/>
    <x v="0"/>
    <n v="10523.56"/>
    <x v="1"/>
    <x v="1"/>
    <x v="0"/>
  </r>
  <r>
    <x v="0"/>
    <x v="4"/>
    <x v="0"/>
    <n v="11339.31"/>
    <x v="1"/>
    <x v="1"/>
    <x v="0"/>
  </r>
  <r>
    <x v="0"/>
    <x v="3"/>
    <x v="0"/>
    <n v="12517.07"/>
    <x v="1"/>
    <x v="1"/>
    <x v="0"/>
  </r>
  <r>
    <x v="0"/>
    <x v="32"/>
    <x v="0"/>
    <n v="305.83999999999997"/>
    <x v="1"/>
    <x v="2"/>
    <x v="0"/>
  </r>
  <r>
    <x v="0"/>
    <x v="33"/>
    <x v="0"/>
    <n v="345.3"/>
    <x v="1"/>
    <x v="2"/>
    <x v="0"/>
  </r>
  <r>
    <x v="0"/>
    <x v="34"/>
    <x v="0"/>
    <n v="444.61"/>
    <x v="1"/>
    <x v="2"/>
    <x v="0"/>
  </r>
  <r>
    <x v="0"/>
    <x v="35"/>
    <x v="0"/>
    <n v="623.34"/>
    <x v="1"/>
    <x v="2"/>
    <x v="0"/>
  </r>
  <r>
    <x v="0"/>
    <x v="36"/>
    <x v="0"/>
    <n v="840.72"/>
    <x v="1"/>
    <x v="2"/>
    <x v="0"/>
  </r>
  <r>
    <x v="0"/>
    <x v="37"/>
    <x v="0"/>
    <n v="1053.0999999999999"/>
    <x v="1"/>
    <x v="2"/>
    <x v="0"/>
  </r>
  <r>
    <x v="0"/>
    <x v="38"/>
    <x v="0"/>
    <n v="1166.8900000000001"/>
    <x v="1"/>
    <x v="2"/>
    <x v="0"/>
  </r>
  <r>
    <x v="0"/>
    <x v="5"/>
    <x v="0"/>
    <n v="1086.6400000000001"/>
    <x v="1"/>
    <x v="2"/>
    <x v="0"/>
  </r>
  <r>
    <x v="0"/>
    <x v="6"/>
    <x v="0"/>
    <n v="971.38"/>
    <x v="1"/>
    <x v="2"/>
    <x v="0"/>
  </r>
  <r>
    <x v="0"/>
    <x v="7"/>
    <x v="0"/>
    <n v="1139.27"/>
    <x v="1"/>
    <x v="2"/>
    <x v="0"/>
  </r>
  <r>
    <x v="0"/>
    <x v="8"/>
    <x v="0"/>
    <n v="1062.94"/>
    <x v="1"/>
    <x v="2"/>
    <x v="0"/>
  </r>
  <r>
    <x v="0"/>
    <x v="9"/>
    <x v="0"/>
    <n v="1125.8599999999999"/>
    <x v="1"/>
    <x v="2"/>
    <x v="0"/>
  </r>
  <r>
    <x v="0"/>
    <x v="10"/>
    <x v="0"/>
    <n v="1185.56"/>
    <x v="1"/>
    <x v="2"/>
    <x v="0"/>
  </r>
  <r>
    <x v="0"/>
    <x v="11"/>
    <x v="0"/>
    <n v="1241.06"/>
    <x v="1"/>
    <x v="2"/>
    <x v="0"/>
  </r>
  <r>
    <x v="0"/>
    <x v="12"/>
    <x v="0"/>
    <n v="1345.03"/>
    <x v="1"/>
    <x v="2"/>
    <x v="0"/>
  </r>
  <r>
    <x v="0"/>
    <x v="13"/>
    <x v="0"/>
    <n v="1400.35"/>
    <x v="1"/>
    <x v="2"/>
    <x v="0"/>
  </r>
  <r>
    <x v="0"/>
    <x v="4"/>
    <x v="0"/>
    <n v="1480.02"/>
    <x v="1"/>
    <x v="2"/>
    <x v="0"/>
  </r>
  <r>
    <x v="0"/>
    <x v="3"/>
    <x v="0"/>
    <n v="1728.15"/>
    <x v="1"/>
    <x v="2"/>
    <x v="0"/>
  </r>
  <r>
    <x v="0"/>
    <x v="32"/>
    <x v="0"/>
    <n v="48.56"/>
    <x v="1"/>
    <x v="6"/>
    <x v="0"/>
  </r>
  <r>
    <x v="0"/>
    <x v="33"/>
    <x v="0"/>
    <n v="80.48"/>
    <x v="1"/>
    <x v="6"/>
    <x v="0"/>
  </r>
  <r>
    <x v="0"/>
    <x v="34"/>
    <x v="0"/>
    <n v="125.19"/>
    <x v="1"/>
    <x v="6"/>
    <x v="0"/>
  </r>
  <r>
    <x v="0"/>
    <x v="35"/>
    <x v="0"/>
    <n v="240.49"/>
    <x v="1"/>
    <x v="6"/>
    <x v="0"/>
  </r>
  <r>
    <x v="0"/>
    <x v="36"/>
    <x v="0"/>
    <n v="273.94"/>
    <x v="1"/>
    <x v="6"/>
    <x v="0"/>
  </r>
  <r>
    <x v="0"/>
    <x v="37"/>
    <x v="0"/>
    <n v="318.92"/>
    <x v="1"/>
    <x v="6"/>
    <x v="0"/>
  </r>
  <r>
    <x v="0"/>
    <x v="38"/>
    <x v="0"/>
    <n v="455.71"/>
    <x v="1"/>
    <x v="6"/>
    <x v="0"/>
  </r>
  <r>
    <x v="0"/>
    <x v="5"/>
    <x v="0"/>
    <n v="583.84"/>
    <x v="1"/>
    <x v="6"/>
    <x v="0"/>
  </r>
  <r>
    <x v="0"/>
    <x v="6"/>
    <x v="0"/>
    <n v="585.08000000000004"/>
    <x v="1"/>
    <x v="6"/>
    <x v="0"/>
  </r>
  <r>
    <x v="0"/>
    <x v="7"/>
    <x v="0"/>
    <n v="643.86"/>
    <x v="1"/>
    <x v="6"/>
    <x v="0"/>
  </r>
  <r>
    <x v="0"/>
    <x v="8"/>
    <x v="0"/>
    <n v="828.46"/>
    <x v="1"/>
    <x v="6"/>
    <x v="0"/>
  </r>
  <r>
    <x v="0"/>
    <x v="9"/>
    <x v="0"/>
    <n v="1042.22"/>
    <x v="1"/>
    <x v="6"/>
    <x v="0"/>
  </r>
  <r>
    <x v="0"/>
    <x v="10"/>
    <x v="0"/>
    <n v="1308.0999999999999"/>
    <x v="1"/>
    <x v="6"/>
    <x v="0"/>
  </r>
  <r>
    <x v="0"/>
    <x v="11"/>
    <x v="0"/>
    <n v="1494.12"/>
    <x v="1"/>
    <x v="6"/>
    <x v="0"/>
  </r>
  <r>
    <x v="0"/>
    <x v="12"/>
    <x v="0"/>
    <n v="1533.86"/>
    <x v="1"/>
    <x v="6"/>
    <x v="0"/>
  </r>
  <r>
    <x v="0"/>
    <x v="13"/>
    <x v="0"/>
    <n v="1439.62"/>
    <x v="1"/>
    <x v="6"/>
    <x v="0"/>
  </r>
  <r>
    <x v="0"/>
    <x v="4"/>
    <x v="0"/>
    <n v="1525.46"/>
    <x v="1"/>
    <x v="6"/>
    <x v="0"/>
  </r>
  <r>
    <x v="0"/>
    <x v="3"/>
    <x v="0"/>
    <n v="1884.24"/>
    <x v="1"/>
    <x v="6"/>
    <x v="0"/>
  </r>
  <r>
    <x v="0"/>
    <x v="32"/>
    <x v="0"/>
    <n v="669.51"/>
    <x v="1"/>
    <x v="4"/>
    <x v="0"/>
  </r>
  <r>
    <x v="0"/>
    <x v="33"/>
    <x v="0"/>
    <n v="683.01"/>
    <x v="1"/>
    <x v="4"/>
    <x v="0"/>
  </r>
  <r>
    <x v="0"/>
    <x v="34"/>
    <x v="0"/>
    <n v="727.54"/>
    <x v="1"/>
    <x v="4"/>
    <x v="0"/>
  </r>
  <r>
    <x v="0"/>
    <x v="35"/>
    <x v="0"/>
    <n v="973.76"/>
    <x v="1"/>
    <x v="4"/>
    <x v="0"/>
  </r>
  <r>
    <x v="0"/>
    <x v="36"/>
    <x v="0"/>
    <n v="1126"/>
    <x v="1"/>
    <x v="4"/>
    <x v="0"/>
  </r>
  <r>
    <x v="0"/>
    <x v="37"/>
    <x v="0"/>
    <n v="1227.4000000000001"/>
    <x v="1"/>
    <x v="4"/>
    <x v="0"/>
  </r>
  <r>
    <x v="0"/>
    <x v="38"/>
    <x v="0"/>
    <n v="1365.9"/>
    <x v="1"/>
    <x v="4"/>
    <x v="0"/>
  </r>
  <r>
    <x v="0"/>
    <x v="5"/>
    <x v="0"/>
    <n v="1667.75"/>
    <x v="1"/>
    <x v="4"/>
    <x v="0"/>
  </r>
  <r>
    <x v="0"/>
    <x v="6"/>
    <x v="0"/>
    <n v="1993.51"/>
    <x v="1"/>
    <x v="4"/>
    <x v="0"/>
  </r>
  <r>
    <x v="0"/>
    <x v="7"/>
    <x v="0"/>
    <n v="2264.12"/>
    <x v="1"/>
    <x v="4"/>
    <x v="0"/>
  </r>
  <r>
    <x v="0"/>
    <x v="8"/>
    <x v="0"/>
    <n v="2525.3200000000002"/>
    <x v="1"/>
    <x v="4"/>
    <x v="0"/>
  </r>
  <r>
    <x v="0"/>
    <x v="9"/>
    <x v="0"/>
    <n v="2665.89"/>
    <x v="1"/>
    <x v="4"/>
    <x v="0"/>
  </r>
  <r>
    <x v="0"/>
    <x v="10"/>
    <x v="0"/>
    <n v="3194.15"/>
    <x v="1"/>
    <x v="4"/>
    <x v="0"/>
  </r>
  <r>
    <x v="0"/>
    <x v="11"/>
    <x v="0"/>
    <n v="3558.05"/>
    <x v="1"/>
    <x v="4"/>
    <x v="0"/>
  </r>
  <r>
    <x v="0"/>
    <x v="12"/>
    <x v="0"/>
    <n v="3753.24"/>
    <x v="1"/>
    <x v="4"/>
    <x v="0"/>
  </r>
  <r>
    <x v="0"/>
    <x v="13"/>
    <x v="0"/>
    <n v="3732.63"/>
    <x v="1"/>
    <x v="4"/>
    <x v="0"/>
  </r>
  <r>
    <x v="0"/>
    <x v="4"/>
    <x v="0"/>
    <n v="3695.41"/>
    <x v="1"/>
    <x v="4"/>
    <x v="0"/>
  </r>
  <r>
    <x v="0"/>
    <x v="3"/>
    <x v="0"/>
    <n v="4230.3999999999996"/>
    <x v="1"/>
    <x v="4"/>
    <x v="0"/>
  </r>
  <r>
    <x v="0"/>
    <x v="33"/>
    <x v="1"/>
    <n v="0.29434254714544039"/>
    <x v="1"/>
    <x v="3"/>
    <x v="1"/>
  </r>
  <r>
    <x v="0"/>
    <x v="34"/>
    <x v="1"/>
    <n v="4.7341529618394329E-3"/>
    <x v="1"/>
    <x v="3"/>
    <x v="1"/>
  </r>
  <r>
    <x v="0"/>
    <x v="35"/>
    <x v="1"/>
    <n v="-5.1695231738615677E-2"/>
    <x v="1"/>
    <x v="3"/>
    <x v="1"/>
  </r>
  <r>
    <x v="0"/>
    <x v="36"/>
    <x v="1"/>
    <n v="0.61503850117723946"/>
    <x v="1"/>
    <x v="3"/>
    <x v="1"/>
  </r>
  <r>
    <x v="0"/>
    <x v="37"/>
    <x v="1"/>
    <n v="0.2980077821011673"/>
    <x v="1"/>
    <x v="3"/>
    <x v="1"/>
  </r>
  <r>
    <x v="0"/>
    <x v="38"/>
    <x v="1"/>
    <n v="-1.2770243533939962E-2"/>
    <x v="1"/>
    <x v="3"/>
    <x v="1"/>
  </r>
  <r>
    <x v="0"/>
    <x v="5"/>
    <x v="1"/>
    <n v="-9.3284911496542389E-2"/>
    <x v="1"/>
    <x v="3"/>
    <x v="1"/>
  </r>
  <r>
    <x v="0"/>
    <x v="6"/>
    <x v="1"/>
    <n v="2.8898662677770082E-2"/>
    <x v="1"/>
    <x v="3"/>
    <x v="1"/>
  </r>
  <r>
    <x v="0"/>
    <x v="7"/>
    <x v="1"/>
    <n v="0.22171446922452653"/>
    <x v="1"/>
    <x v="3"/>
    <x v="1"/>
  </r>
  <r>
    <x v="0"/>
    <x v="8"/>
    <x v="1"/>
    <n v="0.2121726651415905"/>
    <x v="1"/>
    <x v="3"/>
    <x v="1"/>
  </r>
  <r>
    <x v="0"/>
    <x v="9"/>
    <x v="1"/>
    <n v="0.44250482056932539"/>
    <x v="1"/>
    <x v="3"/>
    <x v="1"/>
  </r>
  <r>
    <x v="0"/>
    <x v="10"/>
    <x v="1"/>
    <n v="1.8411413735731408E-2"/>
    <x v="1"/>
    <x v="3"/>
    <x v="1"/>
  </r>
  <r>
    <x v="0"/>
    <x v="11"/>
    <x v="1"/>
    <n v="0.11030256606664124"/>
    <x v="1"/>
    <x v="3"/>
    <x v="1"/>
  </r>
  <r>
    <x v="0"/>
    <x v="12"/>
    <x v="1"/>
    <n v="-0.23514214671725875"/>
    <x v="1"/>
    <x v="3"/>
    <x v="1"/>
  </r>
  <r>
    <x v="0"/>
    <x v="13"/>
    <x v="1"/>
    <n v="0.2482512226173641"/>
    <x v="1"/>
    <x v="3"/>
    <x v="1"/>
  </r>
  <r>
    <x v="0"/>
    <x v="4"/>
    <x v="1"/>
    <n v="-0.15805221174491402"/>
    <x v="1"/>
    <x v="3"/>
    <x v="1"/>
  </r>
  <r>
    <x v="0"/>
    <x v="3"/>
    <x v="1"/>
    <n v="0.35784561331360543"/>
    <x v="1"/>
    <x v="3"/>
    <x v="1"/>
  </r>
  <r>
    <x v="0"/>
    <x v="33"/>
    <x v="1"/>
    <n v="0.12038020576193253"/>
    <x v="1"/>
    <x v="0"/>
    <x v="1"/>
  </r>
  <r>
    <x v="0"/>
    <x v="34"/>
    <x v="1"/>
    <n v="5.9670749837533732E-2"/>
    <x v="1"/>
    <x v="0"/>
    <x v="1"/>
  </r>
  <r>
    <x v="0"/>
    <x v="35"/>
    <x v="1"/>
    <n v="8.4249126561661614E-2"/>
    <x v="1"/>
    <x v="0"/>
    <x v="1"/>
  </r>
  <r>
    <x v="0"/>
    <x v="36"/>
    <x v="1"/>
    <n v="0.12781900999419848"/>
    <x v="1"/>
    <x v="0"/>
    <x v="1"/>
  </r>
  <r>
    <x v="0"/>
    <x v="37"/>
    <x v="1"/>
    <n v="0.13416295110573717"/>
    <x v="1"/>
    <x v="0"/>
    <x v="1"/>
  </r>
  <r>
    <x v="0"/>
    <x v="38"/>
    <x v="1"/>
    <n v="8.475650431096815E-2"/>
    <x v="1"/>
    <x v="0"/>
    <x v="1"/>
  </r>
  <r>
    <x v="0"/>
    <x v="5"/>
    <x v="1"/>
    <n v="9.9696434342496643E-2"/>
    <x v="1"/>
    <x v="0"/>
    <x v="1"/>
  </r>
  <r>
    <x v="0"/>
    <x v="6"/>
    <x v="1"/>
    <n v="0.14961586017615103"/>
    <x v="1"/>
    <x v="0"/>
    <x v="1"/>
  </r>
  <r>
    <x v="0"/>
    <x v="7"/>
    <x v="1"/>
    <n v="0.14407379044525026"/>
    <x v="1"/>
    <x v="0"/>
    <x v="1"/>
  </r>
  <r>
    <x v="0"/>
    <x v="8"/>
    <x v="1"/>
    <n v="0.12118224413851086"/>
    <x v="1"/>
    <x v="0"/>
    <x v="1"/>
  </r>
  <r>
    <x v="0"/>
    <x v="9"/>
    <x v="1"/>
    <n v="0.16803315381330841"/>
    <x v="1"/>
    <x v="0"/>
    <x v="1"/>
  </r>
  <r>
    <x v="0"/>
    <x v="10"/>
    <x v="1"/>
    <n v="0.12092590982056395"/>
    <x v="1"/>
    <x v="0"/>
    <x v="1"/>
  </r>
  <r>
    <x v="0"/>
    <x v="11"/>
    <x v="1"/>
    <n v="4.7284169220562555E-2"/>
    <x v="1"/>
    <x v="0"/>
    <x v="1"/>
  </r>
  <r>
    <x v="0"/>
    <x v="12"/>
    <x v="1"/>
    <n v="6.9275188073776084E-2"/>
    <x v="1"/>
    <x v="0"/>
    <x v="1"/>
  </r>
  <r>
    <x v="0"/>
    <x v="13"/>
    <x v="1"/>
    <n v="5.3283844161365002E-2"/>
    <x v="1"/>
    <x v="0"/>
    <x v="1"/>
  </r>
  <r>
    <x v="0"/>
    <x v="4"/>
    <x v="1"/>
    <n v="-0.3074216657385126"/>
    <x v="1"/>
    <x v="0"/>
    <x v="1"/>
  </r>
  <r>
    <x v="0"/>
    <x v="3"/>
    <x v="1"/>
    <n v="-7.7865944625924999E-2"/>
    <x v="1"/>
    <x v="0"/>
    <x v="1"/>
  </r>
  <r>
    <x v="0"/>
    <x v="33"/>
    <x v="1"/>
    <n v="4.0330232558139532"/>
    <x v="1"/>
    <x v="1"/>
    <x v="1"/>
  </r>
  <r>
    <x v="0"/>
    <x v="34"/>
    <x v="1"/>
    <n v="1.8025136309028742"/>
    <x v="1"/>
    <x v="1"/>
    <x v="1"/>
  </r>
  <r>
    <x v="0"/>
    <x v="35"/>
    <x v="1"/>
    <n v="0.85507485326122823"/>
    <x v="1"/>
    <x v="1"/>
    <x v="1"/>
  </r>
  <r>
    <x v="0"/>
    <x v="36"/>
    <x v="1"/>
    <n v="0.93565245213928927"/>
    <x v="1"/>
    <x v="1"/>
    <x v="1"/>
  </r>
  <r>
    <x v="0"/>
    <x v="37"/>
    <x v="1"/>
    <n v="0.55694528624166617"/>
    <x v="1"/>
    <x v="1"/>
    <x v="1"/>
  </r>
  <r>
    <x v="0"/>
    <x v="38"/>
    <x v="1"/>
    <n v="0.48853381463000312"/>
    <x v="1"/>
    <x v="1"/>
    <x v="1"/>
  </r>
  <r>
    <x v="0"/>
    <x v="5"/>
    <x v="1"/>
    <n v="0.20111820389984514"/>
    <x v="1"/>
    <x v="1"/>
    <x v="1"/>
  </r>
  <r>
    <x v="0"/>
    <x v="6"/>
    <x v="1"/>
    <n v="0.20655505154639164"/>
    <x v="1"/>
    <x v="1"/>
    <x v="1"/>
  </r>
  <r>
    <x v="0"/>
    <x v="7"/>
    <x v="1"/>
    <n v="0.22904163374227937"/>
    <x v="1"/>
    <x v="1"/>
    <x v="1"/>
  </r>
  <r>
    <x v="0"/>
    <x v="8"/>
    <x v="1"/>
    <n v="0.2360124225260618"/>
    <x v="1"/>
    <x v="1"/>
    <x v="1"/>
  </r>
  <r>
    <x v="0"/>
    <x v="9"/>
    <x v="1"/>
    <n v="0.26498258623637727"/>
    <x v="1"/>
    <x v="1"/>
    <x v="1"/>
  </r>
  <r>
    <x v="0"/>
    <x v="10"/>
    <x v="1"/>
    <n v="0.1565967291674375"/>
    <x v="1"/>
    <x v="1"/>
    <x v="1"/>
  </r>
  <r>
    <x v="0"/>
    <x v="11"/>
    <x v="1"/>
    <n v="0.11258160828760055"/>
    <x v="1"/>
    <x v="1"/>
    <x v="1"/>
  </r>
  <r>
    <x v="0"/>
    <x v="12"/>
    <x v="1"/>
    <n v="7.6808507815195215E-2"/>
    <x v="1"/>
    <x v="1"/>
    <x v="1"/>
  </r>
  <r>
    <x v="0"/>
    <x v="13"/>
    <x v="1"/>
    <n v="8.0606290245898604E-2"/>
    <x v="1"/>
    <x v="1"/>
    <x v="1"/>
  </r>
  <r>
    <x v="0"/>
    <x v="4"/>
    <x v="1"/>
    <n v="7.75165438311749E-2"/>
    <x v="1"/>
    <x v="1"/>
    <x v="1"/>
  </r>
  <r>
    <x v="0"/>
    <x v="3"/>
    <x v="1"/>
    <n v="0.10386522636738915"/>
    <x v="1"/>
    <x v="1"/>
    <x v="1"/>
  </r>
  <r>
    <x v="0"/>
    <x v="33"/>
    <x v="1"/>
    <n v="0.12902171069840462"/>
    <x v="1"/>
    <x v="2"/>
    <x v="1"/>
  </r>
  <r>
    <x v="0"/>
    <x v="34"/>
    <x v="1"/>
    <n v="0.28760498117578925"/>
    <x v="1"/>
    <x v="2"/>
    <x v="1"/>
  </r>
  <r>
    <x v="0"/>
    <x v="35"/>
    <x v="1"/>
    <n v="0.40199275769775755"/>
    <x v="1"/>
    <x v="2"/>
    <x v="1"/>
  </r>
  <r>
    <x v="0"/>
    <x v="36"/>
    <x v="1"/>
    <n v="0.3487342381364904"/>
    <x v="1"/>
    <x v="2"/>
    <x v="1"/>
  </r>
  <r>
    <x v="0"/>
    <x v="37"/>
    <x v="1"/>
    <n v="0.25261680464363856"/>
    <x v="1"/>
    <x v="2"/>
    <x v="1"/>
  </r>
  <r>
    <x v="0"/>
    <x v="38"/>
    <x v="1"/>
    <n v="0.10805241667457999"/>
    <x v="1"/>
    <x v="2"/>
    <x v="1"/>
  </r>
  <r>
    <x v="0"/>
    <x v="5"/>
    <x v="1"/>
    <n v="-6.8772549254856874E-2"/>
    <x v="1"/>
    <x v="2"/>
    <x v="1"/>
  </r>
  <r>
    <x v="0"/>
    <x v="6"/>
    <x v="1"/>
    <n v="-0.10607008760951198"/>
    <x v="1"/>
    <x v="2"/>
    <x v="1"/>
  </r>
  <r>
    <x v="0"/>
    <x v="7"/>
    <x v="1"/>
    <n v="0.17283658300562088"/>
    <x v="1"/>
    <x v="2"/>
    <x v="1"/>
  </r>
  <r>
    <x v="0"/>
    <x v="8"/>
    <x v="1"/>
    <n v="-6.6999043246991463E-2"/>
    <x v="1"/>
    <x v="2"/>
    <x v="1"/>
  </r>
  <r>
    <x v="0"/>
    <x v="9"/>
    <x v="1"/>
    <n v="5.9194310120985083E-2"/>
    <x v="1"/>
    <x v="2"/>
    <x v="1"/>
  </r>
  <r>
    <x v="0"/>
    <x v="10"/>
    <x v="1"/>
    <n v="5.3026131135309962E-2"/>
    <x v="1"/>
    <x v="2"/>
    <x v="1"/>
  </r>
  <r>
    <x v="0"/>
    <x v="11"/>
    <x v="1"/>
    <n v="4.6813320287458993E-2"/>
    <x v="1"/>
    <x v="2"/>
    <x v="1"/>
  </r>
  <r>
    <x v="0"/>
    <x v="12"/>
    <x v="1"/>
    <n v="8.3775159943918931E-2"/>
    <x v="1"/>
    <x v="2"/>
    <x v="1"/>
  </r>
  <r>
    <x v="0"/>
    <x v="13"/>
    <x v="1"/>
    <n v="4.1129194144368553E-2"/>
    <x v="1"/>
    <x v="2"/>
    <x v="1"/>
  </r>
  <r>
    <x v="0"/>
    <x v="4"/>
    <x v="1"/>
    <n v="5.6892919627236083E-2"/>
    <x v="1"/>
    <x v="2"/>
    <x v="1"/>
  </r>
  <r>
    <x v="0"/>
    <x v="3"/>
    <x v="1"/>
    <n v="0.16765313982243502"/>
    <x v="1"/>
    <x v="2"/>
    <x v="1"/>
  </r>
  <r>
    <x v="0"/>
    <x v="33"/>
    <x v="1"/>
    <n v="0.6573311367380561"/>
    <x v="1"/>
    <x v="6"/>
    <x v="1"/>
  </r>
  <r>
    <x v="0"/>
    <x v="34"/>
    <x v="1"/>
    <n v="0.55554174950298196"/>
    <x v="1"/>
    <x v="6"/>
    <x v="1"/>
  </r>
  <r>
    <x v="0"/>
    <x v="35"/>
    <x v="1"/>
    <n v="0.92100007987858468"/>
    <x v="1"/>
    <x v="6"/>
    <x v="1"/>
  </r>
  <r>
    <x v="0"/>
    <x v="36"/>
    <x v="1"/>
    <n v="0.13909102249573779"/>
    <x v="1"/>
    <x v="6"/>
    <x v="1"/>
  </r>
  <r>
    <x v="0"/>
    <x v="37"/>
    <x v="1"/>
    <n v="0.16419653938818723"/>
    <x v="1"/>
    <x v="6"/>
    <x v="1"/>
  </r>
  <r>
    <x v="0"/>
    <x v="38"/>
    <x v="1"/>
    <n v="0.4289163426564655"/>
    <x v="1"/>
    <x v="6"/>
    <x v="1"/>
  </r>
  <r>
    <x v="0"/>
    <x v="5"/>
    <x v="1"/>
    <n v="0.28116565359548851"/>
    <x v="1"/>
    <x v="6"/>
    <x v="1"/>
  </r>
  <r>
    <x v="0"/>
    <x v="6"/>
    <x v="1"/>
    <n v="2.1238695533023488E-3"/>
    <x v="1"/>
    <x v="6"/>
    <x v="1"/>
  </r>
  <r>
    <x v="0"/>
    <x v="7"/>
    <x v="1"/>
    <n v="0.10046489368975187"/>
    <x v="1"/>
    <x v="6"/>
    <x v="1"/>
  </r>
  <r>
    <x v="0"/>
    <x v="8"/>
    <x v="1"/>
    <n v="0.28670829062218495"/>
    <x v="1"/>
    <x v="6"/>
    <x v="1"/>
  </r>
  <r>
    <x v="0"/>
    <x v="9"/>
    <x v="1"/>
    <n v="0.25802090625980734"/>
    <x v="1"/>
    <x v="6"/>
    <x v="1"/>
  </r>
  <r>
    <x v="0"/>
    <x v="10"/>
    <x v="1"/>
    <n v="0.25510928594730475"/>
    <x v="1"/>
    <x v="6"/>
    <x v="1"/>
  </r>
  <r>
    <x v="0"/>
    <x v="11"/>
    <x v="1"/>
    <n v="0.14220625334454562"/>
    <x v="1"/>
    <x v="6"/>
    <x v="1"/>
  </r>
  <r>
    <x v="0"/>
    <x v="12"/>
    <x v="1"/>
    <n v="2.6597595909297889E-2"/>
    <x v="1"/>
    <x v="6"/>
    <x v="1"/>
  </r>
  <r>
    <x v="0"/>
    <x v="13"/>
    <x v="1"/>
    <n v="-6.1439766341126356E-2"/>
    <x v="1"/>
    <x v="6"/>
    <x v="1"/>
  </r>
  <r>
    <x v="0"/>
    <x v="4"/>
    <x v="1"/>
    <n v="5.962684597324297E-2"/>
    <x v="1"/>
    <x v="6"/>
    <x v="1"/>
  </r>
  <r>
    <x v="0"/>
    <x v="3"/>
    <x v="1"/>
    <n v="0.2351946298165799"/>
    <x v="1"/>
    <x v="6"/>
    <x v="1"/>
  </r>
  <r>
    <x v="0"/>
    <x v="33"/>
    <x v="1"/>
    <n v="2.0164000537706617E-2"/>
    <x v="1"/>
    <x v="4"/>
    <x v="1"/>
  </r>
  <r>
    <x v="0"/>
    <x v="34"/>
    <x v="1"/>
    <n v="6.5196702830119468E-2"/>
    <x v="1"/>
    <x v="4"/>
    <x v="1"/>
  </r>
  <r>
    <x v="0"/>
    <x v="35"/>
    <x v="1"/>
    <n v="0.33842812766308383"/>
    <x v="1"/>
    <x v="4"/>
    <x v="1"/>
  </r>
  <r>
    <x v="0"/>
    <x v="36"/>
    <x v="1"/>
    <n v="0.1563424252382517"/>
    <x v="1"/>
    <x v="4"/>
    <x v="1"/>
  </r>
  <r>
    <x v="0"/>
    <x v="37"/>
    <x v="1"/>
    <n v="9.0053285968028529E-2"/>
    <x v="1"/>
    <x v="4"/>
    <x v="1"/>
  </r>
  <r>
    <x v="0"/>
    <x v="38"/>
    <x v="1"/>
    <n v="0.11284014991037972"/>
    <x v="1"/>
    <x v="4"/>
    <x v="1"/>
  </r>
  <r>
    <x v="0"/>
    <x v="5"/>
    <x v="1"/>
    <n v="0.22098982355955776"/>
    <x v="1"/>
    <x v="4"/>
    <x v="1"/>
  </r>
  <r>
    <x v="0"/>
    <x v="6"/>
    <x v="1"/>
    <n v="0.19532903612651786"/>
    <x v="1"/>
    <x v="4"/>
    <x v="1"/>
  </r>
  <r>
    <x v="0"/>
    <x v="7"/>
    <x v="1"/>
    <n v="0.13574549412844683"/>
    <x v="1"/>
    <x v="4"/>
    <x v="1"/>
  </r>
  <r>
    <x v="0"/>
    <x v="8"/>
    <x v="1"/>
    <n v="0.11536490998710325"/>
    <x v="1"/>
    <x v="4"/>
    <x v="1"/>
  </r>
  <r>
    <x v="0"/>
    <x v="9"/>
    <x v="1"/>
    <n v="5.5664232651703394E-2"/>
    <x v="1"/>
    <x v="4"/>
    <x v="1"/>
  </r>
  <r>
    <x v="0"/>
    <x v="10"/>
    <x v="1"/>
    <n v="0.19815521270570069"/>
    <x v="1"/>
    <x v="4"/>
    <x v="1"/>
  </r>
  <r>
    <x v="0"/>
    <x v="11"/>
    <x v="1"/>
    <n v="0.11392702283862688"/>
    <x v="1"/>
    <x v="4"/>
    <x v="1"/>
  </r>
  <r>
    <x v="0"/>
    <x v="12"/>
    <x v="1"/>
    <n v="5.4858700692795193E-2"/>
    <x v="1"/>
    <x v="4"/>
    <x v="1"/>
  </r>
  <r>
    <x v="0"/>
    <x v="13"/>
    <x v="1"/>
    <n v="-5.4912555552002473E-3"/>
    <x v="1"/>
    <x v="4"/>
    <x v="1"/>
  </r>
  <r>
    <x v="0"/>
    <x v="4"/>
    <x v="1"/>
    <n v="-9.9715214205533531E-3"/>
    <x v="1"/>
    <x v="4"/>
    <x v="1"/>
  </r>
  <r>
    <x v="0"/>
    <x v="3"/>
    <x v="1"/>
    <n v="0.14477148679036955"/>
    <x v="1"/>
    <x v="4"/>
    <x v="1"/>
  </r>
  <r>
    <x v="0"/>
    <x v="35"/>
    <x v="16"/>
    <n v="7.2381818581588764E-2"/>
    <x v="1"/>
    <x v="3"/>
    <x v="1"/>
  </r>
  <r>
    <x v="0"/>
    <x v="36"/>
    <x v="16"/>
    <n v="0.15450014851063076"/>
    <x v="1"/>
    <x v="3"/>
    <x v="1"/>
  </r>
  <r>
    <x v="0"/>
    <x v="37"/>
    <x v="16"/>
    <n v="0.25738817046279583"/>
    <x v="1"/>
    <x v="3"/>
    <x v="1"/>
  </r>
  <r>
    <x v="0"/>
    <x v="38"/>
    <x v="16"/>
    <n v="0.27436197544871055"/>
    <x v="1"/>
    <x v="3"/>
    <x v="1"/>
  </r>
  <r>
    <x v="0"/>
    <x v="5"/>
    <x v="16"/>
    <n v="5.1289012421344538E-2"/>
    <x v="1"/>
    <x v="3"/>
    <x v="1"/>
  </r>
  <r>
    <x v="0"/>
    <x v="6"/>
    <x v="16"/>
    <n v="-2.7057381410600989E-2"/>
    <x v="1"/>
    <x v="3"/>
    <x v="1"/>
  </r>
  <r>
    <x v="0"/>
    <x v="7"/>
    <x v="16"/>
    <n v="4.4570414249864854E-2"/>
    <x v="1"/>
    <x v="3"/>
    <x v="1"/>
  </r>
  <r>
    <x v="0"/>
    <x v="8"/>
    <x v="16"/>
    <n v="0.15071807666499248"/>
    <x v="1"/>
    <x v="3"/>
    <x v="1"/>
  </r>
  <r>
    <x v="0"/>
    <x v="9"/>
    <x v="16"/>
    <n v="0.28790498925863273"/>
    <x v="1"/>
    <x v="3"/>
    <x v="1"/>
  </r>
  <r>
    <x v="0"/>
    <x v="10"/>
    <x v="16"/>
    <n v="0.21209038401708624"/>
    <x v="1"/>
    <x v="3"/>
    <x v="1"/>
  </r>
  <r>
    <x v="0"/>
    <x v="11"/>
    <x v="16"/>
    <n v="0.17713776112602497"/>
    <x v="1"/>
    <x v="3"/>
    <x v="1"/>
  </r>
  <r>
    <x v="0"/>
    <x v="12"/>
    <x v="16"/>
    <n v="-4.7243813933125378E-2"/>
    <x v="1"/>
    <x v="3"/>
    <x v="1"/>
  </r>
  <r>
    <x v="0"/>
    <x v="13"/>
    <x v="16"/>
    <n v="1.9627072235862908E-2"/>
    <x v="1"/>
    <x v="3"/>
    <x v="1"/>
  </r>
  <r>
    <x v="0"/>
    <x v="4"/>
    <x v="16"/>
    <n v="-7.0200524389606556E-2"/>
    <x v="1"/>
    <x v="3"/>
    <x v="1"/>
  </r>
  <r>
    <x v="0"/>
    <x v="3"/>
    <x v="16"/>
    <n v="0.12584650690447585"/>
    <x v="1"/>
    <x v="3"/>
    <x v="1"/>
  </r>
  <r>
    <x v="0"/>
    <x v="35"/>
    <x v="16"/>
    <n v="8.7815272016817714E-2"/>
    <x v="1"/>
    <x v="0"/>
    <x v="1"/>
  </r>
  <r>
    <x v="0"/>
    <x v="36"/>
    <x v="16"/>
    <n v="9.0217492690720658E-2"/>
    <x v="1"/>
    <x v="0"/>
    <x v="1"/>
  </r>
  <r>
    <x v="0"/>
    <x v="37"/>
    <x v="16"/>
    <n v="0.11518773063839127"/>
    <x v="1"/>
    <x v="0"/>
    <x v="1"/>
  </r>
  <r>
    <x v="0"/>
    <x v="38"/>
    <x v="16"/>
    <n v="0.11536165536675957"/>
    <x v="1"/>
    <x v="0"/>
    <x v="1"/>
  </r>
  <r>
    <x v="0"/>
    <x v="5"/>
    <x v="16"/>
    <n v="0.10601286517642583"/>
    <x v="1"/>
    <x v="0"/>
    <x v="1"/>
  </r>
  <r>
    <x v="0"/>
    <x v="6"/>
    <x v="16"/>
    <n v="0.11101334494042914"/>
    <x v="1"/>
    <x v="0"/>
    <x v="1"/>
  </r>
  <r>
    <x v="0"/>
    <x v="7"/>
    <x v="16"/>
    <n v="0.13090606548968853"/>
    <x v="1"/>
    <x v="0"/>
    <x v="1"/>
  </r>
  <r>
    <x v="0"/>
    <x v="8"/>
    <x v="16"/>
    <n v="0.13822380649906729"/>
    <x v="1"/>
    <x v="0"/>
    <x v="1"/>
  </r>
  <r>
    <x v="0"/>
    <x v="9"/>
    <x v="16"/>
    <n v="0.14426989646077315"/>
    <x v="1"/>
    <x v="0"/>
    <x v="1"/>
  </r>
  <r>
    <x v="0"/>
    <x v="10"/>
    <x v="16"/>
    <n v="0.13649997304992789"/>
    <x v="1"/>
    <x v="0"/>
    <x v="1"/>
  </r>
  <r>
    <x v="0"/>
    <x v="11"/>
    <x v="16"/>
    <n v="0.1109611504894723"/>
    <x v="1"/>
    <x v="0"/>
    <x v="1"/>
  </r>
  <r>
    <x v="0"/>
    <x v="12"/>
    <x v="16"/>
    <n v="7.87239273665159E-2"/>
    <x v="1"/>
    <x v="0"/>
    <x v="1"/>
  </r>
  <r>
    <x v="0"/>
    <x v="13"/>
    <x v="16"/>
    <n v="5.6573750749954188E-2"/>
    <x v="1"/>
    <x v="0"/>
    <x v="1"/>
  </r>
  <r>
    <x v="0"/>
    <x v="4"/>
    <x v="16"/>
    <n v="-7.9477083951012606E-2"/>
    <x v="1"/>
    <x v="0"/>
    <x v="1"/>
  </r>
  <r>
    <x v="0"/>
    <x v="3"/>
    <x v="16"/>
    <n v="-0.12380091525418813"/>
    <x v="1"/>
    <x v="0"/>
    <x v="1"/>
  </r>
  <r>
    <x v="0"/>
    <x v="35"/>
    <x v="16"/>
    <n v="1.9687892562826401"/>
    <x v="1"/>
    <x v="1"/>
    <x v="1"/>
  </r>
  <r>
    <x v="0"/>
    <x v="36"/>
    <x v="16"/>
    <n v="1.1589645832015445"/>
    <x v="1"/>
    <x v="1"/>
    <x v="1"/>
  </r>
  <r>
    <x v="0"/>
    <x v="37"/>
    <x v="16"/>
    <n v="0.77481895010827651"/>
    <x v="1"/>
    <x v="1"/>
    <x v="1"/>
  </r>
  <r>
    <x v="0"/>
    <x v="38"/>
    <x v="16"/>
    <n v="0.64924994890394827"/>
    <x v="1"/>
    <x v="1"/>
    <x v="1"/>
  </r>
  <r>
    <x v="0"/>
    <x v="5"/>
    <x v="16"/>
    <n v="0.40671440578128171"/>
    <x v="1"/>
    <x v="1"/>
    <x v="1"/>
  </r>
  <r>
    <x v="0"/>
    <x v="6"/>
    <x v="16"/>
    <n v="0.29210319015130182"/>
    <x v="1"/>
    <x v="1"/>
    <x v="1"/>
  </r>
  <r>
    <x v="0"/>
    <x v="7"/>
    <x v="16"/>
    <n v="0.2121782727935595"/>
    <x v="1"/>
    <x v="1"/>
    <x v="1"/>
  </r>
  <r>
    <x v="0"/>
    <x v="8"/>
    <x v="16"/>
    <n v="0.22380490896902083"/>
    <x v="1"/>
    <x v="1"/>
    <x v="1"/>
  </r>
  <r>
    <x v="0"/>
    <x v="9"/>
    <x v="16"/>
    <n v="0.24324863910639238"/>
    <x v="1"/>
    <x v="1"/>
    <x v="1"/>
  </r>
  <r>
    <x v="0"/>
    <x v="10"/>
    <x v="16"/>
    <n v="0.21832488259696436"/>
    <x v="1"/>
    <x v="1"/>
    <x v="1"/>
  </r>
  <r>
    <x v="0"/>
    <x v="11"/>
    <x v="16"/>
    <n v="0.17633980910006142"/>
    <x v="1"/>
    <x v="1"/>
    <x v="1"/>
  </r>
  <r>
    <x v="0"/>
    <x v="12"/>
    <x v="16"/>
    <n v="0.11485256700056823"/>
    <x v="1"/>
    <x v="1"/>
    <x v="1"/>
  </r>
  <r>
    <x v="0"/>
    <x v="13"/>
    <x v="16"/>
    <n v="8.9881503015573294E-2"/>
    <x v="1"/>
    <x v="1"/>
    <x v="1"/>
  </r>
  <r>
    <x v="0"/>
    <x v="4"/>
    <x v="16"/>
    <n v="7.8309187312133099E-2"/>
    <x v="1"/>
    <x v="1"/>
    <x v="1"/>
  </r>
  <r>
    <x v="0"/>
    <x v="3"/>
    <x v="16"/>
    <n v="8.7266057210236614E-2"/>
    <x v="1"/>
    <x v="1"/>
    <x v="1"/>
  </r>
  <r>
    <x v="0"/>
    <x v="35"/>
    <x v="16"/>
    <n v="0.26787635864723947"/>
    <x v="1"/>
    <x v="2"/>
    <x v="1"/>
  </r>
  <r>
    <x v="0"/>
    <x v="36"/>
    <x v="16"/>
    <n v="0.34529728861036468"/>
    <x v="1"/>
    <x v="2"/>
    <x v="1"/>
  </r>
  <r>
    <x v="0"/>
    <x v="37"/>
    <x v="16"/>
    <n v="0.33299993663448202"/>
    <x v="1"/>
    <x v="2"/>
    <x v="1"/>
  </r>
  <r>
    <x v="0"/>
    <x v="38"/>
    <x v="16"/>
    <n v="0.23244715644072222"/>
    <x v="1"/>
    <x v="2"/>
    <x v="1"/>
  </r>
  <r>
    <x v="0"/>
    <x v="5"/>
    <x v="16"/>
    <n v="8.9293142383582325E-2"/>
    <x v="1"/>
    <x v="2"/>
    <x v="1"/>
  </r>
  <r>
    <x v="0"/>
    <x v="6"/>
    <x v="16"/>
    <n v="-2.6565991658536792E-2"/>
    <x v="1"/>
    <x v="2"/>
    <x v="1"/>
  </r>
  <r>
    <x v="0"/>
    <x v="7"/>
    <x v="16"/>
    <n v="-7.9530007603986208E-3"/>
    <x v="1"/>
    <x v="2"/>
    <x v="1"/>
  </r>
  <r>
    <x v="0"/>
    <x v="8"/>
    <x v="16"/>
    <n v="-7.3236215555729789E-3"/>
    <x v="1"/>
    <x v="2"/>
    <x v="1"/>
  </r>
  <r>
    <x v="0"/>
    <x v="9"/>
    <x v="16"/>
    <n v="5.0425067803085311E-2"/>
    <x v="1"/>
    <x v="2"/>
    <x v="1"/>
  </r>
  <r>
    <x v="0"/>
    <x v="10"/>
    <x v="16"/>
    <n v="1.3364358741694948E-2"/>
    <x v="1"/>
    <x v="2"/>
    <x v="1"/>
  </r>
  <r>
    <x v="0"/>
    <x v="11"/>
    <x v="16"/>
    <n v="5.2999122487779493E-2"/>
    <x v="1"/>
    <x v="2"/>
    <x v="1"/>
  </r>
  <r>
    <x v="0"/>
    <x v="12"/>
    <x v="16"/>
    <n v="6.1082602305838174E-2"/>
    <x v="1"/>
    <x v="2"/>
    <x v="1"/>
  </r>
  <r>
    <x v="0"/>
    <x v="13"/>
    <x v="16"/>
    <n v="5.7071472497735476E-2"/>
    <x v="1"/>
    <x v="2"/>
    <x v="1"/>
  </r>
  <r>
    <x v="0"/>
    <x v="4"/>
    <x v="16"/>
    <n v="6.0453431982473216E-2"/>
    <x v="1"/>
    <x v="2"/>
    <x v="1"/>
  </r>
  <r>
    <x v="0"/>
    <x v="3"/>
    <x v="16"/>
    <n v="8.7134191227358437E-2"/>
    <x v="1"/>
    <x v="2"/>
    <x v="1"/>
  </r>
  <r>
    <x v="0"/>
    <x v="35"/>
    <x v="16"/>
    <n v="0.70453575175169036"/>
    <x v="1"/>
    <x v="6"/>
    <x v="1"/>
  </r>
  <r>
    <x v="0"/>
    <x v="36"/>
    <x v="16"/>
    <n v="0.50425857053906942"/>
    <x v="1"/>
    <x v="6"/>
    <x v="1"/>
  </r>
  <r>
    <x v="0"/>
    <x v="37"/>
    <x v="16"/>
    <n v="0.36574841549494219"/>
    <x v="1"/>
    <x v="6"/>
    <x v="1"/>
  </r>
  <r>
    <x v="0"/>
    <x v="38"/>
    <x v="16"/>
    <n v="0.23745812670681032"/>
    <x v="1"/>
    <x v="6"/>
    <x v="1"/>
  </r>
  <r>
    <x v="0"/>
    <x v="5"/>
    <x v="16"/>
    <n v="0.28690394299429411"/>
    <x v="1"/>
    <x v="6"/>
    <x v="1"/>
  </r>
  <r>
    <x v="0"/>
    <x v="6"/>
    <x v="16"/>
    <n v="0.22417779895892953"/>
    <x v="1"/>
    <x v="6"/>
    <x v="1"/>
  </r>
  <r>
    <x v="0"/>
    <x v="7"/>
    <x v="16"/>
    <n v="0.12210706170063723"/>
    <x v="1"/>
    <x v="6"/>
    <x v="1"/>
  </r>
  <r>
    <x v="0"/>
    <x v="8"/>
    <x v="16"/>
    <n v="0.12372290393392427"/>
    <x v="1"/>
    <x v="6"/>
    <x v="1"/>
  </r>
  <r>
    <x v="0"/>
    <x v="9"/>
    <x v="16"/>
    <n v="0.21221982805355277"/>
    <x v="1"/>
    <x v="6"/>
    <x v="1"/>
  </r>
  <r>
    <x v="0"/>
    <x v="10"/>
    <x v="16"/>
    <n v="0.26653297128628184"/>
    <x v="1"/>
    <x v="6"/>
    <x v="1"/>
  </r>
  <r>
    <x v="0"/>
    <x v="11"/>
    <x v="16"/>
    <n v="0.21722625567396614"/>
    <x v="1"/>
    <x v="6"/>
    <x v="1"/>
  </r>
  <r>
    <x v="0"/>
    <x v="12"/>
    <x v="16"/>
    <n v="0.13747564452793237"/>
    <x v="1"/>
    <x v="6"/>
    <x v="1"/>
  </r>
  <r>
    <x v="0"/>
    <x v="13"/>
    <x v="16"/>
    <n v="3.2449873205215196E-2"/>
    <x v="1"/>
    <x v="6"/>
    <x v="1"/>
  </r>
  <r>
    <x v="0"/>
    <x v="4"/>
    <x v="16"/>
    <n v="6.9435283320855579E-3"/>
    <x v="1"/>
    <x v="6"/>
    <x v="1"/>
  </r>
  <r>
    <x v="0"/>
    <x v="3"/>
    <x v="16"/>
    <n v="7.0985273160986129E-2"/>
    <x v="1"/>
    <x v="6"/>
    <x v="1"/>
  </r>
  <r>
    <x v="0"/>
    <x v="35"/>
    <x v="16"/>
    <n v="0.13300446366303342"/>
    <x v="1"/>
    <x v="4"/>
    <x v="1"/>
  </r>
  <r>
    <x v="0"/>
    <x v="36"/>
    <x v="16"/>
    <n v="0.18132785027536924"/>
    <x v="1"/>
    <x v="4"/>
    <x v="1"/>
  </r>
  <r>
    <x v="0"/>
    <x v="37"/>
    <x v="16"/>
    <n v="0.19044613060516991"/>
    <x v="1"/>
    <x v="4"/>
    <x v="1"/>
  </r>
  <r>
    <x v="0"/>
    <x v="38"/>
    <x v="16"/>
    <n v="0.11940950817729212"/>
    <x v="1"/>
    <x v="4"/>
    <x v="1"/>
  </r>
  <r>
    <x v="0"/>
    <x v="5"/>
    <x v="16"/>
    <n v="0.13989326135219793"/>
    <x v="1"/>
    <x v="4"/>
    <x v="1"/>
  </r>
  <r>
    <x v="0"/>
    <x v="6"/>
    <x v="16"/>
    <n v="0.17546788035697558"/>
    <x v="1"/>
    <x v="4"/>
    <x v="1"/>
  </r>
  <r>
    <x v="0"/>
    <x v="7"/>
    <x v="16"/>
    <n v="0.18347797153309076"/>
    <x v="1"/>
    <x v="4"/>
    <x v="1"/>
  </r>
  <r>
    <x v="0"/>
    <x v="8"/>
    <x v="16"/>
    <n v="0.14831707586974119"/>
    <x v="1"/>
    <x v="4"/>
    <x v="1"/>
  </r>
  <r>
    <x v="0"/>
    <x v="9"/>
    <x v="16"/>
    <n v="0.10172854628676054"/>
    <x v="1"/>
    <x v="4"/>
    <x v="1"/>
  </r>
  <r>
    <x v="0"/>
    <x v="10"/>
    <x v="16"/>
    <n v="0.1215499543455365"/>
    <x v="1"/>
    <x v="4"/>
    <x v="1"/>
  </r>
  <r>
    <x v="0"/>
    <x v="11"/>
    <x v="16"/>
    <n v="0.12106779353195818"/>
    <x v="1"/>
    <x v="4"/>
    <x v="1"/>
  </r>
  <r>
    <x v="0"/>
    <x v="12"/>
    <x v="16"/>
    <n v="0.12078257477279419"/>
    <x v="1"/>
    <x v="4"/>
    <x v="1"/>
  </r>
  <r>
    <x v="0"/>
    <x v="13"/>
    <x v="16"/>
    <n v="5.3302734616377911E-2"/>
    <x v="1"/>
    <x v="4"/>
    <x v="1"/>
  </r>
  <r>
    <x v="0"/>
    <x v="4"/>
    <x v="16"/>
    <n v="1.2706337142108781E-2"/>
    <x v="1"/>
    <x v="4"/>
    <x v="1"/>
  </r>
  <r>
    <x v="0"/>
    <x v="3"/>
    <x v="16"/>
    <n v="4.0698748836860199E-2"/>
    <x v="1"/>
    <x v="4"/>
    <x v="1"/>
  </r>
  <r>
    <x v="0"/>
    <x v="37"/>
    <x v="17"/>
    <n v="0.12887488270343606"/>
    <x v="1"/>
    <x v="3"/>
    <x v="1"/>
  </r>
  <r>
    <x v="0"/>
    <x v="38"/>
    <x v="17"/>
    <n v="0.14867817247459914"/>
    <x v="1"/>
    <x v="3"/>
    <x v="1"/>
  </r>
  <r>
    <x v="0"/>
    <x v="5"/>
    <x v="17"/>
    <n v="0.18046961987410182"/>
    <x v="1"/>
    <x v="3"/>
    <x v="1"/>
  </r>
  <r>
    <x v="0"/>
    <x v="6"/>
    <x v="17"/>
    <n v="0.15407304496639584"/>
    <x v="1"/>
    <x v="3"/>
    <x v="1"/>
  </r>
  <r>
    <x v="0"/>
    <x v="7"/>
    <x v="17"/>
    <n v="0.14993213380422188"/>
    <x v="1"/>
    <x v="3"/>
    <x v="1"/>
  </r>
  <r>
    <x v="0"/>
    <x v="8"/>
    <x v="17"/>
    <n v="0.15522361960291531"/>
    <x v="1"/>
    <x v="3"/>
    <x v="1"/>
  </r>
  <r>
    <x v="0"/>
    <x v="9"/>
    <x v="17"/>
    <n v="0.14310115643267918"/>
    <x v="1"/>
    <x v="3"/>
    <x v="1"/>
  </r>
  <r>
    <x v="0"/>
    <x v="10"/>
    <x v="17"/>
    <n v="0.13879321665086586"/>
    <x v="1"/>
    <x v="3"/>
    <x v="1"/>
  </r>
  <r>
    <x v="0"/>
    <x v="11"/>
    <x v="17"/>
    <n v="0.12284219793573303"/>
    <x v="1"/>
    <x v="3"/>
    <x v="1"/>
  </r>
  <r>
    <x v="0"/>
    <x v="12"/>
    <x v="17"/>
    <n v="0.10637251684251869"/>
    <x v="1"/>
    <x v="3"/>
    <x v="1"/>
  </r>
  <r>
    <x v="0"/>
    <x v="13"/>
    <x v="17"/>
    <n v="8.1283821020609492E-2"/>
    <x v="1"/>
    <x v="3"/>
    <x v="1"/>
  </r>
  <r>
    <x v="0"/>
    <x v="4"/>
    <x v="17"/>
    <n v="6.7490652543111596E-2"/>
    <x v="1"/>
    <x v="3"/>
    <x v="1"/>
  </r>
  <r>
    <x v="0"/>
    <x v="3"/>
    <x v="17"/>
    <n v="5.7804049528621615E-2"/>
    <x v="1"/>
    <x v="3"/>
    <x v="1"/>
  </r>
  <r>
    <x v="0"/>
    <x v="37"/>
    <x v="17"/>
    <n v="0.10488242229330669"/>
    <x v="1"/>
    <x v="0"/>
    <x v="1"/>
  </r>
  <r>
    <x v="0"/>
    <x v="38"/>
    <x v="17"/>
    <n v="9.7765129976872478E-2"/>
    <x v="1"/>
    <x v="0"/>
    <x v="1"/>
  </r>
  <r>
    <x v="0"/>
    <x v="5"/>
    <x v="17"/>
    <n v="0.10593551684407854"/>
    <x v="1"/>
    <x v="0"/>
    <x v="1"/>
  </r>
  <r>
    <x v="0"/>
    <x v="6"/>
    <x v="17"/>
    <n v="0.11895994028471812"/>
    <x v="1"/>
    <x v="0"/>
    <x v="1"/>
  </r>
  <r>
    <x v="0"/>
    <x v="7"/>
    <x v="17"/>
    <n v="0.12216692451386568"/>
    <x v="1"/>
    <x v="0"/>
    <x v="1"/>
  </r>
  <r>
    <x v="0"/>
    <x v="8"/>
    <x v="17"/>
    <n v="0.11958640144803212"/>
    <x v="1"/>
    <x v="0"/>
    <x v="1"/>
  </r>
  <r>
    <x v="0"/>
    <x v="9"/>
    <x v="17"/>
    <n v="0.13627171580154518"/>
    <x v="1"/>
    <x v="0"/>
    <x v="1"/>
  </r>
  <r>
    <x v="0"/>
    <x v="10"/>
    <x v="17"/>
    <n v="0.14062533712471526"/>
    <x v="1"/>
    <x v="0"/>
    <x v="1"/>
  </r>
  <r>
    <x v="0"/>
    <x v="11"/>
    <x v="17"/>
    <n v="0.11955484282804418"/>
    <x v="1"/>
    <x v="0"/>
    <x v="1"/>
  </r>
  <r>
    <x v="0"/>
    <x v="12"/>
    <x v="17"/>
    <n v="0.10451714968195747"/>
    <x v="1"/>
    <x v="0"/>
    <x v="1"/>
  </r>
  <r>
    <x v="0"/>
    <x v="13"/>
    <x v="17"/>
    <n v="9.0802954997315055E-2"/>
    <x v="1"/>
    <x v="0"/>
    <x v="1"/>
  </r>
  <r>
    <x v="0"/>
    <x v="4"/>
    <x v="17"/>
    <n v="-1.7462687312312153E-2"/>
    <x v="1"/>
    <x v="0"/>
    <x v="1"/>
  </r>
  <r>
    <x v="0"/>
    <x v="3"/>
    <x v="17"/>
    <n v="-5.5085566742927083E-2"/>
    <x v="1"/>
    <x v="0"/>
    <x v="1"/>
  </r>
  <r>
    <x v="0"/>
    <x v="37"/>
    <x v="17"/>
    <n v="1.395343317813063"/>
    <x v="1"/>
    <x v="1"/>
    <x v="1"/>
  </r>
  <r>
    <x v="0"/>
    <x v="38"/>
    <x v="17"/>
    <n v="0.87738663559224306"/>
    <x v="1"/>
    <x v="1"/>
    <x v="1"/>
  </r>
  <r>
    <x v="0"/>
    <x v="5"/>
    <x v="17"/>
    <n v="0.58475206030385052"/>
    <x v="1"/>
    <x v="1"/>
    <x v="1"/>
  </r>
  <r>
    <x v="0"/>
    <x v="6"/>
    <x v="17"/>
    <n v="0.45411403370072456"/>
    <x v="1"/>
    <x v="1"/>
    <x v="1"/>
  </r>
  <r>
    <x v="0"/>
    <x v="7"/>
    <x v="17"/>
    <n v="0.32784171574165177"/>
    <x v="1"/>
    <x v="1"/>
    <x v="1"/>
  </r>
  <r>
    <x v="0"/>
    <x v="8"/>
    <x v="17"/>
    <n v="0.26793270845440897"/>
    <x v="1"/>
    <x v="1"/>
    <x v="1"/>
  </r>
  <r>
    <x v="0"/>
    <x v="9"/>
    <x v="17"/>
    <n v="0.22733006738027783"/>
    <x v="1"/>
    <x v="1"/>
    <x v="1"/>
  </r>
  <r>
    <x v="0"/>
    <x v="10"/>
    <x v="17"/>
    <n v="0.21809347253107036"/>
    <x v="1"/>
    <x v="1"/>
    <x v="1"/>
  </r>
  <r>
    <x v="0"/>
    <x v="11"/>
    <x v="17"/>
    <n v="0.19849868749821797"/>
    <x v="1"/>
    <x v="1"/>
    <x v="1"/>
  </r>
  <r>
    <x v="0"/>
    <x v="12"/>
    <x v="17"/>
    <n v="0.16721790089912458"/>
    <x v="1"/>
    <x v="1"/>
    <x v="1"/>
  </r>
  <r>
    <x v="0"/>
    <x v="13"/>
    <x v="17"/>
    <n v="0.13626824718224073"/>
    <x v="1"/>
    <x v="1"/>
    <x v="1"/>
  </r>
  <r>
    <x v="0"/>
    <x v="4"/>
    <x v="17"/>
    <n v="0.1003953602195935"/>
    <x v="1"/>
    <x v="1"/>
    <x v="1"/>
  </r>
  <r>
    <x v="0"/>
    <x v="3"/>
    <x v="17"/>
    <n v="9.0173369766364475E-2"/>
    <x v="1"/>
    <x v="1"/>
    <x v="1"/>
  </r>
  <r>
    <x v="0"/>
    <x v="37"/>
    <x v="17"/>
    <n v="0.28054565107696661"/>
    <x v="1"/>
    <x v="2"/>
    <x v="1"/>
  </r>
  <r>
    <x v="0"/>
    <x v="38"/>
    <x v="17"/>
    <n v="0.27575320465104025"/>
    <x v="1"/>
    <x v="2"/>
    <x v="1"/>
  </r>
  <r>
    <x v="0"/>
    <x v="5"/>
    <x v="17"/>
    <n v="0.1956974202542876"/>
    <x v="1"/>
    <x v="2"/>
    <x v="1"/>
  </r>
  <r>
    <x v="0"/>
    <x v="6"/>
    <x v="17"/>
    <n v="9.2780236972973995E-2"/>
    <x v="1"/>
    <x v="2"/>
    <x v="1"/>
  </r>
  <r>
    <x v="0"/>
    <x v="7"/>
    <x v="17"/>
    <n v="6.2661769175123005E-2"/>
    <x v="1"/>
    <x v="2"/>
    <x v="1"/>
  </r>
  <r>
    <x v="0"/>
    <x v="8"/>
    <x v="17"/>
    <n v="1.861822710845118E-3"/>
    <x v="1"/>
    <x v="2"/>
    <x v="1"/>
  </r>
  <r>
    <x v="0"/>
    <x v="9"/>
    <x v="17"/>
    <n v="-7.1334159446385659E-3"/>
    <x v="1"/>
    <x v="2"/>
    <x v="1"/>
  </r>
  <r>
    <x v="0"/>
    <x v="10"/>
    <x v="17"/>
    <n v="1.7577674558460599E-2"/>
    <x v="1"/>
    <x v="2"/>
    <x v="1"/>
  </r>
  <r>
    <x v="0"/>
    <x v="11"/>
    <x v="17"/>
    <n v="5.0221063059237681E-2"/>
    <x v="1"/>
    <x v="2"/>
    <x v="1"/>
  </r>
  <r>
    <x v="0"/>
    <x v="12"/>
    <x v="17"/>
    <n v="3.37631854499576E-2"/>
    <x v="1"/>
    <x v="2"/>
    <x v="1"/>
  </r>
  <r>
    <x v="0"/>
    <x v="13"/>
    <x v="17"/>
    <n v="5.6685064562291831E-2"/>
    <x v="1"/>
    <x v="2"/>
    <x v="1"/>
  </r>
  <r>
    <x v="0"/>
    <x v="4"/>
    <x v="17"/>
    <n v="5.6225477262936918E-2"/>
    <x v="1"/>
    <x v="2"/>
    <x v="1"/>
  </r>
  <r>
    <x v="0"/>
    <x v="3"/>
    <x v="17"/>
    <n v="7.828007338163756E-2"/>
    <x v="1"/>
    <x v="2"/>
    <x v="1"/>
  </r>
  <r>
    <x v="0"/>
    <x v="37"/>
    <x v="17"/>
    <n v="0.45707066761759152"/>
    <x v="1"/>
    <x v="6"/>
    <x v="1"/>
  </r>
  <r>
    <x v="0"/>
    <x v="38"/>
    <x v="17"/>
    <n v="0.41449077102351928"/>
    <x v="1"/>
    <x v="6"/>
    <x v="1"/>
  </r>
  <r>
    <x v="0"/>
    <x v="5"/>
    <x v="17"/>
    <n v="0.36064503518278368"/>
    <x v="1"/>
    <x v="6"/>
    <x v="1"/>
  </r>
  <r>
    <x v="0"/>
    <x v="6"/>
    <x v="17"/>
    <n v="0.19460312383500966"/>
    <x v="1"/>
    <x v="6"/>
    <x v="1"/>
  </r>
  <r>
    <x v="0"/>
    <x v="7"/>
    <x v="17"/>
    <n v="0.18638923884378711"/>
    <x v="1"/>
    <x v="6"/>
    <x v="1"/>
  </r>
  <r>
    <x v="0"/>
    <x v="8"/>
    <x v="17"/>
    <n v="0.21036946213427554"/>
    <x v="1"/>
    <x v="6"/>
    <x v="1"/>
  </r>
  <r>
    <x v="0"/>
    <x v="9"/>
    <x v="17"/>
    <n v="0.17992436390193722"/>
    <x v="1"/>
    <x v="6"/>
    <x v="1"/>
  </r>
  <r>
    <x v="0"/>
    <x v="10"/>
    <x v="17"/>
    <n v="0.17508537179224892"/>
    <x v="1"/>
    <x v="6"/>
    <x v="1"/>
  </r>
  <r>
    <x v="0"/>
    <x v="11"/>
    <x v="17"/>
    <n v="0.20624088690690079"/>
    <x v="1"/>
    <x v="6"/>
    <x v="1"/>
  </r>
  <r>
    <x v="0"/>
    <x v="12"/>
    <x v="17"/>
    <n v="0.18959424737208175"/>
    <x v="1"/>
    <x v="6"/>
    <x v="1"/>
  </r>
  <r>
    <x v="0"/>
    <x v="13"/>
    <x v="17"/>
    <n v="0.11685107199608824"/>
    <x v="1"/>
    <x v="6"/>
    <x v="1"/>
  </r>
  <r>
    <x v="0"/>
    <x v="4"/>
    <x v="17"/>
    <n v="7.9166074991780633E-2"/>
    <x v="1"/>
    <x v="6"/>
    <x v="1"/>
  </r>
  <r>
    <x v="0"/>
    <x v="3"/>
    <x v="17"/>
    <n v="7.5719533078900447E-2"/>
    <x v="1"/>
    <x v="6"/>
    <x v="1"/>
  </r>
  <r>
    <x v="0"/>
    <x v="37"/>
    <x v="17"/>
    <n v="0.12887488270343606"/>
    <x v="1"/>
    <x v="4"/>
    <x v="1"/>
  </r>
  <r>
    <x v="0"/>
    <x v="38"/>
    <x v="17"/>
    <n v="0.14867817247459914"/>
    <x v="1"/>
    <x v="4"/>
    <x v="1"/>
  </r>
  <r>
    <x v="0"/>
    <x v="5"/>
    <x v="17"/>
    <n v="0.18046961987410182"/>
    <x v="1"/>
    <x v="4"/>
    <x v="1"/>
  </r>
  <r>
    <x v="0"/>
    <x v="6"/>
    <x v="17"/>
    <n v="0.15407304496639584"/>
    <x v="1"/>
    <x v="4"/>
    <x v="1"/>
  </r>
  <r>
    <x v="0"/>
    <x v="7"/>
    <x v="17"/>
    <n v="0.14993213380422188"/>
    <x v="1"/>
    <x v="4"/>
    <x v="1"/>
  </r>
  <r>
    <x v="0"/>
    <x v="8"/>
    <x v="17"/>
    <n v="0.15522361960291531"/>
    <x v="1"/>
    <x v="4"/>
    <x v="1"/>
  </r>
  <r>
    <x v="0"/>
    <x v="9"/>
    <x v="17"/>
    <n v="0.14310115643267918"/>
    <x v="1"/>
    <x v="4"/>
    <x v="1"/>
  </r>
  <r>
    <x v="0"/>
    <x v="10"/>
    <x v="17"/>
    <n v="0.13879321665086586"/>
    <x v="1"/>
    <x v="4"/>
    <x v="1"/>
  </r>
  <r>
    <x v="0"/>
    <x v="11"/>
    <x v="17"/>
    <n v="0.12284219793573303"/>
    <x v="1"/>
    <x v="4"/>
    <x v="1"/>
  </r>
  <r>
    <x v="0"/>
    <x v="12"/>
    <x v="17"/>
    <n v="0.10637251684251869"/>
    <x v="1"/>
    <x v="4"/>
    <x v="1"/>
  </r>
  <r>
    <x v="0"/>
    <x v="13"/>
    <x v="17"/>
    <n v="8.1283821020609492E-2"/>
    <x v="1"/>
    <x v="4"/>
    <x v="1"/>
  </r>
  <r>
    <x v="0"/>
    <x v="4"/>
    <x v="17"/>
    <n v="6.7490652543111596E-2"/>
    <x v="1"/>
    <x v="4"/>
    <x v="1"/>
  </r>
  <r>
    <x v="0"/>
    <x v="3"/>
    <x v="17"/>
    <n v="5.7804049528621615E-2"/>
    <x v="1"/>
    <x v="4"/>
    <x v="1"/>
  </r>
  <r>
    <x v="0"/>
    <x v="5"/>
    <x v="18"/>
    <n v="0.12734488206805872"/>
    <x v="1"/>
    <x v="3"/>
    <x v="1"/>
  </r>
  <r>
    <x v="0"/>
    <x v="6"/>
    <x v="18"/>
    <n v="9.0981232530364053E-2"/>
    <x v="1"/>
    <x v="3"/>
    <x v="1"/>
  </r>
  <r>
    <x v="0"/>
    <x v="7"/>
    <x v="18"/>
    <n v="0.12188541365579098"/>
    <x v="1"/>
    <x v="3"/>
    <x v="1"/>
  </r>
  <r>
    <x v="0"/>
    <x v="8"/>
    <x v="18"/>
    <n v="0.16192858891071515"/>
    <x v="1"/>
    <x v="3"/>
    <x v="1"/>
  </r>
  <r>
    <x v="0"/>
    <x v="9"/>
    <x v="18"/>
    <n v="0.14332596147329002"/>
    <x v="1"/>
    <x v="3"/>
    <x v="1"/>
  </r>
  <r>
    <x v="0"/>
    <x v="10"/>
    <x v="18"/>
    <n v="0.10438242883048243"/>
    <x v="1"/>
    <x v="3"/>
    <x v="1"/>
  </r>
  <r>
    <x v="0"/>
    <x v="11"/>
    <x v="18"/>
    <n v="0.12307433695994563"/>
    <x v="1"/>
    <x v="3"/>
    <x v="1"/>
  </r>
  <r>
    <x v="0"/>
    <x v="12"/>
    <x v="18"/>
    <n v="9.6106550211558783E-2"/>
    <x v="1"/>
    <x v="3"/>
    <x v="1"/>
  </r>
  <r>
    <x v="0"/>
    <x v="13"/>
    <x v="18"/>
    <n v="0.12678922914910884"/>
    <x v="1"/>
    <x v="3"/>
    <x v="1"/>
  </r>
  <r>
    <x v="0"/>
    <x v="4"/>
    <x v="18"/>
    <n v="6.842709508059408E-2"/>
    <x v="1"/>
    <x v="3"/>
    <x v="1"/>
  </r>
  <r>
    <x v="0"/>
    <x v="3"/>
    <x v="18"/>
    <n v="8.5889758181975306E-2"/>
    <x v="1"/>
    <x v="3"/>
    <x v="1"/>
  </r>
  <r>
    <x v="0"/>
    <x v="5"/>
    <x v="18"/>
    <n v="0.10124418661043655"/>
    <x v="1"/>
    <x v="0"/>
    <x v="1"/>
  </r>
  <r>
    <x v="0"/>
    <x v="6"/>
    <x v="18"/>
    <n v="0.10530419240200839"/>
    <x v="1"/>
    <x v="0"/>
    <x v="1"/>
  </r>
  <r>
    <x v="0"/>
    <x v="7"/>
    <x v="18"/>
    <n v="0.11747172828616859"/>
    <x v="1"/>
    <x v="0"/>
    <x v="1"/>
  </r>
  <r>
    <x v="0"/>
    <x v="8"/>
    <x v="18"/>
    <n v="0.12283180517028613"/>
    <x v="1"/>
    <x v="0"/>
    <x v="1"/>
  </r>
  <r>
    <x v="0"/>
    <x v="9"/>
    <x v="18"/>
    <n v="0.12846575899992629"/>
    <x v="1"/>
    <x v="0"/>
    <x v="1"/>
  </r>
  <r>
    <x v="0"/>
    <x v="10"/>
    <x v="18"/>
    <n v="0.12657477235376846"/>
    <x v="1"/>
    <x v="0"/>
    <x v="1"/>
  </r>
  <r>
    <x v="0"/>
    <x v="11"/>
    <x v="18"/>
    <n v="0.12093109888197562"/>
    <x v="1"/>
    <x v="0"/>
    <x v="1"/>
  </r>
  <r>
    <x v="0"/>
    <x v="12"/>
    <x v="18"/>
    <n v="0.11644785319676454"/>
    <x v="1"/>
    <x v="0"/>
    <x v="1"/>
  </r>
  <r>
    <x v="0"/>
    <x v="13"/>
    <x v="18"/>
    <n v="0.10257673720061478"/>
    <x v="1"/>
    <x v="0"/>
    <x v="1"/>
  </r>
  <r>
    <x v="0"/>
    <x v="4"/>
    <x v="18"/>
    <n v="2.628526064705583E-2"/>
    <x v="1"/>
    <x v="0"/>
    <x v="1"/>
  </r>
  <r>
    <x v="0"/>
    <x v="3"/>
    <x v="18"/>
    <n v="-1.9735063477247516E-3"/>
    <x v="1"/>
    <x v="0"/>
    <x v="1"/>
  </r>
  <r>
    <x v="0"/>
    <x v="5"/>
    <x v="18"/>
    <n v="1.0278049793552757"/>
    <x v="1"/>
    <x v="1"/>
    <x v="1"/>
  </r>
  <r>
    <x v="0"/>
    <x v="6"/>
    <x v="18"/>
    <n v="0.65353921940574544"/>
    <x v="1"/>
    <x v="1"/>
    <x v="1"/>
  </r>
  <r>
    <x v="0"/>
    <x v="7"/>
    <x v="18"/>
    <n v="0.46985447007973291"/>
    <x v="1"/>
    <x v="1"/>
    <x v="1"/>
  </r>
  <r>
    <x v="0"/>
    <x v="8"/>
    <x v="18"/>
    <n v="0.38702123006881117"/>
    <x v="1"/>
    <x v="1"/>
    <x v="1"/>
  </r>
  <r>
    <x v="0"/>
    <x v="9"/>
    <x v="18"/>
    <n v="0.30524270603376658"/>
    <x v="1"/>
    <x v="1"/>
    <x v="1"/>
  </r>
  <r>
    <x v="0"/>
    <x v="10"/>
    <x v="18"/>
    <n v="0.25097792941984864"/>
    <x v="1"/>
    <x v="1"/>
    <x v="1"/>
  </r>
  <r>
    <x v="0"/>
    <x v="11"/>
    <x v="18"/>
    <n v="0.20002051931121168"/>
    <x v="1"/>
    <x v="1"/>
    <x v="1"/>
  </r>
  <r>
    <x v="0"/>
    <x v="12"/>
    <x v="18"/>
    <n v="0.18143678982224887"/>
    <x v="1"/>
    <x v="1"/>
    <x v="1"/>
  </r>
  <r>
    <x v="0"/>
    <x v="13"/>
    <x v="18"/>
    <n v="0.16297543246163748"/>
    <x v="1"/>
    <x v="1"/>
    <x v="1"/>
  </r>
  <r>
    <x v="0"/>
    <x v="4"/>
    <x v="18"/>
    <n v="0.14131967762398956"/>
    <x v="1"/>
    <x v="1"/>
    <x v="1"/>
  </r>
  <r>
    <x v="0"/>
    <x v="3"/>
    <x v="18"/>
    <n v="0.12303179047175483"/>
    <x v="1"/>
    <x v="1"/>
    <x v="1"/>
  </r>
  <r>
    <x v="0"/>
    <x v="5"/>
    <x v="18"/>
    <n v="0.198549333309334"/>
    <x v="1"/>
    <x v="2"/>
    <x v="1"/>
  </r>
  <r>
    <x v="0"/>
    <x v="6"/>
    <x v="18"/>
    <n v="0.15923201958186239"/>
    <x v="1"/>
    <x v="2"/>
    <x v="1"/>
  </r>
  <r>
    <x v="0"/>
    <x v="7"/>
    <x v="18"/>
    <n v="0.14387404293986483"/>
    <x v="1"/>
    <x v="2"/>
    <x v="1"/>
  </r>
  <r>
    <x v="0"/>
    <x v="8"/>
    <x v="18"/>
    <n v="7.9224919791532011E-2"/>
    <x v="1"/>
    <x v="2"/>
    <x v="1"/>
  </r>
  <r>
    <x v="0"/>
    <x v="9"/>
    <x v="18"/>
    <n v="4.2603075082295216E-2"/>
    <x v="1"/>
    <x v="2"/>
    <x v="1"/>
  </r>
  <r>
    <x v="0"/>
    <x v="10"/>
    <x v="18"/>
    <n v="1.7069335892350157E-2"/>
    <x v="1"/>
    <x v="2"/>
    <x v="1"/>
  </r>
  <r>
    <x v="0"/>
    <x v="11"/>
    <x v="18"/>
    <n v="8.8422585661440678E-3"/>
    <x v="1"/>
    <x v="2"/>
    <x v="1"/>
  </r>
  <r>
    <x v="0"/>
    <x v="12"/>
    <x v="18"/>
    <n v="3.0944256200399201E-2"/>
    <x v="1"/>
    <x v="2"/>
    <x v="1"/>
  </r>
  <r>
    <x v="0"/>
    <x v="13"/>
    <x v="18"/>
    <n v="5.3640585961100218E-2"/>
    <x v="1"/>
    <x v="2"/>
    <x v="1"/>
  </r>
  <r>
    <x v="0"/>
    <x v="4"/>
    <x v="18"/>
    <n v="3.8088589899527125E-2"/>
    <x v="1"/>
    <x v="2"/>
    <x v="1"/>
  </r>
  <r>
    <x v="0"/>
    <x v="3"/>
    <x v="18"/>
    <n v="7.189745736774289E-2"/>
    <x v="1"/>
    <x v="2"/>
    <x v="1"/>
  </r>
  <r>
    <x v="0"/>
    <x v="5"/>
    <x v="18"/>
    <n v="0.42655290054000994"/>
    <x v="1"/>
    <x v="6"/>
    <x v="1"/>
  </r>
  <r>
    <x v="0"/>
    <x v="6"/>
    <x v="18"/>
    <n v="0.32762470831142987"/>
    <x v="1"/>
    <x v="6"/>
    <x v="1"/>
  </r>
  <r>
    <x v="0"/>
    <x v="7"/>
    <x v="18"/>
    <n v="0.26358108193308216"/>
    <x v="1"/>
    <x v="6"/>
    <x v="1"/>
  </r>
  <r>
    <x v="0"/>
    <x v="8"/>
    <x v="18"/>
    <n v="0.19327136085095598"/>
    <x v="1"/>
    <x v="6"/>
    <x v="1"/>
  </r>
  <r>
    <x v="0"/>
    <x v="9"/>
    <x v="18"/>
    <n v="0.21032098830930401"/>
    <x v="1"/>
    <x v="6"/>
    <x v="1"/>
  </r>
  <r>
    <x v="0"/>
    <x v="10"/>
    <x v="18"/>
    <n v="0.22339189400139192"/>
    <x v="1"/>
    <x v="6"/>
    <x v="1"/>
  </r>
  <r>
    <x v="0"/>
    <x v="11"/>
    <x v="18"/>
    <n v="0.18487077760799653"/>
    <x v="1"/>
    <x v="6"/>
    <x v="1"/>
  </r>
  <r>
    <x v="0"/>
    <x v="12"/>
    <x v="18"/>
    <n v="0.14796173207833907"/>
    <x v="1"/>
    <x v="6"/>
    <x v="1"/>
  </r>
  <r>
    <x v="0"/>
    <x v="13"/>
    <x v="18"/>
    <n v="0.13726533779803041"/>
    <x v="1"/>
    <x v="6"/>
    <x v="1"/>
  </r>
  <r>
    <x v="0"/>
    <x v="4"/>
    <x v="18"/>
    <n v="0.13113808604636867"/>
    <x v="1"/>
    <x v="6"/>
    <x v="1"/>
  </r>
  <r>
    <x v="0"/>
    <x v="3"/>
    <x v="18"/>
    <n v="0.12455491436425636"/>
    <x v="1"/>
    <x v="6"/>
    <x v="1"/>
  </r>
  <r>
    <x v="0"/>
    <x v="5"/>
    <x v="18"/>
    <n v="0.13926522242121808"/>
    <x v="1"/>
    <x v="4"/>
    <x v="1"/>
  </r>
  <r>
    <x v="0"/>
    <x v="6"/>
    <x v="18"/>
    <n v="0.16534873223023494"/>
    <x v="1"/>
    <x v="4"/>
    <x v="1"/>
  </r>
  <r>
    <x v="0"/>
    <x v="7"/>
    <x v="18"/>
    <n v="0.1760740088091981"/>
    <x v="1"/>
    <x v="4"/>
    <x v="1"/>
  </r>
  <r>
    <x v="0"/>
    <x v="8"/>
    <x v="18"/>
    <n v="0.14583873175518258"/>
    <x v="1"/>
    <x v="4"/>
    <x v="1"/>
  </r>
  <r>
    <x v="0"/>
    <x v="9"/>
    <x v="18"/>
    <n v="0.13102440577864849"/>
    <x v="1"/>
    <x v="4"/>
    <x v="1"/>
  </r>
  <r>
    <x v="0"/>
    <x v="10"/>
    <x v="18"/>
    <n v="0.14640601338330472"/>
    <x v="1"/>
    <x v="4"/>
    <x v="1"/>
  </r>
  <r>
    <x v="0"/>
    <x v="11"/>
    <x v="18"/>
    <n v="0.14656589726720126"/>
    <x v="1"/>
    <x v="4"/>
    <x v="1"/>
  </r>
  <r>
    <x v="0"/>
    <x v="12"/>
    <x v="18"/>
    <n v="0.12285856289393493"/>
    <x v="1"/>
    <x v="4"/>
    <x v="1"/>
  </r>
  <r>
    <x v="0"/>
    <x v="13"/>
    <x v="18"/>
    <n v="9.3739228813997766E-2"/>
    <x v="1"/>
    <x v="4"/>
    <x v="1"/>
  </r>
  <r>
    <x v="0"/>
    <x v="4"/>
    <x v="18"/>
    <n v="7.2493678978209353E-2"/>
    <x v="1"/>
    <x v="4"/>
    <x v="1"/>
  </r>
  <r>
    <x v="0"/>
    <x v="3"/>
    <x v="18"/>
    <n v="7.6488235320047782E-2"/>
    <x v="1"/>
    <x v="4"/>
    <x v="1"/>
  </r>
  <r>
    <x v="0"/>
    <x v="8"/>
    <x v="19"/>
    <n v="0.13430654748507087"/>
    <x v="1"/>
    <x v="3"/>
    <x v="1"/>
  </r>
  <r>
    <x v="0"/>
    <x v="9"/>
    <x v="19"/>
    <n v="0.14666681364180745"/>
    <x v="1"/>
    <x v="3"/>
    <x v="1"/>
  </r>
  <r>
    <x v="0"/>
    <x v="10"/>
    <x v="19"/>
    <n v="0.14821826973324392"/>
    <x v="1"/>
    <x v="3"/>
    <x v="1"/>
  </r>
  <r>
    <x v="0"/>
    <x v="11"/>
    <x v="19"/>
    <n v="0.1664705906729449"/>
    <x v="1"/>
    <x v="3"/>
    <x v="1"/>
  </r>
  <r>
    <x v="0"/>
    <x v="12"/>
    <x v="19"/>
    <n v="8.2464291669531509E-2"/>
    <x v="1"/>
    <x v="3"/>
    <x v="1"/>
  </r>
  <r>
    <x v="0"/>
    <x v="13"/>
    <x v="19"/>
    <n v="7.8241514754324282E-2"/>
    <x v="1"/>
    <x v="3"/>
    <x v="1"/>
  </r>
  <r>
    <x v="0"/>
    <x v="4"/>
    <x v="19"/>
    <n v="6.1213439744541187E-2"/>
    <x v="1"/>
    <x v="3"/>
    <x v="1"/>
  </r>
  <r>
    <x v="0"/>
    <x v="3"/>
    <x v="19"/>
    <n v="0.1049450904002156"/>
    <x v="1"/>
    <x v="3"/>
    <x v="1"/>
  </r>
  <r>
    <x v="0"/>
    <x v="8"/>
    <x v="19"/>
    <n v="0.1122101128827"/>
    <x v="1"/>
    <x v="0"/>
    <x v="1"/>
  </r>
  <r>
    <x v="0"/>
    <x v="9"/>
    <x v="19"/>
    <n v="0.11685248255350489"/>
    <x v="1"/>
    <x v="0"/>
    <x v="1"/>
  </r>
  <r>
    <x v="0"/>
    <x v="10"/>
    <x v="19"/>
    <n v="0.12314650501992541"/>
    <x v="1"/>
    <x v="0"/>
    <x v="1"/>
  </r>
  <r>
    <x v="0"/>
    <x v="11"/>
    <x v="19"/>
    <n v="0.11925735203139731"/>
    <x v="1"/>
    <x v="0"/>
    <x v="1"/>
  </r>
  <r>
    <x v="0"/>
    <x v="12"/>
    <x v="19"/>
    <n v="0.11330706138577207"/>
    <x v="1"/>
    <x v="0"/>
    <x v="1"/>
  </r>
  <r>
    <x v="0"/>
    <x v="13"/>
    <x v="19"/>
    <n v="0.10510097053360856"/>
    <x v="1"/>
    <x v="0"/>
    <x v="1"/>
  </r>
  <r>
    <x v="0"/>
    <x v="4"/>
    <x v="19"/>
    <n v="5.6612208015162979E-2"/>
    <x v="1"/>
    <x v="0"/>
    <x v="1"/>
  </r>
  <r>
    <x v="0"/>
    <x v="3"/>
    <x v="19"/>
    <n v="3.816826381269145E-2"/>
    <x v="1"/>
    <x v="0"/>
    <x v="1"/>
  </r>
  <r>
    <x v="0"/>
    <x v="8"/>
    <x v="19"/>
    <n v="0.7427375420965967"/>
    <x v="1"/>
    <x v="1"/>
    <x v="1"/>
  </r>
  <r>
    <x v="0"/>
    <x v="9"/>
    <x v="19"/>
    <n v="0.51795028441654201"/>
    <x v="1"/>
    <x v="1"/>
    <x v="1"/>
  </r>
  <r>
    <x v="0"/>
    <x v="10"/>
    <x v="19"/>
    <n v="0.38937976818301379"/>
    <x v="1"/>
    <x v="1"/>
    <x v="1"/>
  </r>
  <r>
    <x v="0"/>
    <x v="11"/>
    <x v="19"/>
    <n v="0.32013399352605787"/>
    <x v="1"/>
    <x v="1"/>
    <x v="1"/>
  </r>
  <r>
    <x v="0"/>
    <x v="12"/>
    <x v="19"/>
    <n v="0.24494201478392652"/>
    <x v="1"/>
    <x v="1"/>
    <x v="1"/>
  </r>
  <r>
    <x v="0"/>
    <x v="13"/>
    <x v="19"/>
    <n v="0.20029649511298753"/>
    <x v="1"/>
    <x v="1"/>
    <x v="1"/>
  </r>
  <r>
    <x v="0"/>
    <x v="4"/>
    <x v="19"/>
    <n v="0.16213093565366332"/>
    <x v="1"/>
    <x v="1"/>
    <x v="1"/>
  </r>
  <r>
    <x v="0"/>
    <x v="3"/>
    <x v="19"/>
    <n v="0.15235978133550354"/>
    <x v="1"/>
    <x v="1"/>
    <x v="1"/>
  </r>
  <r>
    <x v="0"/>
    <x v="8"/>
    <x v="19"/>
    <n v="0.13266491075358022"/>
    <x v="1"/>
    <x v="2"/>
    <x v="1"/>
  </r>
  <r>
    <x v="0"/>
    <x v="9"/>
    <x v="19"/>
    <n v="0.12545667459905308"/>
    <x v="1"/>
    <x v="2"/>
    <x v="1"/>
  </r>
  <r>
    <x v="0"/>
    <x v="10"/>
    <x v="19"/>
    <n v="0.10304804989533811"/>
    <x v="1"/>
    <x v="2"/>
    <x v="1"/>
  </r>
  <r>
    <x v="0"/>
    <x v="11"/>
    <x v="19"/>
    <n v="7.1289327009226966E-2"/>
    <x v="1"/>
    <x v="2"/>
    <x v="1"/>
  </r>
  <r>
    <x v="0"/>
    <x v="12"/>
    <x v="19"/>
    <n v="4.8112883022798592E-2"/>
    <x v="1"/>
    <x v="2"/>
    <x v="1"/>
  </r>
  <r>
    <x v="0"/>
    <x v="13"/>
    <x v="19"/>
    <n v="2.8908365605851527E-2"/>
    <x v="1"/>
    <x v="2"/>
    <x v="1"/>
  </r>
  <r>
    <x v="0"/>
    <x v="4"/>
    <x v="19"/>
    <n v="2.4056141821480415E-2"/>
    <x v="1"/>
    <x v="2"/>
    <x v="1"/>
  </r>
  <r>
    <x v="0"/>
    <x v="3"/>
    <x v="19"/>
    <n v="4.7489250347903633E-2"/>
    <x v="1"/>
    <x v="2"/>
    <x v="1"/>
  </r>
  <r>
    <x v="0"/>
    <x v="8"/>
    <x v="19"/>
    <n v="0.32800370491046982"/>
    <x v="1"/>
    <x v="6"/>
    <x v="1"/>
  </r>
  <r>
    <x v="0"/>
    <x v="9"/>
    <x v="19"/>
    <n v="0.29189478025305404"/>
    <x v="1"/>
    <x v="6"/>
    <x v="1"/>
  </r>
  <r>
    <x v="0"/>
    <x v="10"/>
    <x v="19"/>
    <n v="0.26446592561643945"/>
    <x v="1"/>
    <x v="6"/>
    <x v="1"/>
  </r>
  <r>
    <x v="0"/>
    <x v="11"/>
    <x v="19"/>
    <n v="0.20040790217179771"/>
    <x v="1"/>
    <x v="6"/>
    <x v="1"/>
  </r>
  <r>
    <x v="0"/>
    <x v="12"/>
    <x v="19"/>
    <n v="0.1879906622834675"/>
    <x v="1"/>
    <x v="6"/>
    <x v="1"/>
  </r>
  <r>
    <x v="0"/>
    <x v="13"/>
    <x v="19"/>
    <n v="0.1626703880704945"/>
    <x v="1"/>
    <x v="6"/>
    <x v="1"/>
  </r>
  <r>
    <x v="0"/>
    <x v="4"/>
    <x v="19"/>
    <n v="0.12842117340079495"/>
    <x v="1"/>
    <x v="6"/>
    <x v="1"/>
  </r>
  <r>
    <x v="0"/>
    <x v="3"/>
    <x v="19"/>
    <n v="0.12430524657328013"/>
    <x v="1"/>
    <x v="6"/>
    <x v="1"/>
  </r>
  <r>
    <x v="0"/>
    <x v="8"/>
    <x v="19"/>
    <n v="0.1419732606657127"/>
    <x v="1"/>
    <x v="4"/>
    <x v="1"/>
  </r>
  <r>
    <x v="0"/>
    <x v="9"/>
    <x v="19"/>
    <n v="0.14588627154909695"/>
    <x v="1"/>
    <x v="4"/>
    <x v="1"/>
  </r>
  <r>
    <x v="0"/>
    <x v="10"/>
    <x v="19"/>
    <n v="0.15944417527324406"/>
    <x v="1"/>
    <x v="4"/>
    <x v="1"/>
  </r>
  <r>
    <x v="0"/>
    <x v="11"/>
    <x v="19"/>
    <n v="0.13835052351569277"/>
    <x v="1"/>
    <x v="4"/>
    <x v="1"/>
  </r>
  <r>
    <x v="0"/>
    <x v="12"/>
    <x v="19"/>
    <n v="0.1279420681378387"/>
    <x v="1"/>
    <x v="4"/>
    <x v="1"/>
  </r>
  <r>
    <x v="0"/>
    <x v="13"/>
    <x v="19"/>
    <n v="0.11764243366897054"/>
    <x v="1"/>
    <x v="4"/>
    <x v="1"/>
  </r>
  <r>
    <x v="0"/>
    <x v="4"/>
    <x v="19"/>
    <n v="0.10464917480759772"/>
    <x v="1"/>
    <x v="4"/>
    <x v="1"/>
  </r>
  <r>
    <x v="0"/>
    <x v="3"/>
    <x v="19"/>
    <n v="9.7551855790427133E-2"/>
    <x v="1"/>
    <x v="4"/>
    <x v="1"/>
  </r>
  <r>
    <x v="0"/>
    <x v="32"/>
    <x v="0"/>
    <n v="10034.08"/>
    <x v="1"/>
    <x v="7"/>
    <x v="0"/>
  </r>
  <r>
    <x v="0"/>
    <x v="33"/>
    <x v="0"/>
    <n v="11456.08"/>
    <x v="1"/>
    <x v="7"/>
    <x v="0"/>
  </r>
  <r>
    <x v="0"/>
    <x v="34"/>
    <x v="0"/>
    <n v="12381.84"/>
    <x v="1"/>
    <x v="7"/>
    <x v="0"/>
  </r>
  <r>
    <x v="0"/>
    <x v="35"/>
    <x v="0"/>
    <n v="13918.62"/>
    <x v="1"/>
    <x v="7"/>
    <x v="0"/>
  </r>
  <r>
    <x v="0"/>
    <x v="36"/>
    <x v="0"/>
    <n v="16901.82"/>
    <x v="1"/>
    <x v="7"/>
    <x v="0"/>
  </r>
  <r>
    <x v="0"/>
    <x v="37"/>
    <x v="0"/>
    <n v="20003.759999999998"/>
    <x v="1"/>
    <x v="7"/>
    <x v="0"/>
  </r>
  <r>
    <x v="0"/>
    <x v="38"/>
    <x v="0"/>
    <n v="22308.54"/>
    <x v="1"/>
    <x v="7"/>
    <x v="0"/>
  </r>
  <r>
    <x v="0"/>
    <x v="5"/>
    <x v="0"/>
    <n v="24363.71"/>
    <x v="1"/>
    <x v="7"/>
    <x v="0"/>
  </r>
  <r>
    <x v="0"/>
    <x v="6"/>
    <x v="0"/>
    <n v="27623.439999999999"/>
    <x v="1"/>
    <x v="7"/>
    <x v="0"/>
  </r>
  <r>
    <x v="0"/>
    <x v="7"/>
    <x v="0"/>
    <n v="32078.74"/>
    <x v="1"/>
    <x v="7"/>
    <x v="0"/>
  </r>
  <r>
    <x v="0"/>
    <x v="8"/>
    <x v="0"/>
    <n v="36617.449999999997"/>
    <x v="1"/>
    <x v="7"/>
    <x v="0"/>
  </r>
  <r>
    <x v="0"/>
    <x v="9"/>
    <x v="0"/>
    <n v="43920.76"/>
    <x v="1"/>
    <x v="7"/>
    <x v="0"/>
  </r>
  <r>
    <x v="0"/>
    <x v="10"/>
    <x v="0"/>
    <n v="49247.28"/>
    <x v="1"/>
    <x v="7"/>
    <x v="0"/>
  </r>
  <r>
    <x v="0"/>
    <x v="11"/>
    <x v="0"/>
    <n v="52759.08"/>
    <x v="1"/>
    <x v="7"/>
    <x v="0"/>
  </r>
  <r>
    <x v="0"/>
    <x v="12"/>
    <x v="0"/>
    <n v="54690.080000000002"/>
    <x v="1"/>
    <x v="7"/>
    <x v="0"/>
  </r>
  <r>
    <x v="0"/>
    <x v="13"/>
    <x v="0"/>
    <n v="58287.95"/>
    <x v="1"/>
    <x v="7"/>
    <x v="0"/>
  </r>
  <r>
    <x v="0"/>
    <x v="4"/>
    <x v="0"/>
    <n v="47362.51"/>
    <x v="1"/>
    <x v="7"/>
    <x v="0"/>
  </r>
  <r>
    <x v="0"/>
    <x v="3"/>
    <x v="0"/>
    <n v="49348.43"/>
    <x v="1"/>
    <x v="7"/>
    <x v="0"/>
  </r>
  <r>
    <x v="0"/>
    <x v="33"/>
    <x v="1"/>
    <n v="0.14171702836732414"/>
    <x v="1"/>
    <x v="7"/>
    <x v="1"/>
  </r>
  <r>
    <x v="0"/>
    <x v="34"/>
    <x v="1"/>
    <n v="8.0809491553829993E-2"/>
    <x v="1"/>
    <x v="7"/>
    <x v="1"/>
  </r>
  <r>
    <x v="0"/>
    <x v="35"/>
    <x v="1"/>
    <n v="0.12411564032486289"/>
    <x v="1"/>
    <x v="7"/>
    <x v="1"/>
  </r>
  <r>
    <x v="0"/>
    <x v="36"/>
    <x v="1"/>
    <n v="0.2143315932182932"/>
    <x v="1"/>
    <x v="7"/>
    <x v="1"/>
  </r>
  <r>
    <x v="0"/>
    <x v="37"/>
    <x v="1"/>
    <n v="0.1835269811180098"/>
    <x v="1"/>
    <x v="7"/>
    <x v="1"/>
  </r>
  <r>
    <x v="0"/>
    <x v="38"/>
    <x v="1"/>
    <n v="0.11521733914024179"/>
    <x v="1"/>
    <x v="7"/>
    <x v="1"/>
  </r>
  <r>
    <x v="0"/>
    <x v="5"/>
    <x v="1"/>
    <n v="9.2124809602062596E-2"/>
    <x v="1"/>
    <x v="7"/>
    <x v="1"/>
  </r>
  <r>
    <x v="0"/>
    <x v="6"/>
    <x v="1"/>
    <n v="0.13379448368085156"/>
    <x v="1"/>
    <x v="7"/>
    <x v="1"/>
  </r>
  <r>
    <x v="0"/>
    <x v="7"/>
    <x v="1"/>
    <n v="0.1612869360224507"/>
    <x v="1"/>
    <x v="7"/>
    <x v="1"/>
  </r>
  <r>
    <x v="0"/>
    <x v="8"/>
    <x v="1"/>
    <n v="0.14148654217715517"/>
    <x v="1"/>
    <x v="7"/>
    <x v="1"/>
  </r>
  <r>
    <x v="0"/>
    <x v="9"/>
    <x v="1"/>
    <n v="0.19944889663261667"/>
    <x v="1"/>
    <x v="7"/>
    <x v="1"/>
  </r>
  <r>
    <x v="0"/>
    <x v="10"/>
    <x v="1"/>
    <n v="0.12127567920045101"/>
    <x v="1"/>
    <x v="7"/>
    <x v="1"/>
  </r>
  <r>
    <x v="0"/>
    <x v="11"/>
    <x v="1"/>
    <n v="7.1309522069036069E-2"/>
    <x v="1"/>
    <x v="7"/>
    <x v="1"/>
  </r>
  <r>
    <x v="0"/>
    <x v="12"/>
    <x v="1"/>
    <n v="3.660033495656112E-2"/>
    <x v="1"/>
    <x v="7"/>
    <x v="1"/>
  </r>
  <r>
    <x v="0"/>
    <x v="13"/>
    <x v="1"/>
    <n v="6.578651923712675E-2"/>
    <x v="1"/>
    <x v="7"/>
    <x v="1"/>
  </r>
  <r>
    <x v="0"/>
    <x v="4"/>
    <x v="1"/>
    <n v="-0.18743908475079318"/>
    <x v="1"/>
    <x v="7"/>
    <x v="1"/>
  </r>
  <r>
    <x v="0"/>
    <x v="3"/>
    <x v="1"/>
    <n v="4.1930210202119733E-2"/>
    <x v="1"/>
    <x v="7"/>
    <x v="1"/>
  </r>
  <r>
    <x v="0"/>
    <x v="35"/>
    <x v="16"/>
    <n v="0.11525164613236893"/>
    <x v="1"/>
    <x v="7"/>
    <x v="1"/>
  </r>
  <r>
    <x v="0"/>
    <x v="36"/>
    <x v="16"/>
    <n v="0.13841116078550564"/>
    <x v="1"/>
    <x v="7"/>
    <x v="1"/>
  </r>
  <r>
    <x v="0"/>
    <x v="37"/>
    <x v="16"/>
    <n v="0.17338936917139747"/>
    <x v="1"/>
    <x v="7"/>
    <x v="1"/>
  </r>
  <r>
    <x v="0"/>
    <x v="38"/>
    <x v="16"/>
    <n v="0.17028504917771015"/>
    <x v="1"/>
    <x v="7"/>
    <x v="1"/>
  </r>
  <r>
    <x v="0"/>
    <x v="5"/>
    <x v="16"/>
    <n v="0.12963112406681221"/>
    <x v="1"/>
    <x v="7"/>
    <x v="1"/>
  </r>
  <r>
    <x v="0"/>
    <x v="6"/>
    <x v="16"/>
    <n v="0.11358158862362577"/>
    <x v="1"/>
    <x v="7"/>
    <x v="1"/>
  </r>
  <r>
    <x v="0"/>
    <x v="7"/>
    <x v="16"/>
    <n v="0.12870916383347764"/>
    <x v="1"/>
    <x v="7"/>
    <x v="1"/>
  </r>
  <r>
    <x v="0"/>
    <x v="8"/>
    <x v="16"/>
    <n v="0.14546430063330029"/>
    <x v="1"/>
    <x v="7"/>
    <x v="1"/>
  </r>
  <r>
    <x v="0"/>
    <x v="9"/>
    <x v="16"/>
    <n v="0.16716080565664737"/>
    <x v="1"/>
    <x v="7"/>
    <x v="1"/>
  </r>
  <r>
    <x v="0"/>
    <x v="10"/>
    <x v="16"/>
    <n v="0.15359929615114498"/>
    <x v="1"/>
    <x v="7"/>
    <x v="1"/>
  </r>
  <r>
    <x v="0"/>
    <x v="11"/>
    <x v="16"/>
    <n v="0.12945701081493977"/>
    <x v="1"/>
    <x v="7"/>
    <x v="1"/>
  </r>
  <r>
    <x v="0"/>
    <x v="12"/>
    <x v="16"/>
    <n v="7.5836407960101937E-2"/>
    <x v="1"/>
    <x v="7"/>
    <x v="1"/>
  </r>
  <r>
    <x v="0"/>
    <x v="13"/>
    <x v="16"/>
    <n v="5.7788507361813179E-2"/>
    <x v="1"/>
    <x v="7"/>
    <x v="1"/>
  </r>
  <r>
    <x v="0"/>
    <x v="4"/>
    <x v="16"/>
    <n v="-3.5329127823114925E-2"/>
    <x v="1"/>
    <x v="7"/>
    <x v="1"/>
  </r>
  <r>
    <x v="0"/>
    <x v="3"/>
    <x v="16"/>
    <n v="-3.36786079492013E-2"/>
    <x v="1"/>
    <x v="7"/>
    <x v="1"/>
  </r>
  <r>
    <x v="0"/>
    <x v="37"/>
    <x v="17"/>
    <n v="0.1479601576236329"/>
    <x v="1"/>
    <x v="7"/>
    <x v="1"/>
  </r>
  <r>
    <x v="0"/>
    <x v="38"/>
    <x v="17"/>
    <n v="0.14258106380638069"/>
    <x v="1"/>
    <x v="7"/>
    <x v="1"/>
  </r>
  <r>
    <x v="0"/>
    <x v="5"/>
    <x v="17"/>
    <n v="0.14496351218739312"/>
    <x v="1"/>
    <x v="7"/>
    <x v="1"/>
  </r>
  <r>
    <x v="0"/>
    <x v="6"/>
    <x v="17"/>
    <n v="0.14692842595972189"/>
    <x v="1"/>
    <x v="7"/>
    <x v="1"/>
  </r>
  <r>
    <x v="0"/>
    <x v="7"/>
    <x v="17"/>
    <n v="0.13672854481142904"/>
    <x v="1"/>
    <x v="7"/>
    <x v="1"/>
  </r>
  <r>
    <x v="0"/>
    <x v="8"/>
    <x v="17"/>
    <n v="0.1285356748143438"/>
    <x v="1"/>
    <x v="7"/>
    <x v="1"/>
  </r>
  <r>
    <x v="0"/>
    <x v="9"/>
    <x v="17"/>
    <n v="0.14509031003491435"/>
    <x v="1"/>
    <x v="7"/>
    <x v="1"/>
  </r>
  <r>
    <x v="0"/>
    <x v="10"/>
    <x v="17"/>
    <n v="0.15113899368399797"/>
    <x v="1"/>
    <x v="7"/>
    <x v="1"/>
  </r>
  <r>
    <x v="0"/>
    <x v="11"/>
    <x v="17"/>
    <n v="0.13816149913649722"/>
    <x v="1"/>
    <x v="7"/>
    <x v="1"/>
  </r>
  <r>
    <x v="0"/>
    <x v="12"/>
    <x v="17"/>
    <n v="0.11259793978571775"/>
    <x v="1"/>
    <x v="7"/>
    <x v="1"/>
  </r>
  <r>
    <x v="0"/>
    <x v="13"/>
    <x v="17"/>
    <n v="9.7433306924784802E-2"/>
    <x v="1"/>
    <x v="7"/>
    <x v="1"/>
  </r>
  <r>
    <x v="0"/>
    <x v="4"/>
    <x v="17"/>
    <n v="1.5203187560623554E-2"/>
    <x v="1"/>
    <x v="7"/>
    <x v="1"/>
  </r>
  <r>
    <x v="0"/>
    <x v="3"/>
    <x v="17"/>
    <n v="4.1044703641857083E-4"/>
    <x v="1"/>
    <x v="7"/>
    <x v="1"/>
  </r>
  <r>
    <x v="0"/>
    <x v="5"/>
    <x v="18"/>
    <n v="0.13511008001157543"/>
    <x v="1"/>
    <x v="7"/>
    <x v="1"/>
  </r>
  <r>
    <x v="0"/>
    <x v="6"/>
    <x v="18"/>
    <n v="0.1339814765985885"/>
    <x v="1"/>
    <x v="7"/>
    <x v="1"/>
  </r>
  <r>
    <x v="0"/>
    <x v="7"/>
    <x v="18"/>
    <n v="0.14567577606088"/>
    <x v="1"/>
    <x v="7"/>
    <x v="1"/>
  </r>
  <r>
    <x v="0"/>
    <x v="8"/>
    <x v="18"/>
    <n v="0.14818833753291272"/>
    <x v="1"/>
    <x v="7"/>
    <x v="1"/>
  </r>
  <r>
    <x v="0"/>
    <x v="9"/>
    <x v="18"/>
    <n v="0.14616740431278119"/>
    <x v="1"/>
    <x v="7"/>
    <x v="1"/>
  </r>
  <r>
    <x v="0"/>
    <x v="10"/>
    <x v="18"/>
    <n v="0.13735437339085732"/>
    <x v="1"/>
    <x v="7"/>
    <x v="1"/>
  </r>
  <r>
    <x v="0"/>
    <x v="11"/>
    <x v="18"/>
    <n v="0.13084667030458519"/>
    <x v="1"/>
    <x v="7"/>
    <x v="1"/>
  </r>
  <r>
    <x v="0"/>
    <x v="12"/>
    <x v="18"/>
    <n v="0.12244856271420201"/>
    <x v="1"/>
    <x v="7"/>
    <x v="1"/>
  </r>
  <r>
    <x v="0"/>
    <x v="13"/>
    <x v="18"/>
    <n v="0.11257351474314925"/>
    <x v="1"/>
    <x v="7"/>
    <x v="1"/>
  </r>
  <r>
    <x v="0"/>
    <x v="4"/>
    <x v="18"/>
    <n v="5.7240802035996685E-2"/>
    <x v="1"/>
    <x v="7"/>
    <x v="1"/>
  </r>
  <r>
    <x v="0"/>
    <x v="3"/>
    <x v="18"/>
    <n v="4.3547393314569138E-2"/>
    <x v="1"/>
    <x v="7"/>
    <x v="1"/>
  </r>
  <r>
    <x v="0"/>
    <x v="8"/>
    <x v="19"/>
    <n v="0.13820648001308067"/>
    <x v="1"/>
    <x v="7"/>
    <x v="1"/>
  </r>
  <r>
    <x v="0"/>
    <x v="9"/>
    <x v="19"/>
    <n v="0.14383499884995254"/>
    <x v="1"/>
    <x v="7"/>
    <x v="1"/>
  </r>
  <r>
    <x v="0"/>
    <x v="10"/>
    <x v="19"/>
    <n v="0.14804710061229254"/>
    <x v="1"/>
    <x v="7"/>
    <x v="1"/>
  </r>
  <r>
    <x v="0"/>
    <x v="11"/>
    <x v="19"/>
    <n v="0.142536553766478"/>
    <x v="1"/>
    <x v="7"/>
    <x v="1"/>
  </r>
  <r>
    <x v="0"/>
    <x v="12"/>
    <x v="19"/>
    <n v="0.12459852260831861"/>
    <x v="1"/>
    <x v="7"/>
    <x v="1"/>
  </r>
  <r>
    <x v="0"/>
    <x v="13"/>
    <x v="19"/>
    <n v="0.11287584105060833"/>
    <x v="1"/>
    <x v="7"/>
    <x v="1"/>
  </r>
  <r>
    <x v="0"/>
    <x v="4"/>
    <x v="19"/>
    <n v="7.8192623232151259E-2"/>
    <x v="1"/>
    <x v="7"/>
    <x v="1"/>
  </r>
  <r>
    <x v="0"/>
    <x v="3"/>
    <x v="19"/>
    <n v="7.3131620665639163E-2"/>
    <x v="1"/>
    <x v="7"/>
    <x v="1"/>
  </r>
  <r>
    <x v="0"/>
    <x v="39"/>
    <x v="0"/>
    <n v="5944.86"/>
    <x v="0"/>
    <x v="0"/>
    <x v="0"/>
  </r>
  <r>
    <x v="0"/>
    <x v="30"/>
    <x v="0"/>
    <n v="5645.05"/>
    <x v="0"/>
    <x v="0"/>
    <x v="0"/>
  </r>
  <r>
    <x v="0"/>
    <x v="39"/>
    <x v="0"/>
    <n v="3320.45"/>
    <x v="0"/>
    <x v="1"/>
    <x v="0"/>
  </r>
  <r>
    <x v="0"/>
    <x v="30"/>
    <x v="0"/>
    <n v="3207"/>
    <x v="0"/>
    <x v="1"/>
    <x v="0"/>
  </r>
  <r>
    <x v="0"/>
    <x v="39"/>
    <x v="0"/>
    <n v="574.26"/>
    <x v="0"/>
    <x v="2"/>
    <x v="0"/>
  </r>
  <r>
    <x v="0"/>
    <x v="30"/>
    <x v="0"/>
    <n v="474.06"/>
    <x v="0"/>
    <x v="2"/>
    <x v="0"/>
  </r>
  <r>
    <x v="0"/>
    <x v="39"/>
    <x v="0"/>
    <n v="2258.87"/>
    <x v="0"/>
    <x v="3"/>
    <x v="0"/>
  </r>
  <r>
    <x v="0"/>
    <x v="30"/>
    <x v="0"/>
    <n v="2045.38"/>
    <x v="0"/>
    <x v="3"/>
    <x v="0"/>
  </r>
  <r>
    <x v="0"/>
    <x v="39"/>
    <x v="0"/>
    <n v="1555.36"/>
    <x v="0"/>
    <x v="4"/>
    <x v="0"/>
  </r>
  <r>
    <x v="0"/>
    <x v="30"/>
    <x v="0"/>
    <n v="1542.51"/>
    <x v="0"/>
    <x v="4"/>
    <x v="0"/>
  </r>
  <r>
    <x v="0"/>
    <x v="39"/>
    <x v="0"/>
    <n v="997.19"/>
    <x v="0"/>
    <x v="5"/>
    <x v="0"/>
  </r>
  <r>
    <x v="0"/>
    <x v="30"/>
    <x v="0"/>
    <n v="920.43"/>
    <x v="0"/>
    <x v="5"/>
    <x v="0"/>
  </r>
  <r>
    <x v="0"/>
    <x v="39"/>
    <x v="0"/>
    <n v="563.69000000000005"/>
    <x v="0"/>
    <x v="6"/>
    <x v="0"/>
  </r>
  <r>
    <x v="0"/>
    <x v="30"/>
    <x v="0"/>
    <n v="512.48"/>
    <x v="0"/>
    <x v="6"/>
    <x v="0"/>
  </r>
  <r>
    <x v="0"/>
    <x v="39"/>
    <x v="2"/>
    <n v="4006.39"/>
    <x v="0"/>
    <x v="0"/>
    <x v="0"/>
  </r>
  <r>
    <x v="0"/>
    <x v="30"/>
    <x v="2"/>
    <n v="3765.36"/>
    <x v="0"/>
    <x v="0"/>
    <x v="0"/>
  </r>
  <r>
    <x v="0"/>
    <x v="39"/>
    <x v="2"/>
    <n v="108.64"/>
    <x v="0"/>
    <x v="1"/>
    <x v="0"/>
  </r>
  <r>
    <x v="0"/>
    <x v="30"/>
    <x v="2"/>
    <n v="79.55"/>
    <x v="0"/>
    <x v="1"/>
    <x v="0"/>
  </r>
  <r>
    <x v="0"/>
    <x v="39"/>
    <x v="2"/>
    <n v="88.9"/>
    <x v="0"/>
    <x v="2"/>
    <x v="0"/>
  </r>
  <r>
    <x v="0"/>
    <x v="30"/>
    <x v="2"/>
    <n v="66.72"/>
    <x v="0"/>
    <x v="2"/>
    <x v="0"/>
  </r>
  <r>
    <x v="0"/>
    <x v="39"/>
    <x v="2"/>
    <n v="251.51"/>
    <x v="0"/>
    <x v="3"/>
    <x v="0"/>
  </r>
  <r>
    <x v="0"/>
    <x v="30"/>
    <x v="2"/>
    <n v="215.5"/>
    <x v="0"/>
    <x v="3"/>
    <x v="0"/>
  </r>
  <r>
    <x v="0"/>
    <x v="39"/>
    <x v="2"/>
    <n v="333.95"/>
    <x v="0"/>
    <x v="4"/>
    <x v="0"/>
  </r>
  <r>
    <x v="0"/>
    <x v="30"/>
    <x v="2"/>
    <n v="332.13"/>
    <x v="0"/>
    <x v="4"/>
    <x v="0"/>
  </r>
  <r>
    <x v="0"/>
    <x v="39"/>
    <x v="2"/>
    <n v="65.150000000000006"/>
    <x v="0"/>
    <x v="6"/>
    <x v="0"/>
  </r>
  <r>
    <x v="0"/>
    <x v="30"/>
    <x v="2"/>
    <n v="34.840000000000003"/>
    <x v="0"/>
    <x v="6"/>
    <x v="0"/>
  </r>
  <r>
    <x v="0"/>
    <x v="3"/>
    <x v="4"/>
    <n v="3975.0400000000009"/>
    <x v="1"/>
    <x v="0"/>
    <x v="0"/>
  </r>
  <r>
    <x v="0"/>
    <x v="3"/>
    <x v="4"/>
    <n v="6203.7199999999993"/>
    <x v="1"/>
    <x v="1"/>
    <x v="0"/>
  </r>
  <r>
    <x v="0"/>
    <x v="3"/>
    <x v="4"/>
    <n v="6665.07"/>
    <x v="1"/>
    <x v="2"/>
    <x v="0"/>
  </r>
  <r>
    <x v="0"/>
    <x v="3"/>
    <x v="4"/>
    <n v="3405.82"/>
    <x v="1"/>
    <x v="3"/>
    <x v="0"/>
  </r>
  <r>
    <x v="0"/>
    <x v="3"/>
    <x v="4"/>
    <n v="6205.0599999999995"/>
    <x v="1"/>
    <x v="4"/>
    <x v="0"/>
  </r>
  <r>
    <x v="0"/>
    <x v="3"/>
    <x v="4"/>
    <n v="605.12999999999988"/>
    <x v="1"/>
    <x v="6"/>
    <x v="0"/>
  </r>
  <r>
    <x v="0"/>
    <x v="3"/>
    <x v="9"/>
    <n v="3.8771358275639987"/>
    <x v="1"/>
    <x v="0"/>
    <x v="1"/>
  </r>
  <r>
    <x v="0"/>
    <x v="3"/>
    <x v="9"/>
    <n v="6.3835892013179199E-2"/>
    <x v="1"/>
    <x v="1"/>
    <x v="1"/>
  </r>
  <r>
    <x v="0"/>
    <x v="3"/>
    <x v="9"/>
    <n v="2.786017251131646E-2"/>
    <x v="1"/>
    <x v="2"/>
    <x v="1"/>
  </r>
  <r>
    <x v="0"/>
    <x v="3"/>
    <x v="9"/>
    <n v="0.23294830613479278"/>
    <x v="1"/>
    <x v="3"/>
    <x v="1"/>
  </r>
  <r>
    <x v="0"/>
    <x v="3"/>
    <x v="9"/>
    <n v="0.19971281502515692"/>
    <x v="1"/>
    <x v="4"/>
    <x v="1"/>
  </r>
  <r>
    <x v="0"/>
    <x v="3"/>
    <x v="9"/>
    <n v="0.28498008692347104"/>
    <x v="1"/>
    <x v="6"/>
    <x v="1"/>
  </r>
  <r>
    <x v="0"/>
    <x v="3"/>
    <x v="2"/>
    <n v="15411.77"/>
    <x v="1"/>
    <x v="0"/>
    <x v="0"/>
  </r>
  <r>
    <x v="0"/>
    <x v="3"/>
    <x v="2"/>
    <n v="396.02"/>
    <x v="1"/>
    <x v="1"/>
    <x v="0"/>
  </r>
  <r>
    <x v="0"/>
    <x v="3"/>
    <x v="2"/>
    <n v="185.69"/>
    <x v="1"/>
    <x v="2"/>
    <x v="0"/>
  </r>
  <r>
    <x v="0"/>
    <x v="3"/>
    <x v="2"/>
    <n v="793.38"/>
    <x v="1"/>
    <x v="3"/>
    <x v="0"/>
  </r>
  <r>
    <x v="0"/>
    <x v="3"/>
    <x v="2"/>
    <n v="1239.23"/>
    <x v="1"/>
    <x v="4"/>
    <x v="0"/>
  </r>
  <r>
    <x v="0"/>
    <x v="3"/>
    <x v="2"/>
    <n v="172.45"/>
    <x v="1"/>
    <x v="6"/>
    <x v="0"/>
  </r>
  <r>
    <x v="0"/>
    <x v="39"/>
    <x v="12"/>
    <n v="0.05"/>
    <x v="0"/>
    <x v="0"/>
    <x v="1"/>
  </r>
  <r>
    <x v="0"/>
    <x v="39"/>
    <x v="13"/>
    <n v="0.02"/>
    <x v="0"/>
    <x v="0"/>
    <x v="1"/>
  </r>
  <r>
    <x v="0"/>
    <x v="39"/>
    <x v="14"/>
    <n v="0.03"/>
    <x v="0"/>
    <x v="0"/>
    <x v="1"/>
  </r>
  <r>
    <x v="0"/>
    <x v="39"/>
    <x v="3"/>
    <n v="0.06"/>
    <x v="0"/>
    <x v="0"/>
    <x v="1"/>
  </r>
  <r>
    <x v="0"/>
    <x v="39"/>
    <x v="1"/>
    <n v="0.06"/>
    <x v="0"/>
    <x v="1"/>
    <x v="1"/>
  </r>
  <r>
    <x v="0"/>
    <x v="39"/>
    <x v="1"/>
    <n v="0.22"/>
    <x v="0"/>
    <x v="2"/>
    <x v="1"/>
  </r>
  <r>
    <x v="0"/>
    <x v="39"/>
    <x v="1"/>
    <n v="0.09"/>
    <x v="0"/>
    <x v="3"/>
    <x v="1"/>
  </r>
  <r>
    <x v="0"/>
    <x v="39"/>
    <x v="1"/>
    <n v="0.01"/>
    <x v="0"/>
    <x v="4"/>
    <x v="1"/>
  </r>
  <r>
    <x v="0"/>
    <x v="35"/>
    <x v="2"/>
    <n v="-195.17"/>
    <x v="1"/>
    <x v="1"/>
    <x v="0"/>
  </r>
  <r>
    <x v="0"/>
    <x v="36"/>
    <x v="2"/>
    <n v="-172.99"/>
    <x v="1"/>
    <x v="1"/>
    <x v="0"/>
  </r>
  <r>
    <x v="0"/>
    <x v="37"/>
    <x v="2"/>
    <n v="-196"/>
    <x v="1"/>
    <x v="1"/>
    <x v="0"/>
  </r>
  <r>
    <x v="0"/>
    <x v="38"/>
    <x v="2"/>
    <n v="-263.52"/>
    <x v="1"/>
    <x v="1"/>
    <x v="0"/>
  </r>
  <r>
    <x v="0"/>
    <x v="5"/>
    <x v="2"/>
    <n v="-483.45"/>
    <x v="1"/>
    <x v="1"/>
    <x v="0"/>
  </r>
  <r>
    <x v="0"/>
    <x v="6"/>
    <x v="2"/>
    <n v="-349.51"/>
    <x v="1"/>
    <x v="1"/>
    <x v="0"/>
  </r>
  <r>
    <x v="0"/>
    <x v="7"/>
    <x v="2"/>
    <n v="-297.58999999999997"/>
    <x v="1"/>
    <x v="1"/>
    <x v="0"/>
  </r>
  <r>
    <x v="0"/>
    <x v="8"/>
    <x v="2"/>
    <n v="-215.08"/>
    <x v="1"/>
    <x v="1"/>
    <x v="0"/>
  </r>
  <r>
    <x v="0"/>
    <x v="9"/>
    <x v="2"/>
    <n v="-81.260000000000005"/>
    <x v="1"/>
    <x v="1"/>
    <x v="0"/>
  </r>
  <r>
    <x v="0"/>
    <x v="10"/>
    <x v="2"/>
    <n v="11.96"/>
    <x v="1"/>
    <x v="1"/>
    <x v="0"/>
  </r>
  <r>
    <x v="0"/>
    <x v="11"/>
    <x v="2"/>
    <n v="31.22"/>
    <x v="1"/>
    <x v="1"/>
    <x v="0"/>
  </r>
  <r>
    <x v="0"/>
    <x v="12"/>
    <x v="2"/>
    <n v="57.46"/>
    <x v="1"/>
    <x v="1"/>
    <x v="0"/>
  </r>
  <r>
    <x v="0"/>
    <x v="13"/>
    <x v="2"/>
    <n v="26.15"/>
    <x v="1"/>
    <x v="1"/>
    <x v="0"/>
  </r>
  <r>
    <x v="0"/>
    <x v="4"/>
    <x v="2"/>
    <n v="170.46"/>
    <x v="1"/>
    <x v="1"/>
    <x v="0"/>
  </r>
  <r>
    <x v="0"/>
    <x v="3"/>
    <x v="2"/>
    <n v="325.55"/>
    <x v="1"/>
    <x v="1"/>
    <x v="0"/>
  </r>
  <r>
    <x v="0"/>
    <x v="35"/>
    <x v="4"/>
    <n v="278.61"/>
    <x v="1"/>
    <x v="1"/>
    <x v="0"/>
  </r>
  <r>
    <x v="0"/>
    <x v="36"/>
    <x v="4"/>
    <n v="511.20000000000005"/>
    <x v="1"/>
    <x v="1"/>
    <x v="0"/>
  </r>
  <r>
    <x v="0"/>
    <x v="37"/>
    <x v="4"/>
    <n v="1042.04"/>
    <x v="1"/>
    <x v="1"/>
    <x v="0"/>
  </r>
  <r>
    <x v="0"/>
    <x v="38"/>
    <x v="4"/>
    <n v="1826.66"/>
    <x v="1"/>
    <x v="1"/>
    <x v="0"/>
  </r>
  <r>
    <x v="0"/>
    <x v="5"/>
    <x v="4"/>
    <n v="2086.63"/>
    <x v="1"/>
    <x v="1"/>
    <x v="0"/>
  </r>
  <r>
    <x v="0"/>
    <x v="6"/>
    <x v="4"/>
    <n v="1719.0500000000002"/>
    <x v="1"/>
    <x v="1"/>
    <x v="0"/>
  </r>
  <r>
    <x v="0"/>
    <x v="7"/>
    <x v="4"/>
    <n v="1897.1200000000001"/>
    <x v="1"/>
    <x v="1"/>
    <x v="0"/>
  </r>
  <r>
    <x v="0"/>
    <x v="8"/>
    <x v="4"/>
    <n v="2019.25"/>
    <x v="1"/>
    <x v="1"/>
    <x v="0"/>
  </r>
  <r>
    <x v="0"/>
    <x v="9"/>
    <x v="4"/>
    <n v="2531.8900000000003"/>
    <x v="1"/>
    <x v="1"/>
    <x v="0"/>
  </r>
  <r>
    <x v="0"/>
    <x v="10"/>
    <x v="4"/>
    <n v="3419.11"/>
    <x v="1"/>
    <x v="1"/>
    <x v="0"/>
  </r>
  <r>
    <x v="0"/>
    <x v="11"/>
    <x v="4"/>
    <n v="4051.48"/>
    <x v="1"/>
    <x v="1"/>
    <x v="0"/>
  </r>
  <r>
    <x v="0"/>
    <x v="12"/>
    <x v="4"/>
    <n v="4992.2300000000005"/>
    <x v="1"/>
    <x v="1"/>
    <x v="0"/>
  </r>
  <r>
    <x v="0"/>
    <x v="13"/>
    <x v="4"/>
    <n v="5846.03"/>
    <x v="1"/>
    <x v="1"/>
    <x v="0"/>
  </r>
  <r>
    <x v="0"/>
    <x v="4"/>
    <x v="4"/>
    <n v="5850.69"/>
    <x v="1"/>
    <x v="1"/>
    <x v="0"/>
  </r>
  <r>
    <x v="0"/>
    <x v="3"/>
    <x v="4"/>
    <n v="6203.7199999999993"/>
    <x v="1"/>
    <x v="1"/>
    <x v="0"/>
  </r>
  <r>
    <x v="0"/>
    <x v="35"/>
    <x v="9"/>
    <n v="-0.70051326226625021"/>
    <x v="1"/>
    <x v="1"/>
    <x v="1"/>
  </r>
  <r>
    <x v="0"/>
    <x v="36"/>
    <x v="9"/>
    <n v="-0.3383998435054773"/>
    <x v="1"/>
    <x v="1"/>
    <x v="1"/>
  </r>
  <r>
    <x v="0"/>
    <x v="37"/>
    <x v="9"/>
    <n v="-0.18809258761659822"/>
    <x v="1"/>
    <x v="1"/>
    <x v="1"/>
  </r>
  <r>
    <x v="0"/>
    <x v="38"/>
    <x v="9"/>
    <n v="-0.14426330023102271"/>
    <x v="1"/>
    <x v="1"/>
    <x v="1"/>
  </r>
  <r>
    <x v="0"/>
    <x v="5"/>
    <x v="9"/>
    <n v="-0.23168937473342183"/>
    <x v="1"/>
    <x v="1"/>
    <x v="1"/>
  </r>
  <r>
    <x v="0"/>
    <x v="6"/>
    <x v="9"/>
    <n v="-0.20331578488118435"/>
    <x v="1"/>
    <x v="1"/>
    <x v="1"/>
  </r>
  <r>
    <x v="0"/>
    <x v="7"/>
    <x v="9"/>
    <n v="-0.15686408872396052"/>
    <x v="1"/>
    <x v="1"/>
    <x v="1"/>
  </r>
  <r>
    <x v="0"/>
    <x v="8"/>
    <x v="9"/>
    <n v="-0.10651479509718956"/>
    <x v="1"/>
    <x v="1"/>
    <x v="1"/>
  </r>
  <r>
    <x v="0"/>
    <x v="9"/>
    <x v="9"/>
    <n v="-3.209460126624774E-2"/>
    <x v="1"/>
    <x v="1"/>
    <x v="1"/>
  </r>
  <r>
    <x v="0"/>
    <x v="10"/>
    <x v="9"/>
    <n v="3.4979863180769266E-3"/>
    <x v="1"/>
    <x v="1"/>
    <x v="1"/>
  </r>
  <r>
    <x v="0"/>
    <x v="11"/>
    <x v="9"/>
    <n v="7.7058260191337482E-3"/>
    <x v="1"/>
    <x v="1"/>
    <x v="1"/>
  </r>
  <r>
    <x v="0"/>
    <x v="12"/>
    <x v="9"/>
    <n v="1.1509886363408736E-2"/>
    <x v="1"/>
    <x v="1"/>
    <x v="1"/>
  </r>
  <r>
    <x v="0"/>
    <x v="13"/>
    <x v="9"/>
    <n v="4.4731210753280433E-3"/>
    <x v="1"/>
    <x v="1"/>
    <x v="1"/>
  </r>
  <r>
    <x v="0"/>
    <x v="4"/>
    <x v="9"/>
    <n v="2.913502509960364E-2"/>
    <x v="1"/>
    <x v="1"/>
    <x v="1"/>
  </r>
  <r>
    <x v="0"/>
    <x v="3"/>
    <x v="9"/>
    <n v="5.2476578568987645E-2"/>
    <x v="1"/>
    <x v="1"/>
    <x v="1"/>
  </r>
  <r>
    <x v="0"/>
    <x v="5"/>
    <x v="13"/>
    <n v="-2.9000000000000001E-2"/>
    <x v="1"/>
    <x v="0"/>
    <x v="1"/>
  </r>
  <r>
    <x v="0"/>
    <x v="6"/>
    <x v="13"/>
    <n v="7.5999999999999998E-2"/>
    <x v="1"/>
    <x v="0"/>
    <x v="1"/>
  </r>
  <r>
    <x v="0"/>
    <x v="7"/>
    <x v="13"/>
    <n v="8.9999999999999993E-3"/>
    <x v="1"/>
    <x v="0"/>
    <x v="1"/>
  </r>
  <r>
    <x v="0"/>
    <x v="8"/>
    <x v="13"/>
    <n v="6.4000000000000001E-2"/>
    <x v="1"/>
    <x v="0"/>
    <x v="1"/>
  </r>
  <r>
    <x v="0"/>
    <x v="9"/>
    <x v="13"/>
    <n v="1.4999999999999999E-2"/>
    <x v="1"/>
    <x v="0"/>
    <x v="1"/>
  </r>
  <r>
    <x v="0"/>
    <x v="10"/>
    <x v="13"/>
    <n v="-2.8000000000000001E-2"/>
    <x v="1"/>
    <x v="0"/>
    <x v="1"/>
  </r>
  <r>
    <x v="0"/>
    <x v="32"/>
    <x v="2"/>
    <n v="10.97"/>
    <x v="1"/>
    <x v="3"/>
    <x v="0"/>
  </r>
  <r>
    <x v="0"/>
    <x v="33"/>
    <x v="2"/>
    <n v="84.05"/>
    <x v="1"/>
    <x v="3"/>
    <x v="0"/>
  </r>
  <r>
    <x v="0"/>
    <x v="34"/>
    <x v="2"/>
    <n v="89.8"/>
    <x v="1"/>
    <x v="3"/>
    <x v="0"/>
  </r>
  <r>
    <x v="0"/>
    <x v="35"/>
    <x v="2"/>
    <n v="96.41"/>
    <x v="1"/>
    <x v="3"/>
    <x v="0"/>
  </r>
  <r>
    <x v="0"/>
    <x v="36"/>
    <x v="2"/>
    <n v="90.86"/>
    <x v="1"/>
    <x v="3"/>
    <x v="0"/>
  </r>
  <r>
    <x v="0"/>
    <x v="37"/>
    <x v="2"/>
    <n v="123.55"/>
    <x v="1"/>
    <x v="3"/>
    <x v="0"/>
  </r>
  <r>
    <x v="0"/>
    <x v="38"/>
    <x v="2"/>
    <n v="129.19"/>
    <x v="1"/>
    <x v="3"/>
    <x v="0"/>
  </r>
  <r>
    <x v="0"/>
    <x v="5"/>
    <x v="2"/>
    <n v="256.18"/>
    <x v="1"/>
    <x v="3"/>
    <x v="0"/>
  </r>
  <r>
    <x v="0"/>
    <x v="6"/>
    <x v="2"/>
    <n v="436.36"/>
    <x v="1"/>
    <x v="3"/>
    <x v="0"/>
  </r>
  <r>
    <x v="0"/>
    <x v="7"/>
    <x v="2"/>
    <n v="566.29"/>
    <x v="1"/>
    <x v="3"/>
    <x v="0"/>
  </r>
  <r>
    <x v="0"/>
    <x v="8"/>
    <x v="2"/>
    <n v="643.15"/>
    <x v="1"/>
    <x v="3"/>
    <x v="0"/>
  </r>
  <r>
    <x v="0"/>
    <x v="9"/>
    <x v="2"/>
    <n v="731.28"/>
    <x v="1"/>
    <x v="3"/>
    <x v="0"/>
  </r>
  <r>
    <x v="0"/>
    <x v="10"/>
    <x v="2"/>
    <n v="834.78"/>
    <x v="1"/>
    <x v="3"/>
    <x v="0"/>
  </r>
  <r>
    <x v="0"/>
    <x v="11"/>
    <x v="2"/>
    <n v="903.97"/>
    <x v="1"/>
    <x v="3"/>
    <x v="0"/>
  </r>
  <r>
    <x v="0"/>
    <x v="12"/>
    <x v="2"/>
    <n v="933.72"/>
    <x v="1"/>
    <x v="3"/>
    <x v="0"/>
  </r>
  <r>
    <x v="0"/>
    <x v="13"/>
    <x v="2"/>
    <n v="926.32"/>
    <x v="1"/>
    <x v="3"/>
    <x v="0"/>
  </r>
  <r>
    <x v="0"/>
    <x v="4"/>
    <x v="2"/>
    <n v="841.49"/>
    <x v="1"/>
    <x v="3"/>
    <x v="0"/>
  </r>
  <r>
    <x v="0"/>
    <x v="3"/>
    <x v="2"/>
    <n v="793.38"/>
    <x v="1"/>
    <x v="3"/>
    <x v="0"/>
  </r>
  <r>
    <x v="0"/>
    <x v="32"/>
    <x v="2"/>
    <n v="1693.11"/>
    <x v="1"/>
    <x v="0"/>
    <x v="0"/>
  </r>
  <r>
    <x v="0"/>
    <x v="33"/>
    <x v="2"/>
    <n v="1960.83"/>
    <x v="1"/>
    <x v="0"/>
    <x v="0"/>
  </r>
  <r>
    <x v="0"/>
    <x v="34"/>
    <x v="2"/>
    <n v="2074.89"/>
    <x v="1"/>
    <x v="0"/>
    <x v="0"/>
  </r>
  <r>
    <x v="0"/>
    <x v="35"/>
    <x v="2"/>
    <n v="2334.5500000000002"/>
    <x v="1"/>
    <x v="0"/>
    <x v="0"/>
  </r>
  <r>
    <x v="0"/>
    <x v="36"/>
    <x v="2"/>
    <n v="2761.12"/>
    <x v="1"/>
    <x v="0"/>
    <x v="0"/>
  </r>
  <r>
    <x v="0"/>
    <x v="37"/>
    <x v="2"/>
    <n v="3241.67"/>
    <x v="1"/>
    <x v="0"/>
    <x v="0"/>
  </r>
  <r>
    <x v="0"/>
    <x v="38"/>
    <x v="2"/>
    <n v="3720.87"/>
    <x v="1"/>
    <x v="0"/>
    <x v="0"/>
  </r>
  <r>
    <x v="0"/>
    <x v="5"/>
    <x v="2"/>
    <n v="4328.1899999999996"/>
    <x v="1"/>
    <x v="0"/>
    <x v="0"/>
  </r>
  <r>
    <x v="0"/>
    <x v="6"/>
    <x v="2"/>
    <n v="5106.71"/>
    <x v="1"/>
    <x v="0"/>
    <x v="0"/>
  </r>
  <r>
    <x v="0"/>
    <x v="7"/>
    <x v="2"/>
    <n v="6000.92"/>
    <x v="1"/>
    <x v="0"/>
    <x v="0"/>
  </r>
  <r>
    <x v="0"/>
    <x v="8"/>
    <x v="2"/>
    <n v="7191.24"/>
    <x v="1"/>
    <x v="0"/>
    <x v="0"/>
  </r>
  <r>
    <x v="0"/>
    <x v="9"/>
    <x v="2"/>
    <n v="8694.42"/>
    <x v="1"/>
    <x v="0"/>
    <x v="0"/>
  </r>
  <r>
    <x v="0"/>
    <x v="10"/>
    <x v="2"/>
    <n v="10419.379999999999"/>
    <x v="1"/>
    <x v="0"/>
    <x v="0"/>
  </r>
  <r>
    <x v="0"/>
    <x v="11"/>
    <x v="2"/>
    <n v="11636.85"/>
    <x v="1"/>
    <x v="0"/>
    <x v="0"/>
  </r>
  <r>
    <x v="0"/>
    <x v="12"/>
    <x v="2"/>
    <n v="12348.08"/>
    <x v="1"/>
    <x v="0"/>
    <x v="0"/>
  </r>
  <r>
    <x v="0"/>
    <x v="13"/>
    <x v="2"/>
    <n v="13203.7"/>
    <x v="1"/>
    <x v="0"/>
    <x v="0"/>
  </r>
  <r>
    <x v="0"/>
    <x v="4"/>
    <x v="2"/>
    <n v="14128.12"/>
    <x v="1"/>
    <x v="0"/>
    <x v="0"/>
  </r>
  <r>
    <x v="0"/>
    <x v="3"/>
    <x v="2"/>
    <n v="15411.77"/>
    <x v="1"/>
    <x v="0"/>
    <x v="0"/>
  </r>
  <r>
    <x v="0"/>
    <x v="32"/>
    <x v="2"/>
    <n v="-73.44"/>
    <x v="1"/>
    <x v="1"/>
    <x v="0"/>
  </r>
  <r>
    <x v="0"/>
    <x v="33"/>
    <x v="2"/>
    <n v="-122.44"/>
    <x v="1"/>
    <x v="1"/>
    <x v="0"/>
  </r>
  <r>
    <x v="0"/>
    <x v="34"/>
    <x v="2"/>
    <n v="-174.49"/>
    <x v="1"/>
    <x v="1"/>
    <x v="0"/>
  </r>
  <r>
    <x v="0"/>
    <x v="35"/>
    <x v="2"/>
    <n v="-195.17"/>
    <x v="1"/>
    <x v="1"/>
    <x v="0"/>
  </r>
  <r>
    <x v="0"/>
    <x v="36"/>
    <x v="2"/>
    <n v="-172.99"/>
    <x v="1"/>
    <x v="1"/>
    <x v="0"/>
  </r>
  <r>
    <x v="0"/>
    <x v="37"/>
    <x v="2"/>
    <n v="-196"/>
    <x v="1"/>
    <x v="1"/>
    <x v="0"/>
  </r>
  <r>
    <x v="0"/>
    <x v="38"/>
    <x v="2"/>
    <n v="-258.95999999999998"/>
    <x v="1"/>
    <x v="1"/>
    <x v="0"/>
  </r>
  <r>
    <x v="0"/>
    <x v="5"/>
    <x v="2"/>
    <n v="-489.6"/>
    <x v="1"/>
    <x v="1"/>
    <x v="0"/>
  </r>
  <r>
    <x v="0"/>
    <x v="6"/>
    <x v="2"/>
    <n v="-380.34"/>
    <x v="1"/>
    <x v="1"/>
    <x v="0"/>
  </r>
  <r>
    <x v="0"/>
    <x v="7"/>
    <x v="2"/>
    <n v="-331.52"/>
    <x v="1"/>
    <x v="1"/>
    <x v="0"/>
  </r>
  <r>
    <x v="0"/>
    <x v="8"/>
    <x v="2"/>
    <n v="-215.08"/>
    <x v="1"/>
    <x v="1"/>
    <x v="0"/>
  </r>
  <r>
    <x v="0"/>
    <x v="9"/>
    <x v="2"/>
    <n v="-88.9"/>
    <x v="1"/>
    <x v="1"/>
    <x v="0"/>
  </r>
  <r>
    <x v="0"/>
    <x v="10"/>
    <x v="2"/>
    <n v="11.96"/>
    <x v="1"/>
    <x v="1"/>
    <x v="0"/>
  </r>
  <r>
    <x v="0"/>
    <x v="11"/>
    <x v="2"/>
    <n v="31.22"/>
    <x v="1"/>
    <x v="1"/>
    <x v="0"/>
  </r>
  <r>
    <x v="0"/>
    <x v="12"/>
    <x v="2"/>
    <n v="57.46"/>
    <x v="1"/>
    <x v="1"/>
    <x v="0"/>
  </r>
  <r>
    <x v="0"/>
    <x v="13"/>
    <x v="2"/>
    <n v="26.15"/>
    <x v="1"/>
    <x v="1"/>
    <x v="0"/>
  </r>
  <r>
    <x v="0"/>
    <x v="4"/>
    <x v="2"/>
    <n v="170.46"/>
    <x v="1"/>
    <x v="1"/>
    <x v="0"/>
  </r>
  <r>
    <x v="0"/>
    <x v="3"/>
    <x v="2"/>
    <n v="325.55"/>
    <x v="1"/>
    <x v="1"/>
    <x v="0"/>
  </r>
  <r>
    <x v="0"/>
    <x v="32"/>
    <x v="2"/>
    <n v="1.9"/>
    <x v="1"/>
    <x v="2"/>
    <x v="0"/>
  </r>
  <r>
    <x v="0"/>
    <x v="33"/>
    <x v="2"/>
    <n v="22.25"/>
    <x v="1"/>
    <x v="2"/>
    <x v="0"/>
  </r>
  <r>
    <x v="0"/>
    <x v="34"/>
    <x v="2"/>
    <n v="73.180000000000007"/>
    <x v="1"/>
    <x v="2"/>
    <x v="0"/>
  </r>
  <r>
    <x v="0"/>
    <x v="35"/>
    <x v="2"/>
    <n v="159.71"/>
    <x v="1"/>
    <x v="2"/>
    <x v="0"/>
  </r>
  <r>
    <x v="0"/>
    <x v="36"/>
    <x v="2"/>
    <n v="287.19"/>
    <x v="1"/>
    <x v="2"/>
    <x v="0"/>
  </r>
  <r>
    <x v="0"/>
    <x v="37"/>
    <x v="2"/>
    <n v="386.03"/>
    <x v="1"/>
    <x v="2"/>
    <x v="0"/>
  </r>
  <r>
    <x v="0"/>
    <x v="38"/>
    <x v="2"/>
    <n v="436.11"/>
    <x v="1"/>
    <x v="2"/>
    <x v="0"/>
  </r>
  <r>
    <x v="0"/>
    <x v="5"/>
    <x v="2"/>
    <n v="334.62"/>
    <x v="1"/>
    <x v="2"/>
    <x v="0"/>
  </r>
  <r>
    <x v="0"/>
    <x v="6"/>
    <x v="2"/>
    <n v="231.36"/>
    <x v="1"/>
    <x v="2"/>
    <x v="0"/>
  </r>
  <r>
    <x v="0"/>
    <x v="7"/>
    <x v="2"/>
    <n v="283.3"/>
    <x v="1"/>
    <x v="2"/>
    <x v="0"/>
  </r>
  <r>
    <x v="0"/>
    <x v="8"/>
    <x v="2"/>
    <n v="294.29000000000002"/>
    <x v="1"/>
    <x v="2"/>
    <x v="0"/>
  </r>
  <r>
    <x v="0"/>
    <x v="9"/>
    <x v="2"/>
    <n v="149.29"/>
    <x v="1"/>
    <x v="2"/>
    <x v="0"/>
  </r>
  <r>
    <x v="0"/>
    <x v="10"/>
    <x v="2"/>
    <n v="145.55000000000001"/>
    <x v="1"/>
    <x v="2"/>
    <x v="0"/>
  </r>
  <r>
    <x v="0"/>
    <x v="11"/>
    <x v="2"/>
    <n v="52.44"/>
    <x v="1"/>
    <x v="2"/>
    <x v="0"/>
  </r>
  <r>
    <x v="0"/>
    <x v="12"/>
    <x v="2"/>
    <n v="60.89"/>
    <x v="1"/>
    <x v="2"/>
    <x v="0"/>
  </r>
  <r>
    <x v="0"/>
    <x v="13"/>
    <x v="2"/>
    <n v="117.12"/>
    <x v="1"/>
    <x v="2"/>
    <x v="0"/>
  </r>
  <r>
    <x v="0"/>
    <x v="4"/>
    <x v="2"/>
    <n v="145"/>
    <x v="1"/>
    <x v="2"/>
    <x v="0"/>
  </r>
  <r>
    <x v="0"/>
    <x v="3"/>
    <x v="2"/>
    <n v="185.69"/>
    <x v="1"/>
    <x v="2"/>
    <x v="0"/>
  </r>
  <r>
    <x v="0"/>
    <x v="32"/>
    <x v="2"/>
    <n v="-19.149999999999999"/>
    <x v="1"/>
    <x v="6"/>
    <x v="0"/>
  </r>
  <r>
    <x v="0"/>
    <x v="33"/>
    <x v="2"/>
    <n v="2.04"/>
    <x v="1"/>
    <x v="6"/>
    <x v="0"/>
  </r>
  <r>
    <x v="0"/>
    <x v="34"/>
    <x v="2"/>
    <n v="11.46"/>
    <x v="1"/>
    <x v="6"/>
    <x v="0"/>
  </r>
  <r>
    <x v="0"/>
    <x v="35"/>
    <x v="2"/>
    <n v="48.96"/>
    <x v="1"/>
    <x v="6"/>
    <x v="0"/>
  </r>
  <r>
    <x v="0"/>
    <x v="36"/>
    <x v="2"/>
    <n v="9.82"/>
    <x v="1"/>
    <x v="6"/>
    <x v="0"/>
  </r>
  <r>
    <x v="0"/>
    <x v="37"/>
    <x v="2"/>
    <n v="51.53"/>
    <x v="1"/>
    <x v="6"/>
    <x v="0"/>
  </r>
  <r>
    <x v="0"/>
    <x v="38"/>
    <x v="2"/>
    <n v="69.97"/>
    <x v="1"/>
    <x v="6"/>
    <x v="0"/>
  </r>
  <r>
    <x v="0"/>
    <x v="5"/>
    <x v="2"/>
    <n v="61.01"/>
    <x v="1"/>
    <x v="6"/>
    <x v="0"/>
  </r>
  <r>
    <x v="0"/>
    <x v="6"/>
    <x v="2"/>
    <n v="98.96"/>
    <x v="1"/>
    <x v="6"/>
    <x v="0"/>
  </r>
  <r>
    <x v="0"/>
    <x v="7"/>
    <x v="2"/>
    <n v="57.65"/>
    <x v="1"/>
    <x v="6"/>
    <x v="0"/>
  </r>
  <r>
    <x v="0"/>
    <x v="8"/>
    <x v="2"/>
    <n v="93.64"/>
    <x v="1"/>
    <x v="6"/>
    <x v="0"/>
  </r>
  <r>
    <x v="0"/>
    <x v="9"/>
    <x v="2"/>
    <n v="136.32"/>
    <x v="1"/>
    <x v="6"/>
    <x v="0"/>
  </r>
  <r>
    <x v="0"/>
    <x v="10"/>
    <x v="2"/>
    <n v="181.12"/>
    <x v="1"/>
    <x v="6"/>
    <x v="0"/>
  </r>
  <r>
    <x v="0"/>
    <x v="11"/>
    <x v="2"/>
    <n v="231.6"/>
    <x v="1"/>
    <x v="6"/>
    <x v="0"/>
  </r>
  <r>
    <x v="0"/>
    <x v="12"/>
    <x v="2"/>
    <n v="166.1"/>
    <x v="1"/>
    <x v="6"/>
    <x v="0"/>
  </r>
  <r>
    <x v="0"/>
    <x v="13"/>
    <x v="2"/>
    <n v="102.71"/>
    <x v="1"/>
    <x v="6"/>
    <x v="0"/>
  </r>
  <r>
    <x v="0"/>
    <x v="4"/>
    <x v="2"/>
    <n v="126.81"/>
    <x v="1"/>
    <x v="6"/>
    <x v="0"/>
  </r>
  <r>
    <x v="0"/>
    <x v="3"/>
    <x v="2"/>
    <n v="172.45"/>
    <x v="1"/>
    <x v="6"/>
    <x v="0"/>
  </r>
  <r>
    <x v="0"/>
    <x v="32"/>
    <x v="2"/>
    <n v="162.16999999999999"/>
    <x v="1"/>
    <x v="4"/>
    <x v="0"/>
  </r>
  <r>
    <x v="0"/>
    <x v="33"/>
    <x v="2"/>
    <n v="226.27"/>
    <x v="1"/>
    <x v="4"/>
    <x v="0"/>
  </r>
  <r>
    <x v="0"/>
    <x v="34"/>
    <x v="2"/>
    <n v="229.85"/>
    <x v="1"/>
    <x v="4"/>
    <x v="0"/>
  </r>
  <r>
    <x v="0"/>
    <x v="35"/>
    <x v="2"/>
    <n v="279.99"/>
    <x v="1"/>
    <x v="4"/>
    <x v="0"/>
  </r>
  <r>
    <x v="0"/>
    <x v="36"/>
    <x v="2"/>
    <n v="351.42"/>
    <x v="1"/>
    <x v="4"/>
    <x v="0"/>
  </r>
  <r>
    <x v="0"/>
    <x v="37"/>
    <x v="2"/>
    <n v="416.78"/>
    <x v="1"/>
    <x v="4"/>
    <x v="0"/>
  </r>
  <r>
    <x v="0"/>
    <x v="38"/>
    <x v="2"/>
    <n v="453.14"/>
    <x v="1"/>
    <x v="4"/>
    <x v="0"/>
  </r>
  <r>
    <x v="0"/>
    <x v="5"/>
    <x v="2"/>
    <n v="508.63"/>
    <x v="1"/>
    <x v="4"/>
    <x v="0"/>
  </r>
  <r>
    <x v="0"/>
    <x v="6"/>
    <x v="2"/>
    <n v="684.26"/>
    <x v="1"/>
    <x v="4"/>
    <x v="0"/>
  </r>
  <r>
    <x v="0"/>
    <x v="7"/>
    <x v="2"/>
    <n v="819.24"/>
    <x v="1"/>
    <x v="4"/>
    <x v="0"/>
  </r>
  <r>
    <x v="0"/>
    <x v="8"/>
    <x v="2"/>
    <n v="936.78"/>
    <x v="1"/>
    <x v="4"/>
    <x v="0"/>
  </r>
  <r>
    <x v="0"/>
    <x v="9"/>
    <x v="2"/>
    <n v="963.95"/>
    <x v="1"/>
    <x v="4"/>
    <x v="0"/>
  </r>
  <r>
    <x v="0"/>
    <x v="10"/>
    <x v="2"/>
    <n v="892.46"/>
    <x v="1"/>
    <x v="4"/>
    <x v="0"/>
  </r>
  <r>
    <x v="0"/>
    <x v="11"/>
    <x v="2"/>
    <n v="921.48"/>
    <x v="1"/>
    <x v="4"/>
    <x v="0"/>
  </r>
  <r>
    <x v="0"/>
    <x v="12"/>
    <x v="2"/>
    <n v="907.62"/>
    <x v="1"/>
    <x v="4"/>
    <x v="0"/>
  </r>
  <r>
    <x v="0"/>
    <x v="13"/>
    <x v="2"/>
    <n v="965.84"/>
    <x v="1"/>
    <x v="4"/>
    <x v="0"/>
  </r>
  <r>
    <x v="0"/>
    <x v="4"/>
    <x v="2"/>
    <n v="1042.1600000000001"/>
    <x v="1"/>
    <x v="4"/>
    <x v="0"/>
  </r>
  <r>
    <x v="0"/>
    <x v="3"/>
    <x v="2"/>
    <n v="1239.23"/>
    <x v="1"/>
    <x v="4"/>
    <x v="0"/>
  </r>
  <r>
    <x v="0"/>
    <x v="3"/>
    <x v="2"/>
    <n v="70.47"/>
    <x v="1"/>
    <x v="8"/>
    <x v="0"/>
  </r>
  <r>
    <x v="0"/>
    <x v="32"/>
    <x v="15"/>
    <n v="1.1000000000000001E-2"/>
    <x v="1"/>
    <x v="3"/>
    <x v="1"/>
  </r>
  <r>
    <x v="0"/>
    <x v="33"/>
    <x v="15"/>
    <n v="6.7000000000000004E-2"/>
    <x v="1"/>
    <x v="3"/>
    <x v="1"/>
  </r>
  <r>
    <x v="0"/>
    <x v="34"/>
    <x v="15"/>
    <n v="7.0999999999999994E-2"/>
    <x v="1"/>
    <x v="3"/>
    <x v="1"/>
  </r>
  <r>
    <x v="0"/>
    <x v="35"/>
    <x v="15"/>
    <n v="8.1000000000000003E-2"/>
    <x v="1"/>
    <x v="3"/>
    <x v="1"/>
  </r>
  <r>
    <x v="0"/>
    <x v="36"/>
    <x v="15"/>
    <n v="4.7E-2"/>
    <x v="1"/>
    <x v="3"/>
    <x v="1"/>
  </r>
  <r>
    <x v="0"/>
    <x v="37"/>
    <x v="15"/>
    <n v="4.9000000000000002E-2"/>
    <x v="1"/>
    <x v="3"/>
    <x v="1"/>
  </r>
  <r>
    <x v="0"/>
    <x v="38"/>
    <x v="15"/>
    <n v="5.2000000000000005E-2"/>
    <x v="1"/>
    <x v="3"/>
    <x v="1"/>
  </r>
  <r>
    <x v="0"/>
    <x v="5"/>
    <x v="15"/>
    <n v="0.114"/>
    <x v="1"/>
    <x v="3"/>
    <x v="1"/>
  </r>
  <r>
    <x v="0"/>
    <x v="6"/>
    <x v="15"/>
    <n v="0.18899999999999997"/>
    <x v="1"/>
    <x v="3"/>
    <x v="1"/>
  </r>
  <r>
    <x v="0"/>
    <x v="7"/>
    <x v="15"/>
    <n v="0.20100000000000001"/>
    <x v="1"/>
    <x v="3"/>
    <x v="1"/>
  </r>
  <r>
    <x v="0"/>
    <x v="8"/>
    <x v="15"/>
    <n v="0.188"/>
    <x v="1"/>
    <x v="3"/>
    <x v="1"/>
  </r>
  <r>
    <x v="0"/>
    <x v="9"/>
    <x v="15"/>
    <n v="0.14899999999999999"/>
    <x v="1"/>
    <x v="3"/>
    <x v="1"/>
  </r>
  <r>
    <x v="0"/>
    <x v="10"/>
    <x v="15"/>
    <n v="0.16699999999999998"/>
    <x v="1"/>
    <x v="3"/>
    <x v="1"/>
  </r>
  <r>
    <x v="0"/>
    <x v="11"/>
    <x v="15"/>
    <n v="0.16200000000000001"/>
    <x v="1"/>
    <x v="3"/>
    <x v="1"/>
  </r>
  <r>
    <x v="0"/>
    <x v="12"/>
    <x v="15"/>
    <n v="0.21899999999999997"/>
    <x v="1"/>
    <x v="3"/>
    <x v="1"/>
  </r>
  <r>
    <x v="0"/>
    <x v="13"/>
    <x v="15"/>
    <n v="0.17399999999999999"/>
    <x v="1"/>
    <x v="3"/>
    <x v="1"/>
  </r>
  <r>
    <x v="0"/>
    <x v="4"/>
    <x v="15"/>
    <n v="0.188"/>
    <x v="1"/>
    <x v="3"/>
    <x v="1"/>
  </r>
  <r>
    <x v="0"/>
    <x v="3"/>
    <x v="15"/>
    <n v="0.13100000000000001"/>
    <x v="1"/>
    <x v="3"/>
    <x v="1"/>
  </r>
  <r>
    <x v="0"/>
    <x v="32"/>
    <x v="15"/>
    <n v="0.21100000000000002"/>
    <x v="1"/>
    <x v="0"/>
    <x v="1"/>
  </r>
  <r>
    <x v="0"/>
    <x v="33"/>
    <x v="15"/>
    <n v="0.218"/>
    <x v="1"/>
    <x v="0"/>
    <x v="1"/>
  </r>
  <r>
    <x v="0"/>
    <x v="34"/>
    <x v="15"/>
    <n v="0.218"/>
    <x v="1"/>
    <x v="0"/>
    <x v="1"/>
  </r>
  <r>
    <x v="0"/>
    <x v="35"/>
    <x v="15"/>
    <n v="0.22600000000000001"/>
    <x v="1"/>
    <x v="0"/>
    <x v="1"/>
  </r>
  <r>
    <x v="0"/>
    <x v="36"/>
    <x v="15"/>
    <n v="0.23699999999999999"/>
    <x v="1"/>
    <x v="0"/>
    <x v="1"/>
  </r>
  <r>
    <x v="0"/>
    <x v="37"/>
    <x v="15"/>
    <n v="0.245"/>
    <x v="1"/>
    <x v="0"/>
    <x v="1"/>
  </r>
  <r>
    <x v="0"/>
    <x v="38"/>
    <x v="15"/>
    <n v="0.26"/>
    <x v="1"/>
    <x v="0"/>
    <x v="1"/>
  </r>
  <r>
    <x v="0"/>
    <x v="5"/>
    <x v="15"/>
    <n v="0.27500000000000002"/>
    <x v="1"/>
    <x v="0"/>
    <x v="1"/>
  </r>
  <r>
    <x v="0"/>
    <x v="6"/>
    <x v="15"/>
    <n v="0.28199999999999997"/>
    <x v="1"/>
    <x v="0"/>
    <x v="1"/>
  </r>
  <r>
    <x v="0"/>
    <x v="7"/>
    <x v="15"/>
    <n v="0.28999999999999998"/>
    <x v="1"/>
    <x v="0"/>
    <x v="1"/>
  </r>
  <r>
    <x v="0"/>
    <x v="8"/>
    <x v="15"/>
    <n v="0.31"/>
    <x v="1"/>
    <x v="0"/>
    <x v="1"/>
  </r>
  <r>
    <x v="0"/>
    <x v="9"/>
    <x v="15"/>
    <n v="0.32"/>
    <x v="1"/>
    <x v="0"/>
    <x v="1"/>
  </r>
  <r>
    <x v="0"/>
    <x v="10"/>
    <x v="15"/>
    <n v="0.34299999999999997"/>
    <x v="1"/>
    <x v="0"/>
    <x v="1"/>
  </r>
  <r>
    <x v="0"/>
    <x v="11"/>
    <x v="15"/>
    <n v="0.36499999999999999"/>
    <x v="1"/>
    <x v="0"/>
    <x v="1"/>
  </r>
  <r>
    <x v="0"/>
    <x v="12"/>
    <x v="15"/>
    <n v="0.36299999999999999"/>
    <x v="1"/>
    <x v="0"/>
    <x v="1"/>
  </r>
  <r>
    <x v="0"/>
    <x v="13"/>
    <x v="15"/>
    <n v="0.36799999999999999"/>
    <x v="1"/>
    <x v="0"/>
    <x v="1"/>
  </r>
  <r>
    <x v="0"/>
    <x v="4"/>
    <x v="15"/>
    <n v="0.56899999999999995"/>
    <x v="1"/>
    <x v="0"/>
    <x v="1"/>
  </r>
  <r>
    <x v="0"/>
    <x v="3"/>
    <x v="15"/>
    <n v="0.67299999999999993"/>
    <x v="1"/>
    <x v="0"/>
    <x v="1"/>
  </r>
  <r>
    <x v="0"/>
    <x v="32"/>
    <x v="15"/>
    <n v="-3.4160000000000004"/>
    <x v="1"/>
    <x v="1"/>
    <x v="1"/>
  </r>
  <r>
    <x v="0"/>
    <x v="33"/>
    <x v="15"/>
    <n v="-1.1320000000000001"/>
    <x v="1"/>
    <x v="1"/>
    <x v="1"/>
  </r>
  <r>
    <x v="0"/>
    <x v="34"/>
    <x v="15"/>
    <n v="-0.57499999999999996"/>
    <x v="1"/>
    <x v="1"/>
    <x v="1"/>
  </r>
  <r>
    <x v="0"/>
    <x v="35"/>
    <x v="15"/>
    <n v="-0.34700000000000003"/>
    <x v="1"/>
    <x v="1"/>
    <x v="1"/>
  </r>
  <r>
    <x v="0"/>
    <x v="36"/>
    <x v="15"/>
    <n v="-0.159"/>
    <x v="1"/>
    <x v="1"/>
    <x v="1"/>
  </r>
  <r>
    <x v="0"/>
    <x v="37"/>
    <x v="15"/>
    <n v="-0.11599999999999999"/>
    <x v="1"/>
    <x v="1"/>
    <x v="1"/>
  </r>
  <r>
    <x v="0"/>
    <x v="38"/>
    <x v="15"/>
    <n v="-0.10300000000000001"/>
    <x v="1"/>
    <x v="1"/>
    <x v="1"/>
  </r>
  <r>
    <x v="0"/>
    <x v="5"/>
    <x v="15"/>
    <n v="-0.16200000000000001"/>
    <x v="1"/>
    <x v="1"/>
    <x v="1"/>
  </r>
  <r>
    <x v="0"/>
    <x v="6"/>
    <x v="15"/>
    <n v="-0.10400000000000001"/>
    <x v="1"/>
    <x v="1"/>
    <x v="1"/>
  </r>
  <r>
    <x v="0"/>
    <x v="7"/>
    <x v="15"/>
    <n v="-7.400000000000001E-2"/>
    <x v="1"/>
    <x v="1"/>
    <x v="1"/>
  </r>
  <r>
    <x v="0"/>
    <x v="8"/>
    <x v="15"/>
    <n v="-3.9E-2"/>
    <x v="1"/>
    <x v="1"/>
    <x v="1"/>
  </r>
  <r>
    <x v="0"/>
    <x v="9"/>
    <x v="15"/>
    <n v="-1.3000000000000001E-2"/>
    <x v="1"/>
    <x v="1"/>
    <x v="1"/>
  </r>
  <r>
    <x v="0"/>
    <x v="10"/>
    <x v="15"/>
    <n v="1E-3"/>
    <x v="1"/>
    <x v="1"/>
    <x v="1"/>
  </r>
  <r>
    <x v="0"/>
    <x v="11"/>
    <x v="15"/>
    <n v="3.0000000000000001E-3"/>
    <x v="1"/>
    <x v="1"/>
    <x v="1"/>
  </r>
  <r>
    <x v="0"/>
    <x v="12"/>
    <x v="15"/>
    <n v="6.0000000000000001E-3"/>
    <x v="1"/>
    <x v="1"/>
    <x v="1"/>
  </r>
  <r>
    <x v="0"/>
    <x v="13"/>
    <x v="15"/>
    <n v="2E-3"/>
    <x v="1"/>
    <x v="1"/>
    <x v="1"/>
  </r>
  <r>
    <x v="0"/>
    <x v="4"/>
    <x v="15"/>
    <n v="1.4999999999999999E-2"/>
    <x v="1"/>
    <x v="1"/>
    <x v="1"/>
  </r>
  <r>
    <x v="0"/>
    <x v="3"/>
    <x v="15"/>
    <n v="2.6000000000000002E-2"/>
    <x v="1"/>
    <x v="1"/>
    <x v="1"/>
  </r>
  <r>
    <x v="0"/>
    <x v="32"/>
    <x v="15"/>
    <n v="6.0000000000000001E-3"/>
    <x v="1"/>
    <x v="2"/>
    <x v="1"/>
  </r>
  <r>
    <x v="0"/>
    <x v="33"/>
    <x v="15"/>
    <n v="6.4000000000000001E-2"/>
    <x v="1"/>
    <x v="2"/>
    <x v="1"/>
  </r>
  <r>
    <x v="0"/>
    <x v="34"/>
    <x v="15"/>
    <n v="0.16500000000000001"/>
    <x v="1"/>
    <x v="2"/>
    <x v="1"/>
  </r>
  <r>
    <x v="0"/>
    <x v="35"/>
    <x v="15"/>
    <n v="0.25600000000000001"/>
    <x v="1"/>
    <x v="2"/>
    <x v="1"/>
  </r>
  <r>
    <x v="0"/>
    <x v="36"/>
    <x v="15"/>
    <n v="0.34200000000000003"/>
    <x v="1"/>
    <x v="2"/>
    <x v="1"/>
  </r>
  <r>
    <x v="0"/>
    <x v="37"/>
    <x v="15"/>
    <n v="0.36700000000000005"/>
    <x v="1"/>
    <x v="2"/>
    <x v="1"/>
  </r>
  <r>
    <x v="0"/>
    <x v="38"/>
    <x v="15"/>
    <n v="0.374"/>
    <x v="1"/>
    <x v="2"/>
    <x v="1"/>
  </r>
  <r>
    <x v="0"/>
    <x v="5"/>
    <x v="15"/>
    <n v="0.308"/>
    <x v="1"/>
    <x v="2"/>
    <x v="1"/>
  </r>
  <r>
    <x v="0"/>
    <x v="6"/>
    <x v="15"/>
    <n v="0.23800000000000002"/>
    <x v="1"/>
    <x v="2"/>
    <x v="1"/>
  </r>
  <r>
    <x v="0"/>
    <x v="7"/>
    <x v="15"/>
    <n v="0.249"/>
    <x v="1"/>
    <x v="2"/>
    <x v="1"/>
  </r>
  <r>
    <x v="0"/>
    <x v="8"/>
    <x v="15"/>
    <n v="0.27699999999999997"/>
    <x v="1"/>
    <x v="2"/>
    <x v="1"/>
  </r>
  <r>
    <x v="0"/>
    <x v="9"/>
    <x v="15"/>
    <n v="0.13300000000000001"/>
    <x v="1"/>
    <x v="2"/>
    <x v="1"/>
  </r>
  <r>
    <x v="0"/>
    <x v="10"/>
    <x v="15"/>
    <n v="0.12300000000000001"/>
    <x v="1"/>
    <x v="2"/>
    <x v="1"/>
  </r>
  <r>
    <x v="0"/>
    <x v="11"/>
    <x v="15"/>
    <n v="4.2000000000000003E-2"/>
    <x v="1"/>
    <x v="2"/>
    <x v="1"/>
  </r>
  <r>
    <x v="0"/>
    <x v="12"/>
    <x v="15"/>
    <n v="4.4999999999999998E-2"/>
    <x v="1"/>
    <x v="2"/>
    <x v="1"/>
  </r>
  <r>
    <x v="0"/>
    <x v="13"/>
    <x v="15"/>
    <n v="8.4000000000000005E-2"/>
    <x v="1"/>
    <x v="2"/>
    <x v="1"/>
  </r>
  <r>
    <x v="0"/>
    <x v="4"/>
    <x v="15"/>
    <n v="9.8000000000000004E-2"/>
    <x v="1"/>
    <x v="2"/>
    <x v="1"/>
  </r>
  <r>
    <x v="0"/>
    <x v="3"/>
    <x v="15"/>
    <n v="0.107"/>
    <x v="1"/>
    <x v="2"/>
    <x v="1"/>
  </r>
  <r>
    <x v="0"/>
    <x v="32"/>
    <x v="15"/>
    <n v="-0.39399999999999996"/>
    <x v="1"/>
    <x v="6"/>
    <x v="1"/>
  </r>
  <r>
    <x v="0"/>
    <x v="33"/>
    <x v="15"/>
    <n v="2.5000000000000001E-2"/>
    <x v="1"/>
    <x v="6"/>
    <x v="1"/>
  </r>
  <r>
    <x v="0"/>
    <x v="34"/>
    <x v="15"/>
    <n v="9.1999999999999998E-2"/>
    <x v="1"/>
    <x v="6"/>
    <x v="1"/>
  </r>
  <r>
    <x v="0"/>
    <x v="35"/>
    <x v="15"/>
    <n v="0.20399999999999999"/>
    <x v="1"/>
    <x v="6"/>
    <x v="1"/>
  </r>
  <r>
    <x v="0"/>
    <x v="36"/>
    <x v="15"/>
    <n v="3.6000000000000004E-2"/>
    <x v="1"/>
    <x v="6"/>
    <x v="1"/>
  </r>
  <r>
    <x v="0"/>
    <x v="37"/>
    <x v="15"/>
    <n v="0.16200000000000001"/>
    <x v="1"/>
    <x v="6"/>
    <x v="1"/>
  </r>
  <r>
    <x v="0"/>
    <x v="38"/>
    <x v="15"/>
    <n v="0.154"/>
    <x v="1"/>
    <x v="6"/>
    <x v="1"/>
  </r>
  <r>
    <x v="0"/>
    <x v="5"/>
    <x v="15"/>
    <n v="0.10400000000000001"/>
    <x v="1"/>
    <x v="6"/>
    <x v="1"/>
  </r>
  <r>
    <x v="0"/>
    <x v="6"/>
    <x v="15"/>
    <n v="0.16899999999999998"/>
    <x v="1"/>
    <x v="6"/>
    <x v="1"/>
  </r>
  <r>
    <x v="0"/>
    <x v="7"/>
    <x v="15"/>
    <n v="0.09"/>
    <x v="1"/>
    <x v="6"/>
    <x v="1"/>
  </r>
  <r>
    <x v="0"/>
    <x v="8"/>
    <x v="15"/>
    <n v="0.113"/>
    <x v="1"/>
    <x v="6"/>
    <x v="1"/>
  </r>
  <r>
    <x v="0"/>
    <x v="9"/>
    <x v="15"/>
    <n v="0.13100000000000001"/>
    <x v="1"/>
    <x v="6"/>
    <x v="1"/>
  </r>
  <r>
    <x v="0"/>
    <x v="10"/>
    <x v="15"/>
    <n v="0.13800000000000001"/>
    <x v="1"/>
    <x v="6"/>
    <x v="1"/>
  </r>
  <r>
    <x v="0"/>
    <x v="11"/>
    <x v="15"/>
    <n v="0.155"/>
    <x v="1"/>
    <x v="6"/>
    <x v="1"/>
  </r>
  <r>
    <x v="0"/>
    <x v="12"/>
    <x v="15"/>
    <n v="0.10800000000000001"/>
    <x v="1"/>
    <x v="6"/>
    <x v="1"/>
  </r>
  <r>
    <x v="0"/>
    <x v="13"/>
    <x v="15"/>
    <n v="7.0999999999999994E-2"/>
    <x v="1"/>
    <x v="6"/>
    <x v="1"/>
  </r>
  <r>
    <x v="0"/>
    <x v="4"/>
    <x v="15"/>
    <n v="8.3000000000000004E-2"/>
    <x v="1"/>
    <x v="6"/>
    <x v="1"/>
  </r>
  <r>
    <x v="0"/>
    <x v="3"/>
    <x v="15"/>
    <n v="9.1999999999999998E-2"/>
    <x v="1"/>
    <x v="6"/>
    <x v="1"/>
  </r>
  <r>
    <x v="0"/>
    <x v="32"/>
    <x v="15"/>
    <n v="0.24199999999999999"/>
    <x v="1"/>
    <x v="4"/>
    <x v="1"/>
  </r>
  <r>
    <x v="0"/>
    <x v="33"/>
    <x v="15"/>
    <n v="0.33100000000000002"/>
    <x v="1"/>
    <x v="4"/>
    <x v="1"/>
  </r>
  <r>
    <x v="0"/>
    <x v="34"/>
    <x v="15"/>
    <n v="0.316"/>
    <x v="1"/>
    <x v="4"/>
    <x v="1"/>
  </r>
  <r>
    <x v="0"/>
    <x v="35"/>
    <x v="15"/>
    <n v="0.28800000000000003"/>
    <x v="1"/>
    <x v="4"/>
    <x v="1"/>
  </r>
  <r>
    <x v="0"/>
    <x v="36"/>
    <x v="15"/>
    <n v="0.312"/>
    <x v="1"/>
    <x v="4"/>
    <x v="1"/>
  </r>
  <r>
    <x v="0"/>
    <x v="37"/>
    <x v="15"/>
    <n v="0.34"/>
    <x v="1"/>
    <x v="4"/>
    <x v="1"/>
  </r>
  <r>
    <x v="0"/>
    <x v="38"/>
    <x v="15"/>
    <n v="0.33200000000000002"/>
    <x v="1"/>
    <x v="4"/>
    <x v="1"/>
  </r>
  <r>
    <x v="0"/>
    <x v="5"/>
    <x v="15"/>
    <n v="0.30499999999999999"/>
    <x v="1"/>
    <x v="4"/>
    <x v="1"/>
  </r>
  <r>
    <x v="0"/>
    <x v="6"/>
    <x v="15"/>
    <n v="0.34299999999999997"/>
    <x v="1"/>
    <x v="4"/>
    <x v="1"/>
  </r>
  <r>
    <x v="0"/>
    <x v="7"/>
    <x v="15"/>
    <n v="0.36200000000000004"/>
    <x v="1"/>
    <x v="4"/>
    <x v="1"/>
  </r>
  <r>
    <x v="0"/>
    <x v="8"/>
    <x v="15"/>
    <n v="0.371"/>
    <x v="1"/>
    <x v="4"/>
    <x v="1"/>
  </r>
  <r>
    <x v="0"/>
    <x v="9"/>
    <x v="15"/>
    <n v="0.36200000000000004"/>
    <x v="1"/>
    <x v="4"/>
    <x v="1"/>
  </r>
  <r>
    <x v="0"/>
    <x v="10"/>
    <x v="15"/>
    <n v="0.27899999999999997"/>
    <x v="1"/>
    <x v="4"/>
    <x v="1"/>
  </r>
  <r>
    <x v="0"/>
    <x v="11"/>
    <x v="15"/>
    <n v="0.25900000000000001"/>
    <x v="1"/>
    <x v="4"/>
    <x v="1"/>
  </r>
  <r>
    <x v="0"/>
    <x v="12"/>
    <x v="15"/>
    <n v="0.24199999999999999"/>
    <x v="1"/>
    <x v="4"/>
    <x v="1"/>
  </r>
  <r>
    <x v="0"/>
    <x v="13"/>
    <x v="15"/>
    <n v="0.25900000000000001"/>
    <x v="1"/>
    <x v="4"/>
    <x v="1"/>
  </r>
  <r>
    <x v="0"/>
    <x v="4"/>
    <x v="15"/>
    <n v="0.28199999999999997"/>
    <x v="1"/>
    <x v="4"/>
    <x v="1"/>
  </r>
  <r>
    <x v="0"/>
    <x v="3"/>
    <x v="15"/>
    <n v="0.29299999999999998"/>
    <x v="1"/>
    <x v="4"/>
    <x v="1"/>
  </r>
  <r>
    <x v="0"/>
    <x v="32"/>
    <x v="4"/>
    <n v="1634.9499999999998"/>
    <x v="1"/>
    <x v="0"/>
    <x v="0"/>
  </r>
  <r>
    <x v="0"/>
    <x v="33"/>
    <x v="4"/>
    <n v="1706.6999999999998"/>
    <x v="1"/>
    <x v="0"/>
    <x v="0"/>
  </r>
  <r>
    <x v="0"/>
    <x v="34"/>
    <x v="4"/>
    <n v="1658.94"/>
    <x v="1"/>
    <x v="0"/>
    <x v="0"/>
  </r>
  <r>
    <x v="0"/>
    <x v="35"/>
    <x v="4"/>
    <n v="1335.32"/>
    <x v="1"/>
    <x v="0"/>
    <x v="0"/>
  </r>
  <r>
    <x v="0"/>
    <x v="36"/>
    <x v="4"/>
    <n v="1566.2999999999997"/>
    <x v="1"/>
    <x v="0"/>
    <x v="0"/>
  </r>
  <r>
    <x v="0"/>
    <x v="37"/>
    <x v="4"/>
    <n v="2114.25"/>
    <x v="1"/>
    <x v="0"/>
    <x v="0"/>
  </r>
  <r>
    <x v="0"/>
    <x v="38"/>
    <x v="4"/>
    <n v="2481.29"/>
    <x v="1"/>
    <x v="0"/>
    <x v="0"/>
  </r>
  <r>
    <x v="0"/>
    <x v="5"/>
    <x v="4"/>
    <n v="3278.9500000000007"/>
    <x v="1"/>
    <x v="0"/>
    <x v="0"/>
  </r>
  <r>
    <x v="0"/>
    <x v="6"/>
    <x v="4"/>
    <n v="3067"/>
    <x v="1"/>
    <x v="0"/>
    <x v="0"/>
  </r>
  <r>
    <x v="0"/>
    <x v="7"/>
    <x v="4"/>
    <n v="3293"/>
    <x v="1"/>
    <x v="0"/>
    <x v="0"/>
  </r>
  <r>
    <x v="0"/>
    <x v="8"/>
    <x v="4"/>
    <n v="3904"/>
    <x v="1"/>
    <x v="0"/>
    <x v="0"/>
  </r>
  <r>
    <x v="0"/>
    <x v="9"/>
    <x v="4"/>
    <n v="5282"/>
    <x v="1"/>
    <x v="0"/>
    <x v="0"/>
  </r>
  <r>
    <x v="0"/>
    <x v="10"/>
    <x v="4"/>
    <n v="6228"/>
    <x v="1"/>
    <x v="0"/>
    <x v="0"/>
  </r>
  <r>
    <x v="0"/>
    <x v="11"/>
    <x v="4"/>
    <n v="6348"/>
    <x v="1"/>
    <x v="0"/>
    <x v="0"/>
  </r>
  <r>
    <x v="0"/>
    <x v="12"/>
    <x v="4"/>
    <n v="5777"/>
    <x v="1"/>
    <x v="0"/>
    <x v="0"/>
  </r>
  <r>
    <x v="0"/>
    <x v="13"/>
    <x v="4"/>
    <n v="6013"/>
    <x v="1"/>
    <x v="0"/>
    <x v="0"/>
  </r>
  <r>
    <x v="0"/>
    <x v="4"/>
    <x v="4"/>
    <n v="3752"/>
    <x v="1"/>
    <x v="0"/>
    <x v="0"/>
  </r>
  <r>
    <x v="0"/>
    <x v="3"/>
    <x v="4"/>
    <n v="3975"/>
    <x v="1"/>
    <x v="0"/>
    <x v="0"/>
  </r>
  <r>
    <x v="0"/>
    <x v="32"/>
    <x v="4"/>
    <n v="57.98"/>
    <x v="1"/>
    <x v="1"/>
    <x v="0"/>
  </r>
  <r>
    <x v="0"/>
    <x v="33"/>
    <x v="4"/>
    <n v="81.010000000000005"/>
    <x v="1"/>
    <x v="1"/>
    <x v="0"/>
  </r>
  <r>
    <x v="0"/>
    <x v="34"/>
    <x v="4"/>
    <n v="230.04000000000002"/>
    <x v="1"/>
    <x v="1"/>
    <x v="0"/>
  </r>
  <r>
    <x v="0"/>
    <x v="35"/>
    <x v="4"/>
    <n v="278.61"/>
    <x v="1"/>
    <x v="1"/>
    <x v="0"/>
  </r>
  <r>
    <x v="0"/>
    <x v="36"/>
    <x v="4"/>
    <n v="511.20000000000005"/>
    <x v="1"/>
    <x v="1"/>
    <x v="0"/>
  </r>
  <r>
    <x v="0"/>
    <x v="37"/>
    <x v="4"/>
    <n v="1042.04"/>
    <x v="1"/>
    <x v="1"/>
    <x v="0"/>
  </r>
  <r>
    <x v="0"/>
    <x v="38"/>
    <x v="4"/>
    <n v="1979.37"/>
    <x v="1"/>
    <x v="1"/>
    <x v="0"/>
  </r>
  <r>
    <x v="0"/>
    <x v="5"/>
    <x v="4"/>
    <n v="2211.8000000000002"/>
    <x v="1"/>
    <x v="1"/>
    <x v="0"/>
  </r>
  <r>
    <x v="0"/>
    <x v="6"/>
    <x v="4"/>
    <n v="1789"/>
    <x v="1"/>
    <x v="1"/>
    <x v="0"/>
  </r>
  <r>
    <x v="0"/>
    <x v="7"/>
    <x v="4"/>
    <n v="1980"/>
    <x v="1"/>
    <x v="1"/>
    <x v="0"/>
  </r>
  <r>
    <x v="0"/>
    <x v="8"/>
    <x v="4"/>
    <n v="2019"/>
    <x v="1"/>
    <x v="1"/>
    <x v="0"/>
  </r>
  <r>
    <x v="0"/>
    <x v="9"/>
    <x v="4"/>
    <n v="2550"/>
    <x v="1"/>
    <x v="1"/>
    <x v="0"/>
  </r>
  <r>
    <x v="0"/>
    <x v="10"/>
    <x v="4"/>
    <n v="3419"/>
    <x v="1"/>
    <x v="1"/>
    <x v="0"/>
  </r>
  <r>
    <x v="0"/>
    <x v="11"/>
    <x v="4"/>
    <n v="4051"/>
    <x v="1"/>
    <x v="1"/>
    <x v="0"/>
  </r>
  <r>
    <x v="0"/>
    <x v="12"/>
    <x v="4"/>
    <n v="5051"/>
    <x v="1"/>
    <x v="1"/>
    <x v="0"/>
  </r>
  <r>
    <x v="0"/>
    <x v="13"/>
    <x v="4"/>
    <n v="5846"/>
    <x v="1"/>
    <x v="1"/>
    <x v="0"/>
  </r>
  <r>
    <x v="0"/>
    <x v="4"/>
    <x v="4"/>
    <n v="5851"/>
    <x v="1"/>
    <x v="1"/>
    <x v="0"/>
  </r>
  <r>
    <x v="0"/>
    <x v="3"/>
    <x v="4"/>
    <n v="6204"/>
    <x v="1"/>
    <x v="1"/>
    <x v="0"/>
  </r>
  <r>
    <x v="0"/>
    <x v="32"/>
    <x v="4"/>
    <n v="413.46000000000004"/>
    <x v="1"/>
    <x v="3"/>
    <x v="0"/>
  </r>
  <r>
    <x v="0"/>
    <x v="33"/>
    <x v="4"/>
    <n v="421.51"/>
    <x v="1"/>
    <x v="3"/>
    <x v="0"/>
  </r>
  <r>
    <x v="0"/>
    <x v="34"/>
    <x v="4"/>
    <n v="485.15"/>
    <x v="1"/>
    <x v="3"/>
    <x v="0"/>
  </r>
  <r>
    <x v="0"/>
    <x v="35"/>
    <x v="4"/>
    <n v="750.83999999999992"/>
    <x v="1"/>
    <x v="3"/>
    <x v="0"/>
  </r>
  <r>
    <x v="0"/>
    <x v="36"/>
    <x v="4"/>
    <n v="1081.71"/>
    <x v="1"/>
    <x v="3"/>
    <x v="0"/>
  </r>
  <r>
    <x v="0"/>
    <x v="37"/>
    <x v="4"/>
    <n v="1480.02"/>
    <x v="1"/>
    <x v="3"/>
    <x v="0"/>
  </r>
  <r>
    <x v="0"/>
    <x v="38"/>
    <x v="4"/>
    <n v="1494.1000000000001"/>
    <x v="1"/>
    <x v="3"/>
    <x v="0"/>
  </r>
  <r>
    <x v="0"/>
    <x v="5"/>
    <x v="4"/>
    <n v="1052.93"/>
    <x v="1"/>
    <x v="3"/>
    <x v="0"/>
  </r>
  <r>
    <x v="0"/>
    <x v="6"/>
    <x v="4"/>
    <n v="1627"/>
    <x v="1"/>
    <x v="3"/>
    <x v="0"/>
  </r>
  <r>
    <x v="0"/>
    <x v="7"/>
    <x v="4"/>
    <n v="1616"/>
    <x v="1"/>
    <x v="3"/>
    <x v="0"/>
  </r>
  <r>
    <x v="0"/>
    <x v="8"/>
    <x v="4"/>
    <n v="1818"/>
    <x v="1"/>
    <x v="3"/>
    <x v="0"/>
  </r>
  <r>
    <x v="0"/>
    <x v="9"/>
    <x v="4"/>
    <n v="1399"/>
    <x v="1"/>
    <x v="3"/>
    <x v="0"/>
  </r>
  <r>
    <x v="0"/>
    <x v="10"/>
    <x v="4"/>
    <n v="2176"/>
    <x v="1"/>
    <x v="3"/>
    <x v="0"/>
  </r>
  <r>
    <x v="0"/>
    <x v="11"/>
    <x v="4"/>
    <n v="2097"/>
    <x v="1"/>
    <x v="3"/>
    <x v="0"/>
  </r>
  <r>
    <x v="0"/>
    <x v="12"/>
    <x v="4"/>
    <n v="2712"/>
    <x v="1"/>
    <x v="3"/>
    <x v="0"/>
  </r>
  <r>
    <x v="0"/>
    <x v="13"/>
    <x v="4"/>
    <n v="2532"/>
    <x v="1"/>
    <x v="3"/>
    <x v="0"/>
  </r>
  <r>
    <x v="0"/>
    <x v="4"/>
    <x v="4"/>
    <n v="2886"/>
    <x v="1"/>
    <x v="3"/>
    <x v="0"/>
  </r>
  <r>
    <x v="0"/>
    <x v="3"/>
    <x v="4"/>
    <n v="3406"/>
    <x v="1"/>
    <x v="3"/>
    <x v="0"/>
  </r>
  <r>
    <x v="0"/>
    <x v="32"/>
    <x v="4"/>
    <n v="1192.6500000000001"/>
    <x v="1"/>
    <x v="4"/>
    <x v="0"/>
  </r>
  <r>
    <x v="0"/>
    <x v="33"/>
    <x v="4"/>
    <n v="1260.4100000000001"/>
    <x v="1"/>
    <x v="4"/>
    <x v="0"/>
  </r>
  <r>
    <x v="0"/>
    <x v="34"/>
    <x v="4"/>
    <n v="1430.1"/>
    <x v="1"/>
    <x v="4"/>
    <x v="0"/>
  </r>
  <r>
    <x v="0"/>
    <x v="35"/>
    <x v="4"/>
    <n v="1712"/>
    <x v="1"/>
    <x v="4"/>
    <x v="0"/>
  </r>
  <r>
    <x v="0"/>
    <x v="36"/>
    <x v="4"/>
    <n v="1864.9099999999999"/>
    <x v="1"/>
    <x v="4"/>
    <x v="0"/>
  </r>
  <r>
    <x v="0"/>
    <x v="37"/>
    <x v="4"/>
    <n v="2517.2199999999998"/>
    <x v="1"/>
    <x v="4"/>
    <x v="0"/>
  </r>
  <r>
    <x v="0"/>
    <x v="38"/>
    <x v="4"/>
    <n v="3221.74"/>
    <x v="1"/>
    <x v="4"/>
    <x v="0"/>
  </r>
  <r>
    <x v="0"/>
    <x v="5"/>
    <x v="4"/>
    <n v="3764.4599999999996"/>
    <x v="1"/>
    <x v="4"/>
    <x v="0"/>
  </r>
  <r>
    <x v="0"/>
    <x v="6"/>
    <x v="4"/>
    <n v="3700"/>
    <x v="1"/>
    <x v="4"/>
    <x v="0"/>
  </r>
  <r>
    <x v="0"/>
    <x v="7"/>
    <x v="4"/>
    <n v="3761"/>
    <x v="1"/>
    <x v="4"/>
    <x v="0"/>
  </r>
  <r>
    <x v="0"/>
    <x v="8"/>
    <x v="4"/>
    <n v="4352"/>
    <x v="1"/>
    <x v="4"/>
    <x v="0"/>
  </r>
  <r>
    <x v="0"/>
    <x v="9"/>
    <x v="4"/>
    <n v="4953"/>
    <x v="1"/>
    <x v="4"/>
    <x v="0"/>
  </r>
  <r>
    <x v="0"/>
    <x v="10"/>
    <x v="4"/>
    <n v="5313"/>
    <x v="1"/>
    <x v="4"/>
    <x v="0"/>
  </r>
  <r>
    <x v="0"/>
    <x v="11"/>
    <x v="4"/>
    <n v="5424"/>
    <x v="1"/>
    <x v="4"/>
    <x v="0"/>
  </r>
  <r>
    <x v="0"/>
    <x v="12"/>
    <x v="4"/>
    <n v="5510"/>
    <x v="1"/>
    <x v="4"/>
    <x v="0"/>
  </r>
  <r>
    <x v="0"/>
    <x v="13"/>
    <x v="4"/>
    <n v="5690"/>
    <x v="1"/>
    <x v="4"/>
    <x v="0"/>
  </r>
  <r>
    <x v="0"/>
    <x v="4"/>
    <x v="4"/>
    <n v="5944"/>
    <x v="1"/>
    <x v="4"/>
    <x v="0"/>
  </r>
  <r>
    <x v="0"/>
    <x v="3"/>
    <x v="4"/>
    <n v="6205"/>
    <x v="1"/>
    <x v="4"/>
    <x v="0"/>
  </r>
  <r>
    <x v="0"/>
    <x v="32"/>
    <x v="4"/>
    <n v="289.72000000000003"/>
    <x v="1"/>
    <x v="6"/>
    <x v="0"/>
  </r>
  <r>
    <x v="0"/>
    <x v="33"/>
    <x v="4"/>
    <n v="305.92"/>
    <x v="1"/>
    <x v="6"/>
    <x v="0"/>
  </r>
  <r>
    <x v="0"/>
    <x v="34"/>
    <x v="4"/>
    <n v="296.52"/>
    <x v="1"/>
    <x v="6"/>
    <x v="0"/>
  </r>
  <r>
    <x v="0"/>
    <x v="35"/>
    <x v="4"/>
    <n v="655.74"/>
    <x v="1"/>
    <x v="6"/>
    <x v="0"/>
  </r>
  <r>
    <x v="0"/>
    <x v="36"/>
    <x v="4"/>
    <n v="789.79"/>
    <x v="1"/>
    <x v="6"/>
    <x v="0"/>
  </r>
  <r>
    <x v="0"/>
    <x v="37"/>
    <x v="4"/>
    <n v="775.27"/>
    <x v="1"/>
    <x v="6"/>
    <x v="0"/>
  </r>
  <r>
    <x v="0"/>
    <x v="38"/>
    <x v="4"/>
    <n v="562.24"/>
    <x v="1"/>
    <x v="6"/>
    <x v="0"/>
  </r>
  <r>
    <x v="0"/>
    <x v="5"/>
    <x v="4"/>
    <n v="639.66999999999996"/>
    <x v="1"/>
    <x v="6"/>
    <x v="0"/>
  </r>
  <r>
    <x v="0"/>
    <x v="6"/>
    <x v="4"/>
    <n v="877"/>
    <x v="1"/>
    <x v="6"/>
    <x v="0"/>
  </r>
  <r>
    <x v="0"/>
    <x v="7"/>
    <x v="4"/>
    <n v="284"/>
    <x v="1"/>
    <x v="6"/>
    <x v="0"/>
  </r>
  <r>
    <x v="0"/>
    <x v="8"/>
    <x v="4"/>
    <n v="548"/>
    <x v="1"/>
    <x v="6"/>
    <x v="0"/>
  </r>
  <r>
    <x v="0"/>
    <x v="9"/>
    <x v="4"/>
    <n v="581"/>
    <x v="1"/>
    <x v="6"/>
    <x v="0"/>
  </r>
  <r>
    <x v="0"/>
    <x v="10"/>
    <x v="4"/>
    <n v="667"/>
    <x v="1"/>
    <x v="6"/>
    <x v="0"/>
  </r>
  <r>
    <x v="0"/>
    <x v="11"/>
    <x v="4"/>
    <n v="709"/>
    <x v="1"/>
    <x v="6"/>
    <x v="0"/>
  </r>
  <r>
    <x v="0"/>
    <x v="12"/>
    <x v="4"/>
    <n v="591"/>
    <x v="1"/>
    <x v="6"/>
    <x v="0"/>
  </r>
  <r>
    <x v="0"/>
    <x v="13"/>
    <x v="4"/>
    <n v="562"/>
    <x v="1"/>
    <x v="6"/>
    <x v="0"/>
  </r>
  <r>
    <x v="0"/>
    <x v="4"/>
    <x v="4"/>
    <n v="671"/>
    <x v="1"/>
    <x v="6"/>
    <x v="0"/>
  </r>
  <r>
    <x v="0"/>
    <x v="3"/>
    <x v="4"/>
    <n v="605"/>
    <x v="1"/>
    <x v="6"/>
    <x v="0"/>
  </r>
  <r>
    <x v="0"/>
    <x v="32"/>
    <x v="4"/>
    <n v="998.57999999999993"/>
    <x v="1"/>
    <x v="2"/>
    <x v="0"/>
  </r>
  <r>
    <x v="0"/>
    <x v="33"/>
    <x v="4"/>
    <n v="1136.18"/>
    <x v="1"/>
    <x v="2"/>
    <x v="0"/>
  </r>
  <r>
    <x v="0"/>
    <x v="34"/>
    <x v="4"/>
    <n v="1164.1600000000001"/>
    <x v="1"/>
    <x v="2"/>
    <x v="0"/>
  </r>
  <r>
    <x v="0"/>
    <x v="35"/>
    <x v="4"/>
    <n v="1449.0700000000002"/>
    <x v="1"/>
    <x v="2"/>
    <x v="0"/>
  </r>
  <r>
    <x v="0"/>
    <x v="36"/>
    <x v="4"/>
    <n v="1433.37"/>
    <x v="1"/>
    <x v="2"/>
    <x v="0"/>
  </r>
  <r>
    <x v="0"/>
    <x v="37"/>
    <x v="4"/>
    <n v="1539.55"/>
    <x v="1"/>
    <x v="2"/>
    <x v="0"/>
  </r>
  <r>
    <x v="0"/>
    <x v="38"/>
    <x v="4"/>
    <n v="1939.92"/>
    <x v="1"/>
    <x v="2"/>
    <x v="0"/>
  </r>
  <r>
    <x v="0"/>
    <x v="5"/>
    <x v="4"/>
    <n v="2263.9500000000003"/>
    <x v="1"/>
    <x v="2"/>
    <x v="0"/>
  </r>
  <r>
    <x v="0"/>
    <x v="6"/>
    <x v="4"/>
    <n v="2521"/>
    <x v="1"/>
    <x v="2"/>
    <x v="0"/>
  </r>
  <r>
    <x v="0"/>
    <x v="7"/>
    <x v="4"/>
    <n v="2834"/>
    <x v="1"/>
    <x v="2"/>
    <x v="0"/>
  </r>
  <r>
    <x v="0"/>
    <x v="8"/>
    <x v="4"/>
    <n v="3385"/>
    <x v="1"/>
    <x v="2"/>
    <x v="0"/>
  </r>
  <r>
    <x v="0"/>
    <x v="9"/>
    <x v="4"/>
    <n v="4012"/>
    <x v="1"/>
    <x v="2"/>
    <x v="0"/>
  </r>
  <r>
    <x v="0"/>
    <x v="10"/>
    <x v="4"/>
    <n v="4226"/>
    <x v="1"/>
    <x v="2"/>
    <x v="0"/>
  </r>
  <r>
    <x v="0"/>
    <x v="11"/>
    <x v="4"/>
    <n v="4944"/>
    <x v="1"/>
    <x v="2"/>
    <x v="0"/>
  </r>
  <r>
    <x v="0"/>
    <x v="12"/>
    <x v="4"/>
    <n v="5106"/>
    <x v="1"/>
    <x v="2"/>
    <x v="0"/>
  </r>
  <r>
    <x v="0"/>
    <x v="13"/>
    <x v="4"/>
    <n v="5403"/>
    <x v="1"/>
    <x v="2"/>
    <x v="0"/>
  </r>
  <r>
    <x v="0"/>
    <x v="4"/>
    <x v="4"/>
    <n v="5945"/>
    <x v="1"/>
    <x v="2"/>
    <x v="0"/>
  </r>
  <r>
    <x v="0"/>
    <x v="3"/>
    <x v="4"/>
    <n v="6665"/>
    <x v="1"/>
    <x v="2"/>
    <x v="0"/>
  </r>
  <r>
    <x v="0"/>
    <x v="32"/>
    <x v="9"/>
    <n v="1.0355729533013243"/>
    <x v="1"/>
    <x v="0"/>
    <x v="1"/>
  </r>
  <r>
    <x v="0"/>
    <x v="33"/>
    <x v="9"/>
    <n v="1.1489013886447532"/>
    <x v="1"/>
    <x v="0"/>
    <x v="1"/>
  </r>
  <r>
    <x v="0"/>
    <x v="34"/>
    <x v="9"/>
    <n v="1.2507323953850047"/>
    <x v="1"/>
    <x v="0"/>
    <x v="1"/>
  </r>
  <r>
    <x v="0"/>
    <x v="35"/>
    <x v="9"/>
    <n v="1.7483075217925295"/>
    <x v="1"/>
    <x v="0"/>
    <x v="1"/>
  </r>
  <r>
    <x v="0"/>
    <x v="36"/>
    <x v="9"/>
    <n v="1.7605631105152273"/>
    <x v="1"/>
    <x v="0"/>
    <x v="1"/>
  </r>
  <r>
    <x v="0"/>
    <x v="37"/>
    <x v="9"/>
    <n v="1.623521928792151"/>
    <x v="1"/>
    <x v="0"/>
    <x v="1"/>
  </r>
  <r>
    <x v="0"/>
    <x v="38"/>
    <x v="9"/>
    <n v="1.6075372412124564"/>
    <x v="1"/>
    <x v="0"/>
    <x v="1"/>
  </r>
  <r>
    <x v="0"/>
    <x v="5"/>
    <x v="9"/>
    <n v="1.319992680583723"/>
    <x v="1"/>
    <x v="0"/>
    <x v="1"/>
  </r>
  <r>
    <x v="0"/>
    <x v="6"/>
    <x v="9"/>
    <n v="1.67"/>
    <x v="1"/>
    <x v="0"/>
    <x v="1"/>
  </r>
  <r>
    <x v="0"/>
    <x v="7"/>
    <x v="9"/>
    <n v="1.82"/>
    <x v="1"/>
    <x v="0"/>
    <x v="1"/>
  </r>
  <r>
    <x v="0"/>
    <x v="8"/>
    <x v="9"/>
    <n v="1.84"/>
    <x v="1"/>
    <x v="0"/>
    <x v="1"/>
  </r>
  <r>
    <x v="0"/>
    <x v="9"/>
    <x v="9"/>
    <n v="1.65"/>
    <x v="1"/>
    <x v="0"/>
    <x v="1"/>
  </r>
  <r>
    <x v="0"/>
    <x v="10"/>
    <x v="9"/>
    <n v="1.67"/>
    <x v="1"/>
    <x v="0"/>
    <x v="1"/>
  </r>
  <r>
    <x v="0"/>
    <x v="11"/>
    <x v="9"/>
    <n v="1.83"/>
    <x v="1"/>
    <x v="0"/>
    <x v="1"/>
  </r>
  <r>
    <x v="0"/>
    <x v="12"/>
    <x v="9"/>
    <n v="2.14"/>
    <x v="1"/>
    <x v="0"/>
    <x v="1"/>
  </r>
  <r>
    <x v="0"/>
    <x v="13"/>
    <x v="9"/>
    <n v="2.2000000000000002"/>
    <x v="1"/>
    <x v="0"/>
    <x v="1"/>
  </r>
  <r>
    <x v="0"/>
    <x v="4"/>
    <x v="9"/>
    <n v="3.77"/>
    <x v="1"/>
    <x v="0"/>
    <x v="1"/>
  </r>
  <r>
    <x v="0"/>
    <x v="3"/>
    <x v="9"/>
    <n v="3.88"/>
    <x v="1"/>
    <x v="0"/>
    <x v="1"/>
  </r>
  <r>
    <x v="0"/>
    <x v="32"/>
    <x v="9"/>
    <n v="-1.2666436702311141"/>
    <x v="1"/>
    <x v="1"/>
    <x v="1"/>
  </r>
  <r>
    <x v="0"/>
    <x v="33"/>
    <x v="9"/>
    <n v="-1.5114183434143931"/>
    <x v="1"/>
    <x v="1"/>
    <x v="1"/>
  </r>
  <r>
    <x v="0"/>
    <x v="34"/>
    <x v="9"/>
    <n v="-0.75852025734654838"/>
    <x v="1"/>
    <x v="1"/>
    <x v="1"/>
  </r>
  <r>
    <x v="0"/>
    <x v="35"/>
    <x v="9"/>
    <n v="-0.70051326226625021"/>
    <x v="1"/>
    <x v="1"/>
    <x v="1"/>
  </r>
  <r>
    <x v="0"/>
    <x v="36"/>
    <x v="9"/>
    <n v="-0.3383998435054773"/>
    <x v="1"/>
    <x v="1"/>
    <x v="1"/>
  </r>
  <r>
    <x v="0"/>
    <x v="37"/>
    <x v="9"/>
    <n v="-0.2036850364242884"/>
    <x v="1"/>
    <x v="1"/>
    <x v="1"/>
  </r>
  <r>
    <x v="0"/>
    <x v="38"/>
    <x v="9"/>
    <n v="-0.14176694075525823"/>
    <x v="1"/>
    <x v="1"/>
    <x v="1"/>
  </r>
  <r>
    <x v="0"/>
    <x v="5"/>
    <x v="9"/>
    <n v="-0.2213581698164391"/>
    <x v="1"/>
    <x v="1"/>
    <x v="1"/>
  </r>
  <r>
    <x v="0"/>
    <x v="6"/>
    <x v="9"/>
    <n v="-0.21"/>
    <x v="1"/>
    <x v="1"/>
    <x v="1"/>
  </r>
  <r>
    <x v="0"/>
    <x v="7"/>
    <x v="9"/>
    <n v="-0.17"/>
    <x v="1"/>
    <x v="1"/>
    <x v="1"/>
  </r>
  <r>
    <x v="0"/>
    <x v="8"/>
    <x v="9"/>
    <n v="-0.11"/>
    <x v="1"/>
    <x v="1"/>
    <x v="1"/>
  </r>
  <r>
    <x v="0"/>
    <x v="9"/>
    <x v="9"/>
    <n v="-0.03"/>
    <x v="1"/>
    <x v="1"/>
    <x v="1"/>
  </r>
  <r>
    <x v="0"/>
    <x v="10"/>
    <x v="9"/>
    <n v="0"/>
    <x v="1"/>
    <x v="1"/>
    <x v="1"/>
  </r>
  <r>
    <x v="0"/>
    <x v="11"/>
    <x v="9"/>
    <n v="0.01"/>
    <x v="1"/>
    <x v="1"/>
    <x v="1"/>
  </r>
  <r>
    <x v="0"/>
    <x v="12"/>
    <x v="9"/>
    <n v="0.02"/>
    <x v="1"/>
    <x v="1"/>
    <x v="1"/>
  </r>
  <r>
    <x v="0"/>
    <x v="13"/>
    <x v="9"/>
    <n v="0"/>
    <x v="1"/>
    <x v="1"/>
    <x v="1"/>
  </r>
  <r>
    <x v="0"/>
    <x v="4"/>
    <x v="9"/>
    <n v="0.03"/>
    <x v="1"/>
    <x v="1"/>
    <x v="1"/>
  </r>
  <r>
    <x v="0"/>
    <x v="3"/>
    <x v="9"/>
    <n v="0.06"/>
    <x v="1"/>
    <x v="1"/>
    <x v="1"/>
  </r>
  <r>
    <x v="0"/>
    <x v="32"/>
    <x v="9"/>
    <n v="2.6532191747690222E-2"/>
    <x v="1"/>
    <x v="3"/>
    <x v="1"/>
  </r>
  <r>
    <x v="0"/>
    <x v="33"/>
    <x v="9"/>
    <n v="0.19940214941519774"/>
    <x v="1"/>
    <x v="3"/>
    <x v="1"/>
  </r>
  <r>
    <x v="0"/>
    <x v="34"/>
    <x v="9"/>
    <n v="0.18509739255900237"/>
    <x v="1"/>
    <x v="3"/>
    <x v="1"/>
  </r>
  <r>
    <x v="0"/>
    <x v="35"/>
    <x v="9"/>
    <n v="0.12840285546854191"/>
    <x v="1"/>
    <x v="3"/>
    <x v="1"/>
  </r>
  <r>
    <x v="0"/>
    <x v="36"/>
    <x v="9"/>
    <n v="8.3996634957613406E-2"/>
    <x v="1"/>
    <x v="3"/>
    <x v="1"/>
  </r>
  <r>
    <x v="0"/>
    <x v="37"/>
    <x v="9"/>
    <n v="8.3479729729729724E-2"/>
    <x v="1"/>
    <x v="3"/>
    <x v="1"/>
  </r>
  <r>
    <x v="0"/>
    <x v="38"/>
    <x v="9"/>
    <n v="8.7945975751717184E-2"/>
    <x v="1"/>
    <x v="3"/>
    <x v="1"/>
  </r>
  <r>
    <x v="0"/>
    <x v="5"/>
    <x v="9"/>
    <n v="0.24330202387623109"/>
    <x v="1"/>
    <x v="3"/>
    <x v="1"/>
  </r>
  <r>
    <x v="0"/>
    <x v="6"/>
    <x v="9"/>
    <n v="0.28000000000000003"/>
    <x v="1"/>
    <x v="3"/>
    <x v="1"/>
  </r>
  <r>
    <x v="0"/>
    <x v="7"/>
    <x v="9"/>
    <n v="0.35"/>
    <x v="1"/>
    <x v="3"/>
    <x v="1"/>
  </r>
  <r>
    <x v="0"/>
    <x v="8"/>
    <x v="9"/>
    <n v="0.35"/>
    <x v="1"/>
    <x v="3"/>
    <x v="1"/>
  </r>
  <r>
    <x v="0"/>
    <x v="9"/>
    <x v="9"/>
    <n v="0.52"/>
    <x v="1"/>
    <x v="3"/>
    <x v="1"/>
  </r>
  <r>
    <x v="0"/>
    <x v="10"/>
    <x v="9"/>
    <n v="0.38"/>
    <x v="1"/>
    <x v="3"/>
    <x v="1"/>
  </r>
  <r>
    <x v="0"/>
    <x v="11"/>
    <x v="9"/>
    <n v="0.43"/>
    <x v="1"/>
    <x v="3"/>
    <x v="1"/>
  </r>
  <r>
    <x v="0"/>
    <x v="12"/>
    <x v="9"/>
    <n v="0.35"/>
    <x v="1"/>
    <x v="3"/>
    <x v="1"/>
  </r>
  <r>
    <x v="0"/>
    <x v="13"/>
    <x v="9"/>
    <n v="0.37"/>
    <x v="1"/>
    <x v="3"/>
    <x v="1"/>
  </r>
  <r>
    <x v="0"/>
    <x v="4"/>
    <x v="9"/>
    <n v="0.28999999999999998"/>
    <x v="1"/>
    <x v="3"/>
    <x v="1"/>
  </r>
  <r>
    <x v="0"/>
    <x v="3"/>
    <x v="9"/>
    <n v="0.23"/>
    <x v="1"/>
    <x v="3"/>
    <x v="1"/>
  </r>
  <r>
    <x v="0"/>
    <x v="32"/>
    <x v="9"/>
    <n v="0.1359745105437471"/>
    <x v="1"/>
    <x v="4"/>
    <x v="1"/>
  </r>
  <r>
    <x v="0"/>
    <x v="33"/>
    <x v="9"/>
    <n v="0.17952094953229505"/>
    <x v="1"/>
    <x v="4"/>
    <x v="1"/>
  </r>
  <r>
    <x v="0"/>
    <x v="34"/>
    <x v="9"/>
    <n v="0.16072302636179289"/>
    <x v="1"/>
    <x v="4"/>
    <x v="1"/>
  </r>
  <r>
    <x v="0"/>
    <x v="35"/>
    <x v="9"/>
    <n v="0.16354556074766355"/>
    <x v="1"/>
    <x v="4"/>
    <x v="1"/>
  </r>
  <r>
    <x v="0"/>
    <x v="36"/>
    <x v="9"/>
    <n v="0.18843804794869459"/>
    <x v="1"/>
    <x v="4"/>
    <x v="1"/>
  </r>
  <r>
    <x v="0"/>
    <x v="37"/>
    <x v="9"/>
    <n v="0.16283903635923203"/>
    <x v="1"/>
    <x v="4"/>
    <x v="1"/>
  </r>
  <r>
    <x v="0"/>
    <x v="38"/>
    <x v="9"/>
    <n v="0.13882200123767682"/>
    <x v="1"/>
    <x v="4"/>
    <x v="1"/>
  </r>
  <r>
    <x v="0"/>
    <x v="5"/>
    <x v="9"/>
    <n v="0.13511366836146488"/>
    <x v="1"/>
    <x v="4"/>
    <x v="1"/>
  </r>
  <r>
    <x v="0"/>
    <x v="6"/>
    <x v="9"/>
    <n v="0.18"/>
    <x v="1"/>
    <x v="4"/>
    <x v="1"/>
  </r>
  <r>
    <x v="0"/>
    <x v="7"/>
    <x v="9"/>
    <n v="0.22"/>
    <x v="1"/>
    <x v="4"/>
    <x v="1"/>
  </r>
  <r>
    <x v="0"/>
    <x v="8"/>
    <x v="9"/>
    <n v="0.22"/>
    <x v="1"/>
    <x v="4"/>
    <x v="1"/>
  </r>
  <r>
    <x v="0"/>
    <x v="9"/>
    <x v="9"/>
    <n v="0.19"/>
    <x v="1"/>
    <x v="4"/>
    <x v="1"/>
  </r>
  <r>
    <x v="0"/>
    <x v="10"/>
    <x v="9"/>
    <n v="0.17"/>
    <x v="1"/>
    <x v="4"/>
    <x v="1"/>
  </r>
  <r>
    <x v="0"/>
    <x v="11"/>
    <x v="9"/>
    <n v="0.17"/>
    <x v="1"/>
    <x v="4"/>
    <x v="1"/>
  </r>
  <r>
    <x v="0"/>
    <x v="12"/>
    <x v="9"/>
    <n v="0.16"/>
    <x v="1"/>
    <x v="4"/>
    <x v="1"/>
  </r>
  <r>
    <x v="0"/>
    <x v="13"/>
    <x v="9"/>
    <n v="0.17"/>
    <x v="1"/>
    <x v="4"/>
    <x v="1"/>
  </r>
  <r>
    <x v="0"/>
    <x v="4"/>
    <x v="9"/>
    <n v="0.18"/>
    <x v="1"/>
    <x v="4"/>
    <x v="1"/>
  </r>
  <r>
    <x v="0"/>
    <x v="3"/>
    <x v="9"/>
    <n v="0.2"/>
    <x v="1"/>
    <x v="4"/>
    <x v="1"/>
  </r>
  <r>
    <x v="0"/>
    <x v="32"/>
    <x v="9"/>
    <n v="-6.6098301808642818E-2"/>
    <x v="1"/>
    <x v="6"/>
    <x v="1"/>
  </r>
  <r>
    <x v="0"/>
    <x v="33"/>
    <x v="9"/>
    <n v="6.6684100418410042E-3"/>
    <x v="1"/>
    <x v="6"/>
    <x v="1"/>
  </r>
  <r>
    <x v="0"/>
    <x v="34"/>
    <x v="9"/>
    <n v="3.8648320518008906E-2"/>
    <x v="1"/>
    <x v="6"/>
    <x v="1"/>
  </r>
  <r>
    <x v="0"/>
    <x v="35"/>
    <x v="9"/>
    <n v="7.4663738676914629E-2"/>
    <x v="1"/>
    <x v="6"/>
    <x v="1"/>
  </r>
  <r>
    <x v="0"/>
    <x v="36"/>
    <x v="9"/>
    <n v="1.6928550627381963E-2"/>
    <x v="1"/>
    <x v="6"/>
    <x v="1"/>
  </r>
  <r>
    <x v="0"/>
    <x v="37"/>
    <x v="9"/>
    <n v="1.0321121996948696E-2"/>
    <x v="1"/>
    <x v="6"/>
    <x v="1"/>
  </r>
  <r>
    <x v="0"/>
    <x v="38"/>
    <x v="9"/>
    <n v="2.1435705138809744E-2"/>
    <x v="1"/>
    <x v="6"/>
    <x v="1"/>
  </r>
  <r>
    <x v="0"/>
    <x v="5"/>
    <x v="9"/>
    <n v="6.4048650085200179E-2"/>
    <x v="1"/>
    <x v="6"/>
    <x v="1"/>
  </r>
  <r>
    <x v="0"/>
    <x v="6"/>
    <x v="9"/>
    <n v="0.12"/>
    <x v="1"/>
    <x v="6"/>
    <x v="1"/>
  </r>
  <r>
    <x v="0"/>
    <x v="7"/>
    <x v="9"/>
    <n v="0.2"/>
    <x v="1"/>
    <x v="6"/>
    <x v="1"/>
  </r>
  <r>
    <x v="0"/>
    <x v="8"/>
    <x v="9"/>
    <n v="0.17"/>
    <x v="1"/>
    <x v="6"/>
    <x v="1"/>
  </r>
  <r>
    <x v="0"/>
    <x v="9"/>
    <x v="9"/>
    <n v="0.23"/>
    <x v="1"/>
    <x v="6"/>
    <x v="1"/>
  </r>
  <r>
    <x v="0"/>
    <x v="10"/>
    <x v="9"/>
    <n v="0.27"/>
    <x v="1"/>
    <x v="6"/>
    <x v="1"/>
  </r>
  <r>
    <x v="0"/>
    <x v="11"/>
    <x v="9"/>
    <n v="0.33"/>
    <x v="1"/>
    <x v="6"/>
    <x v="1"/>
  </r>
  <r>
    <x v="0"/>
    <x v="12"/>
    <x v="9"/>
    <n v="0.22"/>
    <x v="1"/>
    <x v="6"/>
    <x v="1"/>
  </r>
  <r>
    <x v="0"/>
    <x v="13"/>
    <x v="9"/>
    <n v="0.18"/>
    <x v="1"/>
    <x v="6"/>
    <x v="1"/>
  </r>
  <r>
    <x v="0"/>
    <x v="4"/>
    <x v="9"/>
    <n v="0.19"/>
    <x v="1"/>
    <x v="6"/>
    <x v="1"/>
  </r>
  <r>
    <x v="0"/>
    <x v="3"/>
    <x v="9"/>
    <n v="0.28999999999999998"/>
    <x v="1"/>
    <x v="6"/>
    <x v="1"/>
  </r>
  <r>
    <x v="0"/>
    <x v="32"/>
    <x v="9"/>
    <n v="1.9027018366079833E-3"/>
    <x v="1"/>
    <x v="2"/>
    <x v="1"/>
  </r>
  <r>
    <x v="0"/>
    <x v="33"/>
    <x v="9"/>
    <n v="1.9583164639405726E-2"/>
    <x v="1"/>
    <x v="2"/>
    <x v="1"/>
  </r>
  <r>
    <x v="0"/>
    <x v="34"/>
    <x v="9"/>
    <n v="6.2860775151181963E-2"/>
    <x v="1"/>
    <x v="2"/>
    <x v="1"/>
  </r>
  <r>
    <x v="0"/>
    <x v="35"/>
    <x v="9"/>
    <n v="0.11021551753883524"/>
    <x v="1"/>
    <x v="2"/>
    <x v="1"/>
  </r>
  <r>
    <x v="0"/>
    <x v="36"/>
    <x v="9"/>
    <n v="0.20035999079093328"/>
    <x v="1"/>
    <x v="2"/>
    <x v="1"/>
  </r>
  <r>
    <x v="0"/>
    <x v="37"/>
    <x v="9"/>
    <n v="0.26327706734867856"/>
    <x v="1"/>
    <x v="2"/>
    <x v="1"/>
  </r>
  <r>
    <x v="0"/>
    <x v="38"/>
    <x v="9"/>
    <n v="0.23379902644050349"/>
    <x v="1"/>
    <x v="2"/>
    <x v="1"/>
  </r>
  <r>
    <x v="0"/>
    <x v="5"/>
    <x v="9"/>
    <n v="0.14780361757105942"/>
    <x v="1"/>
    <x v="2"/>
    <x v="1"/>
  </r>
  <r>
    <x v="0"/>
    <x v="6"/>
    <x v="9"/>
    <n v="0.09"/>
    <x v="1"/>
    <x v="2"/>
    <x v="1"/>
  </r>
  <r>
    <x v="0"/>
    <x v="7"/>
    <x v="9"/>
    <n v="0.1"/>
    <x v="1"/>
    <x v="2"/>
    <x v="1"/>
  </r>
  <r>
    <x v="0"/>
    <x v="8"/>
    <x v="9"/>
    <n v="0.09"/>
    <x v="1"/>
    <x v="2"/>
    <x v="1"/>
  </r>
  <r>
    <x v="0"/>
    <x v="9"/>
    <x v="9"/>
    <n v="0.04"/>
    <x v="1"/>
    <x v="2"/>
    <x v="1"/>
  </r>
  <r>
    <x v="0"/>
    <x v="10"/>
    <x v="9"/>
    <n v="0.03"/>
    <x v="1"/>
    <x v="2"/>
    <x v="1"/>
  </r>
  <r>
    <x v="0"/>
    <x v="11"/>
    <x v="9"/>
    <n v="0.01"/>
    <x v="1"/>
    <x v="2"/>
    <x v="1"/>
  </r>
  <r>
    <x v="0"/>
    <x v="12"/>
    <x v="9"/>
    <n v="0.01"/>
    <x v="1"/>
    <x v="2"/>
    <x v="1"/>
  </r>
  <r>
    <x v="0"/>
    <x v="13"/>
    <x v="9"/>
    <n v="0.02"/>
    <x v="1"/>
    <x v="2"/>
    <x v="1"/>
  </r>
  <r>
    <x v="0"/>
    <x v="4"/>
    <x v="9"/>
    <n v="0.02"/>
    <x v="1"/>
    <x v="2"/>
    <x v="1"/>
  </r>
  <r>
    <x v="0"/>
    <x v="3"/>
    <x v="9"/>
    <n v="0.03"/>
    <x v="1"/>
    <x v="2"/>
    <x v="1"/>
  </r>
  <r>
    <x v="0"/>
    <x v="32"/>
    <x v="4"/>
    <n v="4466.07"/>
    <x v="1"/>
    <x v="7"/>
    <x v="0"/>
  </r>
  <r>
    <x v="0"/>
    <x v="33"/>
    <x v="4"/>
    <n v="5487.08"/>
    <x v="1"/>
    <x v="7"/>
    <x v="0"/>
  </r>
  <r>
    <x v="0"/>
    <x v="34"/>
    <x v="4"/>
    <n v="6566.56"/>
    <x v="1"/>
    <x v="7"/>
    <x v="0"/>
  </r>
  <r>
    <x v="0"/>
    <x v="35"/>
    <x v="4"/>
    <n v="8002.0300000000007"/>
    <x v="1"/>
    <x v="7"/>
    <x v="0"/>
  </r>
  <r>
    <x v="0"/>
    <x v="36"/>
    <x v="4"/>
    <n v="9302.58"/>
    <x v="1"/>
    <x v="7"/>
    <x v="0"/>
  </r>
  <r>
    <x v="0"/>
    <x v="37"/>
    <x v="4"/>
    <n v="10753.627999999999"/>
    <x v="1"/>
    <x v="7"/>
    <x v="0"/>
  </r>
  <r>
    <x v="0"/>
    <x v="38"/>
    <x v="4"/>
    <n v="12400.59"/>
    <x v="1"/>
    <x v="7"/>
    <x v="0"/>
  </r>
  <r>
    <x v="0"/>
    <x v="5"/>
    <x v="4"/>
    <n v="14158.120000000003"/>
    <x v="1"/>
    <x v="7"/>
    <x v="0"/>
  </r>
  <r>
    <x v="0"/>
    <x v="6"/>
    <x v="4"/>
    <n v="13581"/>
    <x v="1"/>
    <x v="7"/>
    <x v="0"/>
  </r>
  <r>
    <x v="0"/>
    <x v="7"/>
    <x v="4"/>
    <n v="13768"/>
    <x v="1"/>
    <x v="7"/>
    <x v="0"/>
  </r>
  <r>
    <x v="0"/>
    <x v="8"/>
    <x v="4"/>
    <n v="16026"/>
    <x v="1"/>
    <x v="7"/>
    <x v="0"/>
  </r>
  <r>
    <x v="0"/>
    <x v="9"/>
    <x v="4"/>
    <n v="18777"/>
    <x v="1"/>
    <x v="7"/>
    <x v="0"/>
  </r>
  <r>
    <x v="0"/>
    <x v="10"/>
    <x v="4"/>
    <n v="22029"/>
    <x v="1"/>
    <x v="7"/>
    <x v="0"/>
  </r>
  <r>
    <x v="0"/>
    <x v="11"/>
    <x v="4"/>
    <n v="23573"/>
    <x v="1"/>
    <x v="7"/>
    <x v="0"/>
  </r>
  <r>
    <x v="0"/>
    <x v="12"/>
    <x v="4"/>
    <n v="42940"/>
    <x v="1"/>
    <x v="7"/>
    <x v="0"/>
  </r>
  <r>
    <x v="0"/>
    <x v="13"/>
    <x v="4"/>
    <n v="46708"/>
    <x v="1"/>
    <x v="7"/>
    <x v="0"/>
  </r>
  <r>
    <x v="0"/>
    <x v="4"/>
    <x v="4"/>
    <n v="52845"/>
    <x v="1"/>
    <x v="7"/>
    <x v="0"/>
  </r>
  <r>
    <x v="0"/>
    <x v="3"/>
    <x v="4"/>
    <n v="59485"/>
    <x v="1"/>
    <x v="7"/>
    <x v="0"/>
  </r>
  <r>
    <x v="0"/>
    <x v="32"/>
    <x v="9"/>
    <n v="0.40149840911584456"/>
    <x v="1"/>
    <x v="7"/>
    <x v="1"/>
  </r>
  <r>
    <x v="0"/>
    <x v="33"/>
    <x v="9"/>
    <n v="0.38859283990756466"/>
    <x v="1"/>
    <x v="7"/>
    <x v="1"/>
  </r>
  <r>
    <x v="0"/>
    <x v="34"/>
    <x v="9"/>
    <n v="0.35194226505202109"/>
    <x v="1"/>
    <x v="7"/>
    <x v="1"/>
  </r>
  <r>
    <x v="0"/>
    <x v="35"/>
    <x v="9"/>
    <n v="0.33830415532058739"/>
    <x v="1"/>
    <x v="7"/>
    <x v="1"/>
  </r>
  <r>
    <x v="0"/>
    <x v="36"/>
    <x v="9"/>
    <n v="0.35344280833919195"/>
    <x v="1"/>
    <x v="7"/>
    <x v="1"/>
  </r>
  <r>
    <x v="0"/>
    <x v="37"/>
    <x v="9"/>
    <n v="0.36966222004331939"/>
    <x v="1"/>
    <x v="7"/>
    <x v="1"/>
  </r>
  <r>
    <x v="0"/>
    <x v="38"/>
    <x v="9"/>
    <n v="0.3529444969957074"/>
    <x v="1"/>
    <x v="7"/>
    <x v="1"/>
  </r>
  <r>
    <x v="0"/>
    <x v="5"/>
    <x v="9"/>
    <n v="0.33260277494469598"/>
    <x v="1"/>
    <x v="7"/>
    <x v="1"/>
  </r>
  <r>
    <x v="0"/>
    <x v="6"/>
    <x v="9"/>
    <n v="0.43702967380899782"/>
    <x v="1"/>
    <x v="7"/>
    <x v="1"/>
  </r>
  <r>
    <x v="0"/>
    <x v="7"/>
    <x v="9"/>
    <n v="0.5443782684485764"/>
    <x v="1"/>
    <x v="7"/>
    <x v="1"/>
  </r>
  <r>
    <x v="0"/>
    <x v="8"/>
    <x v="9"/>
    <n v="0.57712467240733811"/>
    <x v="1"/>
    <x v="7"/>
    <x v="1"/>
  </r>
  <r>
    <x v="0"/>
    <x v="9"/>
    <x v="9"/>
    <n v="0.59599510038877346"/>
    <x v="1"/>
    <x v="7"/>
    <x v="1"/>
  </r>
  <r>
    <x v="0"/>
    <x v="10"/>
    <x v="9"/>
    <n v="0.59276408370783962"/>
    <x v="1"/>
    <x v="7"/>
    <x v="1"/>
  </r>
  <r>
    <x v="0"/>
    <x v="11"/>
    <x v="9"/>
    <n v="0.61214100878123279"/>
    <x v="1"/>
    <x v="7"/>
    <x v="1"/>
  </r>
  <r>
    <x v="0"/>
    <x v="12"/>
    <x v="9"/>
    <n v="0.34711224965067539"/>
    <x v="1"/>
    <x v="7"/>
    <x v="1"/>
  </r>
  <r>
    <x v="0"/>
    <x v="13"/>
    <x v="9"/>
    <n v="0.34351717050612313"/>
    <x v="1"/>
    <x v="7"/>
    <x v="1"/>
  </r>
  <r>
    <x v="0"/>
    <x v="4"/>
    <x v="9"/>
    <n v="0.32317153940770177"/>
    <x v="1"/>
    <x v="7"/>
    <x v="1"/>
  </r>
  <r>
    <x v="0"/>
    <x v="3"/>
    <x v="9"/>
    <n v="0.32248465999831888"/>
    <x v="1"/>
    <x v="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L10" firstHeaderRow="1" firstDataRow="2" firstDataCol="1" rowPageCount="2" colPageCount="1"/>
  <pivotFields count="6">
    <pivotField axis="axisRow" showAll="0">
      <items count="4">
        <item x="0"/>
        <item x="1"/>
        <item x="2"/>
        <item t="default"/>
      </items>
    </pivotField>
    <pivotField axis="axisCol" showAll="0">
      <items count="29">
        <item x="20"/>
        <item x="21"/>
        <item x="22"/>
        <item x="23"/>
        <item x="24"/>
        <item x="25"/>
        <item x="26"/>
        <item x="27"/>
        <item x="0"/>
        <item x="1"/>
        <item x="2"/>
        <item x="3"/>
        <item x="4"/>
        <item x="5"/>
        <item x="6"/>
        <item x="7"/>
        <item x="8"/>
        <item x="9"/>
        <item x="10"/>
        <item x="13"/>
        <item x="17"/>
        <item x="19"/>
        <item x="14"/>
        <item x="18"/>
        <item x="11"/>
        <item x="15"/>
        <item x="12"/>
        <item x="16"/>
        <item t="default"/>
      </items>
    </pivotField>
    <pivotField axis="axisRow" showAll="0">
      <items count="59">
        <item h="1" x="12"/>
        <item h="1" x="17"/>
        <item h="1" x="47"/>
        <item h="1" x="18"/>
        <item h="1" x="38"/>
        <item h="1" x="1"/>
        <item h="1" x="4"/>
        <item h="1" x="34"/>
        <item h="1" x="43"/>
        <item h="1" x="9"/>
        <item h="1" x="20"/>
        <item h="1" x="52"/>
        <item h="1" x="24"/>
        <item h="1" x="26"/>
        <item h="1" x="40"/>
        <item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h="1" x="49"/>
        <item h="1" x="15"/>
        <item h="1" x="11"/>
        <item h="1" x="50"/>
        <item h="1" x="0"/>
        <item h="1" x="39"/>
        <item h="1" x="28"/>
        <item h="1" x="54"/>
        <item h="1" x="23"/>
        <item h="1" x="22"/>
        <item h="1" x="30"/>
        <item h="1" x="51"/>
        <item h="1" x="36"/>
        <item h="1" x="7"/>
        <item h="1" x="46"/>
        <item h="1" x="56"/>
        <item h="1" x="57"/>
        <item t="default"/>
      </items>
    </pivotField>
    <pivotField dataField="1" showAll="0"/>
    <pivotField axis="axisPage" showAll="0">
      <items count="3">
        <item x="0"/>
        <item x="1"/>
        <item t="default"/>
      </items>
    </pivotField>
    <pivotField axis="axisPage" multipleItemSelectionAllowed="1" showAll="0">
      <items count="12">
        <item x="9"/>
        <item x="5"/>
        <item x="10"/>
        <item x="4"/>
        <item x="6"/>
        <item h="1" x="1"/>
        <item h="1" x="2"/>
        <item h="1" x="8"/>
        <item h="1" x="0"/>
        <item h="1" x="3"/>
        <item h="1" x="7"/>
        <item t="default"/>
      </items>
    </pivotField>
  </pivotFields>
  <rowFields count="2">
    <field x="2"/>
    <field x="0"/>
  </rowFields>
  <rowItems count="5">
    <i>
      <x v="15"/>
    </i>
    <i r="1">
      <x/>
    </i>
    <i r="1">
      <x v="1"/>
    </i>
    <i r="1">
      <x v="2"/>
    </i>
    <i t="grand">
      <x/>
    </i>
  </rowItems>
  <colFields count="1">
    <field x="1"/>
  </colFields>
  <colItems count="11">
    <i>
      <x v="8"/>
    </i>
    <i>
      <x v="9"/>
    </i>
    <i>
      <x v="10"/>
    </i>
    <i>
      <x v="11"/>
    </i>
    <i>
      <x v="12"/>
    </i>
    <i>
      <x v="13"/>
    </i>
    <i>
      <x v="14"/>
    </i>
    <i>
      <x v="15"/>
    </i>
    <i>
      <x v="16"/>
    </i>
    <i>
      <x v="17"/>
    </i>
    <i t="grand">
      <x/>
    </i>
  </colItems>
  <pageFields count="2">
    <pageField fld="5" hier="-1"/>
    <pageField fld="4" hier="-1"/>
  </pageFields>
  <dataFields count="1">
    <dataField name="Average of Value " fld="3" subtotal="average" baseField="2" baseItem="0" numFmtId="10"/>
  </dataFields>
  <formats count="3">
    <format dxfId="336">
      <pivotArea outline="0" collapsedLevelsAreSubtotals="1" fieldPosition="0"/>
    </format>
    <format dxfId="335">
      <pivotArea outline="0" collapsedLevelsAreSubtotals="1" fieldPosition="0"/>
    </format>
    <format dxfId="334">
      <pivotArea outline="0" collapsedLevelsAreSubtotals="1" fieldPosition="0"/>
    </format>
  </formats>
  <chartFormats count="28">
    <chartFormat chart="0" format="10" series="1">
      <pivotArea type="data" outline="0" fieldPosition="0">
        <references count="2">
          <reference field="4294967294" count="1" selected="0">
            <x v="0"/>
          </reference>
          <reference field="1" count="1" selected="0">
            <x v="8"/>
          </reference>
        </references>
      </pivotArea>
    </chartFormat>
    <chartFormat chart="0" format="11" series="1">
      <pivotArea type="data" outline="0" fieldPosition="0">
        <references count="2">
          <reference field="4294967294" count="1" selected="0">
            <x v="0"/>
          </reference>
          <reference field="1" count="1" selected="0">
            <x v="9"/>
          </reference>
        </references>
      </pivotArea>
    </chartFormat>
    <chartFormat chart="0" format="12" series="1">
      <pivotArea type="data" outline="0" fieldPosition="0">
        <references count="2">
          <reference field="4294967294" count="1" selected="0">
            <x v="0"/>
          </reference>
          <reference field="1" count="1" selected="0">
            <x v="10"/>
          </reference>
        </references>
      </pivotArea>
    </chartFormat>
    <chartFormat chart="0" format="13" series="1">
      <pivotArea type="data" outline="0" fieldPosition="0">
        <references count="2">
          <reference field="4294967294" count="1" selected="0">
            <x v="0"/>
          </reference>
          <reference field="1" count="1" selected="0">
            <x v="11"/>
          </reference>
        </references>
      </pivotArea>
    </chartFormat>
    <chartFormat chart="0" format="14" series="1">
      <pivotArea type="data" outline="0" fieldPosition="0">
        <references count="2">
          <reference field="4294967294" count="1" selected="0">
            <x v="0"/>
          </reference>
          <reference field="1" count="1" selected="0">
            <x v="12"/>
          </reference>
        </references>
      </pivotArea>
    </chartFormat>
    <chartFormat chart="0" format="15" series="1">
      <pivotArea type="data" outline="0" fieldPosition="0">
        <references count="2">
          <reference field="4294967294" count="1" selected="0">
            <x v="0"/>
          </reference>
          <reference field="1" count="1" selected="0">
            <x v="13"/>
          </reference>
        </references>
      </pivotArea>
    </chartFormat>
    <chartFormat chart="0" format="16" series="1">
      <pivotArea type="data" outline="0" fieldPosition="0">
        <references count="2">
          <reference field="4294967294" count="1" selected="0">
            <x v="0"/>
          </reference>
          <reference field="1" count="1" selected="0">
            <x v="14"/>
          </reference>
        </references>
      </pivotArea>
    </chartFormat>
    <chartFormat chart="0" format="17" series="1">
      <pivotArea type="data" outline="0" fieldPosition="0">
        <references count="2">
          <reference field="4294967294" count="1" selected="0">
            <x v="0"/>
          </reference>
          <reference field="1" count="1" selected="0">
            <x v="15"/>
          </reference>
        </references>
      </pivotArea>
    </chartFormat>
    <chartFormat chart="0" format="18" series="1">
      <pivotArea type="data" outline="0" fieldPosition="0">
        <references count="2">
          <reference field="4294967294" count="1" selected="0">
            <x v="0"/>
          </reference>
          <reference field="1" count="1" selected="0">
            <x v="16"/>
          </reference>
        </references>
      </pivotArea>
    </chartFormat>
    <chartFormat chart="0" format="19" series="1">
      <pivotArea type="data" outline="0" fieldPosition="0">
        <references count="2">
          <reference field="4294967294" count="1" selected="0">
            <x v="0"/>
          </reference>
          <reference field="1" count="1" selected="0">
            <x v="17"/>
          </reference>
        </references>
      </pivotArea>
    </chartFormat>
    <chartFormat chart="2" format="30" series="1">
      <pivotArea type="data" outline="0" fieldPosition="0">
        <references count="2">
          <reference field="4294967294" count="1" selected="0">
            <x v="0"/>
          </reference>
          <reference field="1" count="1" selected="0">
            <x v="8"/>
          </reference>
        </references>
      </pivotArea>
    </chartFormat>
    <chartFormat chart="2" format="31" series="1">
      <pivotArea type="data" outline="0" fieldPosition="0">
        <references count="2">
          <reference field="4294967294" count="1" selected="0">
            <x v="0"/>
          </reference>
          <reference field="1" count="1" selected="0">
            <x v="9"/>
          </reference>
        </references>
      </pivotArea>
    </chartFormat>
    <chartFormat chart="2" format="32" series="1">
      <pivotArea type="data" outline="0" fieldPosition="0">
        <references count="2">
          <reference field="4294967294" count="1" selected="0">
            <x v="0"/>
          </reference>
          <reference field="1" count="1" selected="0">
            <x v="10"/>
          </reference>
        </references>
      </pivotArea>
    </chartFormat>
    <chartFormat chart="2" format="33" series="1">
      <pivotArea type="data" outline="0" fieldPosition="0">
        <references count="2">
          <reference field="4294967294" count="1" selected="0">
            <x v="0"/>
          </reference>
          <reference field="1" count="1" selected="0">
            <x v="11"/>
          </reference>
        </references>
      </pivotArea>
    </chartFormat>
    <chartFormat chart="2" format="34" series="1">
      <pivotArea type="data" outline="0" fieldPosition="0">
        <references count="2">
          <reference field="4294967294" count="1" selected="0">
            <x v="0"/>
          </reference>
          <reference field="1" count="1" selected="0">
            <x v="12"/>
          </reference>
        </references>
      </pivotArea>
    </chartFormat>
    <chartFormat chart="2" format="35" series="1">
      <pivotArea type="data" outline="0" fieldPosition="0">
        <references count="2">
          <reference field="4294967294" count="1" selected="0">
            <x v="0"/>
          </reference>
          <reference field="1" count="1" selected="0">
            <x v="13"/>
          </reference>
        </references>
      </pivotArea>
    </chartFormat>
    <chartFormat chart="2" format="36" series="1">
      <pivotArea type="data" outline="0" fieldPosition="0">
        <references count="2">
          <reference field="4294967294" count="1" selected="0">
            <x v="0"/>
          </reference>
          <reference field="1" count="1" selected="0">
            <x v="14"/>
          </reference>
        </references>
      </pivotArea>
    </chartFormat>
    <chartFormat chart="2" format="37" series="1">
      <pivotArea type="data" outline="0" fieldPosition="0">
        <references count="2">
          <reference field="4294967294" count="1" selected="0">
            <x v="0"/>
          </reference>
          <reference field="1" count="1" selected="0">
            <x v="15"/>
          </reference>
        </references>
      </pivotArea>
    </chartFormat>
    <chartFormat chart="2" format="38" series="1">
      <pivotArea type="data" outline="0" fieldPosition="0">
        <references count="2">
          <reference field="4294967294" count="1" selected="0">
            <x v="0"/>
          </reference>
          <reference field="1" count="1" selected="0">
            <x v="16"/>
          </reference>
        </references>
      </pivotArea>
    </chartFormat>
    <chartFormat chart="2" format="39" series="1">
      <pivotArea type="data" outline="0" fieldPosition="0">
        <references count="2">
          <reference field="4294967294" count="1" selected="0">
            <x v="0"/>
          </reference>
          <reference field="1" count="1" selected="0">
            <x v="17"/>
          </reference>
        </references>
      </pivotArea>
    </chartFormat>
    <chartFormat chart="2" format="40" series="1">
      <pivotArea type="data" outline="0" fieldPosition="0">
        <references count="2">
          <reference field="4294967294" count="1" selected="0">
            <x v="0"/>
          </reference>
          <reference field="1" count="1" selected="0">
            <x v="0"/>
          </reference>
        </references>
      </pivotArea>
    </chartFormat>
    <chartFormat chart="2" format="41" series="1">
      <pivotArea type="data" outline="0" fieldPosition="0">
        <references count="2">
          <reference field="4294967294" count="1" selected="0">
            <x v="0"/>
          </reference>
          <reference field="1" count="1" selected="0">
            <x v="1"/>
          </reference>
        </references>
      </pivotArea>
    </chartFormat>
    <chartFormat chart="2" format="42" series="1">
      <pivotArea type="data" outline="0" fieldPosition="0">
        <references count="2">
          <reference field="4294967294" count="1" selected="0">
            <x v="0"/>
          </reference>
          <reference field="1" count="1" selected="0">
            <x v="2"/>
          </reference>
        </references>
      </pivotArea>
    </chartFormat>
    <chartFormat chart="2" format="43" series="1">
      <pivotArea type="data" outline="0" fieldPosition="0">
        <references count="2">
          <reference field="4294967294" count="1" selected="0">
            <x v="0"/>
          </reference>
          <reference field="1" count="1" selected="0">
            <x v="3"/>
          </reference>
        </references>
      </pivotArea>
    </chartFormat>
    <chartFormat chart="2" format="44" series="1">
      <pivotArea type="data" outline="0" fieldPosition="0">
        <references count="2">
          <reference field="4294967294" count="1" selected="0">
            <x v="0"/>
          </reference>
          <reference field="1" count="1" selected="0">
            <x v="4"/>
          </reference>
        </references>
      </pivotArea>
    </chartFormat>
    <chartFormat chart="2" format="45" series="1">
      <pivotArea type="data" outline="0" fieldPosition="0">
        <references count="2">
          <reference field="4294967294" count="1" selected="0">
            <x v="0"/>
          </reference>
          <reference field="1" count="1" selected="0">
            <x v="5"/>
          </reference>
        </references>
      </pivotArea>
    </chartFormat>
    <chartFormat chart="2" format="46" series="1">
      <pivotArea type="data" outline="0" fieldPosition="0">
        <references count="2">
          <reference field="4294967294" count="1" selected="0">
            <x v="0"/>
          </reference>
          <reference field="1" count="1" selected="0">
            <x v="6"/>
          </reference>
        </references>
      </pivotArea>
    </chartFormat>
    <chartFormat chart="2" format="47" series="1">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L10" firstHeaderRow="1" firstDataRow="2" firstDataCol="1" rowPageCount="2" colPageCount="1"/>
  <pivotFields count="6">
    <pivotField axis="axisRow" showAll="0">
      <items count="4">
        <item x="0"/>
        <item x="1"/>
        <item x="2"/>
        <item t="default"/>
      </items>
    </pivotField>
    <pivotField axis="axisCol" showAll="0">
      <items count="29">
        <item x="20"/>
        <item x="21"/>
        <item x="22"/>
        <item x="23"/>
        <item x="24"/>
        <item x="25"/>
        <item x="26"/>
        <item x="27"/>
        <item x="0"/>
        <item x="1"/>
        <item x="2"/>
        <item x="3"/>
        <item x="4"/>
        <item x="5"/>
        <item x="6"/>
        <item x="7"/>
        <item x="8"/>
        <item x="9"/>
        <item x="13"/>
        <item x="17"/>
        <item x="19"/>
        <item x="14"/>
        <item x="18"/>
        <item x="11"/>
        <item x="15"/>
        <item x="12"/>
        <item x="16"/>
        <item x="10"/>
        <item t="default"/>
      </items>
    </pivotField>
    <pivotField axis="axisRow" showAll="0">
      <items count="59">
        <item h="1" x="12"/>
        <item h="1" x="17"/>
        <item h="1" x="47"/>
        <item h="1" x="18"/>
        <item h="1" x="38"/>
        <item h="1" x="1"/>
        <item h="1" x="4"/>
        <item h="1" x="34"/>
        <item h="1" x="43"/>
        <item h="1" x="9"/>
        <item h="1" x="20"/>
        <item h="1" x="52"/>
        <item h="1" x="24"/>
        <item x="26"/>
        <item h="1" x="40"/>
        <item h="1"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h="1" x="49"/>
        <item h="1" x="15"/>
        <item h="1" x="11"/>
        <item h="1" x="50"/>
        <item h="1" x="0"/>
        <item h="1" x="39"/>
        <item h="1" x="28"/>
        <item h="1" x="54"/>
        <item h="1" x="23"/>
        <item h="1" x="22"/>
        <item h="1" x="30"/>
        <item h="1" x="51"/>
        <item h="1" x="36"/>
        <item h="1" x="7"/>
        <item h="1" x="46"/>
        <item h="1" x="56"/>
        <item h="1" x="57"/>
        <item t="default"/>
      </items>
    </pivotField>
    <pivotField dataField="1" showAll="0"/>
    <pivotField axis="axisPage" showAll="0">
      <items count="3">
        <item x="0"/>
        <item x="1"/>
        <item t="default"/>
      </items>
    </pivotField>
    <pivotField axis="axisPage" multipleItemSelectionAllowed="1" showAll="0">
      <items count="12">
        <item h="1" x="9"/>
        <item h="1" x="5"/>
        <item h="1" x="10"/>
        <item h="1" x="4"/>
        <item h="1" x="6"/>
        <item x="1"/>
        <item x="2"/>
        <item x="8"/>
        <item x="0"/>
        <item x="3"/>
        <item x="7"/>
        <item t="default"/>
      </items>
    </pivotField>
  </pivotFields>
  <rowFields count="2">
    <field x="2"/>
    <field x="0"/>
  </rowFields>
  <rowItems count="5">
    <i>
      <x v="13"/>
    </i>
    <i r="1">
      <x/>
    </i>
    <i r="1">
      <x v="1"/>
    </i>
    <i r="1">
      <x v="2"/>
    </i>
    <i t="grand">
      <x/>
    </i>
  </rowItems>
  <colFields count="1">
    <field x="1"/>
  </colFields>
  <colItems count="11">
    <i>
      <x v="8"/>
    </i>
    <i>
      <x v="9"/>
    </i>
    <i>
      <x v="10"/>
    </i>
    <i>
      <x v="11"/>
    </i>
    <i>
      <x v="12"/>
    </i>
    <i>
      <x v="13"/>
    </i>
    <i>
      <x v="14"/>
    </i>
    <i>
      <x v="15"/>
    </i>
    <i>
      <x v="16"/>
    </i>
    <i>
      <x v="17"/>
    </i>
    <i t="grand">
      <x/>
    </i>
  </colItems>
  <pageFields count="2">
    <pageField fld="5" hier="-1"/>
    <pageField fld="4" hier="-1"/>
  </pageFields>
  <dataFields count="1">
    <dataField name="Average of Value " fld="3" subtotal="average" baseField="2" baseItem="0"/>
  </dataFields>
  <chartFormats count="68">
    <chartFormat chart="0" format="20" series="1">
      <pivotArea type="data" outline="0" fieldPosition="0">
        <references count="2">
          <reference field="4294967294" count="1" selected="0">
            <x v="0"/>
          </reference>
          <reference field="1" count="1" selected="0">
            <x v="8"/>
          </reference>
        </references>
      </pivotArea>
    </chartFormat>
    <chartFormat chart="0" format="21" series="1">
      <pivotArea type="data" outline="0" fieldPosition="0">
        <references count="2">
          <reference field="4294967294" count="1" selected="0">
            <x v="0"/>
          </reference>
          <reference field="1" count="1" selected="0">
            <x v="9"/>
          </reference>
        </references>
      </pivotArea>
    </chartFormat>
    <chartFormat chart="0" format="22" series="1">
      <pivotArea type="data" outline="0" fieldPosition="0">
        <references count="2">
          <reference field="4294967294" count="1" selected="0">
            <x v="0"/>
          </reference>
          <reference field="1" count="1" selected="0">
            <x v="10"/>
          </reference>
        </references>
      </pivotArea>
    </chartFormat>
    <chartFormat chart="0" format="23" series="1">
      <pivotArea type="data" outline="0" fieldPosition="0">
        <references count="2">
          <reference field="4294967294" count="1" selected="0">
            <x v="0"/>
          </reference>
          <reference field="1" count="1" selected="0">
            <x v="11"/>
          </reference>
        </references>
      </pivotArea>
    </chartFormat>
    <chartFormat chart="0" format="24" series="1">
      <pivotArea type="data" outline="0" fieldPosition="0">
        <references count="2">
          <reference field="4294967294" count="1" selected="0">
            <x v="0"/>
          </reference>
          <reference field="1" count="1" selected="0">
            <x v="12"/>
          </reference>
        </references>
      </pivotArea>
    </chartFormat>
    <chartFormat chart="0" format="25" series="1">
      <pivotArea type="data" outline="0" fieldPosition="0">
        <references count="2">
          <reference field="4294967294" count="1" selected="0">
            <x v="0"/>
          </reference>
          <reference field="1" count="1" selected="0">
            <x v="13"/>
          </reference>
        </references>
      </pivotArea>
    </chartFormat>
    <chartFormat chart="0" format="26" series="1">
      <pivotArea type="data" outline="0" fieldPosition="0">
        <references count="2">
          <reference field="4294967294" count="1" selected="0">
            <x v="0"/>
          </reference>
          <reference field="1" count="1" selected="0">
            <x v="14"/>
          </reference>
        </references>
      </pivotArea>
    </chartFormat>
    <chartFormat chart="0" format="27" series="1">
      <pivotArea type="data" outline="0" fieldPosition="0">
        <references count="2">
          <reference field="4294967294" count="1" selected="0">
            <x v="0"/>
          </reference>
          <reference field="1" count="1" selected="0">
            <x v="15"/>
          </reference>
        </references>
      </pivotArea>
    </chartFormat>
    <chartFormat chart="0" format="28" series="1">
      <pivotArea type="data" outline="0" fieldPosition="0">
        <references count="2">
          <reference field="4294967294" count="1" selected="0">
            <x v="0"/>
          </reference>
          <reference field="1" count="1" selected="0">
            <x v="16"/>
          </reference>
        </references>
      </pivotArea>
    </chartFormat>
    <chartFormat chart="0" format="29" series="1">
      <pivotArea type="data" outline="0" fieldPosition="0">
        <references count="2">
          <reference field="4294967294" count="1" selected="0">
            <x v="0"/>
          </reference>
          <reference field="1" count="1" selected="0">
            <x v="17"/>
          </reference>
        </references>
      </pivotArea>
    </chartFormat>
    <chartFormat chart="0" format="30" series="1">
      <pivotArea type="data" outline="0" fieldPosition="0">
        <references count="2">
          <reference field="4294967294" count="1" selected="0">
            <x v="0"/>
          </reference>
          <reference field="1" count="1" selected="0">
            <x v="18"/>
          </reference>
        </references>
      </pivotArea>
    </chartFormat>
    <chartFormat chart="0" format="31" series="1">
      <pivotArea type="data" outline="0" fieldPosition="0">
        <references count="2">
          <reference field="4294967294" count="1" selected="0">
            <x v="0"/>
          </reference>
          <reference field="1" count="1" selected="0">
            <x v="19"/>
          </reference>
        </references>
      </pivotArea>
    </chartFormat>
    <chartFormat chart="0" format="32" series="1">
      <pivotArea type="data" outline="0" fieldPosition="0">
        <references count="2">
          <reference field="4294967294" count="1" selected="0">
            <x v="0"/>
          </reference>
          <reference field="1" count="1" selected="0">
            <x v="20"/>
          </reference>
        </references>
      </pivotArea>
    </chartFormat>
    <chartFormat chart="0" format="33" series="1">
      <pivotArea type="data" outline="0" fieldPosition="0">
        <references count="2">
          <reference field="4294967294" count="1" selected="0">
            <x v="0"/>
          </reference>
          <reference field="1" count="1" selected="0">
            <x v="21"/>
          </reference>
        </references>
      </pivotArea>
    </chartFormat>
    <chartFormat chart="0" format="34" series="1">
      <pivotArea type="data" outline="0" fieldPosition="0">
        <references count="2">
          <reference field="4294967294" count="1" selected="0">
            <x v="0"/>
          </reference>
          <reference field="1" count="1" selected="0">
            <x v="22"/>
          </reference>
        </references>
      </pivotArea>
    </chartFormat>
    <chartFormat chart="0" format="35" series="1">
      <pivotArea type="data" outline="0" fieldPosition="0">
        <references count="2">
          <reference field="4294967294" count="1" selected="0">
            <x v="0"/>
          </reference>
          <reference field="1" count="1" selected="0">
            <x v="23"/>
          </reference>
        </references>
      </pivotArea>
    </chartFormat>
    <chartFormat chart="0" format="36" series="1">
      <pivotArea type="data" outline="0" fieldPosition="0">
        <references count="2">
          <reference field="4294967294" count="1" selected="0">
            <x v="0"/>
          </reference>
          <reference field="1" count="1" selected="0">
            <x v="24"/>
          </reference>
        </references>
      </pivotArea>
    </chartFormat>
    <chartFormat chart="0" format="37" series="1">
      <pivotArea type="data" outline="0" fieldPosition="0">
        <references count="2">
          <reference field="4294967294" count="1" selected="0">
            <x v="0"/>
          </reference>
          <reference field="1" count="1" selected="0">
            <x v="25"/>
          </reference>
        </references>
      </pivotArea>
    </chartFormat>
    <chartFormat chart="0" format="38" series="1">
      <pivotArea type="data" outline="0" fieldPosition="0">
        <references count="2">
          <reference field="4294967294" count="1" selected="0">
            <x v="0"/>
          </reference>
          <reference field="1" count="1" selected="0">
            <x v="26"/>
          </reference>
        </references>
      </pivotArea>
    </chartFormat>
    <chartFormat chart="0" format="39" series="1">
      <pivotArea type="data" outline="0" fieldPosition="0">
        <references count="2">
          <reference field="4294967294" count="1" selected="0">
            <x v="0"/>
          </reference>
          <reference field="1" count="1" selected="0">
            <x v="27"/>
          </reference>
        </references>
      </pivotArea>
    </chartFormat>
    <chartFormat chart="1" format="40" series="1">
      <pivotArea type="data" outline="0" fieldPosition="0">
        <references count="2">
          <reference field="4294967294" count="1" selected="0">
            <x v="0"/>
          </reference>
          <reference field="1" count="1" selected="0">
            <x v="8"/>
          </reference>
        </references>
      </pivotArea>
    </chartFormat>
    <chartFormat chart="1" format="41" series="1">
      <pivotArea type="data" outline="0" fieldPosition="0">
        <references count="2">
          <reference field="4294967294" count="1" selected="0">
            <x v="0"/>
          </reference>
          <reference field="1" count="1" selected="0">
            <x v="9"/>
          </reference>
        </references>
      </pivotArea>
    </chartFormat>
    <chartFormat chart="1" format="42" series="1">
      <pivotArea type="data" outline="0" fieldPosition="0">
        <references count="2">
          <reference field="4294967294" count="1" selected="0">
            <x v="0"/>
          </reference>
          <reference field="1" count="1" selected="0">
            <x v="10"/>
          </reference>
        </references>
      </pivotArea>
    </chartFormat>
    <chartFormat chart="1" format="43" series="1">
      <pivotArea type="data" outline="0" fieldPosition="0">
        <references count="2">
          <reference field="4294967294" count="1" selected="0">
            <x v="0"/>
          </reference>
          <reference field="1" count="1" selected="0">
            <x v="11"/>
          </reference>
        </references>
      </pivotArea>
    </chartFormat>
    <chartFormat chart="1" format="44" series="1">
      <pivotArea type="data" outline="0" fieldPosition="0">
        <references count="2">
          <reference field="4294967294" count="1" selected="0">
            <x v="0"/>
          </reference>
          <reference field="1" count="1" selected="0">
            <x v="12"/>
          </reference>
        </references>
      </pivotArea>
    </chartFormat>
    <chartFormat chart="1" format="45" series="1">
      <pivotArea type="data" outline="0" fieldPosition="0">
        <references count="2">
          <reference field="4294967294" count="1" selected="0">
            <x v="0"/>
          </reference>
          <reference field="1" count="1" selected="0">
            <x v="13"/>
          </reference>
        </references>
      </pivotArea>
    </chartFormat>
    <chartFormat chart="1" format="46" series="1">
      <pivotArea type="data" outline="0" fieldPosition="0">
        <references count="2">
          <reference field="4294967294" count="1" selected="0">
            <x v="0"/>
          </reference>
          <reference field="1" count="1" selected="0">
            <x v="14"/>
          </reference>
        </references>
      </pivotArea>
    </chartFormat>
    <chartFormat chart="1" format="47" series="1">
      <pivotArea type="data" outline="0" fieldPosition="0">
        <references count="2">
          <reference field="4294967294" count="1" selected="0">
            <x v="0"/>
          </reference>
          <reference field="1" count="1" selected="0">
            <x v="15"/>
          </reference>
        </references>
      </pivotArea>
    </chartFormat>
    <chartFormat chart="1" format="48" series="1">
      <pivotArea type="data" outline="0" fieldPosition="0">
        <references count="2">
          <reference field="4294967294" count="1" selected="0">
            <x v="0"/>
          </reference>
          <reference field="1" count="1" selected="0">
            <x v="16"/>
          </reference>
        </references>
      </pivotArea>
    </chartFormat>
    <chartFormat chart="1" format="49" series="1">
      <pivotArea type="data" outline="0" fieldPosition="0">
        <references count="2">
          <reference field="4294967294" count="1" selected="0">
            <x v="0"/>
          </reference>
          <reference field="1" count="1" selected="0">
            <x v="17"/>
          </reference>
        </references>
      </pivotArea>
    </chartFormat>
    <chartFormat chart="1" format="50" series="1">
      <pivotArea type="data" outline="0" fieldPosition="0">
        <references count="2">
          <reference field="4294967294" count="1" selected="0">
            <x v="0"/>
          </reference>
          <reference field="1" count="1" selected="0">
            <x v="18"/>
          </reference>
        </references>
      </pivotArea>
    </chartFormat>
    <chartFormat chart="1" format="51" series="1">
      <pivotArea type="data" outline="0" fieldPosition="0">
        <references count="2">
          <reference field="4294967294" count="1" selected="0">
            <x v="0"/>
          </reference>
          <reference field="1" count="1" selected="0">
            <x v="19"/>
          </reference>
        </references>
      </pivotArea>
    </chartFormat>
    <chartFormat chart="1" format="52" series="1">
      <pivotArea type="data" outline="0" fieldPosition="0">
        <references count="2">
          <reference field="4294967294" count="1" selected="0">
            <x v="0"/>
          </reference>
          <reference field="1" count="1" selected="0">
            <x v="20"/>
          </reference>
        </references>
      </pivotArea>
    </chartFormat>
    <chartFormat chart="1" format="53" series="1">
      <pivotArea type="data" outline="0" fieldPosition="0">
        <references count="2">
          <reference field="4294967294" count="1" selected="0">
            <x v="0"/>
          </reference>
          <reference field="1" count="1" selected="0">
            <x v="21"/>
          </reference>
        </references>
      </pivotArea>
    </chartFormat>
    <chartFormat chart="1" format="54" series="1">
      <pivotArea type="data" outline="0" fieldPosition="0">
        <references count="2">
          <reference field="4294967294" count="1" selected="0">
            <x v="0"/>
          </reference>
          <reference field="1" count="1" selected="0">
            <x v="22"/>
          </reference>
        </references>
      </pivotArea>
    </chartFormat>
    <chartFormat chart="1" format="55" series="1">
      <pivotArea type="data" outline="0" fieldPosition="0">
        <references count="2">
          <reference field="4294967294" count="1" selected="0">
            <x v="0"/>
          </reference>
          <reference field="1" count="1" selected="0">
            <x v="23"/>
          </reference>
        </references>
      </pivotArea>
    </chartFormat>
    <chartFormat chart="1" format="56" series="1">
      <pivotArea type="data" outline="0" fieldPosition="0">
        <references count="2">
          <reference field="4294967294" count="1" selected="0">
            <x v="0"/>
          </reference>
          <reference field="1" count="1" selected="0">
            <x v="24"/>
          </reference>
        </references>
      </pivotArea>
    </chartFormat>
    <chartFormat chart="1" format="57" series="1">
      <pivotArea type="data" outline="0" fieldPosition="0">
        <references count="2">
          <reference field="4294967294" count="1" selected="0">
            <x v="0"/>
          </reference>
          <reference field="1" count="1" selected="0">
            <x v="25"/>
          </reference>
        </references>
      </pivotArea>
    </chartFormat>
    <chartFormat chart="1" format="58" series="1">
      <pivotArea type="data" outline="0" fieldPosition="0">
        <references count="2">
          <reference field="4294967294" count="1" selected="0">
            <x v="0"/>
          </reference>
          <reference field="1" count="1" selected="0">
            <x v="26"/>
          </reference>
        </references>
      </pivotArea>
    </chartFormat>
    <chartFormat chart="1" format="59" series="1">
      <pivotArea type="data" outline="0" fieldPosition="0">
        <references count="2">
          <reference field="4294967294" count="1" selected="0">
            <x v="0"/>
          </reference>
          <reference field="1" count="1" selected="0">
            <x v="27"/>
          </reference>
        </references>
      </pivotArea>
    </chartFormat>
    <chartFormat chart="2" format="60" series="1">
      <pivotArea type="data" outline="0" fieldPosition="0">
        <references count="2">
          <reference field="4294967294" count="1" selected="0">
            <x v="0"/>
          </reference>
          <reference field="1" count="1" selected="0">
            <x v="8"/>
          </reference>
        </references>
      </pivotArea>
    </chartFormat>
    <chartFormat chart="2" format="61" series="1">
      <pivotArea type="data" outline="0" fieldPosition="0">
        <references count="2">
          <reference field="4294967294" count="1" selected="0">
            <x v="0"/>
          </reference>
          <reference field="1" count="1" selected="0">
            <x v="9"/>
          </reference>
        </references>
      </pivotArea>
    </chartFormat>
    <chartFormat chart="2" format="62" series="1">
      <pivotArea type="data" outline="0" fieldPosition="0">
        <references count="2">
          <reference field="4294967294" count="1" selected="0">
            <x v="0"/>
          </reference>
          <reference field="1" count="1" selected="0">
            <x v="10"/>
          </reference>
        </references>
      </pivotArea>
    </chartFormat>
    <chartFormat chart="2" format="63" series="1">
      <pivotArea type="data" outline="0" fieldPosition="0">
        <references count="2">
          <reference field="4294967294" count="1" selected="0">
            <x v="0"/>
          </reference>
          <reference field="1" count="1" selected="0">
            <x v="11"/>
          </reference>
        </references>
      </pivotArea>
    </chartFormat>
    <chartFormat chart="2" format="64" series="1">
      <pivotArea type="data" outline="0" fieldPosition="0">
        <references count="2">
          <reference field="4294967294" count="1" selected="0">
            <x v="0"/>
          </reference>
          <reference field="1" count="1" selected="0">
            <x v="12"/>
          </reference>
        </references>
      </pivotArea>
    </chartFormat>
    <chartFormat chart="2" format="65" series="1">
      <pivotArea type="data" outline="0" fieldPosition="0">
        <references count="2">
          <reference field="4294967294" count="1" selected="0">
            <x v="0"/>
          </reference>
          <reference field="1" count="1" selected="0">
            <x v="13"/>
          </reference>
        </references>
      </pivotArea>
    </chartFormat>
    <chartFormat chart="2" format="66" series="1">
      <pivotArea type="data" outline="0" fieldPosition="0">
        <references count="2">
          <reference field="4294967294" count="1" selected="0">
            <x v="0"/>
          </reference>
          <reference field="1" count="1" selected="0">
            <x v="14"/>
          </reference>
        </references>
      </pivotArea>
    </chartFormat>
    <chartFormat chart="2" format="67" series="1">
      <pivotArea type="data" outline="0" fieldPosition="0">
        <references count="2">
          <reference field="4294967294" count="1" selected="0">
            <x v="0"/>
          </reference>
          <reference field="1" count="1" selected="0">
            <x v="15"/>
          </reference>
        </references>
      </pivotArea>
    </chartFormat>
    <chartFormat chart="2" format="68" series="1">
      <pivotArea type="data" outline="0" fieldPosition="0">
        <references count="2">
          <reference field="4294967294" count="1" selected="0">
            <x v="0"/>
          </reference>
          <reference field="1" count="1" selected="0">
            <x v="16"/>
          </reference>
        </references>
      </pivotArea>
    </chartFormat>
    <chartFormat chart="2" format="69" series="1">
      <pivotArea type="data" outline="0" fieldPosition="0">
        <references count="2">
          <reference field="4294967294" count="1" selected="0">
            <x v="0"/>
          </reference>
          <reference field="1" count="1" selected="0">
            <x v="17"/>
          </reference>
        </references>
      </pivotArea>
    </chartFormat>
    <chartFormat chart="2" format="70" series="1">
      <pivotArea type="data" outline="0" fieldPosition="0">
        <references count="2">
          <reference field="4294967294" count="1" selected="0">
            <x v="0"/>
          </reference>
          <reference field="1" count="1" selected="0">
            <x v="18"/>
          </reference>
        </references>
      </pivotArea>
    </chartFormat>
    <chartFormat chart="2" format="71" series="1">
      <pivotArea type="data" outline="0" fieldPosition="0">
        <references count="2">
          <reference field="4294967294" count="1" selected="0">
            <x v="0"/>
          </reference>
          <reference field="1" count="1" selected="0">
            <x v="19"/>
          </reference>
        </references>
      </pivotArea>
    </chartFormat>
    <chartFormat chart="2" format="72" series="1">
      <pivotArea type="data" outline="0" fieldPosition="0">
        <references count="2">
          <reference field="4294967294" count="1" selected="0">
            <x v="0"/>
          </reference>
          <reference field="1" count="1" selected="0">
            <x v="20"/>
          </reference>
        </references>
      </pivotArea>
    </chartFormat>
    <chartFormat chart="2" format="73" series="1">
      <pivotArea type="data" outline="0" fieldPosition="0">
        <references count="2">
          <reference field="4294967294" count="1" selected="0">
            <x v="0"/>
          </reference>
          <reference field="1" count="1" selected="0">
            <x v="21"/>
          </reference>
        </references>
      </pivotArea>
    </chartFormat>
    <chartFormat chart="2" format="74" series="1">
      <pivotArea type="data" outline="0" fieldPosition="0">
        <references count="2">
          <reference field="4294967294" count="1" selected="0">
            <x v="0"/>
          </reference>
          <reference field="1" count="1" selected="0">
            <x v="22"/>
          </reference>
        </references>
      </pivotArea>
    </chartFormat>
    <chartFormat chart="2" format="75" series="1">
      <pivotArea type="data" outline="0" fieldPosition="0">
        <references count="2">
          <reference field="4294967294" count="1" selected="0">
            <x v="0"/>
          </reference>
          <reference field="1" count="1" selected="0">
            <x v="23"/>
          </reference>
        </references>
      </pivotArea>
    </chartFormat>
    <chartFormat chart="2" format="76" series="1">
      <pivotArea type="data" outline="0" fieldPosition="0">
        <references count="2">
          <reference field="4294967294" count="1" selected="0">
            <x v="0"/>
          </reference>
          <reference field="1" count="1" selected="0">
            <x v="24"/>
          </reference>
        </references>
      </pivotArea>
    </chartFormat>
    <chartFormat chart="2" format="77" series="1">
      <pivotArea type="data" outline="0" fieldPosition="0">
        <references count="2">
          <reference field="4294967294" count="1" selected="0">
            <x v="0"/>
          </reference>
          <reference field="1" count="1" selected="0">
            <x v="25"/>
          </reference>
        </references>
      </pivotArea>
    </chartFormat>
    <chartFormat chart="2" format="78" series="1">
      <pivotArea type="data" outline="0" fieldPosition="0">
        <references count="2">
          <reference field="4294967294" count="1" selected="0">
            <x v="0"/>
          </reference>
          <reference field="1" count="1" selected="0">
            <x v="26"/>
          </reference>
        </references>
      </pivotArea>
    </chartFormat>
    <chartFormat chart="2" format="79" series="1">
      <pivotArea type="data" outline="0" fieldPosition="0">
        <references count="2">
          <reference field="4294967294" count="1" selected="0">
            <x v="0"/>
          </reference>
          <reference field="1" count="1" selected="0">
            <x v="27"/>
          </reference>
        </references>
      </pivotArea>
    </chartFormat>
    <chartFormat chart="2" format="80" series="1">
      <pivotArea type="data" outline="0" fieldPosition="0">
        <references count="2">
          <reference field="4294967294" count="1" selected="0">
            <x v="0"/>
          </reference>
          <reference field="1" count="1" selected="0">
            <x v="0"/>
          </reference>
        </references>
      </pivotArea>
    </chartFormat>
    <chartFormat chart="2" format="81" series="1">
      <pivotArea type="data" outline="0" fieldPosition="0">
        <references count="2">
          <reference field="4294967294" count="1" selected="0">
            <x v="0"/>
          </reference>
          <reference field="1" count="1" selected="0">
            <x v="1"/>
          </reference>
        </references>
      </pivotArea>
    </chartFormat>
    <chartFormat chart="2" format="82" series="1">
      <pivotArea type="data" outline="0" fieldPosition="0">
        <references count="2">
          <reference field="4294967294" count="1" selected="0">
            <x v="0"/>
          </reference>
          <reference field="1" count="1" selected="0">
            <x v="2"/>
          </reference>
        </references>
      </pivotArea>
    </chartFormat>
    <chartFormat chart="2" format="83" series="1">
      <pivotArea type="data" outline="0" fieldPosition="0">
        <references count="2">
          <reference field="4294967294" count="1" selected="0">
            <x v="0"/>
          </reference>
          <reference field="1" count="1" selected="0">
            <x v="3"/>
          </reference>
        </references>
      </pivotArea>
    </chartFormat>
    <chartFormat chart="2" format="84" series="1">
      <pivotArea type="data" outline="0" fieldPosition="0">
        <references count="2">
          <reference field="4294967294" count="1" selected="0">
            <x v="0"/>
          </reference>
          <reference field="1" count="1" selected="0">
            <x v="4"/>
          </reference>
        </references>
      </pivotArea>
    </chartFormat>
    <chartFormat chart="2" format="85" series="1">
      <pivotArea type="data" outline="0" fieldPosition="0">
        <references count="2">
          <reference field="4294967294" count="1" selected="0">
            <x v="0"/>
          </reference>
          <reference field="1" count="1" selected="0">
            <x v="5"/>
          </reference>
        </references>
      </pivotArea>
    </chartFormat>
    <chartFormat chart="2" format="86" series="1">
      <pivotArea type="data" outline="0" fieldPosition="0">
        <references count="2">
          <reference field="4294967294" count="1" selected="0">
            <x v="0"/>
          </reference>
          <reference field="1" count="1" selected="0">
            <x v="6"/>
          </reference>
        </references>
      </pivotArea>
    </chartFormat>
    <chartFormat chart="2" format="87" series="1">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W15" firstHeaderRow="1" firstDataRow="2" firstDataCol="1" rowPageCount="2" colPageCount="1"/>
  <pivotFields count="7">
    <pivotField axis="axisRow" showAll="0">
      <items count="2">
        <item x="0"/>
        <item t="default"/>
      </items>
    </pivotField>
    <pivotField axis="axisCol" showAll="0">
      <items count="41">
        <item x="32"/>
        <item x="33"/>
        <item x="34"/>
        <item x="35"/>
        <item x="36"/>
        <item x="37"/>
        <item x="38"/>
        <item x="5"/>
        <item x="6"/>
        <item x="7"/>
        <item x="8"/>
        <item x="9"/>
        <item x="10"/>
        <item x="11"/>
        <item x="12"/>
        <item x="13"/>
        <item x="4"/>
        <item x="3"/>
        <item x="17"/>
        <item x="21"/>
        <item x="25"/>
        <item x="29"/>
        <item x="1"/>
        <item x="30"/>
        <item x="2"/>
        <item x="14"/>
        <item x="18"/>
        <item x="22"/>
        <item x="26"/>
        <item x="0"/>
        <item x="15"/>
        <item x="19"/>
        <item x="23"/>
        <item x="27"/>
        <item x="39"/>
        <item x="16"/>
        <item x="20"/>
        <item x="24"/>
        <item x="28"/>
        <item x="31"/>
        <item t="default"/>
      </items>
    </pivotField>
    <pivotField axis="axisRow" showAll="0">
      <items count="23">
        <item h="1" x="8"/>
        <item h="1" x="7"/>
        <item h="1" x="6"/>
        <item x="4"/>
        <item h="1" x="5"/>
        <item h="1" x="2"/>
        <item h="1" x="3"/>
        <item h="1" x="15"/>
        <item h="1" m="1" x="20"/>
        <item h="1" x="11"/>
        <item h="1" m="1" x="21"/>
        <item h="1" x="14"/>
        <item h="1" x="0"/>
        <item h="1" x="1"/>
        <item h="1" x="19"/>
        <item h="1" x="16"/>
        <item h="1" x="17"/>
        <item h="1" x="18"/>
        <item h="1" x="10"/>
        <item h="1" x="9"/>
        <item h="1" x="12"/>
        <item h="1" x="13"/>
        <item t="default"/>
      </items>
    </pivotField>
    <pivotField dataField="1" showAll="0"/>
    <pivotField axis="axisPage" showAll="0">
      <items count="3">
        <item x="1"/>
        <item x="0"/>
        <item t="default"/>
      </items>
    </pivotField>
    <pivotField axis="axisRow" showAll="0">
      <items count="10">
        <item x="3"/>
        <item x="0"/>
        <item x="1"/>
        <item x="2"/>
        <item x="5"/>
        <item x="6"/>
        <item x="4"/>
        <item x="8"/>
        <item x="7"/>
        <item t="default"/>
      </items>
    </pivotField>
    <pivotField axis="axisPage" showAll="0">
      <items count="3">
        <item x="1"/>
        <item x="0"/>
        <item t="default"/>
      </items>
    </pivotField>
  </pivotFields>
  <rowFields count="3">
    <field x="0"/>
    <field x="2"/>
    <field x="5"/>
  </rowFields>
  <rowItems count="10">
    <i>
      <x/>
    </i>
    <i r="1">
      <x v="3"/>
    </i>
    <i r="2">
      <x/>
    </i>
    <i r="2">
      <x v="1"/>
    </i>
    <i r="2">
      <x v="2"/>
    </i>
    <i r="2">
      <x v="3"/>
    </i>
    <i r="2">
      <x v="5"/>
    </i>
    <i r="2">
      <x v="6"/>
    </i>
    <i r="2">
      <x v="8"/>
    </i>
    <i t="grand">
      <x/>
    </i>
  </rowItems>
  <colFields count="1">
    <field x="1"/>
  </colFields>
  <colItems count="22">
    <i>
      <x/>
    </i>
    <i>
      <x v="1"/>
    </i>
    <i>
      <x v="2"/>
    </i>
    <i>
      <x v="3"/>
    </i>
    <i>
      <x v="4"/>
    </i>
    <i>
      <x v="5"/>
    </i>
    <i>
      <x v="6"/>
    </i>
    <i>
      <x v="7"/>
    </i>
    <i>
      <x v="8"/>
    </i>
    <i>
      <x v="9"/>
    </i>
    <i>
      <x v="10"/>
    </i>
    <i>
      <x v="11"/>
    </i>
    <i>
      <x v="12"/>
    </i>
    <i>
      <x v="13"/>
    </i>
    <i>
      <x v="14"/>
    </i>
    <i>
      <x v="15"/>
    </i>
    <i>
      <x v="16"/>
    </i>
    <i>
      <x v="17"/>
    </i>
    <i>
      <x v="22"/>
    </i>
    <i>
      <x v="24"/>
    </i>
    <i>
      <x v="29"/>
    </i>
    <i t="grand">
      <x/>
    </i>
  </colItems>
  <pageFields count="2">
    <pageField fld="6" item="1" hier="-1"/>
    <pageField fld="4" hier="-1"/>
  </pageFields>
  <dataFields count="1">
    <dataField name="Average of Value " fld="3" subtotal="average" baseField="5" baseItem="0" numFmtId="2"/>
  </dataFields>
  <formats count="4">
    <format dxfId="323">
      <pivotArea outline="0" collapsedLevelsAreSubtotals="1" fieldPosition="0"/>
    </format>
    <format dxfId="322">
      <pivotArea outline="0" collapsedLevelsAreSubtotals="1" fieldPosition="0"/>
    </format>
    <format dxfId="321">
      <pivotArea outline="0" collapsedLevelsAreSubtotals="1" fieldPosition="0"/>
    </format>
    <format dxfId="320">
      <pivotArea outline="0" collapsedLevelsAreSubtotals="1" fieldPosition="0"/>
    </format>
  </formats>
  <chartFormats count="69">
    <chartFormat chart="0" format="23" series="1">
      <pivotArea type="data" outline="0" fieldPosition="0">
        <references count="2">
          <reference field="4294967294" count="1" selected="0">
            <x v="0"/>
          </reference>
          <reference field="1" count="1" selected="0">
            <x v="0"/>
          </reference>
        </references>
      </pivotArea>
    </chartFormat>
    <chartFormat chart="0" format="24" series="1">
      <pivotArea type="data" outline="0" fieldPosition="0">
        <references count="2">
          <reference field="4294967294" count="1" selected="0">
            <x v="0"/>
          </reference>
          <reference field="1" count="1" selected="0">
            <x v="1"/>
          </reference>
        </references>
      </pivotArea>
    </chartFormat>
    <chartFormat chart="0" format="25" series="1">
      <pivotArea type="data" outline="0" fieldPosition="0">
        <references count="2">
          <reference field="4294967294" count="1" selected="0">
            <x v="0"/>
          </reference>
          <reference field="1" count="1" selected="0">
            <x v="2"/>
          </reference>
        </references>
      </pivotArea>
    </chartFormat>
    <chartFormat chart="0" format="26" series="1">
      <pivotArea type="data" outline="0" fieldPosition="0">
        <references count="2">
          <reference field="4294967294" count="1" selected="0">
            <x v="0"/>
          </reference>
          <reference field="1" count="1" selected="0">
            <x v="3"/>
          </reference>
        </references>
      </pivotArea>
    </chartFormat>
    <chartFormat chart="0" format="27" series="1">
      <pivotArea type="data" outline="0" fieldPosition="0">
        <references count="2">
          <reference field="4294967294" count="1" selected="0">
            <x v="0"/>
          </reference>
          <reference field="1" count="1" selected="0">
            <x v="4"/>
          </reference>
        </references>
      </pivotArea>
    </chartFormat>
    <chartFormat chart="0" format="28" series="1">
      <pivotArea type="data" outline="0" fieldPosition="0">
        <references count="2">
          <reference field="4294967294" count="1" selected="0">
            <x v="0"/>
          </reference>
          <reference field="1" count="1" selected="0">
            <x v="5"/>
          </reference>
        </references>
      </pivotArea>
    </chartFormat>
    <chartFormat chart="0" format="29" series="1">
      <pivotArea type="data" outline="0" fieldPosition="0">
        <references count="2">
          <reference field="4294967294" count="1" selected="0">
            <x v="0"/>
          </reference>
          <reference field="1" count="1" selected="0">
            <x v="6"/>
          </reference>
        </references>
      </pivotArea>
    </chartFormat>
    <chartFormat chart="0" format="30" series="1">
      <pivotArea type="data" outline="0" fieldPosition="0">
        <references count="2">
          <reference field="4294967294" count="1" selected="0">
            <x v="0"/>
          </reference>
          <reference field="1" count="1" selected="0">
            <x v="7"/>
          </reference>
        </references>
      </pivotArea>
    </chartFormat>
    <chartFormat chart="0" format="31" series="1">
      <pivotArea type="data" outline="0" fieldPosition="0">
        <references count="2">
          <reference field="4294967294" count="1" selected="0">
            <x v="0"/>
          </reference>
          <reference field="1" count="1" selected="0">
            <x v="8"/>
          </reference>
        </references>
      </pivotArea>
    </chartFormat>
    <chartFormat chart="0" format="32" series="1">
      <pivotArea type="data" outline="0" fieldPosition="0">
        <references count="2">
          <reference field="4294967294" count="1" selected="0">
            <x v="0"/>
          </reference>
          <reference field="1" count="1" selected="0">
            <x v="9"/>
          </reference>
        </references>
      </pivotArea>
    </chartFormat>
    <chartFormat chart="0" format="33" series="1">
      <pivotArea type="data" outline="0" fieldPosition="0">
        <references count="2">
          <reference field="4294967294" count="1" selected="0">
            <x v="0"/>
          </reference>
          <reference field="1" count="1" selected="0">
            <x v="10"/>
          </reference>
        </references>
      </pivotArea>
    </chartFormat>
    <chartFormat chart="0" format="34" series="1">
      <pivotArea type="data" outline="0" fieldPosition="0">
        <references count="2">
          <reference field="4294967294" count="1" selected="0">
            <x v="0"/>
          </reference>
          <reference field="1" count="1" selected="0">
            <x v="11"/>
          </reference>
        </references>
      </pivotArea>
    </chartFormat>
    <chartFormat chart="0" format="35" series="1">
      <pivotArea type="data" outline="0" fieldPosition="0">
        <references count="2">
          <reference field="4294967294" count="1" selected="0">
            <x v="0"/>
          </reference>
          <reference field="1" count="1" selected="0">
            <x v="12"/>
          </reference>
        </references>
      </pivotArea>
    </chartFormat>
    <chartFormat chart="0" format="36" series="1">
      <pivotArea type="data" outline="0" fieldPosition="0">
        <references count="2">
          <reference field="4294967294" count="1" selected="0">
            <x v="0"/>
          </reference>
          <reference field="1" count="1" selected="0">
            <x v="13"/>
          </reference>
        </references>
      </pivotArea>
    </chartFormat>
    <chartFormat chart="0" format="37" series="1">
      <pivotArea type="data" outline="0" fieldPosition="0">
        <references count="2">
          <reference field="4294967294" count="1" selected="0">
            <x v="0"/>
          </reference>
          <reference field="1" count="1" selected="0">
            <x v="14"/>
          </reference>
        </references>
      </pivotArea>
    </chartFormat>
    <chartFormat chart="0" format="38" series="1">
      <pivotArea type="data" outline="0" fieldPosition="0">
        <references count="2">
          <reference field="4294967294" count="1" selected="0">
            <x v="0"/>
          </reference>
          <reference field="1" count="1" selected="0">
            <x v="15"/>
          </reference>
        </references>
      </pivotArea>
    </chartFormat>
    <chartFormat chart="0" format="39" series="1">
      <pivotArea type="data" outline="0" fieldPosition="0">
        <references count="2">
          <reference field="4294967294" count="1" selected="0">
            <x v="0"/>
          </reference>
          <reference field="1" count="1" selected="0">
            <x v="16"/>
          </reference>
        </references>
      </pivotArea>
    </chartFormat>
    <chartFormat chart="0" format="40" series="1">
      <pivotArea type="data" outline="0" fieldPosition="0">
        <references count="2">
          <reference field="4294967294" count="1" selected="0">
            <x v="0"/>
          </reference>
          <reference field="1" count="1" selected="0">
            <x v="17"/>
          </reference>
        </references>
      </pivotArea>
    </chartFormat>
    <chartFormat chart="0" format="41" series="1">
      <pivotArea type="data" outline="0" fieldPosition="0">
        <references count="2">
          <reference field="4294967294" count="1" selected="0">
            <x v="0"/>
          </reference>
          <reference field="1" count="1" selected="0">
            <x v="24"/>
          </reference>
        </references>
      </pivotArea>
    </chartFormat>
    <chartFormat chart="0" format="42" series="1">
      <pivotArea type="data" outline="0" fieldPosition="0">
        <references count="2">
          <reference field="4294967294" count="1" selected="0">
            <x v="0"/>
          </reference>
          <reference field="1" count="1" selected="0">
            <x v="22"/>
          </reference>
        </references>
      </pivotArea>
    </chartFormat>
    <chartFormat chart="0" format="43" series="1">
      <pivotArea type="data" outline="0" fieldPosition="0">
        <references count="2">
          <reference field="4294967294" count="1" selected="0">
            <x v="0"/>
          </reference>
          <reference field="1" count="1" selected="0">
            <x v="29"/>
          </reference>
        </references>
      </pivotArea>
    </chartFormat>
    <chartFormat chart="0" format="44" series="1">
      <pivotArea type="data" outline="0" fieldPosition="0">
        <references count="2">
          <reference field="4294967294" count="1" selected="0">
            <x v="0"/>
          </reference>
          <reference field="1" count="1" selected="0">
            <x v="23"/>
          </reference>
        </references>
      </pivotArea>
    </chartFormat>
    <chartFormat chart="0" format="45" series="1">
      <pivotArea type="data" outline="0" fieldPosition="0">
        <references count="2">
          <reference field="4294967294" count="1" selected="0">
            <x v="0"/>
          </reference>
          <reference field="1" count="1" selected="0">
            <x v="34"/>
          </reference>
        </references>
      </pivotArea>
    </chartFormat>
    <chartFormat chart="1" format="46" series="1">
      <pivotArea type="data" outline="0" fieldPosition="0">
        <references count="2">
          <reference field="4294967294" count="1" selected="0">
            <x v="0"/>
          </reference>
          <reference field="1" count="1" selected="0">
            <x v="0"/>
          </reference>
        </references>
      </pivotArea>
    </chartFormat>
    <chartFormat chart="1" format="47" series="1">
      <pivotArea type="data" outline="0" fieldPosition="0">
        <references count="2">
          <reference field="4294967294" count="1" selected="0">
            <x v="0"/>
          </reference>
          <reference field="1" count="1" selected="0">
            <x v="1"/>
          </reference>
        </references>
      </pivotArea>
    </chartFormat>
    <chartFormat chart="1" format="48" series="1">
      <pivotArea type="data" outline="0" fieldPosition="0">
        <references count="2">
          <reference field="4294967294" count="1" selected="0">
            <x v="0"/>
          </reference>
          <reference field="1" count="1" selected="0">
            <x v="2"/>
          </reference>
        </references>
      </pivotArea>
    </chartFormat>
    <chartFormat chart="1" format="49" series="1">
      <pivotArea type="data" outline="0" fieldPosition="0">
        <references count="2">
          <reference field="4294967294" count="1" selected="0">
            <x v="0"/>
          </reference>
          <reference field="1" count="1" selected="0">
            <x v="3"/>
          </reference>
        </references>
      </pivotArea>
    </chartFormat>
    <chartFormat chart="1" format="50" series="1">
      <pivotArea type="data" outline="0" fieldPosition="0">
        <references count="2">
          <reference field="4294967294" count="1" selected="0">
            <x v="0"/>
          </reference>
          <reference field="1" count="1" selected="0">
            <x v="4"/>
          </reference>
        </references>
      </pivotArea>
    </chartFormat>
    <chartFormat chart="1" format="51" series="1">
      <pivotArea type="data" outline="0" fieldPosition="0">
        <references count="2">
          <reference field="4294967294" count="1" selected="0">
            <x v="0"/>
          </reference>
          <reference field="1" count="1" selected="0">
            <x v="5"/>
          </reference>
        </references>
      </pivotArea>
    </chartFormat>
    <chartFormat chart="1" format="52" series="1">
      <pivotArea type="data" outline="0" fieldPosition="0">
        <references count="2">
          <reference field="4294967294" count="1" selected="0">
            <x v="0"/>
          </reference>
          <reference field="1" count="1" selected="0">
            <x v="6"/>
          </reference>
        </references>
      </pivotArea>
    </chartFormat>
    <chartFormat chart="1" format="53" series="1">
      <pivotArea type="data" outline="0" fieldPosition="0">
        <references count="2">
          <reference field="4294967294" count="1" selected="0">
            <x v="0"/>
          </reference>
          <reference field="1" count="1" selected="0">
            <x v="7"/>
          </reference>
        </references>
      </pivotArea>
    </chartFormat>
    <chartFormat chart="1" format="54" series="1">
      <pivotArea type="data" outline="0" fieldPosition="0">
        <references count="2">
          <reference field="4294967294" count="1" selected="0">
            <x v="0"/>
          </reference>
          <reference field="1" count="1" selected="0">
            <x v="8"/>
          </reference>
        </references>
      </pivotArea>
    </chartFormat>
    <chartFormat chart="1" format="55" series="1">
      <pivotArea type="data" outline="0" fieldPosition="0">
        <references count="2">
          <reference field="4294967294" count="1" selected="0">
            <x v="0"/>
          </reference>
          <reference field="1" count="1" selected="0">
            <x v="9"/>
          </reference>
        </references>
      </pivotArea>
    </chartFormat>
    <chartFormat chart="1" format="56" series="1">
      <pivotArea type="data" outline="0" fieldPosition="0">
        <references count="2">
          <reference field="4294967294" count="1" selected="0">
            <x v="0"/>
          </reference>
          <reference field="1" count="1" selected="0">
            <x v="10"/>
          </reference>
        </references>
      </pivotArea>
    </chartFormat>
    <chartFormat chart="1" format="57" series="1">
      <pivotArea type="data" outline="0" fieldPosition="0">
        <references count="2">
          <reference field="4294967294" count="1" selected="0">
            <x v="0"/>
          </reference>
          <reference field="1" count="1" selected="0">
            <x v="11"/>
          </reference>
        </references>
      </pivotArea>
    </chartFormat>
    <chartFormat chart="1" format="58" series="1">
      <pivotArea type="data" outline="0" fieldPosition="0">
        <references count="2">
          <reference field="4294967294" count="1" selected="0">
            <x v="0"/>
          </reference>
          <reference field="1" count="1" selected="0">
            <x v="12"/>
          </reference>
        </references>
      </pivotArea>
    </chartFormat>
    <chartFormat chart="1" format="59" series="1">
      <pivotArea type="data" outline="0" fieldPosition="0">
        <references count="2">
          <reference field="4294967294" count="1" selected="0">
            <x v="0"/>
          </reference>
          <reference field="1" count="1" selected="0">
            <x v="13"/>
          </reference>
        </references>
      </pivotArea>
    </chartFormat>
    <chartFormat chart="1" format="60" series="1">
      <pivotArea type="data" outline="0" fieldPosition="0">
        <references count="2">
          <reference field="4294967294" count="1" selected="0">
            <x v="0"/>
          </reference>
          <reference field="1" count="1" selected="0">
            <x v="14"/>
          </reference>
        </references>
      </pivotArea>
    </chartFormat>
    <chartFormat chart="1" format="61" series="1">
      <pivotArea type="data" outline="0" fieldPosition="0">
        <references count="2">
          <reference field="4294967294" count="1" selected="0">
            <x v="0"/>
          </reference>
          <reference field="1" count="1" selected="0">
            <x v="15"/>
          </reference>
        </references>
      </pivotArea>
    </chartFormat>
    <chartFormat chart="1" format="62" series="1">
      <pivotArea type="data" outline="0" fieldPosition="0">
        <references count="2">
          <reference field="4294967294" count="1" selected="0">
            <x v="0"/>
          </reference>
          <reference field="1" count="1" selected="0">
            <x v="16"/>
          </reference>
        </references>
      </pivotArea>
    </chartFormat>
    <chartFormat chart="1" format="63" series="1">
      <pivotArea type="data" outline="0" fieldPosition="0">
        <references count="2">
          <reference field="4294967294" count="1" selected="0">
            <x v="0"/>
          </reference>
          <reference field="1" count="1" selected="0">
            <x v="17"/>
          </reference>
        </references>
      </pivotArea>
    </chartFormat>
    <chartFormat chart="1" format="64" series="1">
      <pivotArea type="data" outline="0" fieldPosition="0">
        <references count="2">
          <reference field="4294967294" count="1" selected="0">
            <x v="0"/>
          </reference>
          <reference field="1" count="1" selected="0">
            <x v="24"/>
          </reference>
        </references>
      </pivotArea>
    </chartFormat>
    <chartFormat chart="1" format="65" series="1">
      <pivotArea type="data" outline="0" fieldPosition="0">
        <references count="2">
          <reference field="4294967294" count="1" selected="0">
            <x v="0"/>
          </reference>
          <reference field="1" count="1" selected="0">
            <x v="22"/>
          </reference>
        </references>
      </pivotArea>
    </chartFormat>
    <chartFormat chart="1" format="66" series="1">
      <pivotArea type="data" outline="0" fieldPosition="0">
        <references count="2">
          <reference field="4294967294" count="1" selected="0">
            <x v="0"/>
          </reference>
          <reference field="1" count="1" selected="0">
            <x v="29"/>
          </reference>
        </references>
      </pivotArea>
    </chartFormat>
    <chartFormat chart="1" format="67" series="1">
      <pivotArea type="data" outline="0" fieldPosition="0">
        <references count="2">
          <reference field="4294967294" count="1" selected="0">
            <x v="0"/>
          </reference>
          <reference field="1" count="1" selected="0">
            <x v="23"/>
          </reference>
        </references>
      </pivotArea>
    </chartFormat>
    <chartFormat chart="1" format="68" series="1">
      <pivotArea type="data" outline="0" fieldPosition="0">
        <references count="2">
          <reference field="4294967294" count="1" selected="0">
            <x v="0"/>
          </reference>
          <reference field="1" count="1" selected="0">
            <x v="34"/>
          </reference>
        </references>
      </pivotArea>
    </chartFormat>
    <chartFormat chart="2" format="69" series="1">
      <pivotArea type="data" outline="0" fieldPosition="0">
        <references count="2">
          <reference field="4294967294" count="1" selected="0">
            <x v="0"/>
          </reference>
          <reference field="1" count="1" selected="0">
            <x v="0"/>
          </reference>
        </references>
      </pivotArea>
    </chartFormat>
    <chartFormat chart="2" format="70" series="1">
      <pivotArea type="data" outline="0" fieldPosition="0">
        <references count="2">
          <reference field="4294967294" count="1" selected="0">
            <x v="0"/>
          </reference>
          <reference field="1" count="1" selected="0">
            <x v="1"/>
          </reference>
        </references>
      </pivotArea>
    </chartFormat>
    <chartFormat chart="2" format="71" series="1">
      <pivotArea type="data" outline="0" fieldPosition="0">
        <references count="2">
          <reference field="4294967294" count="1" selected="0">
            <x v="0"/>
          </reference>
          <reference field="1" count="1" selected="0">
            <x v="2"/>
          </reference>
        </references>
      </pivotArea>
    </chartFormat>
    <chartFormat chart="2" format="72" series="1">
      <pivotArea type="data" outline="0" fieldPosition="0">
        <references count="2">
          <reference field="4294967294" count="1" selected="0">
            <x v="0"/>
          </reference>
          <reference field="1" count="1" selected="0">
            <x v="3"/>
          </reference>
        </references>
      </pivotArea>
    </chartFormat>
    <chartFormat chart="2" format="73" series="1">
      <pivotArea type="data" outline="0" fieldPosition="0">
        <references count="2">
          <reference field="4294967294" count="1" selected="0">
            <x v="0"/>
          </reference>
          <reference field="1" count="1" selected="0">
            <x v="4"/>
          </reference>
        </references>
      </pivotArea>
    </chartFormat>
    <chartFormat chart="2" format="74" series="1">
      <pivotArea type="data" outline="0" fieldPosition="0">
        <references count="2">
          <reference field="4294967294" count="1" selected="0">
            <x v="0"/>
          </reference>
          <reference field="1" count="1" selected="0">
            <x v="5"/>
          </reference>
        </references>
      </pivotArea>
    </chartFormat>
    <chartFormat chart="2" format="75" series="1">
      <pivotArea type="data" outline="0" fieldPosition="0">
        <references count="2">
          <reference field="4294967294" count="1" selected="0">
            <x v="0"/>
          </reference>
          <reference field="1" count="1" selected="0">
            <x v="6"/>
          </reference>
        </references>
      </pivotArea>
    </chartFormat>
    <chartFormat chart="2" format="76" series="1">
      <pivotArea type="data" outline="0" fieldPosition="0">
        <references count="2">
          <reference field="4294967294" count="1" selected="0">
            <x v="0"/>
          </reference>
          <reference field="1" count="1" selected="0">
            <x v="7"/>
          </reference>
        </references>
      </pivotArea>
    </chartFormat>
    <chartFormat chart="2" format="77" series="1">
      <pivotArea type="data" outline="0" fieldPosition="0">
        <references count="2">
          <reference field="4294967294" count="1" selected="0">
            <x v="0"/>
          </reference>
          <reference field="1" count="1" selected="0">
            <x v="8"/>
          </reference>
        </references>
      </pivotArea>
    </chartFormat>
    <chartFormat chart="2" format="78" series="1">
      <pivotArea type="data" outline="0" fieldPosition="0">
        <references count="2">
          <reference field="4294967294" count="1" selected="0">
            <x v="0"/>
          </reference>
          <reference field="1" count="1" selected="0">
            <x v="9"/>
          </reference>
        </references>
      </pivotArea>
    </chartFormat>
    <chartFormat chart="2" format="79" series="1">
      <pivotArea type="data" outline="0" fieldPosition="0">
        <references count="2">
          <reference field="4294967294" count="1" selected="0">
            <x v="0"/>
          </reference>
          <reference field="1" count="1" selected="0">
            <x v="10"/>
          </reference>
        </references>
      </pivotArea>
    </chartFormat>
    <chartFormat chart="2" format="80" series="1">
      <pivotArea type="data" outline="0" fieldPosition="0">
        <references count="2">
          <reference field="4294967294" count="1" selected="0">
            <x v="0"/>
          </reference>
          <reference field="1" count="1" selected="0">
            <x v="11"/>
          </reference>
        </references>
      </pivotArea>
    </chartFormat>
    <chartFormat chart="2" format="81" series="1">
      <pivotArea type="data" outline="0" fieldPosition="0">
        <references count="2">
          <reference field="4294967294" count="1" selected="0">
            <x v="0"/>
          </reference>
          <reference field="1" count="1" selected="0">
            <x v="12"/>
          </reference>
        </references>
      </pivotArea>
    </chartFormat>
    <chartFormat chart="2" format="82" series="1">
      <pivotArea type="data" outline="0" fieldPosition="0">
        <references count="2">
          <reference field="4294967294" count="1" selected="0">
            <x v="0"/>
          </reference>
          <reference field="1" count="1" selected="0">
            <x v="13"/>
          </reference>
        </references>
      </pivotArea>
    </chartFormat>
    <chartFormat chart="2" format="83" series="1">
      <pivotArea type="data" outline="0" fieldPosition="0">
        <references count="2">
          <reference field="4294967294" count="1" selected="0">
            <x v="0"/>
          </reference>
          <reference field="1" count="1" selected="0">
            <x v="14"/>
          </reference>
        </references>
      </pivotArea>
    </chartFormat>
    <chartFormat chart="2" format="84" series="1">
      <pivotArea type="data" outline="0" fieldPosition="0">
        <references count="2">
          <reference field="4294967294" count="1" selected="0">
            <x v="0"/>
          </reference>
          <reference field="1" count="1" selected="0">
            <x v="15"/>
          </reference>
        </references>
      </pivotArea>
    </chartFormat>
    <chartFormat chart="2" format="85" series="1">
      <pivotArea type="data" outline="0" fieldPosition="0">
        <references count="2">
          <reference field="4294967294" count="1" selected="0">
            <x v="0"/>
          </reference>
          <reference field="1" count="1" selected="0">
            <x v="16"/>
          </reference>
        </references>
      </pivotArea>
    </chartFormat>
    <chartFormat chart="2" format="86" series="1">
      <pivotArea type="data" outline="0" fieldPosition="0">
        <references count="2">
          <reference field="4294967294" count="1" selected="0">
            <x v="0"/>
          </reference>
          <reference field="1" count="1" selected="0">
            <x v="17"/>
          </reference>
        </references>
      </pivotArea>
    </chartFormat>
    <chartFormat chart="2" format="87" series="1">
      <pivotArea type="data" outline="0" fieldPosition="0">
        <references count="2">
          <reference field="4294967294" count="1" selected="0">
            <x v="0"/>
          </reference>
          <reference field="1" count="1" selected="0">
            <x v="24"/>
          </reference>
        </references>
      </pivotArea>
    </chartFormat>
    <chartFormat chart="2" format="88" series="1">
      <pivotArea type="data" outline="0" fieldPosition="0">
        <references count="2">
          <reference field="4294967294" count="1" selected="0">
            <x v="0"/>
          </reference>
          <reference field="1" count="1" selected="0">
            <x v="22"/>
          </reference>
        </references>
      </pivotArea>
    </chartFormat>
    <chartFormat chart="2" format="89" series="1">
      <pivotArea type="data" outline="0" fieldPosition="0">
        <references count="2">
          <reference field="4294967294" count="1" selected="0">
            <x v="0"/>
          </reference>
          <reference field="1" count="1" selected="0">
            <x v="29"/>
          </reference>
        </references>
      </pivotArea>
    </chartFormat>
    <chartFormat chart="2" format="90" series="1">
      <pivotArea type="data" outline="0" fieldPosition="0">
        <references count="2">
          <reference field="4294967294" count="1" selected="0">
            <x v="0"/>
          </reference>
          <reference field="1" count="1" selected="0">
            <x v="23"/>
          </reference>
        </references>
      </pivotArea>
    </chartFormat>
    <chartFormat chart="2" format="91" series="1">
      <pivotArea type="data" outline="0" fieldPosition="0">
        <references count="2">
          <reference field="4294967294" count="1" selected="0">
            <x v="0"/>
          </reference>
          <reference field="1" count="1" selected="0">
            <x v="3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T9" firstHeaderRow="1" firstDataRow="2" firstDataCol="1" rowPageCount="2" colPageCount="1"/>
  <pivotFields count="7">
    <pivotField axis="axisRow" showAll="0">
      <items count="2">
        <item x="0"/>
        <item t="default"/>
      </items>
    </pivotField>
    <pivotField axis="axisCol" showAll="0">
      <items count="41">
        <item x="32"/>
        <item x="33"/>
        <item x="34"/>
        <item x="35"/>
        <item x="36"/>
        <item x="37"/>
        <item x="38"/>
        <item x="5"/>
        <item x="6"/>
        <item x="7"/>
        <item x="8"/>
        <item x="9"/>
        <item x="10"/>
        <item x="11"/>
        <item x="12"/>
        <item x="13"/>
        <item x="4"/>
        <item x="3"/>
        <item x="14"/>
        <item x="15"/>
        <item x="16"/>
        <item x="17"/>
        <item x="18"/>
        <item x="19"/>
        <item x="20"/>
        <item x="21"/>
        <item x="22"/>
        <item x="23"/>
        <item x="24"/>
        <item x="25"/>
        <item x="26"/>
        <item x="27"/>
        <item x="28"/>
        <item x="29"/>
        <item x="1"/>
        <item x="30"/>
        <item x="31"/>
        <item x="2"/>
        <item x="0"/>
        <item x="39"/>
        <item t="default"/>
      </items>
    </pivotField>
    <pivotField axis="axisRow" showAll="0">
      <items count="23">
        <item h="1" x="8"/>
        <item h="1" x="7"/>
        <item h="1" x="6"/>
        <item h="1" x="4"/>
        <item h="1" x="5"/>
        <item h="1" x="2"/>
        <item h="1" x="3"/>
        <item h="1" m="1" x="20"/>
        <item h="1" x="0"/>
        <item h="1" x="1"/>
        <item h="1" x="10"/>
        <item x="9"/>
        <item h="1" x="11"/>
        <item h="1" x="12"/>
        <item h="1" x="13"/>
        <item h="1" x="14"/>
        <item h="1" x="15"/>
        <item h="1" x="16"/>
        <item h="1" x="17"/>
        <item h="1" x="18"/>
        <item h="1" x="19"/>
        <item h="1" m="1" x="21"/>
        <item t="default"/>
      </items>
    </pivotField>
    <pivotField dataField="1" showAll="0"/>
    <pivotField axis="axisPage" showAll="0">
      <items count="3">
        <item x="1"/>
        <item x="0"/>
        <item t="default"/>
      </items>
    </pivotField>
    <pivotField axis="axisRow" showAll="0">
      <items count="10">
        <item h="1" x="3"/>
        <item h="1" x="0"/>
        <item h="1" x="1"/>
        <item h="1" x="2"/>
        <item h="1" x="5"/>
        <item h="1" x="4"/>
        <item h="1" x="6"/>
        <item x="7"/>
        <item h="1" x="8"/>
        <item t="default"/>
      </items>
    </pivotField>
    <pivotField axis="axisPage" multipleItemSelectionAllowed="1" showAll="0">
      <items count="3">
        <item x="1"/>
        <item h="1" x="0"/>
        <item t="default"/>
      </items>
    </pivotField>
  </pivotFields>
  <rowFields count="3">
    <field x="0"/>
    <field x="2"/>
    <field x="5"/>
  </rowFields>
  <rowItems count="4">
    <i>
      <x/>
    </i>
    <i r="1">
      <x v="11"/>
    </i>
    <i r="2">
      <x v="7"/>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2">
    <pageField fld="6" hier="-1"/>
    <pageField fld="4" hier="-1"/>
  </pageFields>
  <dataFields count="1">
    <dataField name="Average of Value " fld="3" subtotal="average" baseField="2" baseItem="4" numFmtId="164"/>
  </dataFields>
  <formats count="320">
    <format dxfId="319">
      <pivotArea collapsedLevelsAreSubtotals="1" fieldPosition="0">
        <references count="2">
          <reference field="1" count="0" selected="0"/>
          <reference field="2" count="1">
            <x v="0"/>
          </reference>
        </references>
      </pivotArea>
    </format>
    <format dxfId="318">
      <pivotArea collapsedLevelsAreSubtotals="1" fieldPosition="0">
        <references count="3">
          <reference field="0" count="0"/>
          <reference field="1" count="0" selected="0"/>
          <reference field="2" count="1" selected="0">
            <x v="0"/>
          </reference>
        </references>
      </pivotArea>
    </format>
    <format dxfId="317">
      <pivotArea collapsedLevelsAreSubtotals="1" fieldPosition="0">
        <references count="4">
          <reference field="0" count="0" selected="0"/>
          <reference field="1" count="0" selected="0"/>
          <reference field="2" count="1" selected="0">
            <x v="0"/>
          </reference>
          <reference field="5" count="5">
            <x v="0"/>
            <x v="1"/>
            <x v="2"/>
            <x v="3"/>
            <x v="5"/>
          </reference>
        </references>
      </pivotArea>
    </format>
    <format dxfId="316">
      <pivotArea collapsedLevelsAreSubtotals="1" fieldPosition="0">
        <references count="2">
          <reference field="1" count="0" selected="0"/>
          <reference field="2" count="1">
            <x v="1"/>
          </reference>
        </references>
      </pivotArea>
    </format>
    <format dxfId="315">
      <pivotArea collapsedLevelsAreSubtotals="1" fieldPosition="0">
        <references count="3">
          <reference field="0" count="0"/>
          <reference field="1" count="0" selected="0"/>
          <reference field="2" count="1" selected="0">
            <x v="1"/>
          </reference>
        </references>
      </pivotArea>
    </format>
    <format dxfId="314">
      <pivotArea collapsedLevelsAreSubtotals="1" fieldPosition="0">
        <references count="4">
          <reference field="0" count="0" selected="0"/>
          <reference field="1" count="0" selected="0"/>
          <reference field="2" count="1" selected="0">
            <x v="1"/>
          </reference>
          <reference field="5" count="5">
            <x v="0"/>
            <x v="1"/>
            <x v="2"/>
            <x v="3"/>
            <x v="5"/>
          </reference>
        </references>
      </pivotArea>
    </format>
    <format dxfId="313">
      <pivotArea collapsedLevelsAreSubtotals="1" fieldPosition="0">
        <references count="2">
          <reference field="1" count="0" selected="0"/>
          <reference field="2" count="1">
            <x v="2"/>
          </reference>
        </references>
      </pivotArea>
    </format>
    <format dxfId="312">
      <pivotArea collapsedLevelsAreSubtotals="1" fieldPosition="0">
        <references count="3">
          <reference field="0" count="0"/>
          <reference field="1" count="0" selected="0"/>
          <reference field="2" count="1" selected="0">
            <x v="2"/>
          </reference>
        </references>
      </pivotArea>
    </format>
    <format dxfId="311">
      <pivotArea collapsedLevelsAreSubtotals="1" fieldPosition="0">
        <references count="4">
          <reference field="0" count="0" selected="0"/>
          <reference field="1" count="0" selected="0"/>
          <reference field="2" count="1" selected="0">
            <x v="2"/>
          </reference>
          <reference field="5" count="5">
            <x v="0"/>
            <x v="1"/>
            <x v="2"/>
            <x v="3"/>
            <x v="5"/>
          </reference>
        </references>
      </pivotArea>
    </format>
    <format dxfId="310">
      <pivotArea collapsedLevelsAreSubtotals="1" fieldPosition="0">
        <references count="2">
          <reference field="1" count="0" selected="0"/>
          <reference field="2" count="1">
            <x v="4"/>
          </reference>
        </references>
      </pivotArea>
    </format>
    <format dxfId="309">
      <pivotArea collapsedLevelsAreSubtotals="1" fieldPosition="0">
        <references count="3">
          <reference field="0" count="0"/>
          <reference field="1" count="0" selected="0"/>
          <reference field="2" count="1" selected="0">
            <x v="4"/>
          </reference>
        </references>
      </pivotArea>
    </format>
    <format dxfId="308">
      <pivotArea collapsedLevelsAreSubtotals="1" fieldPosition="0">
        <references count="4">
          <reference field="0" count="0" selected="0"/>
          <reference field="1" count="0" selected="0"/>
          <reference field="2" count="1" selected="0">
            <x v="4"/>
          </reference>
          <reference field="5" count="5">
            <x v="0"/>
            <x v="1"/>
            <x v="2"/>
            <x v="3"/>
            <x v="5"/>
          </reference>
        </references>
      </pivotArea>
    </format>
    <format dxfId="307">
      <pivotArea collapsedLevelsAreSubtotals="1" fieldPosition="0">
        <references count="2">
          <reference field="1" count="0" selected="0"/>
          <reference field="2" count="1">
            <x v="6"/>
          </reference>
        </references>
      </pivotArea>
    </format>
    <format dxfId="306">
      <pivotArea collapsedLevelsAreSubtotals="1" fieldPosition="0">
        <references count="3">
          <reference field="0" count="0"/>
          <reference field="1" count="0" selected="0"/>
          <reference field="2" count="1" selected="0">
            <x v="6"/>
          </reference>
        </references>
      </pivotArea>
    </format>
    <format dxfId="305">
      <pivotArea collapsedLevelsAreSubtotals="1" fieldPosition="0">
        <references count="4">
          <reference field="0" count="0" selected="0"/>
          <reference field="1" count="0" selected="0"/>
          <reference field="2" count="1" selected="0">
            <x v="6"/>
          </reference>
          <reference field="5" count="5">
            <x v="0"/>
            <x v="1"/>
            <x v="2"/>
            <x v="3"/>
            <x v="5"/>
          </reference>
        </references>
      </pivotArea>
    </format>
    <format dxfId="304">
      <pivotArea collapsedLevelsAreSubtotals="1" fieldPosition="0">
        <references count="2">
          <reference field="1" count="0" selected="0"/>
          <reference field="2" count="1">
            <x v="7"/>
          </reference>
        </references>
      </pivotArea>
    </format>
    <format dxfId="303">
      <pivotArea collapsedLevelsAreSubtotals="1" fieldPosition="0">
        <references count="3">
          <reference field="0" count="0"/>
          <reference field="1" count="0" selected="0"/>
          <reference field="2" count="1" selected="0">
            <x v="7"/>
          </reference>
        </references>
      </pivotArea>
    </format>
    <format dxfId="302">
      <pivotArea collapsedLevelsAreSubtotals="1" fieldPosition="0">
        <references count="4">
          <reference field="0" count="0" selected="0"/>
          <reference field="1" count="0" selected="0"/>
          <reference field="2" count="1" selected="0">
            <x v="7"/>
          </reference>
          <reference field="5" count="5">
            <x v="0"/>
            <x v="1"/>
            <x v="2"/>
            <x v="3"/>
            <x v="5"/>
          </reference>
        </references>
      </pivotArea>
    </format>
    <format dxfId="301">
      <pivotArea collapsedLevelsAreSubtotals="1" fieldPosition="0">
        <references count="2">
          <reference field="1" count="0" selected="0"/>
          <reference field="2" count="1">
            <x v="9"/>
          </reference>
        </references>
      </pivotArea>
    </format>
    <format dxfId="300">
      <pivotArea collapsedLevelsAreSubtotals="1" fieldPosition="0">
        <references count="3">
          <reference field="0" count="0"/>
          <reference field="1" count="0" selected="0"/>
          <reference field="2" count="1" selected="0">
            <x v="9"/>
          </reference>
        </references>
      </pivotArea>
    </format>
    <format dxfId="299">
      <pivotArea collapsedLevelsAreSubtotals="1" fieldPosition="0">
        <references count="4">
          <reference field="0" count="0" selected="0"/>
          <reference field="1" count="0" selected="0"/>
          <reference field="2" count="1" selected="0">
            <x v="9"/>
          </reference>
          <reference field="5" count="0"/>
        </references>
      </pivotArea>
    </format>
    <format dxfId="298">
      <pivotArea collapsedLevelsAreSubtotals="1" fieldPosition="0">
        <references count="2">
          <reference field="1" count="0" selected="0"/>
          <reference field="2" count="1">
            <x v="10"/>
          </reference>
        </references>
      </pivotArea>
    </format>
    <format dxfId="297">
      <pivotArea collapsedLevelsAreSubtotals="1" fieldPosition="0">
        <references count="3">
          <reference field="0" count="0"/>
          <reference field="1" count="0" selected="0"/>
          <reference field="2" count="1" selected="0">
            <x v="10"/>
          </reference>
        </references>
      </pivotArea>
    </format>
    <format dxfId="296">
      <pivotArea collapsedLevelsAreSubtotals="1" fieldPosition="0">
        <references count="4">
          <reference field="0" count="0" selected="0"/>
          <reference field="1" count="0" selected="0"/>
          <reference field="2" count="1" selected="0">
            <x v="10"/>
          </reference>
          <reference field="5" count="5">
            <x v="0"/>
            <x v="1"/>
            <x v="2"/>
            <x v="3"/>
            <x v="5"/>
          </reference>
        </references>
      </pivotArea>
    </format>
    <format dxfId="295">
      <pivotArea collapsedLevelsAreSubtotals="1" fieldPosition="0">
        <references count="2">
          <reference field="1" count="0" selected="0"/>
          <reference field="2" count="1">
            <x v="0"/>
          </reference>
        </references>
      </pivotArea>
    </format>
    <format dxfId="294">
      <pivotArea collapsedLevelsAreSubtotals="1" fieldPosition="0">
        <references count="3">
          <reference field="0" count="0"/>
          <reference field="1" count="0" selected="0"/>
          <reference field="2" count="1" selected="0">
            <x v="0"/>
          </reference>
        </references>
      </pivotArea>
    </format>
    <format dxfId="293">
      <pivotArea collapsedLevelsAreSubtotals="1" fieldPosition="0">
        <references count="4">
          <reference field="0" count="0" selected="0"/>
          <reference field="1" count="0" selected="0"/>
          <reference field="2" count="1" selected="0">
            <x v="0"/>
          </reference>
          <reference field="5" count="5">
            <x v="0"/>
            <x v="1"/>
            <x v="2"/>
            <x v="3"/>
            <x v="5"/>
          </reference>
        </references>
      </pivotArea>
    </format>
    <format dxfId="292">
      <pivotArea collapsedLevelsAreSubtotals="1" fieldPosition="0">
        <references count="2">
          <reference field="1" count="0" selected="0"/>
          <reference field="2" count="1">
            <x v="1"/>
          </reference>
        </references>
      </pivotArea>
    </format>
    <format dxfId="291">
      <pivotArea collapsedLevelsAreSubtotals="1" fieldPosition="0">
        <references count="3">
          <reference field="0" count="0"/>
          <reference field="1" count="0" selected="0"/>
          <reference field="2" count="1" selected="0">
            <x v="1"/>
          </reference>
        </references>
      </pivotArea>
    </format>
    <format dxfId="290">
      <pivotArea collapsedLevelsAreSubtotals="1" fieldPosition="0">
        <references count="4">
          <reference field="0" count="0" selected="0"/>
          <reference field="1" count="0" selected="0"/>
          <reference field="2" count="1" selected="0">
            <x v="1"/>
          </reference>
          <reference field="5" count="5">
            <x v="0"/>
            <x v="1"/>
            <x v="2"/>
            <x v="3"/>
            <x v="5"/>
          </reference>
        </references>
      </pivotArea>
    </format>
    <format dxfId="289">
      <pivotArea collapsedLevelsAreSubtotals="1" fieldPosition="0">
        <references count="2">
          <reference field="1" count="0" selected="0"/>
          <reference field="2" count="1">
            <x v="2"/>
          </reference>
        </references>
      </pivotArea>
    </format>
    <format dxfId="288">
      <pivotArea collapsedLevelsAreSubtotals="1" fieldPosition="0">
        <references count="3">
          <reference field="0" count="0"/>
          <reference field="1" count="0" selected="0"/>
          <reference field="2" count="1" selected="0">
            <x v="2"/>
          </reference>
        </references>
      </pivotArea>
    </format>
    <format dxfId="287">
      <pivotArea collapsedLevelsAreSubtotals="1" fieldPosition="0">
        <references count="4">
          <reference field="0" count="0" selected="0"/>
          <reference field="1" count="0" selected="0"/>
          <reference field="2" count="1" selected="0">
            <x v="2"/>
          </reference>
          <reference field="5" count="5">
            <x v="0"/>
            <x v="1"/>
            <x v="2"/>
            <x v="3"/>
            <x v="5"/>
          </reference>
        </references>
      </pivotArea>
    </format>
    <format dxfId="286">
      <pivotArea collapsedLevelsAreSubtotals="1" fieldPosition="0">
        <references count="2">
          <reference field="1" count="0" selected="0"/>
          <reference field="2" count="1">
            <x v="4"/>
          </reference>
        </references>
      </pivotArea>
    </format>
    <format dxfId="285">
      <pivotArea collapsedLevelsAreSubtotals="1" fieldPosition="0">
        <references count="3">
          <reference field="0" count="0"/>
          <reference field="1" count="0" selected="0"/>
          <reference field="2" count="1" selected="0">
            <x v="4"/>
          </reference>
        </references>
      </pivotArea>
    </format>
    <format dxfId="284">
      <pivotArea collapsedLevelsAreSubtotals="1" fieldPosition="0">
        <references count="4">
          <reference field="0" count="0" selected="0"/>
          <reference field="1" count="0" selected="0"/>
          <reference field="2" count="1" selected="0">
            <x v="4"/>
          </reference>
          <reference field="5" count="5">
            <x v="0"/>
            <x v="1"/>
            <x v="2"/>
            <x v="3"/>
            <x v="5"/>
          </reference>
        </references>
      </pivotArea>
    </format>
    <format dxfId="283">
      <pivotArea collapsedLevelsAreSubtotals="1" fieldPosition="0">
        <references count="2">
          <reference field="1" count="0" selected="0"/>
          <reference field="2" count="1">
            <x v="6"/>
          </reference>
        </references>
      </pivotArea>
    </format>
    <format dxfId="282">
      <pivotArea collapsedLevelsAreSubtotals="1" fieldPosition="0">
        <references count="3">
          <reference field="0" count="0"/>
          <reference field="1" count="0" selected="0"/>
          <reference field="2" count="1" selected="0">
            <x v="6"/>
          </reference>
        </references>
      </pivotArea>
    </format>
    <format dxfId="281">
      <pivotArea collapsedLevelsAreSubtotals="1" fieldPosition="0">
        <references count="4">
          <reference field="0" count="0" selected="0"/>
          <reference field="1" count="0" selected="0"/>
          <reference field="2" count="1" selected="0">
            <x v="6"/>
          </reference>
          <reference field="5" count="5">
            <x v="0"/>
            <x v="1"/>
            <x v="2"/>
            <x v="3"/>
            <x v="5"/>
          </reference>
        </references>
      </pivotArea>
    </format>
    <format dxfId="280">
      <pivotArea collapsedLevelsAreSubtotals="1" fieldPosition="0">
        <references count="2">
          <reference field="1" count="0" selected="0"/>
          <reference field="2" count="1">
            <x v="7"/>
          </reference>
        </references>
      </pivotArea>
    </format>
    <format dxfId="279">
      <pivotArea collapsedLevelsAreSubtotals="1" fieldPosition="0">
        <references count="3">
          <reference field="0" count="0"/>
          <reference field="1" count="0" selected="0"/>
          <reference field="2" count="1" selected="0">
            <x v="7"/>
          </reference>
        </references>
      </pivotArea>
    </format>
    <format dxfId="278">
      <pivotArea collapsedLevelsAreSubtotals="1" fieldPosition="0">
        <references count="4">
          <reference field="0" count="0" selected="0"/>
          <reference field="1" count="0" selected="0"/>
          <reference field="2" count="1" selected="0">
            <x v="7"/>
          </reference>
          <reference field="5" count="5">
            <x v="0"/>
            <x v="1"/>
            <x v="2"/>
            <x v="3"/>
            <x v="5"/>
          </reference>
        </references>
      </pivotArea>
    </format>
    <format dxfId="277">
      <pivotArea collapsedLevelsAreSubtotals="1" fieldPosition="0">
        <references count="2">
          <reference field="1" count="0" selected="0"/>
          <reference field="2" count="1">
            <x v="9"/>
          </reference>
        </references>
      </pivotArea>
    </format>
    <format dxfId="276">
      <pivotArea collapsedLevelsAreSubtotals="1" fieldPosition="0">
        <references count="3">
          <reference field="0" count="0"/>
          <reference field="1" count="0" selected="0"/>
          <reference field="2" count="1" selected="0">
            <x v="9"/>
          </reference>
        </references>
      </pivotArea>
    </format>
    <format dxfId="275">
      <pivotArea collapsedLevelsAreSubtotals="1" fieldPosition="0">
        <references count="4">
          <reference field="0" count="0" selected="0"/>
          <reference field="1" count="0" selected="0"/>
          <reference field="2" count="1" selected="0">
            <x v="9"/>
          </reference>
          <reference field="5" count="0"/>
        </references>
      </pivotArea>
    </format>
    <format dxfId="274">
      <pivotArea collapsedLevelsAreSubtotals="1" fieldPosition="0">
        <references count="2">
          <reference field="1" count="0" selected="0"/>
          <reference field="2" count="1">
            <x v="10"/>
          </reference>
        </references>
      </pivotArea>
    </format>
    <format dxfId="273">
      <pivotArea collapsedLevelsAreSubtotals="1" fieldPosition="0">
        <references count="3">
          <reference field="0" count="0"/>
          <reference field="1" count="0" selected="0"/>
          <reference field="2" count="1" selected="0">
            <x v="10"/>
          </reference>
        </references>
      </pivotArea>
    </format>
    <format dxfId="272">
      <pivotArea collapsedLevelsAreSubtotals="1" fieldPosition="0">
        <references count="4">
          <reference field="0" count="0" selected="0"/>
          <reference field="1" count="0" selected="0"/>
          <reference field="2" count="1" selected="0">
            <x v="10"/>
          </reference>
          <reference field="5" count="5">
            <x v="0"/>
            <x v="1"/>
            <x v="2"/>
            <x v="3"/>
            <x v="5"/>
          </reference>
        </references>
      </pivotArea>
    </format>
    <format dxfId="271">
      <pivotArea collapsedLevelsAreSubtotals="1" fieldPosition="0">
        <references count="2">
          <reference field="1" count="0" selected="0"/>
          <reference field="2" count="1">
            <x v="0"/>
          </reference>
        </references>
      </pivotArea>
    </format>
    <format dxfId="270">
      <pivotArea collapsedLevelsAreSubtotals="1" fieldPosition="0">
        <references count="3">
          <reference field="0" count="0"/>
          <reference field="1" count="0" selected="0"/>
          <reference field="2" count="1" selected="0">
            <x v="0"/>
          </reference>
        </references>
      </pivotArea>
    </format>
    <format dxfId="269">
      <pivotArea collapsedLevelsAreSubtotals="1" fieldPosition="0">
        <references count="4">
          <reference field="0" count="0" selected="0"/>
          <reference field="1" count="0" selected="0"/>
          <reference field="2" count="1" selected="0">
            <x v="0"/>
          </reference>
          <reference field="5" count="5">
            <x v="0"/>
            <x v="1"/>
            <x v="2"/>
            <x v="3"/>
            <x v="5"/>
          </reference>
        </references>
      </pivotArea>
    </format>
    <format dxfId="268">
      <pivotArea collapsedLevelsAreSubtotals="1" fieldPosition="0">
        <references count="2">
          <reference field="1" count="0" selected="0"/>
          <reference field="2" count="1">
            <x v="1"/>
          </reference>
        </references>
      </pivotArea>
    </format>
    <format dxfId="267">
      <pivotArea collapsedLevelsAreSubtotals="1" fieldPosition="0">
        <references count="3">
          <reference field="0" count="0"/>
          <reference field="1" count="0" selected="0"/>
          <reference field="2" count="1" selected="0">
            <x v="1"/>
          </reference>
        </references>
      </pivotArea>
    </format>
    <format dxfId="266">
      <pivotArea collapsedLevelsAreSubtotals="1" fieldPosition="0">
        <references count="4">
          <reference field="0" count="0" selected="0"/>
          <reference field="1" count="0" selected="0"/>
          <reference field="2" count="1" selected="0">
            <x v="1"/>
          </reference>
          <reference field="5" count="5">
            <x v="0"/>
            <x v="1"/>
            <x v="2"/>
            <x v="3"/>
            <x v="5"/>
          </reference>
        </references>
      </pivotArea>
    </format>
    <format dxfId="265">
      <pivotArea collapsedLevelsAreSubtotals="1" fieldPosition="0">
        <references count="2">
          <reference field="1" count="0" selected="0"/>
          <reference field="2" count="1">
            <x v="2"/>
          </reference>
        </references>
      </pivotArea>
    </format>
    <format dxfId="264">
      <pivotArea collapsedLevelsAreSubtotals="1" fieldPosition="0">
        <references count="3">
          <reference field="0" count="0"/>
          <reference field="1" count="0" selected="0"/>
          <reference field="2" count="1" selected="0">
            <x v="2"/>
          </reference>
        </references>
      </pivotArea>
    </format>
    <format dxfId="263">
      <pivotArea collapsedLevelsAreSubtotals="1" fieldPosition="0">
        <references count="4">
          <reference field="0" count="0" selected="0"/>
          <reference field="1" count="0" selected="0"/>
          <reference field="2" count="1" selected="0">
            <x v="2"/>
          </reference>
          <reference field="5" count="5">
            <x v="0"/>
            <x v="1"/>
            <x v="2"/>
            <x v="3"/>
            <x v="5"/>
          </reference>
        </references>
      </pivotArea>
    </format>
    <format dxfId="262">
      <pivotArea collapsedLevelsAreSubtotals="1" fieldPosition="0">
        <references count="2">
          <reference field="1" count="0" selected="0"/>
          <reference field="2" count="1">
            <x v="4"/>
          </reference>
        </references>
      </pivotArea>
    </format>
    <format dxfId="261">
      <pivotArea collapsedLevelsAreSubtotals="1" fieldPosition="0">
        <references count="3">
          <reference field="0" count="0"/>
          <reference field="1" count="0" selected="0"/>
          <reference field="2" count="1" selected="0">
            <x v="4"/>
          </reference>
        </references>
      </pivotArea>
    </format>
    <format dxfId="260">
      <pivotArea collapsedLevelsAreSubtotals="1" fieldPosition="0">
        <references count="4">
          <reference field="0" count="0" selected="0"/>
          <reference field="1" count="0" selected="0"/>
          <reference field="2" count="1" selected="0">
            <x v="4"/>
          </reference>
          <reference field="5" count="5">
            <x v="0"/>
            <x v="1"/>
            <x v="2"/>
            <x v="3"/>
            <x v="5"/>
          </reference>
        </references>
      </pivotArea>
    </format>
    <format dxfId="259">
      <pivotArea collapsedLevelsAreSubtotals="1" fieldPosition="0">
        <references count="2">
          <reference field="1" count="0" selected="0"/>
          <reference field="2" count="1">
            <x v="6"/>
          </reference>
        </references>
      </pivotArea>
    </format>
    <format dxfId="258">
      <pivotArea collapsedLevelsAreSubtotals="1" fieldPosition="0">
        <references count="3">
          <reference field="0" count="0"/>
          <reference field="1" count="0" selected="0"/>
          <reference field="2" count="1" selected="0">
            <x v="6"/>
          </reference>
        </references>
      </pivotArea>
    </format>
    <format dxfId="257">
      <pivotArea collapsedLevelsAreSubtotals="1" fieldPosition="0">
        <references count="4">
          <reference field="0" count="0" selected="0"/>
          <reference field="1" count="0" selected="0"/>
          <reference field="2" count="1" selected="0">
            <x v="6"/>
          </reference>
          <reference field="5" count="5">
            <x v="0"/>
            <x v="1"/>
            <x v="2"/>
            <x v="3"/>
            <x v="5"/>
          </reference>
        </references>
      </pivotArea>
    </format>
    <format dxfId="256">
      <pivotArea collapsedLevelsAreSubtotals="1" fieldPosition="0">
        <references count="2">
          <reference field="1" count="0" selected="0"/>
          <reference field="2" count="1">
            <x v="7"/>
          </reference>
        </references>
      </pivotArea>
    </format>
    <format dxfId="255">
      <pivotArea collapsedLevelsAreSubtotals="1" fieldPosition="0">
        <references count="3">
          <reference field="0" count="0"/>
          <reference field="1" count="0" selected="0"/>
          <reference field="2" count="1" selected="0">
            <x v="7"/>
          </reference>
        </references>
      </pivotArea>
    </format>
    <format dxfId="254">
      <pivotArea collapsedLevelsAreSubtotals="1" fieldPosition="0">
        <references count="4">
          <reference field="0" count="0" selected="0"/>
          <reference field="1" count="0" selected="0"/>
          <reference field="2" count="1" selected="0">
            <x v="7"/>
          </reference>
          <reference field="5" count="5">
            <x v="0"/>
            <x v="1"/>
            <x v="2"/>
            <x v="3"/>
            <x v="5"/>
          </reference>
        </references>
      </pivotArea>
    </format>
    <format dxfId="253">
      <pivotArea collapsedLevelsAreSubtotals="1" fieldPosition="0">
        <references count="2">
          <reference field="1" count="0" selected="0"/>
          <reference field="2" count="1">
            <x v="9"/>
          </reference>
        </references>
      </pivotArea>
    </format>
    <format dxfId="252">
      <pivotArea collapsedLevelsAreSubtotals="1" fieldPosition="0">
        <references count="3">
          <reference field="0" count="0"/>
          <reference field="1" count="0" selected="0"/>
          <reference field="2" count="1" selected="0">
            <x v="9"/>
          </reference>
        </references>
      </pivotArea>
    </format>
    <format dxfId="251">
      <pivotArea collapsedLevelsAreSubtotals="1" fieldPosition="0">
        <references count="4">
          <reference field="0" count="0" selected="0"/>
          <reference field="1" count="0" selected="0"/>
          <reference field="2" count="1" selected="0">
            <x v="9"/>
          </reference>
          <reference field="5" count="0"/>
        </references>
      </pivotArea>
    </format>
    <format dxfId="250">
      <pivotArea collapsedLevelsAreSubtotals="1" fieldPosition="0">
        <references count="2">
          <reference field="1" count="0" selected="0"/>
          <reference field="2" count="1">
            <x v="10"/>
          </reference>
        </references>
      </pivotArea>
    </format>
    <format dxfId="249">
      <pivotArea collapsedLevelsAreSubtotals="1" fieldPosition="0">
        <references count="3">
          <reference field="0" count="0"/>
          <reference field="1" count="0" selected="0"/>
          <reference field="2" count="1" selected="0">
            <x v="10"/>
          </reference>
        </references>
      </pivotArea>
    </format>
    <format dxfId="248">
      <pivotArea collapsedLevelsAreSubtotals="1" fieldPosition="0">
        <references count="4">
          <reference field="0" count="0" selected="0"/>
          <reference field="1" count="0" selected="0"/>
          <reference field="2" count="1" selected="0">
            <x v="10"/>
          </reference>
          <reference field="5" count="5">
            <x v="0"/>
            <x v="1"/>
            <x v="2"/>
            <x v="3"/>
            <x v="5"/>
          </reference>
        </references>
      </pivotArea>
    </format>
    <format dxfId="247">
      <pivotArea collapsedLevelsAreSubtotals="1" fieldPosition="0">
        <references count="4">
          <reference field="0" count="0" selected="0"/>
          <reference field="1" count="0" selected="0"/>
          <reference field="2" count="0" selected="0"/>
          <reference field="5" count="5">
            <x v="0"/>
            <x v="1"/>
            <x v="2"/>
            <x v="3"/>
            <x v="5"/>
          </reference>
        </references>
      </pivotArea>
    </format>
    <format dxfId="246">
      <pivotArea collapsedLevelsAreSubtotals="1" fieldPosition="0">
        <references count="4">
          <reference field="0" count="0" selected="0"/>
          <reference field="1" count="0" selected="0"/>
          <reference field="2" count="0" selected="0"/>
          <reference field="5" count="5">
            <x v="0"/>
            <x v="1"/>
            <x v="2"/>
            <x v="3"/>
            <x v="5"/>
          </reference>
        </references>
      </pivotArea>
    </format>
    <format dxfId="245">
      <pivotArea collapsedLevelsAreSubtotals="1" fieldPosition="0">
        <references count="4">
          <reference field="0" count="0" selected="0"/>
          <reference field="1" count="0" selected="0"/>
          <reference field="2" count="0" selected="0"/>
          <reference field="5" count="5">
            <x v="0"/>
            <x v="1"/>
            <x v="2"/>
            <x v="3"/>
            <x v="5"/>
          </reference>
        </references>
      </pivotArea>
    </format>
    <format dxfId="244">
      <pivotArea collapsedLevelsAreSubtotals="1" fieldPosition="0">
        <references count="2">
          <reference field="1" count="0" selected="0"/>
          <reference field="5" count="1">
            <x v="0"/>
          </reference>
        </references>
      </pivotArea>
    </format>
    <format dxfId="243">
      <pivotArea collapsedLevelsAreSubtotals="1" fieldPosition="0">
        <references count="3">
          <reference field="1" count="0" selected="0"/>
          <reference field="2" count="1">
            <x v="0"/>
          </reference>
          <reference field="5" count="1" selected="0">
            <x v="0"/>
          </reference>
        </references>
      </pivotArea>
    </format>
    <format dxfId="242">
      <pivotArea collapsedLevelsAreSubtotals="1" fieldPosition="0">
        <references count="4">
          <reference field="0" count="0"/>
          <reference field="1" count="0" selected="0"/>
          <reference field="2" count="1" selected="0">
            <x v="0"/>
          </reference>
          <reference field="5" count="1" selected="0">
            <x v="0"/>
          </reference>
        </references>
      </pivotArea>
    </format>
    <format dxfId="241">
      <pivotArea collapsedLevelsAreSubtotals="1" fieldPosition="0">
        <references count="3">
          <reference field="1" count="0" selected="0"/>
          <reference field="2" count="1">
            <x v="11"/>
          </reference>
          <reference field="5" count="1" selected="0">
            <x v="0"/>
          </reference>
        </references>
      </pivotArea>
    </format>
    <format dxfId="240">
      <pivotArea collapsedLevelsAreSubtotals="1" fieldPosition="0">
        <references count="4">
          <reference field="0" count="0"/>
          <reference field="1" count="0" selected="0"/>
          <reference field="2" count="1" selected="0">
            <x v="11"/>
          </reference>
          <reference field="5" count="1" selected="0">
            <x v="0"/>
          </reference>
        </references>
      </pivotArea>
    </format>
    <format dxfId="239">
      <pivotArea collapsedLevelsAreSubtotals="1" fieldPosition="0">
        <references count="2">
          <reference field="1" count="0" selected="0"/>
          <reference field="5" count="1">
            <x v="1"/>
          </reference>
        </references>
      </pivotArea>
    </format>
    <format dxfId="238">
      <pivotArea collapsedLevelsAreSubtotals="1" fieldPosition="0">
        <references count="3">
          <reference field="1" count="0" selected="0"/>
          <reference field="2" count="1">
            <x v="0"/>
          </reference>
          <reference field="5" count="1" selected="0">
            <x v="1"/>
          </reference>
        </references>
      </pivotArea>
    </format>
    <format dxfId="237">
      <pivotArea collapsedLevelsAreSubtotals="1" fieldPosition="0">
        <references count="4">
          <reference field="0" count="0"/>
          <reference field="1" count="0" selected="0"/>
          <reference field="2" count="1" selected="0">
            <x v="0"/>
          </reference>
          <reference field="5" count="1" selected="0">
            <x v="1"/>
          </reference>
        </references>
      </pivotArea>
    </format>
    <format dxfId="236">
      <pivotArea collapsedLevelsAreSubtotals="1" fieldPosition="0">
        <references count="3">
          <reference field="1" count="0" selected="0"/>
          <reference field="2" count="1">
            <x v="11"/>
          </reference>
          <reference field="5" count="1" selected="0">
            <x v="1"/>
          </reference>
        </references>
      </pivotArea>
    </format>
    <format dxfId="235">
      <pivotArea collapsedLevelsAreSubtotals="1" fieldPosition="0">
        <references count="4">
          <reference field="0" count="0"/>
          <reference field="1" count="0" selected="0"/>
          <reference field="2" count="1" selected="0">
            <x v="11"/>
          </reference>
          <reference field="5" count="1" selected="0">
            <x v="1"/>
          </reference>
        </references>
      </pivotArea>
    </format>
    <format dxfId="234">
      <pivotArea collapsedLevelsAreSubtotals="1" fieldPosition="0">
        <references count="2">
          <reference field="1" count="0" selected="0"/>
          <reference field="5" count="1">
            <x v="2"/>
          </reference>
        </references>
      </pivotArea>
    </format>
    <format dxfId="233">
      <pivotArea collapsedLevelsAreSubtotals="1" fieldPosition="0">
        <references count="3">
          <reference field="1" count="0" selected="0"/>
          <reference field="2" count="1">
            <x v="0"/>
          </reference>
          <reference field="5" count="1" selected="0">
            <x v="2"/>
          </reference>
        </references>
      </pivotArea>
    </format>
    <format dxfId="232">
      <pivotArea collapsedLevelsAreSubtotals="1" fieldPosition="0">
        <references count="4">
          <reference field="0" count="0"/>
          <reference field="1" count="0" selected="0"/>
          <reference field="2" count="1" selected="0">
            <x v="0"/>
          </reference>
          <reference field="5" count="1" selected="0">
            <x v="2"/>
          </reference>
        </references>
      </pivotArea>
    </format>
    <format dxfId="231">
      <pivotArea collapsedLevelsAreSubtotals="1" fieldPosition="0">
        <references count="3">
          <reference field="1" count="0" selected="0"/>
          <reference field="2" count="1">
            <x v="11"/>
          </reference>
          <reference field="5" count="1" selected="0">
            <x v="2"/>
          </reference>
        </references>
      </pivotArea>
    </format>
    <format dxfId="230">
      <pivotArea collapsedLevelsAreSubtotals="1" fieldPosition="0">
        <references count="4">
          <reference field="0" count="0"/>
          <reference field="1" count="0" selected="0"/>
          <reference field="2" count="1" selected="0">
            <x v="11"/>
          </reference>
          <reference field="5" count="1" selected="0">
            <x v="2"/>
          </reference>
        </references>
      </pivotArea>
    </format>
    <format dxfId="229">
      <pivotArea collapsedLevelsAreSubtotals="1" fieldPosition="0">
        <references count="2">
          <reference field="1" count="0" selected="0"/>
          <reference field="5" count="1">
            <x v="3"/>
          </reference>
        </references>
      </pivotArea>
    </format>
    <format dxfId="228">
      <pivotArea collapsedLevelsAreSubtotals="1" fieldPosition="0">
        <references count="3">
          <reference field="1" count="0" selected="0"/>
          <reference field="2" count="1">
            <x v="0"/>
          </reference>
          <reference field="5" count="1" selected="0">
            <x v="3"/>
          </reference>
        </references>
      </pivotArea>
    </format>
    <format dxfId="227">
      <pivotArea collapsedLevelsAreSubtotals="1" fieldPosition="0">
        <references count="4">
          <reference field="0" count="0"/>
          <reference field="1" count="0" selected="0"/>
          <reference field="2" count="1" selected="0">
            <x v="0"/>
          </reference>
          <reference field="5" count="1" selected="0">
            <x v="3"/>
          </reference>
        </references>
      </pivotArea>
    </format>
    <format dxfId="226">
      <pivotArea collapsedLevelsAreSubtotals="1" fieldPosition="0">
        <references count="3">
          <reference field="1" count="0" selected="0"/>
          <reference field="2" count="1">
            <x v="11"/>
          </reference>
          <reference field="5" count="1" selected="0">
            <x v="3"/>
          </reference>
        </references>
      </pivotArea>
    </format>
    <format dxfId="225">
      <pivotArea collapsedLevelsAreSubtotals="1" fieldPosition="0">
        <references count="4">
          <reference field="0" count="0"/>
          <reference field="1" count="0" selected="0"/>
          <reference field="2" count="1" selected="0">
            <x v="11"/>
          </reference>
          <reference field="5" count="1" selected="0">
            <x v="3"/>
          </reference>
        </references>
      </pivotArea>
    </format>
    <format dxfId="224">
      <pivotArea collapsedLevelsAreSubtotals="1" fieldPosition="0">
        <references count="2">
          <reference field="1" count="0" selected="0"/>
          <reference field="5" count="1">
            <x v="5"/>
          </reference>
        </references>
      </pivotArea>
    </format>
    <format dxfId="223">
      <pivotArea collapsedLevelsAreSubtotals="1" fieldPosition="0">
        <references count="3">
          <reference field="1" count="0" selected="0"/>
          <reference field="2" count="1">
            <x v="0"/>
          </reference>
          <reference field="5" count="1" selected="0">
            <x v="5"/>
          </reference>
        </references>
      </pivotArea>
    </format>
    <format dxfId="222">
      <pivotArea collapsedLevelsAreSubtotals="1" fieldPosition="0">
        <references count="4">
          <reference field="0" count="0"/>
          <reference field="1" count="0" selected="0"/>
          <reference field="2" count="1" selected="0">
            <x v="0"/>
          </reference>
          <reference field="5" count="1" selected="0">
            <x v="5"/>
          </reference>
        </references>
      </pivotArea>
    </format>
    <format dxfId="221">
      <pivotArea collapsedLevelsAreSubtotals="1" fieldPosition="0">
        <references count="3">
          <reference field="1" count="0" selected="0"/>
          <reference field="2" count="1">
            <x v="11"/>
          </reference>
          <reference field="5" count="1" selected="0">
            <x v="5"/>
          </reference>
        </references>
      </pivotArea>
    </format>
    <format dxfId="220">
      <pivotArea collapsedLevelsAreSubtotals="1" fieldPosition="0">
        <references count="4">
          <reference field="0" count="0"/>
          <reference field="1" count="0" selected="0"/>
          <reference field="2" count="1" selected="0">
            <x v="11"/>
          </reference>
          <reference field="5" count="1" selected="0">
            <x v="5"/>
          </reference>
        </references>
      </pivotArea>
    </format>
    <format dxfId="219">
      <pivotArea collapsedLevelsAreSubtotals="1" fieldPosition="0">
        <references count="2">
          <reference field="1" count="0" selected="0"/>
          <reference field="5" count="1">
            <x v="0"/>
          </reference>
        </references>
      </pivotArea>
    </format>
    <format dxfId="218">
      <pivotArea collapsedLevelsAreSubtotals="1" fieldPosition="0">
        <references count="3">
          <reference field="1" count="0" selected="0"/>
          <reference field="2" count="1">
            <x v="0"/>
          </reference>
          <reference field="5" count="1" selected="0">
            <x v="0"/>
          </reference>
        </references>
      </pivotArea>
    </format>
    <format dxfId="217">
      <pivotArea collapsedLevelsAreSubtotals="1" fieldPosition="0">
        <references count="4">
          <reference field="0" count="0"/>
          <reference field="1" count="0" selected="0"/>
          <reference field="2" count="1" selected="0">
            <x v="0"/>
          </reference>
          <reference field="5" count="1" selected="0">
            <x v="0"/>
          </reference>
        </references>
      </pivotArea>
    </format>
    <format dxfId="216">
      <pivotArea collapsedLevelsAreSubtotals="1" fieldPosition="0">
        <references count="3">
          <reference field="1" count="0" selected="0"/>
          <reference field="2" count="1">
            <x v="11"/>
          </reference>
          <reference field="5" count="1" selected="0">
            <x v="0"/>
          </reference>
        </references>
      </pivotArea>
    </format>
    <format dxfId="215">
      <pivotArea collapsedLevelsAreSubtotals="1" fieldPosition="0">
        <references count="4">
          <reference field="0" count="0"/>
          <reference field="1" count="0" selected="0"/>
          <reference field="2" count="1" selected="0">
            <x v="11"/>
          </reference>
          <reference field="5" count="1" selected="0">
            <x v="0"/>
          </reference>
        </references>
      </pivotArea>
    </format>
    <format dxfId="214">
      <pivotArea collapsedLevelsAreSubtotals="1" fieldPosition="0">
        <references count="2">
          <reference field="1" count="0" selected="0"/>
          <reference field="5" count="1">
            <x v="1"/>
          </reference>
        </references>
      </pivotArea>
    </format>
    <format dxfId="213">
      <pivotArea collapsedLevelsAreSubtotals="1" fieldPosition="0">
        <references count="3">
          <reference field="1" count="0" selected="0"/>
          <reference field="2" count="1">
            <x v="0"/>
          </reference>
          <reference field="5" count="1" selected="0">
            <x v="1"/>
          </reference>
        </references>
      </pivotArea>
    </format>
    <format dxfId="212">
      <pivotArea collapsedLevelsAreSubtotals="1" fieldPosition="0">
        <references count="4">
          <reference field="0" count="0"/>
          <reference field="1" count="0" selected="0"/>
          <reference field="2" count="1" selected="0">
            <x v="0"/>
          </reference>
          <reference field="5" count="1" selected="0">
            <x v="1"/>
          </reference>
        </references>
      </pivotArea>
    </format>
    <format dxfId="211">
      <pivotArea collapsedLevelsAreSubtotals="1" fieldPosition="0">
        <references count="3">
          <reference field="1" count="0" selected="0"/>
          <reference field="2" count="1">
            <x v="11"/>
          </reference>
          <reference field="5" count="1" selected="0">
            <x v="1"/>
          </reference>
        </references>
      </pivotArea>
    </format>
    <format dxfId="210">
      <pivotArea collapsedLevelsAreSubtotals="1" fieldPosition="0">
        <references count="4">
          <reference field="0" count="0"/>
          <reference field="1" count="0" selected="0"/>
          <reference field="2" count="1" selected="0">
            <x v="11"/>
          </reference>
          <reference field="5" count="1" selected="0">
            <x v="1"/>
          </reference>
        </references>
      </pivotArea>
    </format>
    <format dxfId="209">
      <pivotArea collapsedLevelsAreSubtotals="1" fieldPosition="0">
        <references count="2">
          <reference field="1" count="0" selected="0"/>
          <reference field="5" count="1">
            <x v="2"/>
          </reference>
        </references>
      </pivotArea>
    </format>
    <format dxfId="208">
      <pivotArea collapsedLevelsAreSubtotals="1" fieldPosition="0">
        <references count="3">
          <reference field="1" count="0" selected="0"/>
          <reference field="2" count="1">
            <x v="0"/>
          </reference>
          <reference field="5" count="1" selected="0">
            <x v="2"/>
          </reference>
        </references>
      </pivotArea>
    </format>
    <format dxfId="207">
      <pivotArea collapsedLevelsAreSubtotals="1" fieldPosition="0">
        <references count="4">
          <reference field="0" count="0"/>
          <reference field="1" count="0" selected="0"/>
          <reference field="2" count="1" selected="0">
            <x v="0"/>
          </reference>
          <reference field="5" count="1" selected="0">
            <x v="2"/>
          </reference>
        </references>
      </pivotArea>
    </format>
    <format dxfId="206">
      <pivotArea collapsedLevelsAreSubtotals="1" fieldPosition="0">
        <references count="3">
          <reference field="1" count="0" selected="0"/>
          <reference field="2" count="1">
            <x v="11"/>
          </reference>
          <reference field="5" count="1" selected="0">
            <x v="2"/>
          </reference>
        </references>
      </pivotArea>
    </format>
    <format dxfId="205">
      <pivotArea collapsedLevelsAreSubtotals="1" fieldPosition="0">
        <references count="4">
          <reference field="0" count="0"/>
          <reference field="1" count="0" selected="0"/>
          <reference field="2" count="1" selected="0">
            <x v="11"/>
          </reference>
          <reference field="5" count="1" selected="0">
            <x v="2"/>
          </reference>
        </references>
      </pivotArea>
    </format>
    <format dxfId="204">
      <pivotArea collapsedLevelsAreSubtotals="1" fieldPosition="0">
        <references count="2">
          <reference field="1" count="0" selected="0"/>
          <reference field="5" count="1">
            <x v="3"/>
          </reference>
        </references>
      </pivotArea>
    </format>
    <format dxfId="203">
      <pivotArea collapsedLevelsAreSubtotals="1" fieldPosition="0">
        <references count="3">
          <reference field="1" count="0" selected="0"/>
          <reference field="2" count="1">
            <x v="0"/>
          </reference>
          <reference field="5" count="1" selected="0">
            <x v="3"/>
          </reference>
        </references>
      </pivotArea>
    </format>
    <format dxfId="202">
      <pivotArea collapsedLevelsAreSubtotals="1" fieldPosition="0">
        <references count="4">
          <reference field="0" count="0"/>
          <reference field="1" count="0" selected="0"/>
          <reference field="2" count="1" selected="0">
            <x v="0"/>
          </reference>
          <reference field="5" count="1" selected="0">
            <x v="3"/>
          </reference>
        </references>
      </pivotArea>
    </format>
    <format dxfId="201">
      <pivotArea collapsedLevelsAreSubtotals="1" fieldPosition="0">
        <references count="3">
          <reference field="1" count="0" selected="0"/>
          <reference field="2" count="1">
            <x v="11"/>
          </reference>
          <reference field="5" count="1" selected="0">
            <x v="3"/>
          </reference>
        </references>
      </pivotArea>
    </format>
    <format dxfId="200">
      <pivotArea collapsedLevelsAreSubtotals="1" fieldPosition="0">
        <references count="4">
          <reference field="0" count="0"/>
          <reference field="1" count="0" selected="0"/>
          <reference field="2" count="1" selected="0">
            <x v="11"/>
          </reference>
          <reference field="5" count="1" selected="0">
            <x v="3"/>
          </reference>
        </references>
      </pivotArea>
    </format>
    <format dxfId="199">
      <pivotArea collapsedLevelsAreSubtotals="1" fieldPosition="0">
        <references count="2">
          <reference field="1" count="0" selected="0"/>
          <reference field="5" count="1">
            <x v="5"/>
          </reference>
        </references>
      </pivotArea>
    </format>
    <format dxfId="198">
      <pivotArea collapsedLevelsAreSubtotals="1" fieldPosition="0">
        <references count="3">
          <reference field="1" count="0" selected="0"/>
          <reference field="2" count="1">
            <x v="0"/>
          </reference>
          <reference field="5" count="1" selected="0">
            <x v="5"/>
          </reference>
        </references>
      </pivotArea>
    </format>
    <format dxfId="197">
      <pivotArea collapsedLevelsAreSubtotals="1" fieldPosition="0">
        <references count="4">
          <reference field="0" count="0"/>
          <reference field="1" count="0" selected="0"/>
          <reference field="2" count="1" selected="0">
            <x v="0"/>
          </reference>
          <reference field="5" count="1" selected="0">
            <x v="5"/>
          </reference>
        </references>
      </pivotArea>
    </format>
    <format dxfId="196">
      <pivotArea collapsedLevelsAreSubtotals="1" fieldPosition="0">
        <references count="3">
          <reference field="1" count="0" selected="0"/>
          <reference field="2" count="1">
            <x v="11"/>
          </reference>
          <reference field="5" count="1" selected="0">
            <x v="5"/>
          </reference>
        </references>
      </pivotArea>
    </format>
    <format dxfId="195">
      <pivotArea collapsedLevelsAreSubtotals="1" fieldPosition="0">
        <references count="4">
          <reference field="0" count="0"/>
          <reference field="1" count="0" selected="0"/>
          <reference field="2" count="1" selected="0">
            <x v="11"/>
          </reference>
          <reference field="5" count="1" selected="0">
            <x v="5"/>
          </reference>
        </references>
      </pivotArea>
    </format>
    <format dxfId="194">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0"/>
          </reference>
        </references>
      </pivotArea>
    </format>
    <format dxfId="193">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0"/>
          </reference>
        </references>
      </pivotArea>
    </format>
    <format dxfId="192">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1"/>
          </reference>
        </references>
      </pivotArea>
    </format>
    <format dxfId="191">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5">
            <x v="0"/>
            <x v="1"/>
            <x v="2"/>
            <x v="4"/>
            <x v="6"/>
            <x v="9"/>
            <x v="10"/>
            <x v="11"/>
            <x v="13"/>
            <x v="14"/>
            <x v="15"/>
            <x v="17"/>
            <x v="18"/>
            <x v="19"/>
            <x v="20"/>
          </reference>
          <reference field="5" count="1" selected="0">
            <x v="1"/>
          </reference>
        </references>
      </pivotArea>
    </format>
    <format dxfId="190">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2"/>
          </reference>
        </references>
      </pivotArea>
    </format>
    <format dxfId="189">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2"/>
          </reference>
        </references>
      </pivotArea>
    </format>
    <format dxfId="188">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3"/>
          </reference>
        </references>
      </pivotArea>
    </format>
    <format dxfId="187">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3"/>
          </reference>
        </references>
      </pivotArea>
    </format>
    <format dxfId="186">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4"/>
          </reference>
        </references>
      </pivotArea>
    </format>
    <format dxfId="185">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 field="5" count="1" selected="0">
            <x v="4"/>
          </reference>
        </references>
      </pivotArea>
    </format>
    <format dxfId="184">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5"/>
          </reference>
        </references>
      </pivotArea>
    </format>
    <format dxfId="183">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5"/>
          </reference>
        </references>
      </pivotArea>
    </format>
    <format dxfId="182">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6"/>
          </reference>
        </references>
      </pivotArea>
    </format>
    <format dxfId="181">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6"/>
          </reference>
        </references>
      </pivotArea>
    </format>
    <format dxfId="180">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0"/>
          </reference>
        </references>
      </pivotArea>
    </format>
    <format dxfId="179">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0"/>
          </reference>
        </references>
      </pivotArea>
    </format>
    <format dxfId="178">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1"/>
          </reference>
        </references>
      </pivotArea>
    </format>
    <format dxfId="177">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5">
            <x v="0"/>
            <x v="1"/>
            <x v="2"/>
            <x v="4"/>
            <x v="6"/>
            <x v="9"/>
            <x v="10"/>
            <x v="11"/>
            <x v="13"/>
            <x v="14"/>
            <x v="15"/>
            <x v="17"/>
            <x v="18"/>
            <x v="19"/>
            <x v="20"/>
          </reference>
          <reference field="5" count="1" selected="0">
            <x v="1"/>
          </reference>
        </references>
      </pivotArea>
    </format>
    <format dxfId="176">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2"/>
          </reference>
        </references>
      </pivotArea>
    </format>
    <format dxfId="175">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2"/>
          </reference>
        </references>
      </pivotArea>
    </format>
    <format dxfId="174">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3"/>
          </reference>
        </references>
      </pivotArea>
    </format>
    <format dxfId="173">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3"/>
          </reference>
        </references>
      </pivotArea>
    </format>
    <format dxfId="172">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4"/>
          </reference>
        </references>
      </pivotArea>
    </format>
    <format dxfId="171">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 field="5" count="1" selected="0">
            <x v="4"/>
          </reference>
        </references>
      </pivotArea>
    </format>
    <format dxfId="170">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5"/>
          </reference>
        </references>
      </pivotArea>
    </format>
    <format dxfId="169">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5"/>
          </reference>
        </references>
      </pivotArea>
    </format>
    <format dxfId="168">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6"/>
          </reference>
        </references>
      </pivotArea>
    </format>
    <format dxfId="167">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6"/>
          </reference>
        </references>
      </pivotArea>
    </format>
    <format dxfId="166">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0"/>
          </reference>
        </references>
      </pivotArea>
    </format>
    <format dxfId="165">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0"/>
          </reference>
        </references>
      </pivotArea>
    </format>
    <format dxfId="164">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1"/>
          </reference>
        </references>
      </pivotArea>
    </format>
    <format dxfId="163">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5">
            <x v="0"/>
            <x v="1"/>
            <x v="2"/>
            <x v="4"/>
            <x v="6"/>
            <x v="9"/>
            <x v="10"/>
            <x v="11"/>
            <x v="13"/>
            <x v="14"/>
            <x v="15"/>
            <x v="17"/>
            <x v="18"/>
            <x v="19"/>
            <x v="20"/>
          </reference>
          <reference field="5" count="1" selected="0">
            <x v="1"/>
          </reference>
        </references>
      </pivotArea>
    </format>
    <format dxfId="162">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2"/>
          </reference>
        </references>
      </pivotArea>
    </format>
    <format dxfId="161">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2"/>
          </reference>
        </references>
      </pivotArea>
    </format>
    <format dxfId="160">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3"/>
          </reference>
        </references>
      </pivotArea>
    </format>
    <format dxfId="159">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3"/>
          </reference>
        </references>
      </pivotArea>
    </format>
    <format dxfId="158">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4"/>
          </reference>
        </references>
      </pivotArea>
    </format>
    <format dxfId="157">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 field="5" count="1" selected="0">
            <x v="4"/>
          </reference>
        </references>
      </pivotArea>
    </format>
    <format dxfId="156">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5"/>
          </reference>
        </references>
      </pivotArea>
    </format>
    <format dxfId="155">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5"/>
          </reference>
        </references>
      </pivotArea>
    </format>
    <format dxfId="154">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6"/>
          </reference>
        </references>
      </pivotArea>
    </format>
    <format dxfId="153">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6"/>
          </reference>
        </references>
      </pivotArea>
    </format>
    <format dxfId="152">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0"/>
          </reference>
        </references>
      </pivotArea>
    </format>
    <format dxfId="151">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0"/>
          </reference>
        </references>
      </pivotArea>
    </format>
    <format dxfId="150">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1"/>
          </reference>
        </references>
      </pivotArea>
    </format>
    <format dxfId="149">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5">
            <x v="0"/>
            <x v="1"/>
            <x v="2"/>
            <x v="4"/>
            <x v="6"/>
            <x v="9"/>
            <x v="10"/>
            <x v="11"/>
            <x v="13"/>
            <x v="14"/>
            <x v="15"/>
            <x v="17"/>
            <x v="18"/>
            <x v="19"/>
            <x v="20"/>
          </reference>
          <reference field="5" count="1" selected="0">
            <x v="1"/>
          </reference>
        </references>
      </pivotArea>
    </format>
    <format dxfId="148">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2"/>
          </reference>
        </references>
      </pivotArea>
    </format>
    <format dxfId="147">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2"/>
          </reference>
        </references>
      </pivotArea>
    </format>
    <format dxfId="146">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3"/>
          </reference>
        </references>
      </pivotArea>
    </format>
    <format dxfId="145">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3"/>
          </reference>
        </references>
      </pivotArea>
    </format>
    <format dxfId="144">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4"/>
          </reference>
        </references>
      </pivotArea>
    </format>
    <format dxfId="143">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 field="5" count="1" selected="0">
            <x v="4"/>
          </reference>
        </references>
      </pivotArea>
    </format>
    <format dxfId="142">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5"/>
          </reference>
        </references>
      </pivotArea>
    </format>
    <format dxfId="141">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5"/>
          </reference>
        </references>
      </pivotArea>
    </format>
    <format dxfId="140">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6"/>
          </reference>
        </references>
      </pivotArea>
    </format>
    <format dxfId="139">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6"/>
          </reference>
        </references>
      </pivotArea>
    </format>
    <format dxfId="138">
      <pivotArea collapsedLevelsAreSubtotals="1" fieldPosition="0">
        <references count="4">
          <reference field="0" count="0" selected="0"/>
          <reference field="1" count="15" selected="0">
            <x v="3"/>
            <x v="4"/>
            <x v="5"/>
            <x v="6"/>
            <x v="7"/>
            <x v="8"/>
            <x v="9"/>
            <x v="10"/>
            <x v="11"/>
            <x v="12"/>
            <x v="13"/>
            <x v="14"/>
            <x v="15"/>
            <x v="16"/>
            <x v="17"/>
          </reference>
          <reference field="2" count="4">
            <x v="17"/>
            <x v="18"/>
            <x v="19"/>
            <x v="20"/>
          </reference>
          <reference field="5" count="1" selected="0">
            <x v="7"/>
          </reference>
        </references>
      </pivotArea>
    </format>
    <format dxfId="137">
      <pivotArea collapsedLevelsAreSubtotals="1" fieldPosition="0">
        <references count="4">
          <reference field="0" count="0" selected="0"/>
          <reference field="1" count="15" selected="0">
            <x v="3"/>
            <x v="4"/>
            <x v="5"/>
            <x v="6"/>
            <x v="7"/>
            <x v="8"/>
            <x v="9"/>
            <x v="10"/>
            <x v="11"/>
            <x v="12"/>
            <x v="13"/>
            <x v="14"/>
            <x v="15"/>
            <x v="16"/>
            <x v="17"/>
          </reference>
          <reference field="2" count="4">
            <x v="17"/>
            <x v="18"/>
            <x v="19"/>
            <x v="20"/>
          </reference>
          <reference field="5" count="1" selected="0">
            <x v="7"/>
          </reference>
        </references>
      </pivotArea>
    </format>
    <format dxfId="136">
      <pivotArea collapsedLevelsAreSubtotals="1" fieldPosition="0">
        <references count="4">
          <reference field="0" count="0" selected="0"/>
          <reference field="1" count="15" selected="0">
            <x v="3"/>
            <x v="4"/>
            <x v="5"/>
            <x v="6"/>
            <x v="7"/>
            <x v="8"/>
            <x v="9"/>
            <x v="10"/>
            <x v="11"/>
            <x v="12"/>
            <x v="13"/>
            <x v="14"/>
            <x v="15"/>
            <x v="16"/>
            <x v="17"/>
          </reference>
          <reference field="2" count="4">
            <x v="17"/>
            <x v="18"/>
            <x v="19"/>
            <x v="20"/>
          </reference>
          <reference field="5" count="1" selected="0">
            <x v="7"/>
          </reference>
        </references>
      </pivotArea>
    </format>
    <format dxfId="13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0"/>
          </reference>
        </references>
      </pivotArea>
    </format>
    <format dxfId="13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0"/>
          </reference>
        </references>
      </pivotArea>
    </format>
    <format dxfId="13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1"/>
          </reference>
        </references>
      </pivotArea>
    </format>
    <format dxfId="13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5">
            <x v="0"/>
            <x v="1"/>
            <x v="2"/>
            <x v="4"/>
            <x v="6"/>
            <x v="9"/>
            <x v="10"/>
            <x v="11"/>
            <x v="13"/>
            <x v="14"/>
            <x v="15"/>
            <x v="17"/>
            <x v="18"/>
            <x v="19"/>
            <x v="20"/>
          </reference>
          <reference field="5" count="1" selected="0">
            <x v="1"/>
          </reference>
        </references>
      </pivotArea>
    </format>
    <format dxfId="13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2"/>
          </reference>
        </references>
      </pivotArea>
    </format>
    <format dxfId="13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2"/>
          </reference>
        </references>
      </pivotArea>
    </format>
    <format dxfId="12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3"/>
          </reference>
        </references>
      </pivotArea>
    </format>
    <format dxfId="12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3"/>
          </reference>
        </references>
      </pivotArea>
    </format>
    <format dxfId="12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4"/>
          </reference>
        </references>
      </pivotArea>
    </format>
    <format dxfId="12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 field="5" count="1" selected="0">
            <x v="4"/>
          </reference>
        </references>
      </pivotArea>
    </format>
    <format dxfId="12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5"/>
          </reference>
        </references>
      </pivotArea>
    </format>
    <format dxfId="12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5"/>
          </reference>
        </references>
      </pivotArea>
    </format>
    <format dxfId="12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6"/>
          </reference>
        </references>
      </pivotArea>
    </format>
    <format dxfId="12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6"/>
          </reference>
        </references>
      </pivotArea>
    </format>
    <format dxfId="12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7"/>
          </reference>
        </references>
      </pivotArea>
    </format>
    <format dxfId="12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7"/>
          </reference>
        </references>
      </pivotArea>
    </format>
    <format dxfId="11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0"/>
          </reference>
        </references>
      </pivotArea>
    </format>
    <format dxfId="11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0"/>
          </reference>
        </references>
      </pivotArea>
    </format>
    <format dxfId="11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1"/>
          </reference>
        </references>
      </pivotArea>
    </format>
    <format dxfId="11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5">
            <x v="0"/>
            <x v="1"/>
            <x v="2"/>
            <x v="4"/>
            <x v="6"/>
            <x v="9"/>
            <x v="10"/>
            <x v="11"/>
            <x v="13"/>
            <x v="14"/>
            <x v="15"/>
            <x v="17"/>
            <x v="18"/>
            <x v="19"/>
            <x v="20"/>
          </reference>
          <reference field="5" count="1" selected="0">
            <x v="1"/>
          </reference>
        </references>
      </pivotArea>
    </format>
    <format dxfId="11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2"/>
          </reference>
        </references>
      </pivotArea>
    </format>
    <format dxfId="11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2"/>
          </reference>
        </references>
      </pivotArea>
    </format>
    <format dxfId="11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3"/>
          </reference>
        </references>
      </pivotArea>
    </format>
    <format dxfId="11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3"/>
          </reference>
        </references>
      </pivotArea>
    </format>
    <format dxfId="11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4"/>
          </reference>
        </references>
      </pivotArea>
    </format>
    <format dxfId="11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 field="5" count="1" selected="0">
            <x v="4"/>
          </reference>
        </references>
      </pivotArea>
    </format>
    <format dxfId="10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5"/>
          </reference>
        </references>
      </pivotArea>
    </format>
    <format dxfId="10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3">
            <x v="0"/>
            <x v="1"/>
            <x v="2"/>
            <x v="4"/>
            <x v="6"/>
            <x v="9"/>
            <x v="10"/>
            <x v="11"/>
            <x v="16"/>
            <x v="17"/>
            <x v="18"/>
            <x v="19"/>
            <x v="20"/>
          </reference>
          <reference field="5" count="1" selected="0">
            <x v="5"/>
          </reference>
        </references>
      </pivotArea>
    </format>
    <format dxfId="10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6"/>
          </reference>
        </references>
      </pivotArea>
    </format>
    <format dxfId="10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6"/>
          </reference>
        </references>
      </pivotArea>
    </format>
    <format dxfId="10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5" count="1">
            <x v="7"/>
          </reference>
        </references>
      </pivotArea>
    </format>
    <format dxfId="10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5">
            <x v="9"/>
            <x v="17"/>
            <x v="18"/>
            <x v="19"/>
            <x v="20"/>
          </reference>
          <reference field="5" count="1" selected="0">
            <x v="7"/>
          </reference>
        </references>
      </pivotArea>
    </format>
    <format dxfId="103">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3">
            <x v="3"/>
            <x v="5"/>
            <x v="8"/>
          </reference>
          <reference field="5" count="1" selected="0">
            <x v="0"/>
          </reference>
        </references>
      </pivotArea>
    </format>
    <format dxfId="102">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1"/>
          </reference>
        </references>
      </pivotArea>
    </format>
    <format dxfId="101">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3">
            <x v="3"/>
            <x v="5"/>
            <x v="8"/>
          </reference>
          <reference field="5" count="1" selected="0">
            <x v="1"/>
          </reference>
        </references>
      </pivotArea>
    </format>
    <format dxfId="100">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2"/>
          </reference>
        </references>
      </pivotArea>
    </format>
    <format dxfId="99">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4">
            <x v="3"/>
            <x v="5"/>
            <x v="8"/>
            <x v="12"/>
          </reference>
          <reference field="5" count="1" selected="0">
            <x v="2"/>
          </reference>
        </references>
      </pivotArea>
    </format>
    <format dxfId="98">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3"/>
          </reference>
        </references>
      </pivotArea>
    </format>
    <format dxfId="97">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3">
            <x v="3"/>
            <x v="5"/>
            <x v="8"/>
          </reference>
          <reference field="5" count="1" selected="0">
            <x v="3"/>
          </reference>
        </references>
      </pivotArea>
    </format>
    <format dxfId="96">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4"/>
          </reference>
        </references>
      </pivotArea>
    </format>
    <format dxfId="95">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1">
            <x v="8"/>
          </reference>
          <reference field="5" count="1" selected="0">
            <x v="4"/>
          </reference>
        </references>
      </pivotArea>
    </format>
    <format dxfId="94">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5"/>
          </reference>
        </references>
      </pivotArea>
    </format>
    <format dxfId="93">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3">
            <x v="3"/>
            <x v="5"/>
            <x v="8"/>
          </reference>
          <reference field="5" count="1" selected="0">
            <x v="5"/>
          </reference>
        </references>
      </pivotArea>
    </format>
    <format dxfId="92">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6"/>
          </reference>
        </references>
      </pivotArea>
    </format>
    <format dxfId="91">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1">
            <x v="8"/>
          </reference>
          <reference field="5" count="1" selected="0">
            <x v="6"/>
          </reference>
        </references>
      </pivotArea>
    </format>
    <format dxfId="90">
      <pivotArea collapsedLevelsAreSubtotals="1" fieldPosition="0">
        <references count="3">
          <reference field="0" count="0" selected="0"/>
          <reference field="1" count="21" selected="0">
            <x v="0"/>
            <x v="1"/>
            <x v="2"/>
            <x v="3"/>
            <x v="4"/>
            <x v="5"/>
            <x v="6"/>
            <x v="7"/>
            <x v="8"/>
            <x v="9"/>
            <x v="10"/>
            <x v="11"/>
            <x v="12"/>
            <x v="13"/>
            <x v="14"/>
            <x v="15"/>
            <x v="16"/>
            <x v="17"/>
            <x v="34"/>
            <x v="37"/>
            <x v="38"/>
          </reference>
          <reference field="5" count="1">
            <x v="7"/>
          </reference>
        </references>
      </pivotArea>
    </format>
    <format dxfId="89">
      <pivotArea collapsedLevelsAreSubtotals="1" fieldPosition="0">
        <references count="4">
          <reference field="0" count="0" selected="0"/>
          <reference field="1" count="21" selected="0">
            <x v="0"/>
            <x v="1"/>
            <x v="2"/>
            <x v="3"/>
            <x v="4"/>
            <x v="5"/>
            <x v="6"/>
            <x v="7"/>
            <x v="8"/>
            <x v="9"/>
            <x v="10"/>
            <x v="11"/>
            <x v="12"/>
            <x v="13"/>
            <x v="14"/>
            <x v="15"/>
            <x v="16"/>
            <x v="17"/>
            <x v="34"/>
            <x v="37"/>
            <x v="38"/>
          </reference>
          <reference field="2" count="1">
            <x v="8"/>
          </reference>
          <reference field="5" count="1" selected="0">
            <x v="7"/>
          </reference>
        </references>
      </pivotArea>
    </format>
    <format dxfId="88">
      <pivotArea collapsedLevelsAreSubtotals="1" fieldPosition="0">
        <references count="4">
          <reference field="0" count="0" selected="0"/>
          <reference field="1" count="2" selected="0">
            <x v="16"/>
            <x v="17"/>
          </reference>
          <reference field="2" count="0" selected="0"/>
          <reference field="5" count="6">
            <x v="0"/>
            <x v="1"/>
            <x v="2"/>
            <x v="3"/>
            <x v="5"/>
            <x v="6"/>
          </reference>
        </references>
      </pivotArea>
    </format>
    <format dxfId="87">
      <pivotArea collapsedLevelsAreSubtotals="1" fieldPosition="0">
        <references count="4">
          <reference field="0" count="0" selected="0"/>
          <reference field="1" count="2" selected="0">
            <x v="16"/>
            <x v="17"/>
          </reference>
          <reference field="2" count="0" selected="0"/>
          <reference field="5" count="6">
            <x v="0"/>
            <x v="1"/>
            <x v="2"/>
            <x v="3"/>
            <x v="5"/>
            <x v="6"/>
          </reference>
        </references>
      </pivotArea>
    </format>
    <format dxfId="86">
      <pivotArea collapsedLevelsAreSubtotals="1" fieldPosition="0">
        <references count="4">
          <reference field="0" count="0" selected="0"/>
          <reference field="1" count="2" selected="0">
            <x v="16"/>
            <x v="17"/>
          </reference>
          <reference field="2" count="0" selected="0"/>
          <reference field="5" count="6">
            <x v="0"/>
            <x v="1"/>
            <x v="2"/>
            <x v="3"/>
            <x v="5"/>
            <x v="6"/>
          </reference>
        </references>
      </pivotArea>
    </format>
    <format dxfId="85">
      <pivotArea collapsedLevelsAreSubtotals="1" fieldPosition="0">
        <references count="4">
          <reference field="0" count="0" selected="0"/>
          <reference field="1" count="2" selected="0">
            <x v="16"/>
            <x v="17"/>
          </reference>
          <reference field="2" count="0" selected="0"/>
          <reference field="5" count="6">
            <x v="0"/>
            <x v="1"/>
            <x v="2"/>
            <x v="3"/>
            <x v="5"/>
            <x v="6"/>
          </reference>
        </references>
      </pivotArea>
    </format>
    <format dxfId="84">
      <pivotArea collapsedLevelsAreSubtotals="1" fieldPosition="0">
        <references count="4">
          <reference field="0" count="0" selected="0"/>
          <reference field="1" count="6" selected="0">
            <x v="17"/>
            <x v="34"/>
            <x v="35"/>
            <x v="37"/>
            <x v="38"/>
            <x v="39"/>
          </reference>
          <reference field="2" count="1" selected="0">
            <x v="21"/>
          </reference>
          <reference field="5" count="6">
            <x v="0"/>
            <x v="1"/>
            <x v="2"/>
            <x v="3"/>
            <x v="5"/>
            <x v="6"/>
          </reference>
        </references>
      </pivotArea>
    </format>
    <format dxfId="83">
      <pivotArea collapsedLevelsAreSubtotals="1" fieldPosition="0">
        <references count="4">
          <reference field="0" count="0" selected="0"/>
          <reference field="1" count="23" selected="0">
            <x v="0"/>
            <x v="1"/>
            <x v="2"/>
            <x v="3"/>
            <x v="4"/>
            <x v="5"/>
            <x v="6"/>
            <x v="7"/>
            <x v="8"/>
            <x v="9"/>
            <x v="10"/>
            <x v="11"/>
            <x v="12"/>
            <x v="13"/>
            <x v="14"/>
            <x v="15"/>
            <x v="16"/>
            <x v="17"/>
            <x v="34"/>
            <x v="35"/>
            <x v="37"/>
            <x v="38"/>
            <x v="39"/>
          </reference>
          <reference field="2" count="1" selected="0">
            <x v="8"/>
          </reference>
          <reference field="5" count="0"/>
        </references>
      </pivotArea>
    </format>
    <format dxfId="82">
      <pivotArea outline="0" collapsedLevelsAreSubtotals="1" fieldPosition="0"/>
    </format>
    <format dxfId="81">
      <pivotArea outline="0" collapsedLevelsAreSubtotals="1" fieldPosition="0"/>
    </format>
    <format dxfId="80">
      <pivotArea outline="0" collapsedLevelsAreSubtotals="1" fieldPosition="0"/>
    </format>
    <format dxfId="7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0"/>
          </reference>
        </references>
      </pivotArea>
    </format>
    <format dxfId="7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0"/>
          </reference>
          <reference field="5" count="5">
            <x v="0"/>
            <x v="1"/>
            <x v="2"/>
            <x v="3"/>
            <x v="5"/>
          </reference>
        </references>
      </pivotArea>
    </format>
    <format dxfId="7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
          </reference>
        </references>
      </pivotArea>
    </format>
    <format dxfId="7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
          </reference>
          <reference field="5" count="5">
            <x v="0"/>
            <x v="1"/>
            <x v="2"/>
            <x v="3"/>
            <x v="5"/>
          </reference>
        </references>
      </pivotArea>
    </format>
    <format dxfId="7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2"/>
          </reference>
        </references>
      </pivotArea>
    </format>
    <format dxfId="7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2"/>
          </reference>
          <reference field="5" count="5">
            <x v="0"/>
            <x v="1"/>
            <x v="2"/>
            <x v="3"/>
            <x v="5"/>
          </reference>
        </references>
      </pivotArea>
    </format>
    <format dxfId="7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4"/>
          </reference>
        </references>
      </pivotArea>
    </format>
    <format dxfId="7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4"/>
          </reference>
          <reference field="5" count="5">
            <x v="0"/>
            <x v="1"/>
            <x v="2"/>
            <x v="3"/>
            <x v="5"/>
          </reference>
        </references>
      </pivotArea>
    </format>
    <format dxfId="7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6"/>
          </reference>
        </references>
      </pivotArea>
    </format>
    <format dxfId="7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6"/>
          </reference>
          <reference field="5" count="5">
            <x v="0"/>
            <x v="1"/>
            <x v="2"/>
            <x v="3"/>
            <x v="5"/>
          </reference>
        </references>
      </pivotArea>
    </format>
    <format dxfId="6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s>
      </pivotArea>
    </format>
    <format dxfId="6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9"/>
          </reference>
          <reference field="5" count="0"/>
        </references>
      </pivotArea>
    </format>
    <format dxfId="6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0"/>
          </reference>
        </references>
      </pivotArea>
    </format>
    <format dxfId="6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0"/>
          </reference>
          <reference field="5" count="5">
            <x v="0"/>
            <x v="1"/>
            <x v="2"/>
            <x v="3"/>
            <x v="5"/>
          </reference>
        </references>
      </pivotArea>
    </format>
    <format dxfId="6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1"/>
          </reference>
        </references>
      </pivotArea>
    </format>
    <format dxfId="6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1"/>
          </reference>
          <reference field="5" count="6">
            <x v="0"/>
            <x v="1"/>
            <x v="2"/>
            <x v="3"/>
            <x v="5"/>
            <x v="6"/>
          </reference>
        </references>
      </pivotArea>
    </format>
    <format dxfId="6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3"/>
          </reference>
        </references>
      </pivotArea>
    </format>
    <format dxfId="6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3"/>
          </reference>
          <reference field="5" count="1">
            <x v="1"/>
          </reference>
        </references>
      </pivotArea>
    </format>
    <format dxfId="6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4"/>
          </reference>
        </references>
      </pivotArea>
    </format>
    <format dxfId="6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4"/>
          </reference>
          <reference field="5" count="1">
            <x v="1"/>
          </reference>
        </references>
      </pivotArea>
    </format>
    <format dxfId="5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5"/>
          </reference>
        </references>
      </pivotArea>
    </format>
    <format dxfId="5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5"/>
          </reference>
          <reference field="5" count="1">
            <x v="1"/>
          </reference>
        </references>
      </pivotArea>
    </format>
    <format dxfId="5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6"/>
          </reference>
        </references>
      </pivotArea>
    </format>
    <format dxfId="5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6"/>
          </reference>
          <reference field="5" count="4">
            <x v="0"/>
            <x v="2"/>
            <x v="3"/>
            <x v="5"/>
          </reference>
        </references>
      </pivotArea>
    </format>
    <format dxfId="5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7"/>
          </reference>
        </references>
      </pivotArea>
    </format>
    <format dxfId="5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7"/>
          </reference>
          <reference field="5" count="7">
            <x v="0"/>
            <x v="1"/>
            <x v="2"/>
            <x v="3"/>
            <x v="5"/>
            <x v="6"/>
            <x v="7"/>
          </reference>
        </references>
      </pivotArea>
    </format>
    <format dxfId="5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8"/>
          </reference>
        </references>
      </pivotArea>
    </format>
    <format dxfId="5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8"/>
          </reference>
          <reference field="5" count="7">
            <x v="0"/>
            <x v="1"/>
            <x v="2"/>
            <x v="3"/>
            <x v="5"/>
            <x v="6"/>
            <x v="7"/>
          </reference>
        </references>
      </pivotArea>
    </format>
    <format dxfId="5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9"/>
          </reference>
        </references>
      </pivotArea>
    </format>
    <format dxfId="5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9"/>
          </reference>
          <reference field="5" count="7">
            <x v="0"/>
            <x v="1"/>
            <x v="2"/>
            <x v="3"/>
            <x v="5"/>
            <x v="6"/>
            <x v="7"/>
          </reference>
        </references>
      </pivotArea>
    </format>
    <format dxfId="4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20"/>
          </reference>
        </references>
      </pivotArea>
    </format>
    <format dxfId="4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20"/>
          </reference>
          <reference field="5" count="7">
            <x v="0"/>
            <x v="1"/>
            <x v="2"/>
            <x v="3"/>
            <x v="5"/>
            <x v="6"/>
            <x v="7"/>
          </reference>
        </references>
      </pivotArea>
    </format>
    <format dxfId="4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0"/>
          </reference>
        </references>
      </pivotArea>
    </format>
    <format dxfId="4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0"/>
          </reference>
          <reference field="5" count="5">
            <x v="0"/>
            <x v="1"/>
            <x v="2"/>
            <x v="3"/>
            <x v="5"/>
          </reference>
        </references>
      </pivotArea>
    </format>
    <format dxfId="4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
          </reference>
        </references>
      </pivotArea>
    </format>
    <format dxfId="4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
          </reference>
          <reference field="5" count="5">
            <x v="0"/>
            <x v="1"/>
            <x v="2"/>
            <x v="3"/>
            <x v="5"/>
          </reference>
        </references>
      </pivotArea>
    </format>
    <format dxfId="4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2"/>
          </reference>
        </references>
      </pivotArea>
    </format>
    <format dxfId="4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2"/>
          </reference>
          <reference field="5" count="5">
            <x v="0"/>
            <x v="1"/>
            <x v="2"/>
            <x v="3"/>
            <x v="5"/>
          </reference>
        </references>
      </pivotArea>
    </format>
    <format dxfId="4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4"/>
          </reference>
        </references>
      </pivotArea>
    </format>
    <format dxfId="4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4"/>
          </reference>
          <reference field="5" count="5">
            <x v="0"/>
            <x v="1"/>
            <x v="2"/>
            <x v="3"/>
            <x v="5"/>
          </reference>
        </references>
      </pivotArea>
    </format>
    <format dxfId="3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6"/>
          </reference>
        </references>
      </pivotArea>
    </format>
    <format dxfId="3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6"/>
          </reference>
          <reference field="5" count="5">
            <x v="0"/>
            <x v="1"/>
            <x v="2"/>
            <x v="3"/>
            <x v="5"/>
          </reference>
        </references>
      </pivotArea>
    </format>
    <format dxfId="3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9"/>
          </reference>
        </references>
      </pivotArea>
    </format>
    <format dxfId="3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9"/>
          </reference>
          <reference field="5" count="0"/>
        </references>
      </pivotArea>
    </format>
    <format dxfId="3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0"/>
          </reference>
        </references>
      </pivotArea>
    </format>
    <format dxfId="3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0"/>
          </reference>
          <reference field="5" count="5">
            <x v="0"/>
            <x v="1"/>
            <x v="2"/>
            <x v="3"/>
            <x v="5"/>
          </reference>
        </references>
      </pivotArea>
    </format>
    <format dxfId="3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1"/>
          </reference>
        </references>
      </pivotArea>
    </format>
    <format dxfId="3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1"/>
          </reference>
          <reference field="5" count="6">
            <x v="0"/>
            <x v="1"/>
            <x v="2"/>
            <x v="3"/>
            <x v="5"/>
            <x v="6"/>
          </reference>
        </references>
      </pivotArea>
    </format>
    <format dxfId="3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3"/>
          </reference>
        </references>
      </pivotArea>
    </format>
    <format dxfId="3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3"/>
          </reference>
          <reference field="5" count="1">
            <x v="1"/>
          </reference>
        </references>
      </pivotArea>
    </format>
    <format dxfId="2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4"/>
          </reference>
        </references>
      </pivotArea>
    </format>
    <format dxfId="2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4"/>
          </reference>
          <reference field="5" count="1">
            <x v="1"/>
          </reference>
        </references>
      </pivotArea>
    </format>
    <format dxfId="2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5"/>
          </reference>
        </references>
      </pivotArea>
    </format>
    <format dxfId="2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5"/>
          </reference>
          <reference field="5" count="1">
            <x v="1"/>
          </reference>
        </references>
      </pivotArea>
    </format>
    <format dxfId="25">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6"/>
          </reference>
        </references>
      </pivotArea>
    </format>
    <format dxfId="24">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6"/>
          </reference>
          <reference field="5" count="4">
            <x v="0"/>
            <x v="2"/>
            <x v="3"/>
            <x v="5"/>
          </reference>
        </references>
      </pivotArea>
    </format>
    <format dxfId="23">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7"/>
          </reference>
        </references>
      </pivotArea>
    </format>
    <format dxfId="22">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7"/>
          </reference>
          <reference field="5" count="7">
            <x v="0"/>
            <x v="1"/>
            <x v="2"/>
            <x v="3"/>
            <x v="5"/>
            <x v="6"/>
            <x v="7"/>
          </reference>
        </references>
      </pivotArea>
    </format>
    <format dxfId="21">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8"/>
          </reference>
        </references>
      </pivotArea>
    </format>
    <format dxfId="20">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8"/>
          </reference>
          <reference field="5" count="7">
            <x v="0"/>
            <x v="1"/>
            <x v="2"/>
            <x v="3"/>
            <x v="5"/>
            <x v="6"/>
            <x v="7"/>
          </reference>
        </references>
      </pivotArea>
    </format>
    <format dxfId="19">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19"/>
          </reference>
        </references>
      </pivotArea>
    </format>
    <format dxfId="18">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19"/>
          </reference>
          <reference field="5" count="7">
            <x v="0"/>
            <x v="1"/>
            <x v="2"/>
            <x v="3"/>
            <x v="5"/>
            <x v="6"/>
            <x v="7"/>
          </reference>
        </references>
      </pivotArea>
    </format>
    <format dxfId="17">
      <pivotArea collapsedLevelsAreSubtotals="1" fieldPosition="0">
        <references count="3">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x v="20"/>
          </reference>
        </references>
      </pivotArea>
    </format>
    <format dxfId="16">
      <pivotArea collapsedLevelsAreSubtotals="1" fieldPosition="0">
        <references count="4">
          <reference field="0" count="0" selected="0"/>
          <reference field="1" count="38" selected="0">
            <x v="1"/>
            <x v="2"/>
            <x v="3"/>
            <x v="4"/>
            <x v="5"/>
            <x v="6"/>
            <x v="7"/>
            <x v="8"/>
            <x v="9"/>
            <x v="10"/>
            <x v="11"/>
            <x v="12"/>
            <x v="13"/>
            <x v="14"/>
            <x v="15"/>
            <x v="16"/>
            <x v="17"/>
            <x v="18"/>
            <x v="19"/>
            <x v="20"/>
            <x v="21"/>
            <x v="22"/>
            <x v="23"/>
            <x v="24"/>
            <x v="25"/>
            <x v="26"/>
            <x v="27"/>
            <x v="28"/>
            <x v="29"/>
            <x v="30"/>
            <x v="31"/>
            <x v="32"/>
            <x v="33"/>
            <x v="34"/>
            <x v="35"/>
            <x v="36"/>
            <x v="37"/>
            <x v="38"/>
          </reference>
          <reference field="2" count="1" selected="0">
            <x v="20"/>
          </reference>
          <reference field="5" count="7">
            <x v="0"/>
            <x v="1"/>
            <x v="2"/>
            <x v="3"/>
            <x v="5"/>
            <x v="6"/>
            <x v="7"/>
          </reference>
        </references>
      </pivotArea>
    </format>
    <format dxfId="15">
      <pivotArea collapsedLevelsAreSubtotals="1" fieldPosition="0">
        <references count="3">
          <reference field="0" count="0" selected="0"/>
          <reference field="1" count="1" selected="0">
            <x v="39"/>
          </reference>
          <reference field="2" count="0"/>
        </references>
      </pivotArea>
    </format>
    <format dxfId="14">
      <pivotArea collapsedLevelsAreSubtotals="1" fieldPosition="0">
        <references count="4">
          <reference field="0" count="0" selected="0"/>
          <reference field="1" count="1" selected="0">
            <x v="39"/>
          </reference>
          <reference field="2" count="0" selected="0"/>
          <reference field="5" count="6">
            <x v="0"/>
            <x v="1"/>
            <x v="2"/>
            <x v="3"/>
            <x v="4"/>
            <x v="5"/>
          </reference>
        </references>
      </pivotArea>
    </format>
    <format dxfId="13">
      <pivotArea collapsedLevelsAreSubtotals="1" fieldPosition="0">
        <references count="3">
          <reference field="0" count="0" selected="0"/>
          <reference field="1" count="1" selected="0">
            <x v="39"/>
          </reference>
          <reference field="2" count="0"/>
        </references>
      </pivotArea>
    </format>
    <format dxfId="12">
      <pivotArea collapsedLevelsAreSubtotals="1" fieldPosition="0">
        <references count="4">
          <reference field="0" count="0" selected="0"/>
          <reference field="1" count="1" selected="0">
            <x v="39"/>
          </reference>
          <reference field="2" count="0" selected="0"/>
          <reference field="5" count="6">
            <x v="0"/>
            <x v="1"/>
            <x v="2"/>
            <x v="3"/>
            <x v="4"/>
            <x v="5"/>
          </reference>
        </references>
      </pivotArea>
    </format>
    <format dxfId="11">
      <pivotArea collapsedLevelsAreSubtotals="1" fieldPosition="0">
        <references count="2">
          <reference field="0" count="0" selected="0"/>
          <reference field="2" count="0"/>
        </references>
      </pivotArea>
    </format>
    <format dxfId="10">
      <pivotArea collapsedLevelsAreSubtotals="1" fieldPosition="0">
        <references count="3">
          <reference field="0" count="0" selected="0"/>
          <reference field="2" count="0" selected="0"/>
          <reference field="5" count="6">
            <x v="0"/>
            <x v="1"/>
            <x v="2"/>
            <x v="3"/>
            <x v="5"/>
            <x v="6"/>
          </reference>
        </references>
      </pivotArea>
    </format>
    <format dxfId="9">
      <pivotArea collapsedLevelsAreSubtotals="1" fieldPosition="0">
        <references count="2">
          <reference field="0" count="0" selected="0"/>
          <reference field="2" count="0"/>
        </references>
      </pivotArea>
    </format>
    <format dxfId="8">
      <pivotArea collapsedLevelsAreSubtotals="1" fieldPosition="0">
        <references count="3">
          <reference field="0" count="0" selected="0"/>
          <reference field="2" count="0" selected="0"/>
          <reference field="5" count="6">
            <x v="0"/>
            <x v="1"/>
            <x v="2"/>
            <x v="3"/>
            <x v="5"/>
            <x v="6"/>
          </reference>
        </references>
      </pivotArea>
    </format>
    <format dxfId="7">
      <pivotArea collapsedLevelsAreSubtotals="1" fieldPosition="0">
        <references count="2">
          <reference field="0" count="0" selected="0"/>
          <reference field="2" count="0"/>
        </references>
      </pivotArea>
    </format>
    <format dxfId="6">
      <pivotArea collapsedLevelsAreSubtotals="1" fieldPosition="0">
        <references count="3">
          <reference field="0" count="0" selected="0"/>
          <reference field="2" count="0" selected="0"/>
          <reference field="5" count="6">
            <x v="0"/>
            <x v="1"/>
            <x v="2"/>
            <x v="3"/>
            <x v="5"/>
            <x v="6"/>
          </reference>
        </references>
      </pivotArea>
    </format>
    <format dxfId="5">
      <pivotArea collapsedLevelsAreSubtotals="1" fieldPosition="0">
        <references count="2">
          <reference field="0" count="0" selected="0"/>
          <reference field="2" count="0"/>
        </references>
      </pivotArea>
    </format>
    <format dxfId="4">
      <pivotArea collapsedLevelsAreSubtotals="1" fieldPosition="0">
        <references count="3">
          <reference field="0" count="0" selected="0"/>
          <reference field="2" count="0" selected="0"/>
          <reference field="5" count="6">
            <x v="0"/>
            <x v="1"/>
            <x v="2"/>
            <x v="3"/>
            <x v="5"/>
            <x v="6"/>
          </reference>
        </references>
      </pivotArea>
    </format>
    <format dxfId="3">
      <pivotArea outline="0" collapsedLevelsAreSubtotals="1" fieldPosition="0"/>
    </format>
    <format dxfId="2">
      <pivotArea outline="0" collapsedLevelsAreSubtotals="1" fieldPosition="0"/>
    </format>
    <format dxfId="1">
      <pivotArea outline="0" collapsedLevelsAreSubtotals="1" fieldPosition="0"/>
    </format>
    <format dxfId="0">
      <pivotArea outline="0" collapsedLevelsAreSubtotals="1" fieldPosition="0"/>
    </format>
  </formats>
  <chartFormats count="45">
    <chartFormat chart="0" format="5" series="1">
      <pivotArea type="data" outline="0" fieldPosition="0">
        <references count="2">
          <reference field="4294967294" count="1" selected="0">
            <x v="0"/>
          </reference>
          <reference field="1" count="1" selected="0">
            <x v="16"/>
          </reference>
        </references>
      </pivotArea>
    </chartFormat>
    <chartFormat chart="0" format="6" series="1">
      <pivotArea type="data" outline="0" fieldPosition="0">
        <references count="2">
          <reference field="4294967294" count="1" selected="0">
            <x v="0"/>
          </reference>
          <reference field="1" count="1" selected="0">
            <x v="17"/>
          </reference>
        </references>
      </pivotArea>
    </chartFormat>
    <chartFormat chart="0" format="7" series="1">
      <pivotArea type="data" outline="0" fieldPosition="0">
        <references count="2">
          <reference field="4294967294" count="1" selected="0">
            <x v="0"/>
          </reference>
          <reference field="1" count="1" selected="0">
            <x v="34"/>
          </reference>
        </references>
      </pivotArea>
    </chartFormat>
    <chartFormat chart="0" format="8" series="1">
      <pivotArea type="data" outline="0" fieldPosition="0">
        <references count="2">
          <reference field="4294967294" count="1" selected="0">
            <x v="0"/>
          </reference>
          <reference field="1" count="1" selected="0">
            <x v="37"/>
          </reference>
        </references>
      </pivotArea>
    </chartFormat>
    <chartFormat chart="0" format="9" series="1">
      <pivotArea type="data" outline="0" fieldPosition="0">
        <references count="2">
          <reference field="4294967294" count="1" selected="0">
            <x v="0"/>
          </reference>
          <reference field="1" count="1" selected="0">
            <x v="38"/>
          </reference>
        </references>
      </pivotArea>
    </chartFormat>
    <chartFormat chart="2" format="15" series="1">
      <pivotArea type="data" outline="0" fieldPosition="0">
        <references count="2">
          <reference field="4294967294" count="1" selected="0">
            <x v="0"/>
          </reference>
          <reference field="1" count="1" selected="0">
            <x v="16"/>
          </reference>
        </references>
      </pivotArea>
    </chartFormat>
    <chartFormat chart="2" format="16" series="1">
      <pivotArea type="data" outline="0" fieldPosition="0">
        <references count="2">
          <reference field="4294967294" count="1" selected="0">
            <x v="0"/>
          </reference>
          <reference field="1" count="1" selected="0">
            <x v="17"/>
          </reference>
        </references>
      </pivotArea>
    </chartFormat>
    <chartFormat chart="2" format="17" series="1">
      <pivotArea type="data" outline="0" fieldPosition="0">
        <references count="2">
          <reference field="4294967294" count="1" selected="0">
            <x v="0"/>
          </reference>
          <reference field="1" count="1" selected="0">
            <x v="34"/>
          </reference>
        </references>
      </pivotArea>
    </chartFormat>
    <chartFormat chart="2" format="18" series="1">
      <pivotArea type="data" outline="0" fieldPosition="0">
        <references count="2">
          <reference field="4294967294" count="1" selected="0">
            <x v="0"/>
          </reference>
          <reference field="1" count="1" selected="0">
            <x v="37"/>
          </reference>
        </references>
      </pivotArea>
    </chartFormat>
    <chartFormat chart="2" format="19" series="1">
      <pivotArea type="data" outline="0" fieldPosition="0">
        <references count="2">
          <reference field="4294967294" count="1" selected="0">
            <x v="0"/>
          </reference>
          <reference field="1" count="1" selected="0">
            <x v="38"/>
          </reference>
        </references>
      </pivotArea>
    </chartFormat>
    <chartFormat chart="2" format="20" series="1">
      <pivotArea type="data" outline="0" fieldPosition="0">
        <references count="2">
          <reference field="4294967294" count="1" selected="0">
            <x v="0"/>
          </reference>
          <reference field="1" count="1" selected="0">
            <x v="7"/>
          </reference>
        </references>
      </pivotArea>
    </chartFormat>
    <chartFormat chart="2" format="21" series="1">
      <pivotArea type="data" outline="0" fieldPosition="0">
        <references count="2">
          <reference field="4294967294" count="1" selected="0">
            <x v="0"/>
          </reference>
          <reference field="1" count="1" selected="0">
            <x v="8"/>
          </reference>
        </references>
      </pivotArea>
    </chartFormat>
    <chartFormat chart="2" format="22" series="1">
      <pivotArea type="data" outline="0" fieldPosition="0">
        <references count="2">
          <reference field="4294967294" count="1" selected="0">
            <x v="0"/>
          </reference>
          <reference field="1" count="1" selected="0">
            <x v="9"/>
          </reference>
        </references>
      </pivotArea>
    </chartFormat>
    <chartFormat chart="2" format="23" series="1">
      <pivotArea type="data" outline="0" fieldPosition="0">
        <references count="2">
          <reference field="4294967294" count="1" selected="0">
            <x v="0"/>
          </reference>
          <reference field="1" count="1" selected="0">
            <x v="10"/>
          </reference>
        </references>
      </pivotArea>
    </chartFormat>
    <chartFormat chart="2" format="24" series="1">
      <pivotArea type="data" outline="0" fieldPosition="0">
        <references count="2">
          <reference field="4294967294" count="1" selected="0">
            <x v="0"/>
          </reference>
          <reference field="1" count="1" selected="0">
            <x v="11"/>
          </reference>
        </references>
      </pivotArea>
    </chartFormat>
    <chartFormat chart="2" format="25" series="1">
      <pivotArea type="data" outline="0" fieldPosition="0">
        <references count="2">
          <reference field="4294967294" count="1" selected="0">
            <x v="0"/>
          </reference>
          <reference field="1" count="1" selected="0">
            <x v="12"/>
          </reference>
        </references>
      </pivotArea>
    </chartFormat>
    <chartFormat chart="2" format="26" series="1">
      <pivotArea type="data" outline="0" fieldPosition="0">
        <references count="2">
          <reference field="4294967294" count="1" selected="0">
            <x v="0"/>
          </reference>
          <reference field="1" count="1" selected="0">
            <x v="13"/>
          </reference>
        </references>
      </pivotArea>
    </chartFormat>
    <chartFormat chart="2" format="27" series="1">
      <pivotArea type="data" outline="0" fieldPosition="0">
        <references count="2">
          <reference field="4294967294" count="1" selected="0">
            <x v="0"/>
          </reference>
          <reference field="1" count="1" selected="0">
            <x v="14"/>
          </reference>
        </references>
      </pivotArea>
    </chartFormat>
    <chartFormat chart="2" format="28" series="1">
      <pivotArea type="data" outline="0" fieldPosition="0">
        <references count="2">
          <reference field="4294967294" count="1" selected="0">
            <x v="0"/>
          </reference>
          <reference field="1" count="1" selected="0">
            <x v="15"/>
          </reference>
        </references>
      </pivotArea>
    </chartFormat>
    <chartFormat chart="2" format="29" series="1">
      <pivotArea type="data" outline="0" fieldPosition="0">
        <references count="2">
          <reference field="4294967294" count="1" selected="0">
            <x v="0"/>
          </reference>
          <reference field="1" count="1" selected="0">
            <x v="18"/>
          </reference>
        </references>
      </pivotArea>
    </chartFormat>
    <chartFormat chart="2" format="30" series="1">
      <pivotArea type="data" outline="0" fieldPosition="0">
        <references count="2">
          <reference field="4294967294" count="1" selected="0">
            <x v="0"/>
          </reference>
          <reference field="1" count="1" selected="0">
            <x v="19"/>
          </reference>
        </references>
      </pivotArea>
    </chartFormat>
    <chartFormat chart="2" format="31" series="1">
      <pivotArea type="data" outline="0" fieldPosition="0">
        <references count="2">
          <reference field="4294967294" count="1" selected="0">
            <x v="0"/>
          </reference>
          <reference field="1" count="1" selected="0">
            <x v="20"/>
          </reference>
        </references>
      </pivotArea>
    </chartFormat>
    <chartFormat chart="2" format="32" series="1">
      <pivotArea type="data" outline="0" fieldPosition="0">
        <references count="2">
          <reference field="4294967294" count="1" selected="0">
            <x v="0"/>
          </reference>
          <reference field="1" count="1" selected="0">
            <x v="21"/>
          </reference>
        </references>
      </pivotArea>
    </chartFormat>
    <chartFormat chart="2" format="33" series="1">
      <pivotArea type="data" outline="0" fieldPosition="0">
        <references count="2">
          <reference field="4294967294" count="1" selected="0">
            <x v="0"/>
          </reference>
          <reference field="1" count="1" selected="0">
            <x v="22"/>
          </reference>
        </references>
      </pivotArea>
    </chartFormat>
    <chartFormat chart="2" format="34" series="1">
      <pivotArea type="data" outline="0" fieldPosition="0">
        <references count="2">
          <reference field="4294967294" count="1" selected="0">
            <x v="0"/>
          </reference>
          <reference field="1" count="1" selected="0">
            <x v="23"/>
          </reference>
        </references>
      </pivotArea>
    </chartFormat>
    <chartFormat chart="2" format="35" series="1">
      <pivotArea type="data" outline="0" fieldPosition="0">
        <references count="2">
          <reference field="4294967294" count="1" selected="0">
            <x v="0"/>
          </reference>
          <reference field="1" count="1" selected="0">
            <x v="24"/>
          </reference>
        </references>
      </pivotArea>
    </chartFormat>
    <chartFormat chart="2" format="36" series="1">
      <pivotArea type="data" outline="0" fieldPosition="0">
        <references count="2">
          <reference field="4294967294" count="1" selected="0">
            <x v="0"/>
          </reference>
          <reference field="1" count="1" selected="0">
            <x v="25"/>
          </reference>
        </references>
      </pivotArea>
    </chartFormat>
    <chartFormat chart="2" format="37" series="1">
      <pivotArea type="data" outline="0" fieldPosition="0">
        <references count="2">
          <reference field="4294967294" count="1" selected="0">
            <x v="0"/>
          </reference>
          <reference field="1" count="1" selected="0">
            <x v="26"/>
          </reference>
        </references>
      </pivotArea>
    </chartFormat>
    <chartFormat chart="2" format="38" series="1">
      <pivotArea type="data" outline="0" fieldPosition="0">
        <references count="2">
          <reference field="4294967294" count="1" selected="0">
            <x v="0"/>
          </reference>
          <reference field="1" count="1" selected="0">
            <x v="27"/>
          </reference>
        </references>
      </pivotArea>
    </chartFormat>
    <chartFormat chart="2" format="39" series="1">
      <pivotArea type="data" outline="0" fieldPosition="0">
        <references count="2">
          <reference field="4294967294" count="1" selected="0">
            <x v="0"/>
          </reference>
          <reference field="1" count="1" selected="0">
            <x v="28"/>
          </reference>
        </references>
      </pivotArea>
    </chartFormat>
    <chartFormat chart="2" format="40" series="1">
      <pivotArea type="data" outline="0" fieldPosition="0">
        <references count="2">
          <reference field="4294967294" count="1" selected="0">
            <x v="0"/>
          </reference>
          <reference field="1" count="1" selected="0">
            <x v="29"/>
          </reference>
        </references>
      </pivotArea>
    </chartFormat>
    <chartFormat chart="2" format="41" series="1">
      <pivotArea type="data" outline="0" fieldPosition="0">
        <references count="2">
          <reference field="4294967294" count="1" selected="0">
            <x v="0"/>
          </reference>
          <reference field="1" count="1" selected="0">
            <x v="30"/>
          </reference>
        </references>
      </pivotArea>
    </chartFormat>
    <chartFormat chart="2" format="42" series="1">
      <pivotArea type="data" outline="0" fieldPosition="0">
        <references count="2">
          <reference field="4294967294" count="1" selected="0">
            <x v="0"/>
          </reference>
          <reference field="1" count="1" selected="0">
            <x v="31"/>
          </reference>
        </references>
      </pivotArea>
    </chartFormat>
    <chartFormat chart="2" format="43" series="1">
      <pivotArea type="data" outline="0" fieldPosition="0">
        <references count="2">
          <reference field="4294967294" count="1" selected="0">
            <x v="0"/>
          </reference>
          <reference field="1" count="1" selected="0">
            <x v="32"/>
          </reference>
        </references>
      </pivotArea>
    </chartFormat>
    <chartFormat chart="2" format="44" series="1">
      <pivotArea type="data" outline="0" fieldPosition="0">
        <references count="2">
          <reference field="4294967294" count="1" selected="0">
            <x v="0"/>
          </reference>
          <reference field="1" count="1" selected="0">
            <x v="33"/>
          </reference>
        </references>
      </pivotArea>
    </chartFormat>
    <chartFormat chart="2" format="45" series="1">
      <pivotArea type="data" outline="0" fieldPosition="0">
        <references count="2">
          <reference field="4294967294" count="1" selected="0">
            <x v="0"/>
          </reference>
          <reference field="1" count="1" selected="0">
            <x v="35"/>
          </reference>
        </references>
      </pivotArea>
    </chartFormat>
    <chartFormat chart="2" format="46" series="1">
      <pivotArea type="data" outline="0" fieldPosition="0">
        <references count="2">
          <reference field="4294967294" count="1" selected="0">
            <x v="0"/>
          </reference>
          <reference field="1" count="1" selected="0">
            <x v="36"/>
          </reference>
        </references>
      </pivotArea>
    </chartFormat>
    <chartFormat chart="2" format="47" series="1">
      <pivotArea type="data" outline="0" fieldPosition="0">
        <references count="2">
          <reference field="4294967294" count="1" selected="0">
            <x v="0"/>
          </reference>
          <reference field="1" count="1" selected="0">
            <x v="1"/>
          </reference>
        </references>
      </pivotArea>
    </chartFormat>
    <chartFormat chart="2" format="48" series="1">
      <pivotArea type="data" outline="0" fieldPosition="0">
        <references count="2">
          <reference field="4294967294" count="1" selected="0">
            <x v="0"/>
          </reference>
          <reference field="1" count="1" selected="0">
            <x v="2"/>
          </reference>
        </references>
      </pivotArea>
    </chartFormat>
    <chartFormat chart="2" format="49" series="1">
      <pivotArea type="data" outline="0" fieldPosition="0">
        <references count="2">
          <reference field="4294967294" count="1" selected="0">
            <x v="0"/>
          </reference>
          <reference field="1" count="1" selected="0">
            <x v="3"/>
          </reference>
        </references>
      </pivotArea>
    </chartFormat>
    <chartFormat chart="2" format="50" series="1">
      <pivotArea type="data" outline="0" fieldPosition="0">
        <references count="2">
          <reference field="4294967294" count="1" selected="0">
            <x v="0"/>
          </reference>
          <reference field="1" count="1" selected="0">
            <x v="4"/>
          </reference>
        </references>
      </pivotArea>
    </chartFormat>
    <chartFormat chart="2" format="51" series="1">
      <pivotArea type="data" outline="0" fieldPosition="0">
        <references count="2">
          <reference field="4294967294" count="1" selected="0">
            <x v="0"/>
          </reference>
          <reference field="1" count="1" selected="0">
            <x v="5"/>
          </reference>
        </references>
      </pivotArea>
    </chartFormat>
    <chartFormat chart="2" format="52" series="1">
      <pivotArea type="data" outline="0" fieldPosition="0">
        <references count="2">
          <reference field="4294967294" count="1" selected="0">
            <x v="0"/>
          </reference>
          <reference field="1" count="1" selected="0">
            <x v="6"/>
          </reference>
        </references>
      </pivotArea>
    </chartFormat>
    <chartFormat chart="2" format="53" series="1">
      <pivotArea type="data" outline="0" fieldPosition="0">
        <references count="2">
          <reference field="4294967294" count="1" selected="0">
            <x v="0"/>
          </reference>
          <reference field="1" count="1" selected="0">
            <x v="0"/>
          </reference>
        </references>
      </pivotArea>
    </chartFormat>
    <chartFormat chart="2" format="54" series="1">
      <pivotArea type="data" outline="0" fieldPosition="0">
        <references count="2">
          <reference field="4294967294" count="1" selected="0">
            <x v="0"/>
          </reference>
          <reference field="1"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2" name="PivotTable1"/>
  </pivotTables>
  <data>
    <tabular pivotCacheId="1">
      <items count="3">
        <i x="0" s="1"/>
        <i x="1" s="1"/>
        <i x="2"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Company2" sourceName="Company">
  <pivotTables>
    <pivotTable tabId="8" name="PivotTable1"/>
  </pivotTables>
  <data>
    <tabular pivotCacheId="2">
      <items count="1">
        <i x="0" s="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Parameter3" sourceName="Parameter">
  <pivotTables>
    <pivotTable tabId="8" name="PivotTable1"/>
  </pivotTables>
  <data>
    <tabular pivotCacheId="2">
      <items count="22">
        <i x="4" s="1"/>
        <i x="2"/>
        <i x="11"/>
        <i x="0"/>
        <i x="8" nd="1"/>
        <i x="7" nd="1"/>
        <i x="6" nd="1"/>
        <i x="5" nd="1"/>
        <i x="3" nd="1"/>
        <i x="15" nd="1"/>
        <i x="20" nd="1"/>
        <i x="21" nd="1"/>
        <i x="14" nd="1"/>
        <i x="1" nd="1"/>
        <i x="19" nd="1"/>
        <i x="16" nd="1"/>
        <i x="17" nd="1"/>
        <i x="18" nd="1"/>
        <i x="10" nd="1"/>
        <i x="9" nd="1"/>
        <i x="12" nd="1"/>
        <i x="13"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Data_Type3" sourceName="Data Type">
  <pivotTables>
    <pivotTable tabId="8" name="PivotTable1"/>
  </pivotTables>
  <data>
    <tabular pivotCacheId="2">
      <items count="2">
        <i x="1" s="1"/>
        <i x="0" s="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Segment_Type1" sourceName="Segment Type">
  <pivotTables>
    <pivotTable tabId="8" name="PivotTable1"/>
  </pivotTables>
  <data>
    <tabular pivotCacheId="2">
      <items count="9">
        <i x="3" s="1"/>
        <i x="0" s="1"/>
        <i x="1" s="1"/>
        <i x="2" s="1"/>
        <i x="6" s="1"/>
        <i x="4" s="1"/>
        <i x="7" s="1"/>
        <i x="5" s="1" nd="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2" name="PivotTable1"/>
  </pivotTables>
  <data>
    <tabular pivotCacheId="1">
      <items count="58">
        <i x="47"/>
        <i x="38"/>
        <i x="34"/>
        <i x="20"/>
        <i x="52"/>
        <i x="57"/>
        <i x="40"/>
        <i x="27" s="1"/>
        <i x="29"/>
        <i x="35"/>
        <i x="48"/>
        <i x="32"/>
        <i x="21"/>
        <i x="33"/>
        <i x="41"/>
        <i x="37"/>
        <i x="31"/>
        <i x="50"/>
        <i x="39"/>
        <i x="28"/>
        <i x="54"/>
        <i x="23"/>
        <i x="22"/>
        <i x="30"/>
        <i x="51"/>
        <i x="36"/>
        <i x="12" nd="1"/>
        <i x="17" nd="1"/>
        <i x="18" nd="1"/>
        <i x="1" nd="1"/>
        <i x="4" nd="1"/>
        <i x="43" nd="1"/>
        <i x="9" nd="1"/>
        <i x="24" nd="1"/>
        <i x="56" nd="1"/>
        <i x="26" nd="1"/>
        <i x="2" nd="1"/>
        <i x="10" nd="1"/>
        <i x="45" nd="1"/>
        <i x="5" nd="1"/>
        <i x="16" nd="1"/>
        <i x="25" nd="1"/>
        <i x="14" nd="1"/>
        <i x="44" nd="1"/>
        <i x="19" nd="1"/>
        <i x="42" nd="1"/>
        <i x="55" nd="1"/>
        <i x="3" nd="1"/>
        <i x="53" nd="1"/>
        <i x="8" nd="1"/>
        <i x="6" nd="1"/>
        <i x="13" nd="1"/>
        <i x="49" nd="1"/>
        <i x="15" nd="1"/>
        <i x="11" nd="1"/>
        <i x="0" nd="1"/>
        <i x="7" nd="1"/>
        <i x="46"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a_Type" sourceName="Data Type">
  <pivotTables>
    <pivotTable tabId="2" name="PivotTable1"/>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mpany1" sourceName="Company">
  <pivotTables>
    <pivotTable tabId="3" name="PivotTable2"/>
  </pivotTables>
  <data>
    <tabular pivotCacheId="1">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rameter1" sourceName="Parameter">
  <pivotTables>
    <pivotTable tabId="3" name="PivotTable2"/>
  </pivotTables>
  <data>
    <tabular pivotCacheId="1">
      <items count="58">
        <i x="12"/>
        <i x="17"/>
        <i x="18"/>
        <i x="1"/>
        <i x="4"/>
        <i x="43"/>
        <i x="9"/>
        <i x="24"/>
        <i x="56"/>
        <i x="26" s="1"/>
        <i x="2"/>
        <i x="10"/>
        <i x="45"/>
        <i x="5"/>
        <i x="16"/>
        <i x="25"/>
        <i x="14"/>
        <i x="44"/>
        <i x="19"/>
        <i x="42"/>
        <i x="55"/>
        <i x="3"/>
        <i x="53"/>
        <i x="8"/>
        <i x="6"/>
        <i x="13"/>
        <i x="49"/>
        <i x="15"/>
        <i x="11"/>
        <i x="0"/>
        <i x="7"/>
        <i x="46"/>
        <i x="47" nd="1"/>
        <i x="38" nd="1"/>
        <i x="34" nd="1"/>
        <i x="20" nd="1"/>
        <i x="52" nd="1"/>
        <i x="57" nd="1"/>
        <i x="40" nd="1"/>
        <i x="27" nd="1"/>
        <i x="29" nd="1"/>
        <i x="35" nd="1"/>
        <i x="48" nd="1"/>
        <i x="32" nd="1"/>
        <i x="21" nd="1"/>
        <i x="33" nd="1"/>
        <i x="41" nd="1"/>
        <i x="37" nd="1"/>
        <i x="31" nd="1"/>
        <i x="50" nd="1"/>
        <i x="39" nd="1"/>
        <i x="28" nd="1"/>
        <i x="54" nd="1"/>
        <i x="23" nd="1"/>
        <i x="22" nd="1"/>
        <i x="30" nd="1"/>
        <i x="51" nd="1"/>
        <i x="36"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ata_Type1" sourceName="Data Type">
  <pivotTables>
    <pivotTable tabId="3" name="PivotTable2"/>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Parameter2" sourceName="Parameter">
  <pivotTables>
    <pivotTable tabId="7" name="PivotTable1"/>
  </pivotTables>
  <data>
    <tabular pivotCacheId="2">
      <items count="22">
        <i x="1"/>
        <i x="19"/>
        <i x="16"/>
        <i x="17"/>
        <i x="18"/>
        <i x="9" s="1"/>
        <i x="8" nd="1"/>
        <i x="7" nd="1"/>
        <i x="6" nd="1"/>
        <i x="4" nd="1"/>
        <i x="5" nd="1"/>
        <i x="2" nd="1"/>
        <i x="3" nd="1"/>
        <i x="15" nd="1"/>
        <i x="20" nd="1"/>
        <i x="11" nd="1"/>
        <i x="21" nd="1"/>
        <i x="14" nd="1"/>
        <i x="0" nd="1"/>
        <i x="10" nd="1"/>
        <i x="12" nd="1"/>
        <i x="13"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Data_Type2" sourceName="Data Type">
  <pivotTables>
    <pivotTable tabId="7" name="PivotTable1"/>
  </pivotTables>
  <data>
    <tabular pivotCacheId="2">
      <items count="2">
        <i x="1" s="1"/>
        <i x="0"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egment_Type" sourceName="Segment Type">
  <pivotTables>
    <pivotTable tabId="7" name="PivotTable1"/>
  </pivotTables>
  <data>
    <tabular pivotCacheId="2">
      <items count="9">
        <i x="3"/>
        <i x="0"/>
        <i x="1"/>
        <i x="2"/>
        <i x="6"/>
        <i x="4"/>
        <i x="7" s="1"/>
        <i x="5" nd="1"/>
        <i x="8"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rowHeight="241300"/>
  <slicer name="Parameter" cache="Slicer_Parameter" caption="Parameter" columnCount="2" rowHeight="241300"/>
  <slicer name="Data Type" cache="Slicer_Data_Type" caption="Data Type" rowHeight="241300"/>
  <slicer name="Company 1" cache="Slicer_Company1" caption="Company" rowHeight="241300"/>
  <slicer name="Parameter 1" cache="Slicer_Parameter1" caption="Parameter" columnCount="2" rowHeight="241300"/>
  <slicer name="Data Type 1" cache="Slicer_Data_Type1" caption="Data Type" rowHeight="241300"/>
  <slicer name="Parameter 2" cache="Slicer_Parameter2" caption="Parameter" rowHeight="241300"/>
  <slicer name="Data Type 2" cache="Slicer_Data_Type2" caption="Data Type" rowHeight="241300"/>
  <slicer name="Segment Type" cache="Slicer_Segment_Type" caption="Segment Type" rowHeight="241300"/>
  <slicer name="Company 2" cache="Slicer_Company2" caption="Company" rowHeight="241300"/>
  <slicer name="Parameter 3" cache="Slicer_Parameter3" caption="Parameter" rowHeight="241300"/>
  <slicer name="Data Type 3" cache="Slicer_Data_Type3" caption="Data Type" rowHeight="241300"/>
  <slicer name="Segment Type 1" cache="Slicer_Segment_Type1" caption="Segment Type" rowHeight="241300"/>
</slicers>
</file>

<file path=xl/tables/table1.xml><?xml version="1.0" encoding="utf-8"?>
<table xmlns="http://schemas.openxmlformats.org/spreadsheetml/2006/main" id="1" name="Table1" displayName="Table1" ref="B2:G1958" totalsRowShown="0" headerRowDxfId="345" dataDxfId="344" tableBorderDxfId="343">
  <autoFilter ref="B2:G1958"/>
  <tableColumns count="6">
    <tableColumn id="1" name="Company" dataDxfId="342"/>
    <tableColumn id="2" name="Time Period" dataDxfId="341"/>
    <tableColumn id="3" name="Parameter" dataDxfId="340"/>
    <tableColumn id="4" name="Value " dataDxfId="339"/>
    <tableColumn id="5" name="Data Type" dataDxfId="338"/>
    <tableColumn id="6" name="Parameter Type" dataDxfId="337">
      <calculatedColumnFormula>VLOOKUP(Table1[Parameter],$L$5:$M$133,2,0)</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2" name="Table2" displayName="Table2" ref="B2:H1628" totalsRowShown="0" headerRowDxfId="333" dataDxfId="332" tableBorderDxfId="331">
  <autoFilter ref="B2:H1628"/>
  <tableColumns count="7">
    <tableColumn id="1" name="Company" dataDxfId="330"/>
    <tableColumn id="2" name="Time Period" dataDxfId="329"/>
    <tableColumn id="3" name="Parameter" dataDxfId="328"/>
    <tableColumn id="4" name="Value " dataDxfId="327"/>
    <tableColumn id="5" name="Data Type" dataDxfId="326">
      <calculatedColumnFormula>IF(LEFT(Table2[[#This Row],[Time Period]],1)="Q","Quarterly","Annual")</calculatedColumnFormula>
    </tableColumn>
    <tableColumn id="6" name="Segment Type" dataDxfId="325"/>
    <tableColumn id="7" name="Parameter Type" dataDxfId="32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58"/>
  <sheetViews>
    <sheetView topLeftCell="A1922" workbookViewId="0">
      <selection activeCell="E1959" sqref="E1959"/>
    </sheetView>
  </sheetViews>
  <sheetFormatPr defaultRowHeight="15" x14ac:dyDescent="0.25"/>
  <cols>
    <col min="1" max="1" width="9.140625" style="1"/>
    <col min="2" max="2" width="35" style="1" customWidth="1"/>
    <col min="3" max="3" width="16.28515625" style="1" bestFit="1" customWidth="1"/>
    <col min="4" max="4" width="31.7109375" style="1" bestFit="1" customWidth="1"/>
    <col min="5" max="5" width="11.140625" style="1" bestFit="1" customWidth="1"/>
    <col min="6" max="6" width="14.28515625" style="1" bestFit="1" customWidth="1"/>
    <col min="7" max="7" width="19.7109375" style="1" bestFit="1" customWidth="1"/>
    <col min="8" max="11" width="9.140625" style="1"/>
    <col min="12" max="12" width="31.7109375" style="1" bestFit="1" customWidth="1"/>
    <col min="13" max="13" width="22.140625" style="1" bestFit="1" customWidth="1"/>
    <col min="14" max="16384" width="9.140625" style="1"/>
  </cols>
  <sheetData>
    <row r="2" spans="2:13" x14ac:dyDescent="0.25">
      <c r="B2" s="5" t="s">
        <v>129</v>
      </c>
      <c r="C2" s="5" t="s">
        <v>130</v>
      </c>
      <c r="D2" s="5" t="s">
        <v>1</v>
      </c>
      <c r="E2" s="5" t="s">
        <v>131</v>
      </c>
      <c r="F2" s="5" t="s">
        <v>132</v>
      </c>
      <c r="G2" s="5" t="s">
        <v>2</v>
      </c>
      <c r="L2" s="31" t="s">
        <v>0</v>
      </c>
      <c r="M2" s="31"/>
    </row>
    <row r="3" spans="2:13" x14ac:dyDescent="0.25">
      <c r="B3" s="3" t="s">
        <v>135</v>
      </c>
      <c r="C3" s="3" t="s">
        <v>133</v>
      </c>
      <c r="D3" s="3" t="s">
        <v>3</v>
      </c>
      <c r="E3" s="4">
        <v>1382.59</v>
      </c>
      <c r="F3" s="3" t="s">
        <v>134</v>
      </c>
      <c r="G3" s="3" t="str">
        <f>VLOOKUP(Table1[Parameter],$L$5:$M$133,2,0)</f>
        <v>P&amp;L</v>
      </c>
      <c r="L3" s="15" t="s">
        <v>1</v>
      </c>
      <c r="M3" s="15" t="s">
        <v>2</v>
      </c>
    </row>
    <row r="4" spans="2:13" x14ac:dyDescent="0.25">
      <c r="B4" s="6" t="s">
        <v>135</v>
      </c>
      <c r="C4" s="6" t="s">
        <v>136</v>
      </c>
      <c r="D4" s="6" t="s">
        <v>3</v>
      </c>
      <c r="E4" s="8">
        <v>1626.98</v>
      </c>
      <c r="F4" s="6" t="s">
        <v>134</v>
      </c>
      <c r="G4" s="6" t="str">
        <f>VLOOKUP(Table1[Parameter],$L$5:$M$133,2,0)</f>
        <v>P&amp;L</v>
      </c>
    </row>
    <row r="5" spans="2:13" x14ac:dyDescent="0.25">
      <c r="B5" s="7" t="s">
        <v>135</v>
      </c>
      <c r="C5" s="7" t="s">
        <v>137</v>
      </c>
      <c r="D5" s="7" t="s">
        <v>3</v>
      </c>
      <c r="E5" s="9">
        <v>1909.14</v>
      </c>
      <c r="F5" s="7" t="s">
        <v>134</v>
      </c>
      <c r="G5" s="7" t="str">
        <f>VLOOKUP(Table1[Parameter],$L$5:$M$133,2,0)</f>
        <v>P&amp;L</v>
      </c>
      <c r="L5" s="1" t="s">
        <v>3</v>
      </c>
      <c r="M5" s="1" t="s">
        <v>4</v>
      </c>
    </row>
    <row r="6" spans="2:13" x14ac:dyDescent="0.25">
      <c r="B6" s="7" t="s">
        <v>135</v>
      </c>
      <c r="C6" s="7" t="s">
        <v>138</v>
      </c>
      <c r="D6" s="7" t="s">
        <v>3</v>
      </c>
      <c r="E6" s="9">
        <v>2096.06</v>
      </c>
      <c r="F6" s="7" t="s">
        <v>134</v>
      </c>
      <c r="G6" s="7" t="str">
        <f>VLOOKUP(Table1[Parameter],$L$5:$M$133,2,0)</f>
        <v>P&amp;L</v>
      </c>
      <c r="L6" s="1" t="s">
        <v>5</v>
      </c>
      <c r="M6" s="1" t="s">
        <v>4</v>
      </c>
    </row>
    <row r="7" spans="2:13" x14ac:dyDescent="0.25">
      <c r="B7" s="7" t="s">
        <v>135</v>
      </c>
      <c r="C7" s="7" t="s">
        <v>139</v>
      </c>
      <c r="D7" s="7" t="s">
        <v>3</v>
      </c>
      <c r="E7" s="9">
        <v>2477.31</v>
      </c>
      <c r="F7" s="7" t="s">
        <v>134</v>
      </c>
      <c r="G7" s="7" t="str">
        <f>VLOOKUP(Table1[Parameter],$L$5:$M$133,2,0)</f>
        <v>P&amp;L</v>
      </c>
      <c r="L7" s="1" t="s">
        <v>6</v>
      </c>
      <c r="M7" s="1" t="s">
        <v>4</v>
      </c>
    </row>
    <row r="8" spans="2:13" x14ac:dyDescent="0.25">
      <c r="B8" s="7" t="s">
        <v>135</v>
      </c>
      <c r="C8" s="7" t="s">
        <v>140</v>
      </c>
      <c r="D8" s="7" t="s">
        <v>3</v>
      </c>
      <c r="E8" s="9">
        <v>2585.6999999999998</v>
      </c>
      <c r="F8" s="7" t="s">
        <v>134</v>
      </c>
      <c r="G8" s="7" t="str">
        <f>VLOOKUP(Table1[Parameter],$L$5:$M$133,2,0)</f>
        <v>P&amp;L</v>
      </c>
      <c r="L8" s="1" t="s">
        <v>7</v>
      </c>
      <c r="M8" s="1" t="s">
        <v>4</v>
      </c>
    </row>
    <row r="9" spans="2:13" x14ac:dyDescent="0.25">
      <c r="B9" s="7" t="s">
        <v>135</v>
      </c>
      <c r="C9" s="7" t="s">
        <v>141</v>
      </c>
      <c r="D9" s="7" t="s">
        <v>3</v>
      </c>
      <c r="E9" s="9">
        <v>2330.69</v>
      </c>
      <c r="F9" s="7" t="s">
        <v>134</v>
      </c>
      <c r="G9" s="7" t="str">
        <f>VLOOKUP(Table1[Parameter],$L$5:$M$133,2,0)</f>
        <v>P&amp;L</v>
      </c>
      <c r="L9" s="1" t="s">
        <v>8</v>
      </c>
      <c r="M9" s="1" t="s">
        <v>4</v>
      </c>
    </row>
    <row r="10" spans="2:13" x14ac:dyDescent="0.25">
      <c r="B10" s="7" t="s">
        <v>135</v>
      </c>
      <c r="C10" s="7" t="s">
        <v>142</v>
      </c>
      <c r="D10" s="7" t="s">
        <v>3</v>
      </c>
      <c r="E10" s="9">
        <v>2402.64</v>
      </c>
      <c r="F10" s="7" t="s">
        <v>134</v>
      </c>
      <c r="G10" s="7" t="str">
        <f>VLOOKUP(Table1[Parameter],$L$5:$M$133,2,0)</f>
        <v>P&amp;L</v>
      </c>
      <c r="L10" s="1" t="s">
        <v>9</v>
      </c>
      <c r="M10" s="1" t="s">
        <v>4</v>
      </c>
    </row>
    <row r="11" spans="2:13" x14ac:dyDescent="0.25">
      <c r="B11" s="7" t="s">
        <v>135</v>
      </c>
      <c r="C11" s="7" t="s">
        <v>143</v>
      </c>
      <c r="D11" s="7" t="s">
        <v>3</v>
      </c>
      <c r="E11" s="9">
        <v>2325.64</v>
      </c>
      <c r="F11" s="7" t="s">
        <v>134</v>
      </c>
      <c r="G11" s="7" t="str">
        <f>VLOOKUP(Table1[Parameter],$L$5:$M$133,2,0)</f>
        <v>P&amp;L</v>
      </c>
      <c r="L11" s="1" t="s">
        <v>10</v>
      </c>
      <c r="M11" s="1" t="s">
        <v>4</v>
      </c>
    </row>
    <row r="12" spans="2:13" x14ac:dyDescent="0.25">
      <c r="B12" s="7" t="s">
        <v>135</v>
      </c>
      <c r="C12" s="7" t="s">
        <v>144</v>
      </c>
      <c r="D12" s="7" t="s">
        <v>3</v>
      </c>
      <c r="E12" s="9">
        <v>2497.23</v>
      </c>
      <c r="F12" s="7" t="s">
        <v>134</v>
      </c>
      <c r="G12" s="7" t="str">
        <f>VLOOKUP(Table1[Parameter],$L$5:$M$133,2,0)</f>
        <v>P&amp;L</v>
      </c>
      <c r="L12" s="1" t="s">
        <v>11</v>
      </c>
      <c r="M12" s="1" t="s">
        <v>4</v>
      </c>
    </row>
    <row r="13" spans="2:13" x14ac:dyDescent="0.25">
      <c r="B13" s="7" t="s">
        <v>135</v>
      </c>
      <c r="C13" s="7" t="s">
        <v>133</v>
      </c>
      <c r="D13" s="7" t="s">
        <v>7</v>
      </c>
      <c r="E13" s="9">
        <v>654.72</v>
      </c>
      <c r="F13" s="7" t="s">
        <v>134</v>
      </c>
      <c r="G13" s="7" t="str">
        <f>VLOOKUP(Table1[Parameter],$L$5:$M$133,2,0)</f>
        <v>P&amp;L</v>
      </c>
      <c r="L13" s="2" t="s">
        <v>12</v>
      </c>
      <c r="M13" s="1" t="s">
        <v>4</v>
      </c>
    </row>
    <row r="14" spans="2:13" x14ac:dyDescent="0.25">
      <c r="B14" s="7" t="s">
        <v>135</v>
      </c>
      <c r="C14" s="7" t="s">
        <v>136</v>
      </c>
      <c r="D14" s="7" t="s">
        <v>7</v>
      </c>
      <c r="E14" s="9">
        <v>625.54999999999995</v>
      </c>
      <c r="F14" s="7" t="s">
        <v>134</v>
      </c>
      <c r="G14" s="7" t="str">
        <f>VLOOKUP(Table1[Parameter],$L$5:$M$133,2,0)</f>
        <v>P&amp;L</v>
      </c>
      <c r="L14" s="2" t="s">
        <v>13</v>
      </c>
      <c r="M14" s="1" t="s">
        <v>4</v>
      </c>
    </row>
    <row r="15" spans="2:13" x14ac:dyDescent="0.25">
      <c r="B15" s="7" t="s">
        <v>135</v>
      </c>
      <c r="C15" s="7" t="s">
        <v>137</v>
      </c>
      <c r="D15" s="7" t="s">
        <v>7</v>
      </c>
      <c r="E15" s="9">
        <v>757.32</v>
      </c>
      <c r="F15" s="7" t="s">
        <v>134</v>
      </c>
      <c r="G15" s="7" t="str">
        <f>VLOOKUP(Table1[Parameter],$L$5:$M$133,2,0)</f>
        <v>P&amp;L</v>
      </c>
      <c r="L15" s="1" t="s">
        <v>14</v>
      </c>
      <c r="M15" s="1" t="s">
        <v>4</v>
      </c>
    </row>
    <row r="16" spans="2:13" x14ac:dyDescent="0.25">
      <c r="B16" s="7" t="s">
        <v>135</v>
      </c>
      <c r="C16" s="7" t="s">
        <v>138</v>
      </c>
      <c r="D16" s="7" t="s">
        <v>7</v>
      </c>
      <c r="E16" s="9">
        <v>898.97</v>
      </c>
      <c r="F16" s="7" t="s">
        <v>134</v>
      </c>
      <c r="G16" s="7" t="str">
        <f>VLOOKUP(Table1[Parameter],$L$5:$M$133,2,0)</f>
        <v>P&amp;L</v>
      </c>
      <c r="L16" s="2" t="s">
        <v>15</v>
      </c>
      <c r="M16" s="1" t="s">
        <v>4</v>
      </c>
    </row>
    <row r="17" spans="2:13" x14ac:dyDescent="0.25">
      <c r="B17" s="7" t="s">
        <v>135</v>
      </c>
      <c r="C17" s="7" t="s">
        <v>139</v>
      </c>
      <c r="D17" s="7" t="s">
        <v>7</v>
      </c>
      <c r="E17" s="9">
        <v>978.02</v>
      </c>
      <c r="F17" s="7" t="s">
        <v>134</v>
      </c>
      <c r="G17" s="7" t="str">
        <f>VLOOKUP(Table1[Parameter],$L$5:$M$133,2,0)</f>
        <v>P&amp;L</v>
      </c>
      <c r="L17" s="1" t="s">
        <v>16</v>
      </c>
      <c r="M17" s="1" t="s">
        <v>17</v>
      </c>
    </row>
    <row r="18" spans="2:13" x14ac:dyDescent="0.25">
      <c r="B18" s="7" t="s">
        <v>135</v>
      </c>
      <c r="C18" s="7" t="s">
        <v>140</v>
      </c>
      <c r="D18" s="7" t="s">
        <v>7</v>
      </c>
      <c r="E18" s="9">
        <v>1131.25</v>
      </c>
      <c r="F18" s="7" t="s">
        <v>134</v>
      </c>
      <c r="G18" s="7" t="str">
        <f>VLOOKUP(Table1[Parameter],$L$5:$M$133,2,0)</f>
        <v>P&amp;L</v>
      </c>
      <c r="L18" s="1" t="s">
        <v>18</v>
      </c>
      <c r="M18" s="1" t="s">
        <v>17</v>
      </c>
    </row>
    <row r="19" spans="2:13" x14ac:dyDescent="0.25">
      <c r="B19" s="7" t="s">
        <v>135</v>
      </c>
      <c r="C19" s="7" t="s">
        <v>141</v>
      </c>
      <c r="D19" s="7" t="s">
        <v>7</v>
      </c>
      <c r="E19" s="9">
        <v>1047.3499999999999</v>
      </c>
      <c r="F19" s="7" t="s">
        <v>134</v>
      </c>
      <c r="G19" s="7" t="str">
        <f>VLOOKUP(Table1[Parameter],$L$5:$M$133,2,0)</f>
        <v>P&amp;L</v>
      </c>
      <c r="L19" s="1" t="s">
        <v>19</v>
      </c>
      <c r="M19" s="1" t="s">
        <v>17</v>
      </c>
    </row>
    <row r="20" spans="2:13" x14ac:dyDescent="0.25">
      <c r="B20" s="7" t="s">
        <v>135</v>
      </c>
      <c r="C20" s="7" t="s">
        <v>142</v>
      </c>
      <c r="D20" s="7" t="s">
        <v>7</v>
      </c>
      <c r="E20" s="9">
        <v>1153.96</v>
      </c>
      <c r="F20" s="7" t="s">
        <v>134</v>
      </c>
      <c r="G20" s="7" t="str">
        <f>VLOOKUP(Table1[Parameter],$L$5:$M$133,2,0)</f>
        <v>P&amp;L</v>
      </c>
      <c r="L20" s="1" t="s">
        <v>20</v>
      </c>
      <c r="M20" s="1" t="s">
        <v>17</v>
      </c>
    </row>
    <row r="21" spans="2:13" x14ac:dyDescent="0.25">
      <c r="B21" s="7" t="s">
        <v>135</v>
      </c>
      <c r="C21" s="7" t="s">
        <v>143</v>
      </c>
      <c r="D21" s="7" t="s">
        <v>7</v>
      </c>
      <c r="E21" s="9">
        <v>1064.25</v>
      </c>
      <c r="F21" s="7" t="s">
        <v>134</v>
      </c>
      <c r="G21" s="7" t="str">
        <f>VLOOKUP(Table1[Parameter],$L$5:$M$133,2,0)</f>
        <v>P&amp;L</v>
      </c>
      <c r="L21" s="1" t="s">
        <v>18</v>
      </c>
      <c r="M21" s="1" t="s">
        <v>17</v>
      </c>
    </row>
    <row r="22" spans="2:13" x14ac:dyDescent="0.25">
      <c r="B22" s="7" t="s">
        <v>135</v>
      </c>
      <c r="C22" s="7" t="s">
        <v>144</v>
      </c>
      <c r="D22" s="7" t="s">
        <v>7</v>
      </c>
      <c r="E22" s="9">
        <v>1086.57</v>
      </c>
      <c r="F22" s="7" t="s">
        <v>134</v>
      </c>
      <c r="G22" s="7" t="str">
        <f>VLOOKUP(Table1[Parameter],$L$5:$M$133,2,0)</f>
        <v>P&amp;L</v>
      </c>
      <c r="L22" s="1" t="s">
        <v>21</v>
      </c>
      <c r="M22" s="1" t="s">
        <v>17</v>
      </c>
    </row>
    <row r="23" spans="2:13" x14ac:dyDescent="0.25">
      <c r="B23" s="7" t="s">
        <v>135</v>
      </c>
      <c r="C23" s="7" t="s">
        <v>133</v>
      </c>
      <c r="D23" s="7" t="s">
        <v>9</v>
      </c>
      <c r="E23" s="9">
        <v>119.1</v>
      </c>
      <c r="F23" s="7" t="s">
        <v>134</v>
      </c>
      <c r="G23" s="7" t="str">
        <f>VLOOKUP(Table1[Parameter],$L$5:$M$133,2,0)</f>
        <v>P&amp;L</v>
      </c>
      <c r="L23" s="1" t="s">
        <v>22</v>
      </c>
      <c r="M23" s="1" t="s">
        <v>23</v>
      </c>
    </row>
    <row r="24" spans="2:13" x14ac:dyDescent="0.25">
      <c r="B24" s="7" t="s">
        <v>135</v>
      </c>
      <c r="C24" s="7" t="s">
        <v>136</v>
      </c>
      <c r="D24" s="7" t="s">
        <v>9</v>
      </c>
      <c r="E24" s="9">
        <v>157.82</v>
      </c>
      <c r="F24" s="7" t="s">
        <v>134</v>
      </c>
      <c r="G24" s="7" t="str">
        <f>VLOOKUP(Table1[Parameter],$L$5:$M$133,2,0)</f>
        <v>P&amp;L</v>
      </c>
      <c r="L24" s="1" t="s">
        <v>24</v>
      </c>
      <c r="M24" s="1" t="s">
        <v>23</v>
      </c>
    </row>
    <row r="25" spans="2:13" x14ac:dyDescent="0.25">
      <c r="B25" s="7" t="s">
        <v>135</v>
      </c>
      <c r="C25" s="7" t="s">
        <v>137</v>
      </c>
      <c r="D25" s="7" t="s">
        <v>9</v>
      </c>
      <c r="E25" s="9">
        <v>180.41</v>
      </c>
      <c r="F25" s="7" t="s">
        <v>134</v>
      </c>
      <c r="G25" s="7" t="str">
        <f>VLOOKUP(Table1[Parameter],$L$5:$M$133,2,0)</f>
        <v>P&amp;L</v>
      </c>
      <c r="L25" s="1" t="s">
        <v>25</v>
      </c>
      <c r="M25" s="1" t="s">
        <v>23</v>
      </c>
    </row>
    <row r="26" spans="2:13" x14ac:dyDescent="0.25">
      <c r="B26" s="7" t="s">
        <v>135</v>
      </c>
      <c r="C26" s="7" t="s">
        <v>138</v>
      </c>
      <c r="D26" s="7" t="s">
        <v>9</v>
      </c>
      <c r="E26" s="9">
        <v>218.62</v>
      </c>
      <c r="F26" s="7" t="s">
        <v>134</v>
      </c>
      <c r="G26" s="7" t="str">
        <f>VLOOKUP(Table1[Parameter],$L$5:$M$133,2,0)</f>
        <v>P&amp;L</v>
      </c>
      <c r="L26" s="1" t="s">
        <v>26</v>
      </c>
      <c r="M26" s="1" t="s">
        <v>23</v>
      </c>
    </row>
    <row r="27" spans="2:13" x14ac:dyDescent="0.25">
      <c r="B27" s="7" t="s">
        <v>135</v>
      </c>
      <c r="C27" s="7" t="s">
        <v>139</v>
      </c>
      <c r="D27" s="7" t="s">
        <v>9</v>
      </c>
      <c r="E27" s="9">
        <v>238.96</v>
      </c>
      <c r="F27" s="7" t="s">
        <v>134</v>
      </c>
      <c r="G27" s="7" t="str">
        <f>VLOOKUP(Table1[Parameter],$L$5:$M$133,2,0)</f>
        <v>P&amp;L</v>
      </c>
      <c r="L27" s="1" t="s">
        <v>27</v>
      </c>
      <c r="M27" s="1" t="s">
        <v>23</v>
      </c>
    </row>
    <row r="28" spans="2:13" x14ac:dyDescent="0.25">
      <c r="B28" s="7" t="s">
        <v>135</v>
      </c>
      <c r="C28" s="7" t="s">
        <v>140</v>
      </c>
      <c r="D28" s="7" t="s">
        <v>9</v>
      </c>
      <c r="E28" s="9">
        <v>272.35000000000002</v>
      </c>
      <c r="F28" s="7" t="s">
        <v>134</v>
      </c>
      <c r="G28" s="7" t="str">
        <f>VLOOKUP(Table1[Parameter],$L$5:$M$133,2,0)</f>
        <v>P&amp;L</v>
      </c>
      <c r="L28" s="1" t="s">
        <v>28</v>
      </c>
      <c r="M28" s="1" t="s">
        <v>23</v>
      </c>
    </row>
    <row r="29" spans="2:13" x14ac:dyDescent="0.25">
      <c r="B29" s="7" t="s">
        <v>135</v>
      </c>
      <c r="C29" s="7" t="s">
        <v>141</v>
      </c>
      <c r="D29" s="7" t="s">
        <v>9</v>
      </c>
      <c r="E29" s="9">
        <v>264.18</v>
      </c>
      <c r="F29" s="7" t="s">
        <v>134</v>
      </c>
      <c r="G29" s="7" t="str">
        <f>VLOOKUP(Table1[Parameter],$L$5:$M$133,2,0)</f>
        <v>P&amp;L</v>
      </c>
      <c r="L29" s="2" t="s">
        <v>29</v>
      </c>
      <c r="M29" s="1" t="s">
        <v>23</v>
      </c>
    </row>
    <row r="30" spans="2:13" x14ac:dyDescent="0.25">
      <c r="B30" s="7" t="s">
        <v>135</v>
      </c>
      <c r="C30" s="7" t="s">
        <v>142</v>
      </c>
      <c r="D30" s="7" t="s">
        <v>9</v>
      </c>
      <c r="E30" s="9">
        <v>263.04000000000002</v>
      </c>
      <c r="F30" s="7" t="s">
        <v>134</v>
      </c>
      <c r="G30" s="7" t="str">
        <f>VLOOKUP(Table1[Parameter],$L$5:$M$133,2,0)</f>
        <v>P&amp;L</v>
      </c>
      <c r="L30" s="2" t="s">
        <v>30</v>
      </c>
      <c r="M30" s="1" t="s">
        <v>23</v>
      </c>
    </row>
    <row r="31" spans="2:13" x14ac:dyDescent="0.25">
      <c r="B31" s="7" t="s">
        <v>135</v>
      </c>
      <c r="C31" s="7" t="s">
        <v>143</v>
      </c>
      <c r="D31" s="7" t="s">
        <v>9</v>
      </c>
      <c r="E31" s="9">
        <v>238.98</v>
      </c>
      <c r="F31" s="7" t="s">
        <v>134</v>
      </c>
      <c r="G31" s="7" t="str">
        <f>VLOOKUP(Table1[Parameter],$L$5:$M$133,2,0)</f>
        <v>P&amp;L</v>
      </c>
      <c r="L31" s="1" t="s">
        <v>31</v>
      </c>
      <c r="M31" s="1" t="s">
        <v>23</v>
      </c>
    </row>
    <row r="32" spans="2:13" x14ac:dyDescent="0.25">
      <c r="B32" s="7" t="s">
        <v>135</v>
      </c>
      <c r="C32" s="7" t="s">
        <v>144</v>
      </c>
      <c r="D32" s="7" t="s">
        <v>9</v>
      </c>
      <c r="E32" s="9">
        <v>280.7</v>
      </c>
      <c r="F32" s="7" t="s">
        <v>134</v>
      </c>
      <c r="G32" s="7" t="str">
        <f>VLOOKUP(Table1[Parameter],$L$5:$M$133,2,0)</f>
        <v>P&amp;L</v>
      </c>
      <c r="L32" s="1" t="s">
        <v>32</v>
      </c>
      <c r="M32" s="1" t="s">
        <v>23</v>
      </c>
    </row>
    <row r="33" spans="2:13" x14ac:dyDescent="0.25">
      <c r="B33" s="7" t="s">
        <v>135</v>
      </c>
      <c r="C33" s="7" t="s">
        <v>133</v>
      </c>
      <c r="D33" s="7" t="s">
        <v>6</v>
      </c>
      <c r="E33" s="9">
        <v>61.73</v>
      </c>
      <c r="F33" s="7" t="s">
        <v>134</v>
      </c>
      <c r="G33" s="7" t="str">
        <f>VLOOKUP(Table1[Parameter],$L$5:$M$133,2,0)</f>
        <v>P&amp;L</v>
      </c>
      <c r="L33" s="1" t="s">
        <v>33</v>
      </c>
      <c r="M33" s="1" t="s">
        <v>23</v>
      </c>
    </row>
    <row r="34" spans="2:13" x14ac:dyDescent="0.25">
      <c r="B34" s="7" t="s">
        <v>135</v>
      </c>
      <c r="C34" s="7" t="s">
        <v>136</v>
      </c>
      <c r="D34" s="7" t="s">
        <v>6</v>
      </c>
      <c r="E34" s="9">
        <v>23.17</v>
      </c>
      <c r="F34" s="7" t="s">
        <v>134</v>
      </c>
      <c r="G34" s="7" t="str">
        <f>VLOOKUP(Table1[Parameter],$L$5:$M$133,2,0)</f>
        <v>P&amp;L</v>
      </c>
      <c r="L34" s="1" t="s">
        <v>34</v>
      </c>
      <c r="M34" s="1" t="s">
        <v>23</v>
      </c>
    </row>
    <row r="35" spans="2:13" x14ac:dyDescent="0.25">
      <c r="B35" s="7" t="s">
        <v>135</v>
      </c>
      <c r="C35" s="7" t="s">
        <v>137</v>
      </c>
      <c r="D35" s="7" t="s">
        <v>6</v>
      </c>
      <c r="E35" s="9">
        <v>29.67</v>
      </c>
      <c r="F35" s="7" t="s">
        <v>134</v>
      </c>
      <c r="G35" s="7" t="str">
        <f>VLOOKUP(Table1[Parameter],$L$5:$M$133,2,0)</f>
        <v>P&amp;L</v>
      </c>
      <c r="L35" s="1" t="s">
        <v>35</v>
      </c>
      <c r="M35" s="1" t="s">
        <v>23</v>
      </c>
    </row>
    <row r="36" spans="2:13" x14ac:dyDescent="0.25">
      <c r="B36" s="7" t="s">
        <v>135</v>
      </c>
      <c r="C36" s="7" t="s">
        <v>138</v>
      </c>
      <c r="D36" s="7" t="s">
        <v>6</v>
      </c>
      <c r="E36" s="9">
        <v>29.38</v>
      </c>
      <c r="F36" s="7" t="s">
        <v>134</v>
      </c>
      <c r="G36" s="7" t="str">
        <f>VLOOKUP(Table1[Parameter],$L$5:$M$133,2,0)</f>
        <v>P&amp;L</v>
      </c>
      <c r="L36" s="1" t="s">
        <v>36</v>
      </c>
      <c r="M36" s="1" t="s">
        <v>17</v>
      </c>
    </row>
    <row r="37" spans="2:13" x14ac:dyDescent="0.25">
      <c r="B37" s="7" t="s">
        <v>135</v>
      </c>
      <c r="C37" s="7" t="s">
        <v>139</v>
      </c>
      <c r="D37" s="7" t="s">
        <v>6</v>
      </c>
      <c r="E37" s="9">
        <v>12.32</v>
      </c>
      <c r="F37" s="7" t="s">
        <v>134</v>
      </c>
      <c r="G37" s="7" t="str">
        <f>VLOOKUP(Table1[Parameter],$L$5:$M$133,2,0)</f>
        <v>P&amp;L</v>
      </c>
      <c r="L37" s="1" t="s">
        <v>37</v>
      </c>
      <c r="M37" s="1" t="s">
        <v>17</v>
      </c>
    </row>
    <row r="38" spans="2:13" x14ac:dyDescent="0.25">
      <c r="B38" s="7" t="s">
        <v>135</v>
      </c>
      <c r="C38" s="7" t="s">
        <v>140</v>
      </c>
      <c r="D38" s="7" t="s">
        <v>6</v>
      </c>
      <c r="E38" s="9">
        <v>31.8</v>
      </c>
      <c r="F38" s="7" t="s">
        <v>134</v>
      </c>
      <c r="G38" s="7" t="str">
        <f>VLOOKUP(Table1[Parameter],$L$5:$M$133,2,0)</f>
        <v>P&amp;L</v>
      </c>
      <c r="L38" s="1" t="s">
        <v>38</v>
      </c>
      <c r="M38" s="1" t="s">
        <v>17</v>
      </c>
    </row>
    <row r="39" spans="2:13" x14ac:dyDescent="0.25">
      <c r="B39" s="7" t="s">
        <v>135</v>
      </c>
      <c r="C39" s="7" t="s">
        <v>141</v>
      </c>
      <c r="D39" s="7" t="s">
        <v>6</v>
      </c>
      <c r="E39" s="9">
        <v>37.270000000000003</v>
      </c>
      <c r="F39" s="7" t="s">
        <v>134</v>
      </c>
      <c r="G39" s="7" t="str">
        <f>VLOOKUP(Table1[Parameter],$L$5:$M$133,2,0)</f>
        <v>P&amp;L</v>
      </c>
      <c r="L39" s="1" t="s">
        <v>39</v>
      </c>
      <c r="M39" s="1" t="s">
        <v>17</v>
      </c>
    </row>
    <row r="40" spans="2:13" x14ac:dyDescent="0.25">
      <c r="B40" s="7" t="s">
        <v>135</v>
      </c>
      <c r="C40" s="7" t="s">
        <v>142</v>
      </c>
      <c r="D40" s="7" t="s">
        <v>6</v>
      </c>
      <c r="E40" s="9">
        <v>47.01</v>
      </c>
      <c r="F40" s="7" t="s">
        <v>134</v>
      </c>
      <c r="G40" s="7" t="str">
        <f>VLOOKUP(Table1[Parameter],$L$5:$M$133,2,0)</f>
        <v>P&amp;L</v>
      </c>
      <c r="L40" s="1" t="s">
        <v>40</v>
      </c>
      <c r="M40" s="1" t="s">
        <v>17</v>
      </c>
    </row>
    <row r="41" spans="2:13" x14ac:dyDescent="0.25">
      <c r="B41" s="7" t="s">
        <v>135</v>
      </c>
      <c r="C41" s="7" t="s">
        <v>143</v>
      </c>
      <c r="D41" s="7" t="s">
        <v>6</v>
      </c>
      <c r="E41" s="9">
        <v>74.83</v>
      </c>
      <c r="F41" s="7" t="s">
        <v>134</v>
      </c>
      <c r="G41" s="7" t="str">
        <f>VLOOKUP(Table1[Parameter],$L$5:$M$133,2,0)</f>
        <v>P&amp;L</v>
      </c>
      <c r="L41" s="1" t="s">
        <v>41</v>
      </c>
      <c r="M41" s="1" t="s">
        <v>42</v>
      </c>
    </row>
    <row r="42" spans="2:13" x14ac:dyDescent="0.25">
      <c r="B42" s="7" t="s">
        <v>135</v>
      </c>
      <c r="C42" s="7" t="s">
        <v>144</v>
      </c>
      <c r="D42" s="7" t="s">
        <v>6</v>
      </c>
      <c r="E42" s="9">
        <v>79.56</v>
      </c>
      <c r="F42" s="7" t="s">
        <v>134</v>
      </c>
      <c r="G42" s="7" t="str">
        <f>VLOOKUP(Table1[Parameter],$L$5:$M$133,2,0)</f>
        <v>P&amp;L</v>
      </c>
      <c r="L42" s="1" t="s">
        <v>43</v>
      </c>
      <c r="M42" s="1" t="s">
        <v>44</v>
      </c>
    </row>
    <row r="43" spans="2:13" x14ac:dyDescent="0.25">
      <c r="B43" s="7" t="s">
        <v>135</v>
      </c>
      <c r="C43" s="7" t="s">
        <v>133</v>
      </c>
      <c r="D43" s="7" t="s">
        <v>5</v>
      </c>
      <c r="E43" s="9">
        <v>37.56</v>
      </c>
      <c r="F43" s="7" t="s">
        <v>134</v>
      </c>
      <c r="G43" s="7" t="str">
        <f>VLOOKUP(Table1[Parameter],$L$5:$M$133,2,0)</f>
        <v>P&amp;L</v>
      </c>
      <c r="L43" s="1" t="s">
        <v>45</v>
      </c>
      <c r="M43" s="1" t="s">
        <v>44</v>
      </c>
    </row>
    <row r="44" spans="2:13" x14ac:dyDescent="0.25">
      <c r="B44" s="7" t="s">
        <v>135</v>
      </c>
      <c r="C44" s="7" t="s">
        <v>136</v>
      </c>
      <c r="D44" s="7" t="s">
        <v>5</v>
      </c>
      <c r="E44" s="9">
        <v>43.92</v>
      </c>
      <c r="F44" s="7" t="s">
        <v>134</v>
      </c>
      <c r="G44" s="7" t="str">
        <f>VLOOKUP(Table1[Parameter],$L$5:$M$133,2,0)</f>
        <v>P&amp;L</v>
      </c>
      <c r="L44" s="1" t="s">
        <v>46</v>
      </c>
      <c r="M44" s="1" t="s">
        <v>44</v>
      </c>
    </row>
    <row r="45" spans="2:13" x14ac:dyDescent="0.25">
      <c r="B45" s="7" t="s">
        <v>135</v>
      </c>
      <c r="C45" s="7" t="s">
        <v>137</v>
      </c>
      <c r="D45" s="7" t="s">
        <v>5</v>
      </c>
      <c r="E45" s="9">
        <v>66.87</v>
      </c>
      <c r="F45" s="7" t="s">
        <v>134</v>
      </c>
      <c r="G45" s="7" t="str">
        <f>VLOOKUP(Table1[Parameter],$L$5:$M$133,2,0)</f>
        <v>P&amp;L</v>
      </c>
      <c r="L45" s="1" t="s">
        <v>47</v>
      </c>
      <c r="M45" s="1" t="s">
        <v>44</v>
      </c>
    </row>
    <row r="46" spans="2:13" x14ac:dyDescent="0.25">
      <c r="B46" s="7" t="s">
        <v>135</v>
      </c>
      <c r="C46" s="7" t="s">
        <v>138</v>
      </c>
      <c r="D46" s="7" t="s">
        <v>5</v>
      </c>
      <c r="E46" s="9">
        <v>92.55</v>
      </c>
      <c r="F46" s="7" t="s">
        <v>134</v>
      </c>
      <c r="G46" s="7" t="str">
        <f>VLOOKUP(Table1[Parameter],$L$5:$M$133,2,0)</f>
        <v>P&amp;L</v>
      </c>
      <c r="L46" s="1" t="s">
        <v>48</v>
      </c>
      <c r="M46" s="1" t="s">
        <v>42</v>
      </c>
    </row>
    <row r="47" spans="2:13" x14ac:dyDescent="0.25">
      <c r="B47" s="7" t="s">
        <v>135</v>
      </c>
      <c r="C47" s="7" t="s">
        <v>139</v>
      </c>
      <c r="D47" s="7" t="s">
        <v>5</v>
      </c>
      <c r="E47" s="9">
        <v>91.05</v>
      </c>
      <c r="F47" s="7" t="s">
        <v>134</v>
      </c>
      <c r="G47" s="7" t="str">
        <f>VLOOKUP(Table1[Parameter],$L$5:$M$133,2,0)</f>
        <v>P&amp;L</v>
      </c>
      <c r="L47" s="1" t="s">
        <v>49</v>
      </c>
      <c r="M47" s="1" t="s">
        <v>42</v>
      </c>
    </row>
    <row r="48" spans="2:13" x14ac:dyDescent="0.25">
      <c r="B48" s="7" t="s">
        <v>135</v>
      </c>
      <c r="C48" s="7" t="s">
        <v>140</v>
      </c>
      <c r="D48" s="7" t="s">
        <v>5</v>
      </c>
      <c r="E48" s="9">
        <v>108.19</v>
      </c>
      <c r="F48" s="7" t="s">
        <v>134</v>
      </c>
      <c r="G48" s="7" t="str">
        <f>VLOOKUP(Table1[Parameter],$L$5:$M$133,2,0)</f>
        <v>P&amp;L</v>
      </c>
      <c r="L48" s="1" t="s">
        <v>50</v>
      </c>
      <c r="M48" s="1" t="s">
        <v>42</v>
      </c>
    </row>
    <row r="49" spans="2:13" x14ac:dyDescent="0.25">
      <c r="B49" s="7" t="s">
        <v>135</v>
      </c>
      <c r="C49" s="7" t="s">
        <v>141</v>
      </c>
      <c r="D49" s="7" t="s">
        <v>5</v>
      </c>
      <c r="E49" s="9">
        <v>106.79</v>
      </c>
      <c r="F49" s="7" t="s">
        <v>134</v>
      </c>
      <c r="G49" s="7" t="str">
        <f>VLOOKUP(Table1[Parameter],$L$5:$M$133,2,0)</f>
        <v>P&amp;L</v>
      </c>
      <c r="L49" s="1" t="s">
        <v>51</v>
      </c>
      <c r="M49" s="1" t="s">
        <v>44</v>
      </c>
    </row>
    <row r="50" spans="2:13" x14ac:dyDescent="0.25">
      <c r="B50" s="7" t="s">
        <v>135</v>
      </c>
      <c r="C50" s="7" t="s">
        <v>142</v>
      </c>
      <c r="D50" s="7" t="s">
        <v>5</v>
      </c>
      <c r="E50" s="9">
        <v>97.84</v>
      </c>
      <c r="F50" s="7" t="s">
        <v>134</v>
      </c>
      <c r="G50" s="7" t="str">
        <f>VLOOKUP(Table1[Parameter],$L$5:$M$133,2,0)</f>
        <v>P&amp;L</v>
      </c>
      <c r="L50" s="1" t="s">
        <v>52</v>
      </c>
      <c r="M50" s="1" t="s">
        <v>42</v>
      </c>
    </row>
    <row r="51" spans="2:13" x14ac:dyDescent="0.25">
      <c r="B51" s="7" t="s">
        <v>135</v>
      </c>
      <c r="C51" s="7" t="s">
        <v>143</v>
      </c>
      <c r="D51" s="7" t="s">
        <v>5</v>
      </c>
      <c r="E51" s="9">
        <v>98.43</v>
      </c>
      <c r="F51" s="7" t="s">
        <v>134</v>
      </c>
      <c r="G51" s="7" t="str">
        <f>VLOOKUP(Table1[Parameter],$L$5:$M$133,2,0)</f>
        <v>P&amp;L</v>
      </c>
      <c r="L51" s="1" t="s">
        <v>53</v>
      </c>
      <c r="M51" s="1" t="s">
        <v>54</v>
      </c>
    </row>
    <row r="52" spans="2:13" x14ac:dyDescent="0.25">
      <c r="B52" s="7" t="s">
        <v>135</v>
      </c>
      <c r="C52" s="7" t="s">
        <v>144</v>
      </c>
      <c r="D52" s="7" t="s">
        <v>5</v>
      </c>
      <c r="E52" s="9">
        <v>98.57</v>
      </c>
      <c r="F52" s="7" t="s">
        <v>134</v>
      </c>
      <c r="G52" s="7" t="str">
        <f>VLOOKUP(Table1[Parameter],$L$5:$M$133,2,0)</f>
        <v>P&amp;L</v>
      </c>
      <c r="L52" s="1" t="s">
        <v>55</v>
      </c>
      <c r="M52" s="1" t="s">
        <v>54</v>
      </c>
    </row>
    <row r="53" spans="2:13" x14ac:dyDescent="0.25">
      <c r="B53" s="7" t="s">
        <v>135</v>
      </c>
      <c r="C53" s="7" t="s">
        <v>133</v>
      </c>
      <c r="D53" s="7" t="s">
        <v>10</v>
      </c>
      <c r="E53" s="9">
        <v>6.9</v>
      </c>
      <c r="F53" s="7" t="s">
        <v>134</v>
      </c>
      <c r="G53" s="7" t="str">
        <f>VLOOKUP(Table1[Parameter],$L$5:$M$133,2,0)</f>
        <v>P&amp;L</v>
      </c>
      <c r="L53" s="1" t="s">
        <v>56</v>
      </c>
      <c r="M53" s="1" t="s">
        <v>54</v>
      </c>
    </row>
    <row r="54" spans="2:13" x14ac:dyDescent="0.25">
      <c r="B54" s="7" t="s">
        <v>135</v>
      </c>
      <c r="C54" s="7" t="s">
        <v>136</v>
      </c>
      <c r="D54" s="7" t="s">
        <v>10</v>
      </c>
      <c r="E54" s="9">
        <v>13.62</v>
      </c>
      <c r="F54" s="7" t="s">
        <v>134</v>
      </c>
      <c r="G54" s="7" t="str">
        <f>VLOOKUP(Table1[Parameter],$L$5:$M$133,2,0)</f>
        <v>P&amp;L</v>
      </c>
      <c r="L54" s="1" t="s">
        <v>57</v>
      </c>
      <c r="M54" s="1" t="s">
        <v>54</v>
      </c>
    </row>
    <row r="55" spans="2:13" x14ac:dyDescent="0.25">
      <c r="B55" s="7" t="s">
        <v>135</v>
      </c>
      <c r="C55" s="7" t="s">
        <v>137</v>
      </c>
      <c r="D55" s="7" t="s">
        <v>10</v>
      </c>
      <c r="E55" s="9">
        <v>31.66</v>
      </c>
      <c r="F55" s="7" t="s">
        <v>134</v>
      </c>
      <c r="G55" s="7" t="str">
        <f>VLOOKUP(Table1[Parameter],$L$5:$M$133,2,0)</f>
        <v>P&amp;L</v>
      </c>
      <c r="L55" s="1" t="s">
        <v>58</v>
      </c>
      <c r="M55" s="1" t="s">
        <v>59</v>
      </c>
    </row>
    <row r="56" spans="2:13" x14ac:dyDescent="0.25">
      <c r="B56" s="7" t="s">
        <v>135</v>
      </c>
      <c r="C56" s="7" t="s">
        <v>138</v>
      </c>
      <c r="D56" s="7" t="s">
        <v>10</v>
      </c>
      <c r="E56" s="9">
        <v>26.93</v>
      </c>
      <c r="F56" s="7" t="s">
        <v>134</v>
      </c>
      <c r="G56" s="7" t="str">
        <f>VLOOKUP(Table1[Parameter],$L$5:$M$133,2,0)</f>
        <v>P&amp;L</v>
      </c>
      <c r="L56" s="1" t="s">
        <v>60</v>
      </c>
      <c r="M56" s="1" t="s">
        <v>61</v>
      </c>
    </row>
    <row r="57" spans="2:13" x14ac:dyDescent="0.25">
      <c r="B57" s="7" t="s">
        <v>135</v>
      </c>
      <c r="C57" s="7" t="s">
        <v>139</v>
      </c>
      <c r="D57" s="7" t="s">
        <v>10</v>
      </c>
      <c r="E57" s="9">
        <v>29</v>
      </c>
      <c r="F57" s="7" t="s">
        <v>134</v>
      </c>
      <c r="G57" s="7" t="str">
        <f>VLOOKUP(Table1[Parameter],$L$5:$M$133,2,0)</f>
        <v>P&amp;L</v>
      </c>
      <c r="L57" s="1" t="s">
        <v>62</v>
      </c>
      <c r="M57" s="1" t="s">
        <v>61</v>
      </c>
    </row>
    <row r="58" spans="2:13" x14ac:dyDescent="0.25">
      <c r="B58" s="7" t="s">
        <v>135</v>
      </c>
      <c r="C58" s="7" t="s">
        <v>140</v>
      </c>
      <c r="D58" s="7" t="s">
        <v>10</v>
      </c>
      <c r="E58" s="9">
        <v>19.149999999999999</v>
      </c>
      <c r="F58" s="7" t="s">
        <v>134</v>
      </c>
      <c r="G58" s="7" t="str">
        <f>VLOOKUP(Table1[Parameter],$L$5:$M$133,2,0)</f>
        <v>P&amp;L</v>
      </c>
      <c r="L58" s="1" t="s">
        <v>63</v>
      </c>
      <c r="M58" s="1" t="s">
        <v>61</v>
      </c>
    </row>
    <row r="59" spans="2:13" x14ac:dyDescent="0.25">
      <c r="B59" s="7" t="s">
        <v>135</v>
      </c>
      <c r="C59" s="7" t="s">
        <v>141</v>
      </c>
      <c r="D59" s="7" t="s">
        <v>10</v>
      </c>
      <c r="E59" s="9">
        <v>10.130000000000001</v>
      </c>
      <c r="F59" s="7" t="s">
        <v>134</v>
      </c>
      <c r="G59" s="7" t="str">
        <f>VLOOKUP(Table1[Parameter],$L$5:$M$133,2,0)</f>
        <v>P&amp;L</v>
      </c>
      <c r="L59" s="1" t="s">
        <v>64</v>
      </c>
      <c r="M59" s="1" t="s">
        <v>61</v>
      </c>
    </row>
    <row r="60" spans="2:13" x14ac:dyDescent="0.25">
      <c r="B60" s="7" t="s">
        <v>135</v>
      </c>
      <c r="C60" s="7" t="s">
        <v>142</v>
      </c>
      <c r="D60" s="7" t="s">
        <v>10</v>
      </c>
      <c r="E60" s="9">
        <v>3.56</v>
      </c>
      <c r="F60" s="7" t="s">
        <v>134</v>
      </c>
      <c r="G60" s="7" t="str">
        <f>VLOOKUP(Table1[Parameter],$L$5:$M$133,2,0)</f>
        <v>P&amp;L</v>
      </c>
      <c r="L60" s="1" t="s">
        <v>65</v>
      </c>
      <c r="M60" s="1" t="s">
        <v>66</v>
      </c>
    </row>
    <row r="61" spans="2:13" x14ac:dyDescent="0.25">
      <c r="B61" s="7" t="s">
        <v>135</v>
      </c>
      <c r="C61" s="7" t="s">
        <v>143</v>
      </c>
      <c r="D61" s="7" t="s">
        <v>10</v>
      </c>
      <c r="E61" s="9">
        <v>1.67</v>
      </c>
      <c r="F61" s="7" t="s">
        <v>134</v>
      </c>
      <c r="G61" s="7" t="str">
        <f>VLOOKUP(Table1[Parameter],$L$5:$M$133,2,0)</f>
        <v>P&amp;L</v>
      </c>
      <c r="L61" s="1" t="s">
        <v>67</v>
      </c>
      <c r="M61" s="1" t="s">
        <v>54</v>
      </c>
    </row>
    <row r="62" spans="2:13" x14ac:dyDescent="0.25">
      <c r="B62" s="7" t="s">
        <v>135</v>
      </c>
      <c r="C62" s="7" t="s">
        <v>144</v>
      </c>
      <c r="D62" s="7" t="s">
        <v>10</v>
      </c>
      <c r="E62" s="9">
        <v>0.97</v>
      </c>
      <c r="F62" s="7" t="s">
        <v>134</v>
      </c>
      <c r="G62" s="7" t="str">
        <f>VLOOKUP(Table1[Parameter],$L$5:$M$133,2,0)</f>
        <v>P&amp;L</v>
      </c>
      <c r="L62" s="1" t="s">
        <v>68</v>
      </c>
      <c r="M62" s="1" t="s">
        <v>61</v>
      </c>
    </row>
    <row r="63" spans="2:13" x14ac:dyDescent="0.25">
      <c r="B63" s="7" t="s">
        <v>135</v>
      </c>
      <c r="C63" s="7" t="s">
        <v>133</v>
      </c>
      <c r="D63" s="7" t="s">
        <v>12</v>
      </c>
      <c r="E63" s="9">
        <v>169.92</v>
      </c>
      <c r="F63" s="7" t="s">
        <v>134</v>
      </c>
      <c r="G63" s="7" t="str">
        <f>VLOOKUP(Table1[Parameter],$L$5:$M$133,2,0)</f>
        <v>P&amp;L</v>
      </c>
      <c r="L63" s="1" t="s">
        <v>69</v>
      </c>
      <c r="M63" s="1" t="s">
        <v>59</v>
      </c>
    </row>
    <row r="64" spans="2:13" x14ac:dyDescent="0.25">
      <c r="B64" s="7" t="s">
        <v>135</v>
      </c>
      <c r="C64" s="7" t="s">
        <v>136</v>
      </c>
      <c r="D64" s="7" t="s">
        <v>12</v>
      </c>
      <c r="E64" s="9">
        <v>241.35</v>
      </c>
      <c r="F64" s="7" t="s">
        <v>134</v>
      </c>
      <c r="G64" s="7" t="str">
        <f>VLOOKUP(Table1[Parameter],$L$5:$M$133,2,0)</f>
        <v>P&amp;L</v>
      </c>
      <c r="L64" s="1" t="s">
        <v>70</v>
      </c>
      <c r="M64" s="1" t="s">
        <v>61</v>
      </c>
    </row>
    <row r="65" spans="2:13" x14ac:dyDescent="0.25">
      <c r="B65" s="7" t="s">
        <v>135</v>
      </c>
      <c r="C65" s="7" t="s">
        <v>137</v>
      </c>
      <c r="D65" s="7" t="s">
        <v>12</v>
      </c>
      <c r="E65" s="9">
        <v>257.3</v>
      </c>
      <c r="F65" s="7" t="s">
        <v>134</v>
      </c>
      <c r="G65" s="7" t="str">
        <f>VLOOKUP(Table1[Parameter],$L$5:$M$133,2,0)</f>
        <v>P&amp;L</v>
      </c>
      <c r="L65" s="1" t="s">
        <v>71</v>
      </c>
      <c r="M65" s="1" t="s">
        <v>61</v>
      </c>
    </row>
    <row r="66" spans="2:13" x14ac:dyDescent="0.25">
      <c r="B66" s="7" t="s">
        <v>135</v>
      </c>
      <c r="C66" s="7" t="s">
        <v>138</v>
      </c>
      <c r="D66" s="7" t="s">
        <v>12</v>
      </c>
      <c r="E66" s="9">
        <v>236.84</v>
      </c>
      <c r="F66" s="7" t="s">
        <v>134</v>
      </c>
      <c r="G66" s="7" t="str">
        <f>VLOOKUP(Table1[Parameter],$L$5:$M$133,2,0)</f>
        <v>P&amp;L</v>
      </c>
      <c r="L66" s="1" t="s">
        <v>72</v>
      </c>
      <c r="M66" s="1" t="s">
        <v>73</v>
      </c>
    </row>
    <row r="67" spans="2:13" x14ac:dyDescent="0.25">
      <c r="B67" s="7" t="s">
        <v>135</v>
      </c>
      <c r="C67" s="7" t="s">
        <v>139</v>
      </c>
      <c r="D67" s="7" t="s">
        <v>12</v>
      </c>
      <c r="E67" s="9">
        <v>258.87</v>
      </c>
      <c r="F67" s="7" t="s">
        <v>134</v>
      </c>
      <c r="G67" s="7" t="str">
        <f>VLOOKUP(Table1[Parameter],$L$5:$M$133,2,0)</f>
        <v>P&amp;L</v>
      </c>
      <c r="L67" s="1" t="s">
        <v>74</v>
      </c>
      <c r="M67" s="1" t="s">
        <v>75</v>
      </c>
    </row>
    <row r="68" spans="2:13" x14ac:dyDescent="0.25">
      <c r="B68" s="7" t="s">
        <v>135</v>
      </c>
      <c r="C68" s="7" t="s">
        <v>140</v>
      </c>
      <c r="D68" s="7" t="s">
        <v>12</v>
      </c>
      <c r="E68" s="9">
        <v>271.10000000000002</v>
      </c>
      <c r="F68" s="7" t="s">
        <v>134</v>
      </c>
      <c r="G68" s="7" t="str">
        <f>VLOOKUP(Table1[Parameter],$L$5:$M$133,2,0)</f>
        <v>P&amp;L</v>
      </c>
      <c r="L68" s="1" t="s">
        <v>76</v>
      </c>
      <c r="M68" s="1" t="s">
        <v>75</v>
      </c>
    </row>
    <row r="69" spans="2:13" x14ac:dyDescent="0.25">
      <c r="B69" s="7" t="s">
        <v>135</v>
      </c>
      <c r="C69" s="7" t="s">
        <v>141</v>
      </c>
      <c r="D69" s="7" t="s">
        <v>12</v>
      </c>
      <c r="E69" s="9">
        <v>243.86</v>
      </c>
      <c r="F69" s="7" t="s">
        <v>134</v>
      </c>
      <c r="G69" s="7" t="str">
        <f>VLOOKUP(Table1[Parameter],$L$5:$M$133,2,0)</f>
        <v>P&amp;L</v>
      </c>
      <c r="L69" s="1" t="s">
        <v>77</v>
      </c>
      <c r="M69" s="1" t="s">
        <v>75</v>
      </c>
    </row>
    <row r="70" spans="2:13" x14ac:dyDescent="0.25">
      <c r="B70" s="7" t="s">
        <v>135</v>
      </c>
      <c r="C70" s="7" t="s">
        <v>142</v>
      </c>
      <c r="D70" s="7" t="s">
        <v>12</v>
      </c>
      <c r="E70" s="9">
        <v>199.17</v>
      </c>
      <c r="F70" s="7" t="s">
        <v>134</v>
      </c>
      <c r="G70" s="7" t="str">
        <f>VLOOKUP(Table1[Parameter],$L$5:$M$133,2,0)</f>
        <v>P&amp;L</v>
      </c>
      <c r="L70" s="1" t="s">
        <v>78</v>
      </c>
      <c r="M70" s="1" t="s">
        <v>75</v>
      </c>
    </row>
    <row r="71" spans="2:13" x14ac:dyDescent="0.25">
      <c r="B71" s="7" t="s">
        <v>135</v>
      </c>
      <c r="C71" s="7" t="s">
        <v>143</v>
      </c>
      <c r="D71" s="7" t="s">
        <v>12</v>
      </c>
      <c r="E71" s="9">
        <v>233.04</v>
      </c>
      <c r="F71" s="7" t="s">
        <v>134</v>
      </c>
      <c r="G71" s="7" t="str">
        <f>VLOOKUP(Table1[Parameter],$L$5:$M$133,2,0)</f>
        <v>P&amp;L</v>
      </c>
      <c r="L71" s="1" t="s">
        <v>79</v>
      </c>
      <c r="M71" s="1" t="s">
        <v>80</v>
      </c>
    </row>
    <row r="72" spans="2:13" x14ac:dyDescent="0.25">
      <c r="B72" s="7" t="s">
        <v>135</v>
      </c>
      <c r="C72" s="7" t="s">
        <v>144</v>
      </c>
      <c r="D72" s="7" t="s">
        <v>12</v>
      </c>
      <c r="E72" s="9">
        <v>383.04</v>
      </c>
      <c r="F72" s="7" t="s">
        <v>134</v>
      </c>
      <c r="G72" s="7" t="str">
        <f>VLOOKUP(Table1[Parameter],$L$5:$M$133,2,0)</f>
        <v>P&amp;L</v>
      </c>
      <c r="L72" s="1" t="s">
        <v>81</v>
      </c>
      <c r="M72" s="1" t="s">
        <v>82</v>
      </c>
    </row>
    <row r="73" spans="2:13" x14ac:dyDescent="0.25">
      <c r="B73" s="7" t="s">
        <v>135</v>
      </c>
      <c r="C73" s="7" t="s">
        <v>133</v>
      </c>
      <c r="D73" s="7" t="s">
        <v>13</v>
      </c>
      <c r="E73" s="9">
        <v>50.19</v>
      </c>
      <c r="F73" s="7" t="s">
        <v>134</v>
      </c>
      <c r="G73" s="7" t="str">
        <f>VLOOKUP(Table1[Parameter],$L$5:$M$133,2,0)</f>
        <v>P&amp;L</v>
      </c>
      <c r="L73" s="1" t="s">
        <v>83</v>
      </c>
      <c r="M73" s="1" t="s">
        <v>82</v>
      </c>
    </row>
    <row r="74" spans="2:13" x14ac:dyDescent="0.25">
      <c r="B74" s="7" t="s">
        <v>135</v>
      </c>
      <c r="C74" s="7" t="s">
        <v>136</v>
      </c>
      <c r="D74" s="7" t="s">
        <v>13</v>
      </c>
      <c r="E74" s="9">
        <v>75.48</v>
      </c>
      <c r="F74" s="7" t="s">
        <v>134</v>
      </c>
      <c r="G74" s="7" t="str">
        <f>VLOOKUP(Table1[Parameter],$L$5:$M$133,2,0)</f>
        <v>P&amp;L</v>
      </c>
      <c r="L74" s="1" t="s">
        <v>84</v>
      </c>
      <c r="M74" s="1" t="s">
        <v>82</v>
      </c>
    </row>
    <row r="75" spans="2:13" x14ac:dyDescent="0.25">
      <c r="B75" s="7" t="s">
        <v>135</v>
      </c>
      <c r="C75" s="7" t="s">
        <v>137</v>
      </c>
      <c r="D75" s="7" t="s">
        <v>13</v>
      </c>
      <c r="E75" s="9">
        <v>76.25</v>
      </c>
      <c r="F75" s="7" t="s">
        <v>134</v>
      </c>
      <c r="G75" s="7" t="str">
        <f>VLOOKUP(Table1[Parameter],$L$5:$M$133,2,0)</f>
        <v>P&amp;L</v>
      </c>
      <c r="L75" s="1" t="s">
        <v>85</v>
      </c>
      <c r="M75" s="1" t="s">
        <v>82</v>
      </c>
    </row>
    <row r="76" spans="2:13" x14ac:dyDescent="0.25">
      <c r="B76" s="7" t="s">
        <v>135</v>
      </c>
      <c r="C76" s="7" t="s">
        <v>138</v>
      </c>
      <c r="D76" s="7" t="s">
        <v>13</v>
      </c>
      <c r="E76" s="9">
        <v>67.41</v>
      </c>
      <c r="F76" s="7" t="s">
        <v>134</v>
      </c>
      <c r="G76" s="7" t="str">
        <f>VLOOKUP(Table1[Parameter],$L$5:$M$133,2,0)</f>
        <v>P&amp;L</v>
      </c>
      <c r="L76" s="1" t="s">
        <v>86</v>
      </c>
      <c r="M76" s="1" t="s">
        <v>75</v>
      </c>
    </row>
    <row r="77" spans="2:13" x14ac:dyDescent="0.25">
      <c r="B77" s="7" t="s">
        <v>135</v>
      </c>
      <c r="C77" s="7" t="s">
        <v>139</v>
      </c>
      <c r="D77" s="7" t="s">
        <v>13</v>
      </c>
      <c r="E77" s="9">
        <v>84.07</v>
      </c>
      <c r="F77" s="7" t="s">
        <v>134</v>
      </c>
      <c r="G77" s="7" t="str">
        <f>VLOOKUP(Table1[Parameter],$L$5:$M$133,2,0)</f>
        <v>P&amp;L</v>
      </c>
      <c r="L77" s="1" t="s">
        <v>87</v>
      </c>
      <c r="M77" s="1" t="s">
        <v>75</v>
      </c>
    </row>
    <row r="78" spans="2:13" x14ac:dyDescent="0.25">
      <c r="B78" s="7" t="s">
        <v>135</v>
      </c>
      <c r="C78" s="7" t="s">
        <v>140</v>
      </c>
      <c r="D78" s="7" t="s">
        <v>13</v>
      </c>
      <c r="E78" s="9">
        <v>88.6</v>
      </c>
      <c r="F78" s="7" t="s">
        <v>134</v>
      </c>
      <c r="G78" s="7" t="str">
        <f>VLOOKUP(Table1[Parameter],$L$5:$M$133,2,0)</f>
        <v>P&amp;L</v>
      </c>
      <c r="L78" s="1" t="s">
        <v>88</v>
      </c>
      <c r="M78" s="1" t="s">
        <v>75</v>
      </c>
    </row>
    <row r="79" spans="2:13" x14ac:dyDescent="0.25">
      <c r="B79" s="7" t="s">
        <v>135</v>
      </c>
      <c r="C79" s="7" t="s">
        <v>141</v>
      </c>
      <c r="D79" s="7" t="s">
        <v>13</v>
      </c>
      <c r="E79" s="9">
        <v>74.209999999999994</v>
      </c>
      <c r="F79" s="7" t="s">
        <v>134</v>
      </c>
      <c r="G79" s="7" t="str">
        <f>VLOOKUP(Table1[Parameter],$L$5:$M$133,2,0)</f>
        <v>P&amp;L</v>
      </c>
      <c r="L79" s="1" t="s">
        <v>89</v>
      </c>
      <c r="M79" s="1" t="s">
        <v>75</v>
      </c>
    </row>
    <row r="80" spans="2:13" x14ac:dyDescent="0.25">
      <c r="B80" s="7" t="s">
        <v>135</v>
      </c>
      <c r="C80" s="7" t="s">
        <v>142</v>
      </c>
      <c r="D80" s="7" t="s">
        <v>13</v>
      </c>
      <c r="E80" s="9">
        <v>62.31</v>
      </c>
      <c r="F80" s="7" t="s">
        <v>134</v>
      </c>
      <c r="G80" s="7" t="str">
        <f>VLOOKUP(Table1[Parameter],$L$5:$M$133,2,0)</f>
        <v>P&amp;L</v>
      </c>
      <c r="L80" s="1" t="s">
        <v>90</v>
      </c>
      <c r="M80" s="1" t="s">
        <v>75</v>
      </c>
    </row>
    <row r="81" spans="2:13" x14ac:dyDescent="0.25">
      <c r="B81" s="7" t="s">
        <v>135</v>
      </c>
      <c r="C81" s="7" t="s">
        <v>143</v>
      </c>
      <c r="D81" s="7" t="s">
        <v>13</v>
      </c>
      <c r="E81" s="9">
        <v>73.989999999999995</v>
      </c>
      <c r="F81" s="7" t="s">
        <v>134</v>
      </c>
      <c r="G81" s="7" t="str">
        <f>VLOOKUP(Table1[Parameter],$L$5:$M$133,2,0)</f>
        <v>P&amp;L</v>
      </c>
      <c r="L81" s="1" t="s">
        <v>91</v>
      </c>
      <c r="M81" s="1" t="s">
        <v>75</v>
      </c>
    </row>
    <row r="82" spans="2:13" x14ac:dyDescent="0.25">
      <c r="B82" s="7" t="s">
        <v>135</v>
      </c>
      <c r="C82" s="7" t="s">
        <v>144</v>
      </c>
      <c r="D82" s="7" t="s">
        <v>13</v>
      </c>
      <c r="E82" s="9">
        <v>122.78</v>
      </c>
      <c r="F82" s="7" t="s">
        <v>134</v>
      </c>
      <c r="G82" s="7" t="str">
        <f>VLOOKUP(Table1[Parameter],$L$5:$M$133,2,0)</f>
        <v>P&amp;L</v>
      </c>
      <c r="L82" s="1" t="s">
        <v>92</v>
      </c>
      <c r="M82" s="1" t="s">
        <v>93</v>
      </c>
    </row>
    <row r="83" spans="2:13" x14ac:dyDescent="0.25">
      <c r="B83" s="7" t="s">
        <v>135</v>
      </c>
      <c r="C83" s="7" t="s">
        <v>133</v>
      </c>
      <c r="D83" s="7" t="s">
        <v>14</v>
      </c>
      <c r="E83" s="9">
        <v>115.07</v>
      </c>
      <c r="F83" s="7" t="s">
        <v>134</v>
      </c>
      <c r="G83" s="7" t="str">
        <f>VLOOKUP(Table1[Parameter],$L$5:$M$133,2,0)</f>
        <v>P&amp;L</v>
      </c>
      <c r="L83" s="1" t="s">
        <v>94</v>
      </c>
      <c r="M83" s="1" t="s">
        <v>93</v>
      </c>
    </row>
    <row r="84" spans="2:13" x14ac:dyDescent="0.25">
      <c r="B84" s="7" t="s">
        <v>135</v>
      </c>
      <c r="C84" s="7" t="s">
        <v>136</v>
      </c>
      <c r="D84" s="7" t="s">
        <v>14</v>
      </c>
      <c r="E84" s="9">
        <v>166.13</v>
      </c>
      <c r="F84" s="7" t="s">
        <v>134</v>
      </c>
      <c r="G84" s="7" t="str">
        <f>VLOOKUP(Table1[Parameter],$L$5:$M$133,2,0)</f>
        <v>P&amp;L</v>
      </c>
      <c r="L84" s="1" t="s">
        <v>95</v>
      </c>
      <c r="M84" s="1" t="s">
        <v>75</v>
      </c>
    </row>
    <row r="85" spans="2:13" x14ac:dyDescent="0.25">
      <c r="B85" s="7" t="s">
        <v>135</v>
      </c>
      <c r="C85" s="7" t="s">
        <v>137</v>
      </c>
      <c r="D85" s="7" t="s">
        <v>14</v>
      </c>
      <c r="E85" s="9">
        <v>181.5</v>
      </c>
      <c r="F85" s="7" t="s">
        <v>134</v>
      </c>
      <c r="G85" s="7" t="str">
        <f>VLOOKUP(Table1[Parameter],$L$5:$M$133,2,0)</f>
        <v>P&amp;L</v>
      </c>
      <c r="L85" s="1" t="s">
        <v>96</v>
      </c>
    </row>
    <row r="86" spans="2:13" x14ac:dyDescent="0.25">
      <c r="B86" s="7" t="s">
        <v>135</v>
      </c>
      <c r="C86" s="7" t="s">
        <v>138</v>
      </c>
      <c r="D86" s="7" t="s">
        <v>14</v>
      </c>
      <c r="E86" s="9">
        <v>170.03</v>
      </c>
      <c r="F86" s="7" t="s">
        <v>134</v>
      </c>
      <c r="G86" s="7" t="str">
        <f>VLOOKUP(Table1[Parameter],$L$5:$M$133,2,0)</f>
        <v>P&amp;L</v>
      </c>
      <c r="L86" s="1" t="s">
        <v>97</v>
      </c>
    </row>
    <row r="87" spans="2:13" x14ac:dyDescent="0.25">
      <c r="B87" s="7" t="s">
        <v>135</v>
      </c>
      <c r="C87" s="7" t="s">
        <v>139</v>
      </c>
      <c r="D87" s="7" t="s">
        <v>14</v>
      </c>
      <c r="E87" s="9">
        <v>175.54</v>
      </c>
      <c r="F87" s="7" t="s">
        <v>134</v>
      </c>
      <c r="G87" s="7" t="str">
        <f>VLOOKUP(Table1[Parameter],$L$5:$M$133,2,0)</f>
        <v>P&amp;L</v>
      </c>
      <c r="L87" s="1" t="s">
        <v>98</v>
      </c>
      <c r="M87" s="1" t="s">
        <v>99</v>
      </c>
    </row>
    <row r="88" spans="2:13" x14ac:dyDescent="0.25">
      <c r="B88" s="7" t="s">
        <v>135</v>
      </c>
      <c r="C88" s="7" t="s">
        <v>140</v>
      </c>
      <c r="D88" s="7" t="s">
        <v>14</v>
      </c>
      <c r="E88" s="9">
        <v>183.32</v>
      </c>
      <c r="F88" s="7" t="s">
        <v>134</v>
      </c>
      <c r="G88" s="7" t="str">
        <f>VLOOKUP(Table1[Parameter],$L$5:$M$133,2,0)</f>
        <v>P&amp;L</v>
      </c>
      <c r="L88" s="1" t="s">
        <v>100</v>
      </c>
      <c r="M88" s="1" t="s">
        <v>101</v>
      </c>
    </row>
    <row r="89" spans="2:13" x14ac:dyDescent="0.25">
      <c r="B89" s="7" t="s">
        <v>135</v>
      </c>
      <c r="C89" s="7" t="s">
        <v>141</v>
      </c>
      <c r="D89" s="7" t="s">
        <v>14</v>
      </c>
      <c r="E89" s="9">
        <v>169.67</v>
      </c>
      <c r="F89" s="7" t="s">
        <v>134</v>
      </c>
      <c r="G89" s="7" t="str">
        <f>VLOOKUP(Table1[Parameter],$L$5:$M$133,2,0)</f>
        <v>P&amp;L</v>
      </c>
      <c r="L89" s="1" t="s">
        <v>102</v>
      </c>
      <c r="M89" s="1" t="s">
        <v>101</v>
      </c>
    </row>
    <row r="90" spans="2:13" x14ac:dyDescent="0.25">
      <c r="B90" s="7" t="s">
        <v>135</v>
      </c>
      <c r="C90" s="7" t="s">
        <v>142</v>
      </c>
      <c r="D90" s="7" t="s">
        <v>14</v>
      </c>
      <c r="E90" s="9">
        <v>137.22999999999999</v>
      </c>
      <c r="F90" s="7" t="s">
        <v>134</v>
      </c>
      <c r="G90" s="7" t="str">
        <f>VLOOKUP(Table1[Parameter],$L$5:$M$133,2,0)</f>
        <v>P&amp;L</v>
      </c>
      <c r="L90" s="1" t="s">
        <v>103</v>
      </c>
      <c r="M90" s="1" t="s">
        <v>101</v>
      </c>
    </row>
    <row r="91" spans="2:13" x14ac:dyDescent="0.25">
      <c r="B91" s="7" t="s">
        <v>135</v>
      </c>
      <c r="C91" s="7" t="s">
        <v>143</v>
      </c>
      <c r="D91" s="7" t="s">
        <v>14</v>
      </c>
      <c r="E91" s="9">
        <v>159.11000000000001</v>
      </c>
      <c r="F91" s="7" t="s">
        <v>134</v>
      </c>
      <c r="G91" s="7" t="str">
        <f>VLOOKUP(Table1[Parameter],$L$5:$M$133,2,0)</f>
        <v>P&amp;L</v>
      </c>
      <c r="L91" s="1" t="s">
        <v>104</v>
      </c>
      <c r="M91" s="1" t="s">
        <v>101</v>
      </c>
    </row>
    <row r="92" spans="2:13" x14ac:dyDescent="0.25">
      <c r="B92" s="7" t="s">
        <v>135</v>
      </c>
      <c r="C92" s="7" t="s">
        <v>144</v>
      </c>
      <c r="D92" s="7" t="s">
        <v>14</v>
      </c>
      <c r="E92" s="9">
        <v>260.31</v>
      </c>
      <c r="F92" s="7" t="s">
        <v>134</v>
      </c>
      <c r="G92" s="7" t="str">
        <f>VLOOKUP(Table1[Parameter],$L$5:$M$133,2,0)</f>
        <v>P&amp;L</v>
      </c>
      <c r="L92" s="1" t="s">
        <v>105</v>
      </c>
      <c r="M92" s="1" t="s">
        <v>4</v>
      </c>
    </row>
    <row r="93" spans="2:13" x14ac:dyDescent="0.25">
      <c r="B93" s="7" t="s">
        <v>135</v>
      </c>
      <c r="C93" s="7" t="s">
        <v>133</v>
      </c>
      <c r="D93" s="7" t="s">
        <v>15</v>
      </c>
      <c r="E93" s="9">
        <v>26</v>
      </c>
      <c r="F93" s="7" t="s">
        <v>134</v>
      </c>
      <c r="G93" s="7" t="str">
        <f>VLOOKUP(Table1[Parameter],$L$5:$M$133,2,0)</f>
        <v>P&amp;L</v>
      </c>
      <c r="L93" s="1" t="s">
        <v>106</v>
      </c>
      <c r="M93" s="1" t="s">
        <v>93</v>
      </c>
    </row>
    <row r="94" spans="2:13" x14ac:dyDescent="0.25">
      <c r="B94" s="7" t="s">
        <v>135</v>
      </c>
      <c r="C94" s="7" t="s">
        <v>136</v>
      </c>
      <c r="D94" s="7" t="s">
        <v>15</v>
      </c>
      <c r="E94" s="9">
        <v>36.4</v>
      </c>
      <c r="F94" s="7" t="s">
        <v>134</v>
      </c>
      <c r="G94" s="7" t="str">
        <f>VLOOKUP(Table1[Parameter],$L$5:$M$133,2,0)</f>
        <v>P&amp;L</v>
      </c>
      <c r="L94" s="1" t="s">
        <v>107</v>
      </c>
      <c r="M94" s="1" t="s">
        <v>108</v>
      </c>
    </row>
    <row r="95" spans="2:13" x14ac:dyDescent="0.25">
      <c r="B95" s="7" t="s">
        <v>135</v>
      </c>
      <c r="C95" s="7" t="s">
        <v>137</v>
      </c>
      <c r="D95" s="7" t="s">
        <v>15</v>
      </c>
      <c r="E95" s="9">
        <v>41.6</v>
      </c>
      <c r="F95" s="7" t="s">
        <v>134</v>
      </c>
      <c r="G95" s="7" t="str">
        <f>VLOOKUP(Table1[Parameter],$L$5:$M$133,2,0)</f>
        <v>P&amp;L</v>
      </c>
      <c r="L95" s="1" t="s">
        <v>109</v>
      </c>
      <c r="M95" s="1" t="s">
        <v>54</v>
      </c>
    </row>
    <row r="96" spans="2:13" x14ac:dyDescent="0.25">
      <c r="B96" s="7" t="s">
        <v>135</v>
      </c>
      <c r="C96" s="7" t="s">
        <v>138</v>
      </c>
      <c r="D96" s="7" t="s">
        <v>15</v>
      </c>
      <c r="E96" s="9">
        <v>41.6</v>
      </c>
      <c r="F96" s="7" t="s">
        <v>134</v>
      </c>
      <c r="G96" s="7" t="str">
        <f>VLOOKUP(Table1[Parameter],$L$5:$M$133,2,0)</f>
        <v>P&amp;L</v>
      </c>
      <c r="L96" s="1" t="s">
        <v>110</v>
      </c>
      <c r="M96" s="1" t="s">
        <v>66</v>
      </c>
    </row>
    <row r="97" spans="2:13" x14ac:dyDescent="0.25">
      <c r="B97" s="7" t="s">
        <v>135</v>
      </c>
      <c r="C97" s="7" t="s">
        <v>139</v>
      </c>
      <c r="D97" s="7" t="s">
        <v>15</v>
      </c>
      <c r="E97" s="9">
        <v>41.6</v>
      </c>
      <c r="F97" s="7" t="s">
        <v>134</v>
      </c>
      <c r="G97" s="7" t="str">
        <f>VLOOKUP(Table1[Parameter],$L$5:$M$133,2,0)</f>
        <v>P&amp;L</v>
      </c>
      <c r="L97" s="1" t="s">
        <v>111</v>
      </c>
      <c r="M97" s="1" t="s">
        <v>112</v>
      </c>
    </row>
    <row r="98" spans="2:13" x14ac:dyDescent="0.25">
      <c r="B98" s="7" t="s">
        <v>135</v>
      </c>
      <c r="C98" s="7" t="s">
        <v>140</v>
      </c>
      <c r="D98" s="7" t="s">
        <v>15</v>
      </c>
      <c r="E98" s="9">
        <v>41.6</v>
      </c>
      <c r="F98" s="7" t="s">
        <v>134</v>
      </c>
      <c r="G98" s="7" t="str">
        <f>VLOOKUP(Table1[Parameter],$L$5:$M$133,2,0)</f>
        <v>P&amp;L</v>
      </c>
      <c r="L98" s="1" t="s">
        <v>113</v>
      </c>
      <c r="M98" s="1" t="s">
        <v>112</v>
      </c>
    </row>
    <row r="99" spans="2:13" x14ac:dyDescent="0.25">
      <c r="B99" s="7" t="s">
        <v>135</v>
      </c>
      <c r="C99" s="7" t="s">
        <v>141</v>
      </c>
      <c r="D99" s="7" t="s">
        <v>15</v>
      </c>
      <c r="E99" s="9">
        <v>41.6</v>
      </c>
      <c r="F99" s="7" t="s">
        <v>134</v>
      </c>
      <c r="G99" s="7" t="str">
        <f>VLOOKUP(Table1[Parameter],$L$5:$M$133,2,0)</f>
        <v>P&amp;L</v>
      </c>
      <c r="L99" s="1" t="s">
        <v>114</v>
      </c>
      <c r="M99" s="1" t="s">
        <v>112</v>
      </c>
    </row>
    <row r="100" spans="2:13" x14ac:dyDescent="0.25">
      <c r="B100" s="7" t="s">
        <v>135</v>
      </c>
      <c r="C100" s="7" t="s">
        <v>142</v>
      </c>
      <c r="D100" s="7" t="s">
        <v>15</v>
      </c>
      <c r="E100" s="9">
        <v>41.6</v>
      </c>
      <c r="F100" s="7" t="s">
        <v>134</v>
      </c>
      <c r="G100" s="7" t="str">
        <f>VLOOKUP(Table1[Parameter],$L$5:$M$133,2,0)</f>
        <v>P&amp;L</v>
      </c>
      <c r="L100" s="1" t="s">
        <v>115</v>
      </c>
      <c r="M100" s="1" t="s">
        <v>112</v>
      </c>
    </row>
    <row r="101" spans="2:13" x14ac:dyDescent="0.25">
      <c r="B101" s="7" t="s">
        <v>135</v>
      </c>
      <c r="C101" s="7" t="s">
        <v>143</v>
      </c>
      <c r="D101" s="7" t="s">
        <v>15</v>
      </c>
      <c r="E101" s="9">
        <v>41.6</v>
      </c>
      <c r="F101" s="7" t="s">
        <v>134</v>
      </c>
      <c r="G101" s="7" t="str">
        <f>VLOOKUP(Table1[Parameter],$L$5:$M$133,2,0)</f>
        <v>P&amp;L</v>
      </c>
      <c r="L101" s="1" t="s">
        <v>116</v>
      </c>
      <c r="M101" s="1" t="s">
        <v>112</v>
      </c>
    </row>
    <row r="102" spans="2:13" x14ac:dyDescent="0.25">
      <c r="B102" s="7" t="s">
        <v>135</v>
      </c>
      <c r="C102" s="7" t="s">
        <v>144</v>
      </c>
      <c r="D102" s="7" t="s">
        <v>15</v>
      </c>
      <c r="E102" s="9">
        <v>52</v>
      </c>
      <c r="F102" s="7" t="s">
        <v>134</v>
      </c>
      <c r="G102" s="7" t="str">
        <f>VLOOKUP(Table1[Parameter],$L$5:$M$133,2,0)</f>
        <v>P&amp;L</v>
      </c>
      <c r="L102" s="1" t="s">
        <v>117</v>
      </c>
      <c r="M102" s="1" t="s">
        <v>112</v>
      </c>
    </row>
    <row r="103" spans="2:13" x14ac:dyDescent="0.25">
      <c r="B103" s="7" t="s">
        <v>135</v>
      </c>
      <c r="C103" s="7" t="s">
        <v>133</v>
      </c>
      <c r="D103" s="7" t="s">
        <v>29</v>
      </c>
      <c r="E103" s="9">
        <v>10.4</v>
      </c>
      <c r="F103" s="7" t="s">
        <v>134</v>
      </c>
      <c r="G103" s="7" t="str">
        <f>VLOOKUP(Table1[Parameter],$L$5:$M$133,2,0)</f>
        <v>Balance Sheet</v>
      </c>
      <c r="L103" s="1" t="s">
        <v>118</v>
      </c>
      <c r="M103" s="1" t="s">
        <v>112</v>
      </c>
    </row>
    <row r="104" spans="2:13" x14ac:dyDescent="0.25">
      <c r="B104" s="7" t="s">
        <v>135</v>
      </c>
      <c r="C104" s="7" t="s">
        <v>136</v>
      </c>
      <c r="D104" s="7" t="s">
        <v>29</v>
      </c>
      <c r="E104" s="9">
        <v>10.4</v>
      </c>
      <c r="F104" s="7" t="s">
        <v>134</v>
      </c>
      <c r="G104" s="7" t="str">
        <f>VLOOKUP(Table1[Parameter],$L$5:$M$133,2,0)</f>
        <v>Balance Sheet</v>
      </c>
      <c r="L104" s="1" t="s">
        <v>119</v>
      </c>
      <c r="M104" s="1" t="s">
        <v>112</v>
      </c>
    </row>
    <row r="105" spans="2:13" x14ac:dyDescent="0.25">
      <c r="B105" s="7" t="s">
        <v>135</v>
      </c>
      <c r="C105" s="7" t="s">
        <v>137</v>
      </c>
      <c r="D105" s="7" t="s">
        <v>29</v>
      </c>
      <c r="E105" s="9">
        <v>10.4</v>
      </c>
      <c r="F105" s="7" t="s">
        <v>134</v>
      </c>
      <c r="G105" s="7" t="str">
        <f>VLOOKUP(Table1[Parameter],$L$5:$M$133,2,0)</f>
        <v>Balance Sheet</v>
      </c>
      <c r="L105" s="1" t="s">
        <v>120</v>
      </c>
      <c r="M105" s="1" t="s">
        <v>112</v>
      </c>
    </row>
    <row r="106" spans="2:13" x14ac:dyDescent="0.25">
      <c r="B106" s="7" t="s">
        <v>135</v>
      </c>
      <c r="C106" s="7" t="s">
        <v>138</v>
      </c>
      <c r="D106" s="7" t="s">
        <v>29</v>
      </c>
      <c r="E106" s="9">
        <v>10.4</v>
      </c>
      <c r="F106" s="7" t="s">
        <v>134</v>
      </c>
      <c r="G106" s="7" t="str">
        <f>VLOOKUP(Table1[Parameter],$L$5:$M$133,2,0)</f>
        <v>Balance Sheet</v>
      </c>
      <c r="L106" s="1" t="s">
        <v>121</v>
      </c>
      <c r="M106" s="1" t="s">
        <v>112</v>
      </c>
    </row>
    <row r="107" spans="2:13" x14ac:dyDescent="0.25">
      <c r="B107" s="7" t="s">
        <v>135</v>
      </c>
      <c r="C107" s="7" t="s">
        <v>139</v>
      </c>
      <c r="D107" s="7" t="s">
        <v>29</v>
      </c>
      <c r="E107" s="9">
        <v>10.4</v>
      </c>
      <c r="F107" s="7" t="s">
        <v>134</v>
      </c>
      <c r="G107" s="7" t="str">
        <f>VLOOKUP(Table1[Parameter],$L$5:$M$133,2,0)</f>
        <v>Balance Sheet</v>
      </c>
      <c r="L107" s="1" t="s">
        <v>105</v>
      </c>
      <c r="M107" s="1" t="s">
        <v>66</v>
      </c>
    </row>
    <row r="108" spans="2:13" x14ac:dyDescent="0.25">
      <c r="B108" s="7" t="s">
        <v>135</v>
      </c>
      <c r="C108" s="7" t="s">
        <v>140</v>
      </c>
      <c r="D108" s="7" t="s">
        <v>29</v>
      </c>
      <c r="E108" s="9">
        <v>10.4</v>
      </c>
      <c r="F108" s="7" t="s">
        <v>134</v>
      </c>
      <c r="G108" s="7" t="str">
        <f>VLOOKUP(Table1[Parameter],$L$5:$M$133,2,0)</f>
        <v>Balance Sheet</v>
      </c>
      <c r="L108" s="1" t="s">
        <v>122</v>
      </c>
      <c r="M108" s="1" t="s">
        <v>66</v>
      </c>
    </row>
    <row r="109" spans="2:13" x14ac:dyDescent="0.25">
      <c r="B109" s="7" t="s">
        <v>135</v>
      </c>
      <c r="C109" s="7" t="s">
        <v>141</v>
      </c>
      <c r="D109" s="7" t="s">
        <v>29</v>
      </c>
      <c r="E109" s="9">
        <v>10.4</v>
      </c>
      <c r="F109" s="7" t="s">
        <v>134</v>
      </c>
      <c r="G109" s="7" t="str">
        <f>VLOOKUP(Table1[Parameter],$L$5:$M$133,2,0)</f>
        <v>Balance Sheet</v>
      </c>
      <c r="L109" s="1" t="s">
        <v>123</v>
      </c>
      <c r="M109" s="1" t="s">
        <v>112</v>
      </c>
    </row>
    <row r="110" spans="2:13" x14ac:dyDescent="0.25">
      <c r="B110" s="7" t="s">
        <v>135</v>
      </c>
      <c r="C110" s="7" t="s">
        <v>142</v>
      </c>
      <c r="D110" s="7" t="s">
        <v>29</v>
      </c>
      <c r="E110" s="9">
        <v>10.4</v>
      </c>
      <c r="F110" s="7" t="s">
        <v>134</v>
      </c>
      <c r="G110" s="7" t="str">
        <f>VLOOKUP(Table1[Parameter],$L$5:$M$133,2,0)</f>
        <v>Balance Sheet</v>
      </c>
      <c r="L110" s="1" t="s">
        <v>124</v>
      </c>
      <c r="M110" s="1" t="s">
        <v>112</v>
      </c>
    </row>
    <row r="111" spans="2:13" x14ac:dyDescent="0.25">
      <c r="B111" s="7" t="s">
        <v>135</v>
      </c>
      <c r="C111" s="7" t="s">
        <v>143</v>
      </c>
      <c r="D111" s="7" t="s">
        <v>29</v>
      </c>
      <c r="E111" s="9">
        <v>10.4</v>
      </c>
      <c r="F111" s="7" t="s">
        <v>134</v>
      </c>
      <c r="G111" s="7" t="str">
        <f>VLOOKUP(Table1[Parameter],$L$5:$M$133,2,0)</f>
        <v>Balance Sheet</v>
      </c>
      <c r="L111" s="1" t="s">
        <v>125</v>
      </c>
      <c r="M111" s="1" t="s">
        <v>93</v>
      </c>
    </row>
    <row r="112" spans="2:13" x14ac:dyDescent="0.25">
      <c r="B112" s="7" t="s">
        <v>135</v>
      </c>
      <c r="C112" s="7" t="s">
        <v>144</v>
      </c>
      <c r="D112" s="7" t="s">
        <v>29</v>
      </c>
      <c r="E112" s="9">
        <v>10.4</v>
      </c>
      <c r="F112" s="7" t="s">
        <v>134</v>
      </c>
      <c r="G112" s="7" t="str">
        <f>VLOOKUP(Table1[Parameter],$L$5:$M$133,2,0)</f>
        <v>Balance Sheet</v>
      </c>
      <c r="L112" s="1" t="s">
        <v>126</v>
      </c>
      <c r="M112" s="1" t="s">
        <v>112</v>
      </c>
    </row>
    <row r="113" spans="2:13" x14ac:dyDescent="0.25">
      <c r="B113" s="7" t="s">
        <v>135</v>
      </c>
      <c r="C113" s="7" t="s">
        <v>133</v>
      </c>
      <c r="D113" s="7" t="s">
        <v>30</v>
      </c>
      <c r="E113" s="9">
        <v>671.03</v>
      </c>
      <c r="F113" s="7" t="s">
        <v>134</v>
      </c>
      <c r="G113" s="7" t="str">
        <f>VLOOKUP(Table1[Parameter],$L$5:$M$133,2,0)</f>
        <v>Balance Sheet</v>
      </c>
      <c r="L113" s="1" t="s">
        <v>127</v>
      </c>
      <c r="M113" s="1" t="s">
        <v>112</v>
      </c>
    </row>
    <row r="114" spans="2:13" x14ac:dyDescent="0.25">
      <c r="B114" s="7" t="s">
        <v>135</v>
      </c>
      <c r="C114" s="7" t="s">
        <v>136</v>
      </c>
      <c r="D114" s="7" t="s">
        <v>30</v>
      </c>
      <c r="E114" s="9">
        <v>794.86</v>
      </c>
      <c r="F114" s="7" t="s">
        <v>134</v>
      </c>
      <c r="G114" s="7" t="str">
        <f>VLOOKUP(Table1[Parameter],$L$5:$M$133,2,0)</f>
        <v>Balance Sheet</v>
      </c>
      <c r="L114" s="1" t="s">
        <v>128</v>
      </c>
      <c r="M114" s="1" t="s">
        <v>112</v>
      </c>
    </row>
    <row r="115" spans="2:13" x14ac:dyDescent="0.25">
      <c r="B115" s="7" t="s">
        <v>135</v>
      </c>
      <c r="C115" s="7" t="s">
        <v>137</v>
      </c>
      <c r="D115" s="7" t="s">
        <v>30</v>
      </c>
      <c r="E115" s="9">
        <v>925.66</v>
      </c>
      <c r="F115" s="7" t="s">
        <v>134</v>
      </c>
      <c r="G115" s="7" t="str">
        <f>VLOOKUP(Table1[Parameter],$L$5:$M$133,2,0)</f>
        <v>Balance Sheet</v>
      </c>
      <c r="L115" s="3" t="s">
        <v>171</v>
      </c>
      <c r="M115" s="1" t="s">
        <v>4</v>
      </c>
    </row>
    <row r="116" spans="2:13" x14ac:dyDescent="0.25">
      <c r="B116" s="7" t="s">
        <v>135</v>
      </c>
      <c r="C116" s="7" t="s">
        <v>138</v>
      </c>
      <c r="D116" s="7" t="s">
        <v>30</v>
      </c>
      <c r="E116" s="9">
        <v>1047.02</v>
      </c>
      <c r="F116" s="7" t="s">
        <v>134</v>
      </c>
      <c r="G116" s="7" t="str">
        <f>VLOOKUP(Table1[Parameter],$L$5:$M$133,2,0)</f>
        <v>Balance Sheet</v>
      </c>
      <c r="L116" s="3" t="s">
        <v>200</v>
      </c>
      <c r="M116" s="1" t="s">
        <v>54</v>
      </c>
    </row>
    <row r="117" spans="2:13" x14ac:dyDescent="0.25">
      <c r="B117" s="7" t="s">
        <v>135</v>
      </c>
      <c r="C117" s="7" t="s">
        <v>139</v>
      </c>
      <c r="D117" s="7" t="s">
        <v>30</v>
      </c>
      <c r="E117" s="9">
        <v>1173.9000000000001</v>
      </c>
      <c r="F117" s="7" t="s">
        <v>134</v>
      </c>
      <c r="G117" s="7" t="str">
        <f>VLOOKUP(Table1[Parameter],$L$5:$M$133,2,0)</f>
        <v>Balance Sheet</v>
      </c>
    </row>
    <row r="118" spans="2:13" x14ac:dyDescent="0.25">
      <c r="B118" s="7" t="s">
        <v>135</v>
      </c>
      <c r="C118" s="7" t="s">
        <v>140</v>
      </c>
      <c r="D118" s="7" t="s">
        <v>30</v>
      </c>
      <c r="E118" s="9">
        <v>1302.26</v>
      </c>
      <c r="F118" s="7" t="s">
        <v>134</v>
      </c>
      <c r="G118" s="7" t="str">
        <f>VLOOKUP(Table1[Parameter],$L$5:$M$133,2,0)</f>
        <v>Balance Sheet</v>
      </c>
    </row>
    <row r="119" spans="2:13" x14ac:dyDescent="0.25">
      <c r="B119" s="7" t="s">
        <v>135</v>
      </c>
      <c r="C119" s="7" t="s">
        <v>141</v>
      </c>
      <c r="D119" s="7" t="s">
        <v>30</v>
      </c>
      <c r="E119" s="9">
        <v>1565.5</v>
      </c>
      <c r="F119" s="7" t="s">
        <v>134</v>
      </c>
      <c r="G119" s="7" t="str">
        <f>VLOOKUP(Table1[Parameter],$L$5:$M$133,2,0)</f>
        <v>Balance Sheet</v>
      </c>
    </row>
    <row r="120" spans="2:13" x14ac:dyDescent="0.25">
      <c r="B120" s="7" t="s">
        <v>135</v>
      </c>
      <c r="C120" s="7" t="s">
        <v>142</v>
      </c>
      <c r="D120" s="7" t="s">
        <v>30</v>
      </c>
      <c r="E120" s="9">
        <v>1650.05</v>
      </c>
      <c r="F120" s="7" t="s">
        <v>134</v>
      </c>
      <c r="G120" s="7" t="str">
        <f>VLOOKUP(Table1[Parameter],$L$5:$M$133,2,0)</f>
        <v>Balance Sheet</v>
      </c>
    </row>
    <row r="121" spans="2:13" x14ac:dyDescent="0.25">
      <c r="B121" s="7" t="s">
        <v>135</v>
      </c>
      <c r="C121" s="7" t="s">
        <v>143</v>
      </c>
      <c r="D121" s="7" t="s">
        <v>30</v>
      </c>
      <c r="E121" s="9">
        <v>1782.95</v>
      </c>
      <c r="F121" s="7" t="s">
        <v>134</v>
      </c>
      <c r="G121" s="7" t="str">
        <f>VLOOKUP(Table1[Parameter],$L$5:$M$133,2,0)</f>
        <v>Balance Sheet</v>
      </c>
    </row>
    <row r="122" spans="2:13" x14ac:dyDescent="0.25">
      <c r="B122" s="7" t="s">
        <v>135</v>
      </c>
      <c r="C122" s="7" t="s">
        <v>144</v>
      </c>
      <c r="D122" s="7" t="s">
        <v>30</v>
      </c>
      <c r="E122" s="9">
        <v>2028.32</v>
      </c>
      <c r="F122" s="7" t="s">
        <v>134</v>
      </c>
      <c r="G122" s="7" t="str">
        <f>VLOOKUP(Table1[Parameter],$L$5:$M$133,2,0)</f>
        <v>Balance Sheet</v>
      </c>
    </row>
    <row r="123" spans="2:13" x14ac:dyDescent="0.25">
      <c r="B123" s="7" t="s">
        <v>135</v>
      </c>
      <c r="C123" s="7" t="s">
        <v>133</v>
      </c>
      <c r="D123" s="7" t="s">
        <v>22</v>
      </c>
      <c r="E123" s="9">
        <v>114.55</v>
      </c>
      <c r="F123" s="7" t="s">
        <v>134</v>
      </c>
      <c r="G123" s="7" t="str">
        <f>VLOOKUP(Table1[Parameter],$L$5:$M$133,2,0)</f>
        <v>Balance Sheet</v>
      </c>
    </row>
    <row r="124" spans="2:13" x14ac:dyDescent="0.25">
      <c r="B124" s="7" t="s">
        <v>135</v>
      </c>
      <c r="C124" s="7" t="s">
        <v>136</v>
      </c>
      <c r="D124" s="7" t="s">
        <v>22</v>
      </c>
      <c r="E124" s="9">
        <v>225.52</v>
      </c>
      <c r="F124" s="7" t="s">
        <v>134</v>
      </c>
      <c r="G124" s="7" t="str">
        <f>VLOOKUP(Table1[Parameter],$L$5:$M$133,2,0)</f>
        <v>Balance Sheet</v>
      </c>
    </row>
    <row r="125" spans="2:13" x14ac:dyDescent="0.25">
      <c r="B125" s="7" t="s">
        <v>135</v>
      </c>
      <c r="C125" s="7" t="s">
        <v>137</v>
      </c>
      <c r="D125" s="7" t="s">
        <v>22</v>
      </c>
      <c r="E125" s="9">
        <v>329.53</v>
      </c>
      <c r="F125" s="7" t="s">
        <v>134</v>
      </c>
      <c r="G125" s="7" t="str">
        <f>VLOOKUP(Table1[Parameter],$L$5:$M$133,2,0)</f>
        <v>Balance Sheet</v>
      </c>
    </row>
    <row r="126" spans="2:13" x14ac:dyDescent="0.25">
      <c r="B126" s="7" t="s">
        <v>135</v>
      </c>
      <c r="C126" s="7" t="s">
        <v>138</v>
      </c>
      <c r="D126" s="7" t="s">
        <v>22</v>
      </c>
      <c r="E126" s="9">
        <v>303.56</v>
      </c>
      <c r="F126" s="7" t="s">
        <v>134</v>
      </c>
      <c r="G126" s="7" t="str">
        <f>VLOOKUP(Table1[Parameter],$L$5:$M$133,2,0)</f>
        <v>Balance Sheet</v>
      </c>
    </row>
    <row r="127" spans="2:13" x14ac:dyDescent="0.25">
      <c r="B127" s="7" t="s">
        <v>135</v>
      </c>
      <c r="C127" s="7" t="s">
        <v>139</v>
      </c>
      <c r="D127" s="7" t="s">
        <v>22</v>
      </c>
      <c r="E127" s="9">
        <v>238.78</v>
      </c>
      <c r="F127" s="7" t="s">
        <v>134</v>
      </c>
      <c r="G127" s="7" t="str">
        <f>VLOOKUP(Table1[Parameter],$L$5:$M$133,2,0)</f>
        <v>Balance Sheet</v>
      </c>
    </row>
    <row r="128" spans="2:13" x14ac:dyDescent="0.25">
      <c r="B128" s="7" t="s">
        <v>135</v>
      </c>
      <c r="C128" s="7" t="s">
        <v>140</v>
      </c>
      <c r="D128" s="7" t="s">
        <v>22</v>
      </c>
      <c r="E128" s="9">
        <v>276.56</v>
      </c>
      <c r="F128" s="7" t="s">
        <v>134</v>
      </c>
      <c r="G128" s="7" t="str">
        <f>VLOOKUP(Table1[Parameter],$L$5:$M$133,2,0)</f>
        <v>Balance Sheet</v>
      </c>
    </row>
    <row r="129" spans="2:7" x14ac:dyDescent="0.25">
      <c r="B129" s="7" t="s">
        <v>135</v>
      </c>
      <c r="C129" s="7" t="s">
        <v>141</v>
      </c>
      <c r="D129" s="7" t="s">
        <v>22</v>
      </c>
      <c r="E129" s="9">
        <v>131.59</v>
      </c>
      <c r="F129" s="7" t="s">
        <v>134</v>
      </c>
      <c r="G129" s="7" t="str">
        <f>VLOOKUP(Table1[Parameter],$L$5:$M$133,2,0)</f>
        <v>Balance Sheet</v>
      </c>
    </row>
    <row r="130" spans="2:7" x14ac:dyDescent="0.25">
      <c r="B130" s="7" t="s">
        <v>135</v>
      </c>
      <c r="C130" s="7" t="s">
        <v>142</v>
      </c>
      <c r="D130" s="7" t="s">
        <v>22</v>
      </c>
      <c r="E130" s="9">
        <v>73.39</v>
      </c>
      <c r="F130" s="7" t="s">
        <v>134</v>
      </c>
      <c r="G130" s="7" t="str">
        <f>VLOOKUP(Table1[Parameter],$L$5:$M$133,2,0)</f>
        <v>Balance Sheet</v>
      </c>
    </row>
    <row r="131" spans="2:7" x14ac:dyDescent="0.25">
      <c r="B131" s="7" t="s">
        <v>135</v>
      </c>
      <c r="C131" s="7" t="s">
        <v>143</v>
      </c>
      <c r="D131" s="7" t="s">
        <v>22</v>
      </c>
      <c r="E131" s="9">
        <v>26.83</v>
      </c>
      <c r="F131" s="7" t="s">
        <v>134</v>
      </c>
      <c r="G131" s="7" t="str">
        <f>VLOOKUP(Table1[Parameter],$L$5:$M$133,2,0)</f>
        <v>Balance Sheet</v>
      </c>
    </row>
    <row r="132" spans="2:7" x14ac:dyDescent="0.25">
      <c r="B132" s="7" t="s">
        <v>135</v>
      </c>
      <c r="C132" s="7" t="s">
        <v>144</v>
      </c>
      <c r="D132" s="7" t="s">
        <v>22</v>
      </c>
      <c r="E132" s="9">
        <v>41.18</v>
      </c>
      <c r="F132" s="7" t="s">
        <v>134</v>
      </c>
      <c r="G132" s="7" t="str">
        <f>VLOOKUP(Table1[Parameter],$L$5:$M$133,2,0)</f>
        <v>Balance Sheet</v>
      </c>
    </row>
    <row r="133" spans="2:7" x14ac:dyDescent="0.25">
      <c r="B133" s="7" t="s">
        <v>135</v>
      </c>
      <c r="C133" s="7" t="s">
        <v>133</v>
      </c>
      <c r="D133" s="7" t="s">
        <v>27</v>
      </c>
      <c r="E133" s="9">
        <v>286.86</v>
      </c>
      <c r="F133" s="7" t="s">
        <v>134</v>
      </c>
      <c r="G133" s="7" t="str">
        <f>VLOOKUP(Table1[Parameter],$L$5:$M$133,2,0)</f>
        <v>Balance Sheet</v>
      </c>
    </row>
    <row r="134" spans="2:7" x14ac:dyDescent="0.25">
      <c r="B134" s="7" t="s">
        <v>135</v>
      </c>
      <c r="C134" s="7" t="s">
        <v>136</v>
      </c>
      <c r="D134" s="7" t="s">
        <v>27</v>
      </c>
      <c r="E134" s="9">
        <v>323.66000000000003</v>
      </c>
      <c r="F134" s="7" t="s">
        <v>134</v>
      </c>
      <c r="G134" s="7" t="str">
        <f>VLOOKUP(Table1[Parameter],$L$5:$M$133,2,0)</f>
        <v>Balance Sheet</v>
      </c>
    </row>
    <row r="135" spans="2:7" x14ac:dyDescent="0.25">
      <c r="B135" s="7" t="s">
        <v>135</v>
      </c>
      <c r="C135" s="7" t="s">
        <v>137</v>
      </c>
      <c r="D135" s="7" t="s">
        <v>27</v>
      </c>
      <c r="E135" s="9">
        <v>566.82000000000005</v>
      </c>
      <c r="F135" s="7" t="s">
        <v>134</v>
      </c>
      <c r="G135" s="7" t="str">
        <f>VLOOKUP(Table1[Parameter],$L$5:$M$133,2,0)</f>
        <v>Balance Sheet</v>
      </c>
    </row>
    <row r="136" spans="2:7" x14ac:dyDescent="0.25">
      <c r="B136" s="7" t="s">
        <v>135</v>
      </c>
      <c r="C136" s="7" t="s">
        <v>138</v>
      </c>
      <c r="D136" s="7" t="s">
        <v>27</v>
      </c>
      <c r="E136" s="9">
        <v>741.38</v>
      </c>
      <c r="F136" s="7" t="s">
        <v>134</v>
      </c>
      <c r="G136" s="7" t="str">
        <f>VLOOKUP(Table1[Parameter],$L$5:$M$133,2,0)</f>
        <v>Balance Sheet</v>
      </c>
    </row>
    <row r="137" spans="2:7" x14ac:dyDescent="0.25">
      <c r="B137" s="7" t="s">
        <v>135</v>
      </c>
      <c r="C137" s="7" t="s">
        <v>139</v>
      </c>
      <c r="D137" s="7" t="s">
        <v>27</v>
      </c>
      <c r="E137" s="9">
        <v>706.52</v>
      </c>
      <c r="F137" s="7" t="s">
        <v>134</v>
      </c>
      <c r="G137" s="7" t="str">
        <f>VLOOKUP(Table1[Parameter],$L$5:$M$133,2,0)</f>
        <v>Balance Sheet</v>
      </c>
    </row>
    <row r="138" spans="2:7" x14ac:dyDescent="0.25">
      <c r="B138" s="7" t="s">
        <v>135</v>
      </c>
      <c r="C138" s="7" t="s">
        <v>140</v>
      </c>
      <c r="D138" s="7" t="s">
        <v>27</v>
      </c>
      <c r="E138" s="9">
        <v>674.98</v>
      </c>
      <c r="F138" s="7" t="s">
        <v>134</v>
      </c>
      <c r="G138" s="7" t="str">
        <f>VLOOKUP(Table1[Parameter],$L$5:$M$133,2,0)</f>
        <v>Balance Sheet</v>
      </c>
    </row>
    <row r="139" spans="2:7" x14ac:dyDescent="0.25">
      <c r="B139" s="7" t="s">
        <v>135</v>
      </c>
      <c r="C139" s="7" t="s">
        <v>141</v>
      </c>
      <c r="D139" s="7" t="s">
        <v>27</v>
      </c>
      <c r="E139" s="9">
        <v>694.74</v>
      </c>
      <c r="F139" s="7" t="s">
        <v>134</v>
      </c>
      <c r="G139" s="7" t="str">
        <f>VLOOKUP(Table1[Parameter],$L$5:$M$133,2,0)</f>
        <v>Balance Sheet</v>
      </c>
    </row>
    <row r="140" spans="2:7" x14ac:dyDescent="0.25">
      <c r="B140" s="7" t="s">
        <v>135</v>
      </c>
      <c r="C140" s="7" t="s">
        <v>142</v>
      </c>
      <c r="D140" s="7" t="s">
        <v>27</v>
      </c>
      <c r="E140" s="9">
        <v>699.96</v>
      </c>
      <c r="F140" s="7" t="s">
        <v>134</v>
      </c>
      <c r="G140" s="7" t="str">
        <f>VLOOKUP(Table1[Parameter],$L$5:$M$133,2,0)</f>
        <v>Balance Sheet</v>
      </c>
    </row>
    <row r="141" spans="2:7" x14ac:dyDescent="0.25">
      <c r="B141" s="7" t="s">
        <v>135</v>
      </c>
      <c r="C141" s="7" t="s">
        <v>143</v>
      </c>
      <c r="D141" s="7" t="s">
        <v>27</v>
      </c>
      <c r="E141" s="9">
        <v>650.04</v>
      </c>
      <c r="F141" s="7" t="s">
        <v>134</v>
      </c>
      <c r="G141" s="7" t="str">
        <f>VLOOKUP(Table1[Parameter],$L$5:$M$133,2,0)</f>
        <v>Balance Sheet</v>
      </c>
    </row>
    <row r="142" spans="2:7" x14ac:dyDescent="0.25">
      <c r="B142" s="7" t="s">
        <v>135</v>
      </c>
      <c r="C142" s="7" t="s">
        <v>144</v>
      </c>
      <c r="D142" s="7" t="s">
        <v>27</v>
      </c>
      <c r="E142" s="9">
        <v>694.38</v>
      </c>
      <c r="F142" s="7" t="s">
        <v>134</v>
      </c>
      <c r="G142" s="7" t="str">
        <f>VLOOKUP(Table1[Parameter],$L$5:$M$133,2,0)</f>
        <v>Balance Sheet</v>
      </c>
    </row>
    <row r="143" spans="2:7" x14ac:dyDescent="0.25">
      <c r="B143" s="7" t="s">
        <v>135</v>
      </c>
      <c r="C143" s="7" t="s">
        <v>133</v>
      </c>
      <c r="D143" s="7" t="s">
        <v>24</v>
      </c>
      <c r="E143" s="9">
        <v>194.82</v>
      </c>
      <c r="F143" s="7" t="s">
        <v>134</v>
      </c>
      <c r="G143" s="7" t="str">
        <f>VLOOKUP(Table1[Parameter],$L$5:$M$133,2,0)</f>
        <v>Balance Sheet</v>
      </c>
    </row>
    <row r="144" spans="2:7" x14ac:dyDescent="0.25">
      <c r="B144" s="7" t="s">
        <v>135</v>
      </c>
      <c r="C144" s="7" t="s">
        <v>136</v>
      </c>
      <c r="D144" s="7" t="s">
        <v>24</v>
      </c>
      <c r="E144" s="9">
        <v>321.95999999999998</v>
      </c>
      <c r="F144" s="7" t="s">
        <v>134</v>
      </c>
      <c r="G144" s="7" t="str">
        <f>VLOOKUP(Table1[Parameter],$L$5:$M$133,2,0)</f>
        <v>Balance Sheet</v>
      </c>
    </row>
    <row r="145" spans="2:7" x14ac:dyDescent="0.25">
      <c r="B145" s="7" t="s">
        <v>135</v>
      </c>
      <c r="C145" s="7" t="s">
        <v>137</v>
      </c>
      <c r="D145" s="7" t="s">
        <v>24</v>
      </c>
      <c r="E145" s="9">
        <v>325.27</v>
      </c>
      <c r="F145" s="7" t="s">
        <v>134</v>
      </c>
      <c r="G145" s="7" t="str">
        <f>VLOOKUP(Table1[Parameter],$L$5:$M$133,2,0)</f>
        <v>Balance Sheet</v>
      </c>
    </row>
    <row r="146" spans="2:7" x14ac:dyDescent="0.25">
      <c r="B146" s="7" t="s">
        <v>135</v>
      </c>
      <c r="C146" s="7" t="s">
        <v>138</v>
      </c>
      <c r="D146" s="7" t="s">
        <v>24</v>
      </c>
      <c r="E146" s="9">
        <v>285.98</v>
      </c>
      <c r="F146" s="7" t="s">
        <v>134</v>
      </c>
      <c r="G146" s="7" t="str">
        <f>VLOOKUP(Table1[Parameter],$L$5:$M$133,2,0)</f>
        <v>Balance Sheet</v>
      </c>
    </row>
    <row r="147" spans="2:7" x14ac:dyDescent="0.25">
      <c r="B147" s="7" t="s">
        <v>135</v>
      </c>
      <c r="C147" s="7" t="s">
        <v>139</v>
      </c>
      <c r="D147" s="7" t="s">
        <v>24</v>
      </c>
      <c r="E147" s="9">
        <v>326.88</v>
      </c>
      <c r="F147" s="7" t="s">
        <v>134</v>
      </c>
      <c r="G147" s="7" t="str">
        <f>VLOOKUP(Table1[Parameter],$L$5:$M$133,2,0)</f>
        <v>Balance Sheet</v>
      </c>
    </row>
    <row r="148" spans="2:7" x14ac:dyDescent="0.25">
      <c r="B148" s="7" t="s">
        <v>135</v>
      </c>
      <c r="C148" s="7" t="s">
        <v>140</v>
      </c>
      <c r="D148" s="7" t="s">
        <v>24</v>
      </c>
      <c r="E148" s="9">
        <v>273.01</v>
      </c>
      <c r="F148" s="7" t="s">
        <v>134</v>
      </c>
      <c r="G148" s="7" t="str">
        <f>VLOOKUP(Table1[Parameter],$L$5:$M$133,2,0)</f>
        <v>Balance Sheet</v>
      </c>
    </row>
    <row r="149" spans="2:7" x14ac:dyDescent="0.25">
      <c r="B149" s="7" t="s">
        <v>135</v>
      </c>
      <c r="C149" s="7" t="s">
        <v>141</v>
      </c>
      <c r="D149" s="7" t="s">
        <v>24</v>
      </c>
      <c r="E149" s="9">
        <v>409.86</v>
      </c>
      <c r="F149" s="7" t="s">
        <v>134</v>
      </c>
      <c r="G149" s="7" t="str">
        <f>VLOOKUP(Table1[Parameter],$L$5:$M$133,2,0)</f>
        <v>Balance Sheet</v>
      </c>
    </row>
    <row r="150" spans="2:7" x14ac:dyDescent="0.25">
      <c r="B150" s="7" t="s">
        <v>135</v>
      </c>
      <c r="C150" s="7" t="s">
        <v>142</v>
      </c>
      <c r="D150" s="7" t="s">
        <v>24</v>
      </c>
      <c r="E150" s="9">
        <v>507.18</v>
      </c>
      <c r="F150" s="7" t="s">
        <v>134</v>
      </c>
      <c r="G150" s="7" t="str">
        <f>VLOOKUP(Table1[Parameter],$L$5:$M$133,2,0)</f>
        <v>Balance Sheet</v>
      </c>
    </row>
    <row r="151" spans="2:7" x14ac:dyDescent="0.25">
      <c r="B151" s="7" t="s">
        <v>135</v>
      </c>
      <c r="C151" s="7" t="s">
        <v>143</v>
      </c>
      <c r="D151" s="7" t="s">
        <v>24</v>
      </c>
      <c r="E151" s="9">
        <v>924.46</v>
      </c>
      <c r="F151" s="7" t="s">
        <v>134</v>
      </c>
      <c r="G151" s="7" t="str">
        <f>VLOOKUP(Table1[Parameter],$L$5:$M$133,2,0)</f>
        <v>Balance Sheet</v>
      </c>
    </row>
    <row r="152" spans="2:7" x14ac:dyDescent="0.25">
      <c r="B152" s="7" t="s">
        <v>135</v>
      </c>
      <c r="C152" s="7" t="s">
        <v>144</v>
      </c>
      <c r="D152" s="7" t="s">
        <v>24</v>
      </c>
      <c r="E152" s="9">
        <v>1231.5999999999999</v>
      </c>
      <c r="F152" s="7" t="s">
        <v>134</v>
      </c>
      <c r="G152" s="7" t="str">
        <f>VLOOKUP(Table1[Parameter],$L$5:$M$133,2,0)</f>
        <v>Balance Sheet</v>
      </c>
    </row>
    <row r="153" spans="2:7" x14ac:dyDescent="0.25">
      <c r="B153" s="7" t="s">
        <v>135</v>
      </c>
      <c r="C153" s="7" t="s">
        <v>133</v>
      </c>
      <c r="D153" s="7" t="s">
        <v>32</v>
      </c>
      <c r="E153" s="9">
        <v>49.29</v>
      </c>
      <c r="F153" s="7" t="s">
        <v>134</v>
      </c>
      <c r="G153" s="7" t="str">
        <f>VLOOKUP(Table1[Parameter],$L$5:$M$133,2,0)</f>
        <v>Balance Sheet</v>
      </c>
    </row>
    <row r="154" spans="2:7" x14ac:dyDescent="0.25">
      <c r="B154" s="7" t="s">
        <v>135</v>
      </c>
      <c r="C154" s="7" t="s">
        <v>136</v>
      </c>
      <c r="D154" s="7" t="s">
        <v>32</v>
      </c>
      <c r="E154" s="9">
        <v>45.38</v>
      </c>
      <c r="F154" s="7" t="s">
        <v>134</v>
      </c>
      <c r="G154" s="7" t="str">
        <f>VLOOKUP(Table1[Parameter],$L$5:$M$133,2,0)</f>
        <v>Balance Sheet</v>
      </c>
    </row>
    <row r="155" spans="2:7" x14ac:dyDescent="0.25">
      <c r="B155" s="7" t="s">
        <v>135</v>
      </c>
      <c r="C155" s="7" t="s">
        <v>137</v>
      </c>
      <c r="D155" s="7" t="s">
        <v>32</v>
      </c>
      <c r="E155" s="9">
        <v>74.95</v>
      </c>
      <c r="F155" s="7" t="s">
        <v>134</v>
      </c>
      <c r="G155" s="7" t="str">
        <f>VLOOKUP(Table1[Parameter],$L$5:$M$133,2,0)</f>
        <v>Balance Sheet</v>
      </c>
    </row>
    <row r="156" spans="2:7" x14ac:dyDescent="0.25">
      <c r="B156" s="7" t="s">
        <v>135</v>
      </c>
      <c r="C156" s="7" t="s">
        <v>138</v>
      </c>
      <c r="D156" s="7" t="s">
        <v>32</v>
      </c>
      <c r="E156" s="9">
        <v>79.3</v>
      </c>
      <c r="F156" s="7" t="s">
        <v>134</v>
      </c>
      <c r="G156" s="7" t="str">
        <f>VLOOKUP(Table1[Parameter],$L$5:$M$133,2,0)</f>
        <v>Balance Sheet</v>
      </c>
    </row>
    <row r="157" spans="2:7" x14ac:dyDescent="0.25">
      <c r="B157" s="7" t="s">
        <v>135</v>
      </c>
      <c r="C157" s="7" t="s">
        <v>139</v>
      </c>
      <c r="D157" s="7" t="s">
        <v>32</v>
      </c>
      <c r="E157" s="9">
        <v>103.53</v>
      </c>
      <c r="F157" s="7" t="s">
        <v>134</v>
      </c>
      <c r="G157" s="7" t="str">
        <f>VLOOKUP(Table1[Parameter],$L$5:$M$133,2,0)</f>
        <v>Balance Sheet</v>
      </c>
    </row>
    <row r="158" spans="2:7" x14ac:dyDescent="0.25">
      <c r="B158" s="7" t="s">
        <v>135</v>
      </c>
      <c r="C158" s="7" t="s">
        <v>140</v>
      </c>
      <c r="D158" s="7" t="s">
        <v>32</v>
      </c>
      <c r="E158" s="9">
        <v>129.82</v>
      </c>
      <c r="F158" s="7" t="s">
        <v>134</v>
      </c>
      <c r="G158" s="7" t="str">
        <f>VLOOKUP(Table1[Parameter],$L$5:$M$133,2,0)</f>
        <v>Balance Sheet</v>
      </c>
    </row>
    <row r="159" spans="2:7" x14ac:dyDescent="0.25">
      <c r="B159" s="7" t="s">
        <v>135</v>
      </c>
      <c r="C159" s="7" t="s">
        <v>141</v>
      </c>
      <c r="D159" s="7" t="s">
        <v>32</v>
      </c>
      <c r="E159" s="9">
        <v>107.93</v>
      </c>
      <c r="F159" s="7" t="s">
        <v>134</v>
      </c>
      <c r="G159" s="7" t="str">
        <f>VLOOKUP(Table1[Parameter],$L$5:$M$133,2,0)</f>
        <v>Balance Sheet</v>
      </c>
    </row>
    <row r="160" spans="2:7" x14ac:dyDescent="0.25">
      <c r="B160" s="7" t="s">
        <v>135</v>
      </c>
      <c r="C160" s="7" t="s">
        <v>142</v>
      </c>
      <c r="D160" s="7" t="s">
        <v>32</v>
      </c>
      <c r="E160" s="9">
        <v>178.98</v>
      </c>
      <c r="F160" s="7" t="s">
        <v>134</v>
      </c>
      <c r="G160" s="7" t="str">
        <f>VLOOKUP(Table1[Parameter],$L$5:$M$133,2,0)</f>
        <v>Balance Sheet</v>
      </c>
    </row>
    <row r="161" spans="2:7" x14ac:dyDescent="0.25">
      <c r="B161" s="7" t="s">
        <v>135</v>
      </c>
      <c r="C161" s="7" t="s">
        <v>143</v>
      </c>
      <c r="D161" s="7" t="s">
        <v>32</v>
      </c>
      <c r="E161" s="9">
        <v>85.83</v>
      </c>
      <c r="F161" s="7" t="s">
        <v>134</v>
      </c>
      <c r="G161" s="7" t="str">
        <f>VLOOKUP(Table1[Parameter],$L$5:$M$133,2,0)</f>
        <v>Balance Sheet</v>
      </c>
    </row>
    <row r="162" spans="2:7" x14ac:dyDescent="0.25">
      <c r="B162" s="7" t="s">
        <v>135</v>
      </c>
      <c r="C162" s="7" t="s">
        <v>144</v>
      </c>
      <c r="D162" s="7" t="s">
        <v>32</v>
      </c>
      <c r="E162" s="9">
        <v>68.64</v>
      </c>
      <c r="F162" s="7" t="s">
        <v>134</v>
      </c>
      <c r="G162" s="7" t="str">
        <f>VLOOKUP(Table1[Parameter],$L$5:$M$133,2,0)</f>
        <v>Balance Sheet</v>
      </c>
    </row>
    <row r="163" spans="2:7" x14ac:dyDescent="0.25">
      <c r="B163" s="7" t="s">
        <v>135</v>
      </c>
      <c r="C163" s="7" t="s">
        <v>133</v>
      </c>
      <c r="D163" s="7" t="s">
        <v>28</v>
      </c>
      <c r="E163" s="9">
        <v>365.36</v>
      </c>
      <c r="F163" s="7" t="s">
        <v>134</v>
      </c>
      <c r="G163" s="7" t="str">
        <f>VLOOKUP(Table1[Parameter],$L$5:$M$133,2,0)</f>
        <v>Balance Sheet</v>
      </c>
    </row>
    <row r="164" spans="2:7" x14ac:dyDescent="0.25">
      <c r="B164" s="7" t="s">
        <v>135</v>
      </c>
      <c r="C164" s="7" t="s">
        <v>136</v>
      </c>
      <c r="D164" s="7" t="s">
        <v>28</v>
      </c>
      <c r="E164" s="9">
        <v>353.96</v>
      </c>
      <c r="F164" s="7" t="s">
        <v>134</v>
      </c>
      <c r="G164" s="7" t="str">
        <f>VLOOKUP(Table1[Parameter],$L$5:$M$133,2,0)</f>
        <v>Balance Sheet</v>
      </c>
    </row>
    <row r="165" spans="2:7" x14ac:dyDescent="0.25">
      <c r="B165" s="7" t="s">
        <v>135</v>
      </c>
      <c r="C165" s="7" t="s">
        <v>137</v>
      </c>
      <c r="D165" s="7" t="s">
        <v>28</v>
      </c>
      <c r="E165" s="9">
        <v>381.67</v>
      </c>
      <c r="F165" s="7" t="s">
        <v>134</v>
      </c>
      <c r="G165" s="7" t="str">
        <f>VLOOKUP(Table1[Parameter],$L$5:$M$133,2,0)</f>
        <v>Balance Sheet</v>
      </c>
    </row>
    <row r="166" spans="2:7" x14ac:dyDescent="0.25">
      <c r="B166" s="7" t="s">
        <v>135</v>
      </c>
      <c r="C166" s="7" t="s">
        <v>138</v>
      </c>
      <c r="D166" s="7" t="s">
        <v>28</v>
      </c>
      <c r="E166" s="9">
        <v>543.35</v>
      </c>
      <c r="F166" s="7" t="s">
        <v>134</v>
      </c>
      <c r="G166" s="7" t="str">
        <f>VLOOKUP(Table1[Parameter],$L$5:$M$133,2,0)</f>
        <v>Balance Sheet</v>
      </c>
    </row>
    <row r="167" spans="2:7" x14ac:dyDescent="0.25">
      <c r="B167" s="7" t="s">
        <v>135</v>
      </c>
      <c r="C167" s="7" t="s">
        <v>139</v>
      </c>
      <c r="D167" s="7" t="s">
        <v>28</v>
      </c>
      <c r="E167" s="9">
        <v>590.16999999999996</v>
      </c>
      <c r="F167" s="7" t="s">
        <v>134</v>
      </c>
      <c r="G167" s="7" t="str">
        <f>VLOOKUP(Table1[Parameter],$L$5:$M$133,2,0)</f>
        <v>Balance Sheet</v>
      </c>
    </row>
    <row r="168" spans="2:7" x14ac:dyDescent="0.25">
      <c r="B168" s="7" t="s">
        <v>135</v>
      </c>
      <c r="C168" s="7" t="s">
        <v>140</v>
      </c>
      <c r="D168" s="7" t="s">
        <v>28</v>
      </c>
      <c r="E168" s="9">
        <v>743.58</v>
      </c>
      <c r="F168" s="7" t="s">
        <v>134</v>
      </c>
      <c r="G168" s="7" t="str">
        <f>VLOOKUP(Table1[Parameter],$L$5:$M$133,2,0)</f>
        <v>Balance Sheet</v>
      </c>
    </row>
    <row r="169" spans="2:7" x14ac:dyDescent="0.25">
      <c r="B169" s="7" t="s">
        <v>135</v>
      </c>
      <c r="C169" s="7" t="s">
        <v>141</v>
      </c>
      <c r="D169" s="7" t="s">
        <v>28</v>
      </c>
      <c r="E169" s="9">
        <v>737.86</v>
      </c>
      <c r="F169" s="7" t="s">
        <v>134</v>
      </c>
      <c r="G169" s="7" t="str">
        <f>VLOOKUP(Table1[Parameter],$L$5:$M$133,2,0)</f>
        <v>Balance Sheet</v>
      </c>
    </row>
    <row r="170" spans="2:7" x14ac:dyDescent="0.25">
      <c r="B170" s="7" t="s">
        <v>135</v>
      </c>
      <c r="C170" s="7" t="s">
        <v>142</v>
      </c>
      <c r="D170" s="7" t="s">
        <v>28</v>
      </c>
      <c r="E170" s="9">
        <v>651.70000000000005</v>
      </c>
      <c r="F170" s="7" t="s">
        <v>134</v>
      </c>
      <c r="G170" s="7" t="str">
        <f>VLOOKUP(Table1[Parameter],$L$5:$M$133,2,0)</f>
        <v>Balance Sheet</v>
      </c>
    </row>
    <row r="171" spans="2:7" x14ac:dyDescent="0.25">
      <c r="B171" s="7" t="s">
        <v>135</v>
      </c>
      <c r="C171" s="7" t="s">
        <v>143</v>
      </c>
      <c r="D171" s="7" t="s">
        <v>28</v>
      </c>
      <c r="E171" s="9">
        <v>585.35</v>
      </c>
      <c r="F171" s="7" t="s">
        <v>134</v>
      </c>
      <c r="G171" s="7" t="str">
        <f>VLOOKUP(Table1[Parameter],$L$5:$M$133,2,0)</f>
        <v>Balance Sheet</v>
      </c>
    </row>
    <row r="172" spans="2:7" x14ac:dyDescent="0.25">
      <c r="B172" s="7" t="s">
        <v>135</v>
      </c>
      <c r="C172" s="7" t="s">
        <v>144</v>
      </c>
      <c r="D172" s="7" t="s">
        <v>28</v>
      </c>
      <c r="E172" s="9">
        <v>641.54999999999995</v>
      </c>
      <c r="F172" s="7" t="s">
        <v>134</v>
      </c>
      <c r="G172" s="7" t="str">
        <f>VLOOKUP(Table1[Parameter],$L$5:$M$133,2,0)</f>
        <v>Balance Sheet</v>
      </c>
    </row>
    <row r="173" spans="2:7" x14ac:dyDescent="0.25">
      <c r="B173" s="7" t="s">
        <v>135</v>
      </c>
      <c r="C173" s="7" t="s">
        <v>133</v>
      </c>
      <c r="D173" s="7" t="s">
        <v>25</v>
      </c>
      <c r="E173" s="9">
        <v>36.299999999999997</v>
      </c>
      <c r="F173" s="7" t="s">
        <v>134</v>
      </c>
      <c r="G173" s="7" t="str">
        <f>VLOOKUP(Table1[Parameter],$L$5:$M$133,2,0)</f>
        <v>Balance Sheet</v>
      </c>
    </row>
    <row r="174" spans="2:7" x14ac:dyDescent="0.25">
      <c r="B174" s="7" t="s">
        <v>135</v>
      </c>
      <c r="C174" s="7" t="s">
        <v>136</v>
      </c>
      <c r="D174" s="7" t="s">
        <v>25</v>
      </c>
      <c r="E174" s="9">
        <v>53.99</v>
      </c>
      <c r="F174" s="7" t="s">
        <v>134</v>
      </c>
      <c r="G174" s="7" t="str">
        <f>VLOOKUP(Table1[Parameter],$L$5:$M$133,2,0)</f>
        <v>Balance Sheet</v>
      </c>
    </row>
    <row r="175" spans="2:7" x14ac:dyDescent="0.25">
      <c r="B175" s="7" t="s">
        <v>135</v>
      </c>
      <c r="C175" s="7" t="s">
        <v>137</v>
      </c>
      <c r="D175" s="7" t="s">
        <v>25</v>
      </c>
      <c r="E175" s="9">
        <v>24.15</v>
      </c>
      <c r="F175" s="7" t="s">
        <v>134</v>
      </c>
      <c r="G175" s="7" t="str">
        <f>VLOOKUP(Table1[Parameter],$L$5:$M$133,2,0)</f>
        <v>Balance Sheet</v>
      </c>
    </row>
    <row r="176" spans="2:7" x14ac:dyDescent="0.25">
      <c r="B176" s="7" t="s">
        <v>135</v>
      </c>
      <c r="C176" s="7" t="s">
        <v>138</v>
      </c>
      <c r="D176" s="7" t="s">
        <v>25</v>
      </c>
      <c r="E176" s="9">
        <v>24.47</v>
      </c>
      <c r="F176" s="7" t="s">
        <v>134</v>
      </c>
      <c r="G176" s="7" t="str">
        <f>VLOOKUP(Table1[Parameter],$L$5:$M$133,2,0)</f>
        <v>Balance Sheet</v>
      </c>
    </row>
    <row r="177" spans="2:7" x14ac:dyDescent="0.25">
      <c r="B177" s="7" t="s">
        <v>135</v>
      </c>
      <c r="C177" s="7" t="s">
        <v>139</v>
      </c>
      <c r="D177" s="7" t="s">
        <v>25</v>
      </c>
      <c r="E177" s="9">
        <v>26.1</v>
      </c>
      <c r="F177" s="7" t="s">
        <v>134</v>
      </c>
      <c r="G177" s="7" t="str">
        <f>VLOOKUP(Table1[Parameter],$L$5:$M$133,2,0)</f>
        <v>Balance Sheet</v>
      </c>
    </row>
    <row r="178" spans="2:7" x14ac:dyDescent="0.25">
      <c r="B178" s="7" t="s">
        <v>135</v>
      </c>
      <c r="C178" s="7" t="s">
        <v>140</v>
      </c>
      <c r="D178" s="7" t="s">
        <v>25</v>
      </c>
      <c r="E178" s="9">
        <v>27.73</v>
      </c>
      <c r="F178" s="7" t="s">
        <v>134</v>
      </c>
      <c r="G178" s="7" t="str">
        <f>VLOOKUP(Table1[Parameter],$L$5:$M$133,2,0)</f>
        <v>Balance Sheet</v>
      </c>
    </row>
    <row r="179" spans="2:7" x14ac:dyDescent="0.25">
      <c r="B179" s="7" t="s">
        <v>135</v>
      </c>
      <c r="C179" s="7" t="s">
        <v>141</v>
      </c>
      <c r="D179" s="7" t="s">
        <v>25</v>
      </c>
      <c r="E179" s="9">
        <v>31.19</v>
      </c>
      <c r="F179" s="7" t="s">
        <v>134</v>
      </c>
      <c r="G179" s="7" t="str">
        <f>VLOOKUP(Table1[Parameter],$L$5:$M$133,2,0)</f>
        <v>Balance Sheet</v>
      </c>
    </row>
    <row r="180" spans="2:7" x14ac:dyDescent="0.25">
      <c r="B180" s="7" t="s">
        <v>135</v>
      </c>
      <c r="C180" s="7" t="s">
        <v>142</v>
      </c>
      <c r="D180" s="7" t="s">
        <v>25</v>
      </c>
      <c r="E180" s="9">
        <v>31.47</v>
      </c>
      <c r="F180" s="7" t="s">
        <v>134</v>
      </c>
      <c r="G180" s="7" t="str">
        <f>VLOOKUP(Table1[Parameter],$L$5:$M$133,2,0)</f>
        <v>Balance Sheet</v>
      </c>
    </row>
    <row r="181" spans="2:7" x14ac:dyDescent="0.25">
      <c r="B181" s="7" t="s">
        <v>135</v>
      </c>
      <c r="C181" s="7" t="s">
        <v>143</v>
      </c>
      <c r="D181" s="7" t="s">
        <v>25</v>
      </c>
      <c r="E181" s="9">
        <v>43.62</v>
      </c>
      <c r="F181" s="7" t="s">
        <v>134</v>
      </c>
      <c r="G181" s="7" t="str">
        <f>VLOOKUP(Table1[Parameter],$L$5:$M$133,2,0)</f>
        <v>Balance Sheet</v>
      </c>
    </row>
    <row r="182" spans="2:7" x14ac:dyDescent="0.25">
      <c r="B182" s="7" t="s">
        <v>135</v>
      </c>
      <c r="C182" s="7" t="s">
        <v>144</v>
      </c>
      <c r="D182" s="7" t="s">
        <v>25</v>
      </c>
      <c r="E182" s="9">
        <v>45.58</v>
      </c>
      <c r="F182" s="7" t="s">
        <v>134</v>
      </c>
      <c r="G182" s="7" t="str">
        <f>VLOOKUP(Table1[Parameter],$L$5:$M$133,2,0)</f>
        <v>Balance Sheet</v>
      </c>
    </row>
    <row r="183" spans="2:7" x14ac:dyDescent="0.25">
      <c r="B183" s="7" t="s">
        <v>135</v>
      </c>
      <c r="C183" s="7" t="s">
        <v>133</v>
      </c>
      <c r="D183" s="7" t="s">
        <v>98</v>
      </c>
      <c r="E183" s="9">
        <v>83.55</v>
      </c>
      <c r="F183" s="7" t="s">
        <v>134</v>
      </c>
      <c r="G183" s="7" t="str">
        <f>VLOOKUP(Table1[Parameter],$L$5:$M$133,2,0)</f>
        <v>Cash Flow</v>
      </c>
    </row>
    <row r="184" spans="2:7" x14ac:dyDescent="0.25">
      <c r="B184" s="7" t="s">
        <v>135</v>
      </c>
      <c r="C184" s="7" t="s">
        <v>136</v>
      </c>
      <c r="D184" s="7" t="s">
        <v>98</v>
      </c>
      <c r="E184" s="9">
        <v>256.47000000000003</v>
      </c>
      <c r="F184" s="7" t="s">
        <v>134</v>
      </c>
      <c r="G184" s="7" t="str">
        <f>VLOOKUP(Table1[Parameter],$L$5:$M$133,2,0)</f>
        <v>Cash Flow</v>
      </c>
    </row>
    <row r="185" spans="2:7" x14ac:dyDescent="0.25">
      <c r="B185" s="7" t="s">
        <v>135</v>
      </c>
      <c r="C185" s="7" t="s">
        <v>137</v>
      </c>
      <c r="D185" s="7" t="s">
        <v>98</v>
      </c>
      <c r="E185" s="9">
        <v>202.09</v>
      </c>
      <c r="F185" s="7" t="s">
        <v>134</v>
      </c>
      <c r="G185" s="7" t="str">
        <f>VLOOKUP(Table1[Parameter],$L$5:$M$133,2,0)</f>
        <v>Cash Flow</v>
      </c>
    </row>
    <row r="186" spans="2:7" x14ac:dyDescent="0.25">
      <c r="B186" s="7" t="s">
        <v>135</v>
      </c>
      <c r="C186" s="7" t="s">
        <v>138</v>
      </c>
      <c r="D186" s="7" t="s">
        <v>98</v>
      </c>
      <c r="E186" s="9">
        <v>190.85</v>
      </c>
      <c r="F186" s="7" t="s">
        <v>134</v>
      </c>
      <c r="G186" s="7" t="str">
        <f>VLOOKUP(Table1[Parameter],$L$5:$M$133,2,0)</f>
        <v>Cash Flow</v>
      </c>
    </row>
    <row r="187" spans="2:7" x14ac:dyDescent="0.25">
      <c r="B187" s="7" t="s">
        <v>135</v>
      </c>
      <c r="C187" s="7" t="s">
        <v>139</v>
      </c>
      <c r="D187" s="7" t="s">
        <v>98</v>
      </c>
      <c r="E187" s="9">
        <v>295.77999999999997</v>
      </c>
      <c r="F187" s="7" t="s">
        <v>134</v>
      </c>
      <c r="G187" s="7" t="str">
        <f>VLOOKUP(Table1[Parameter],$L$5:$M$133,2,0)</f>
        <v>Cash Flow</v>
      </c>
    </row>
    <row r="188" spans="2:7" x14ac:dyDescent="0.25">
      <c r="B188" s="7" t="s">
        <v>135</v>
      </c>
      <c r="C188" s="7" t="s">
        <v>140</v>
      </c>
      <c r="D188" s="7" t="s">
        <v>98</v>
      </c>
      <c r="E188" s="9">
        <v>63.47</v>
      </c>
      <c r="F188" s="7" t="s">
        <v>134</v>
      </c>
      <c r="G188" s="7" t="str">
        <f>VLOOKUP(Table1[Parameter],$L$5:$M$133,2,0)</f>
        <v>Cash Flow</v>
      </c>
    </row>
    <row r="189" spans="2:7" x14ac:dyDescent="0.25">
      <c r="B189" s="7" t="s">
        <v>135</v>
      </c>
      <c r="C189" s="7" t="s">
        <v>141</v>
      </c>
      <c r="D189" s="7" t="s">
        <v>98</v>
      </c>
      <c r="E189" s="9">
        <v>319.13</v>
      </c>
      <c r="F189" s="7" t="s">
        <v>134</v>
      </c>
      <c r="G189" s="7" t="str">
        <f>VLOOKUP(Table1[Parameter],$L$5:$M$133,2,0)</f>
        <v>Cash Flow</v>
      </c>
    </row>
    <row r="190" spans="2:7" x14ac:dyDescent="0.25">
      <c r="B190" s="7" t="s">
        <v>135</v>
      </c>
      <c r="C190" s="7" t="s">
        <v>142</v>
      </c>
      <c r="D190" s="7" t="s">
        <v>98</v>
      </c>
      <c r="E190" s="9">
        <v>245.3</v>
      </c>
      <c r="F190" s="7" t="s">
        <v>134</v>
      </c>
      <c r="G190" s="7" t="str">
        <f>VLOOKUP(Table1[Parameter],$L$5:$M$133,2,0)</f>
        <v>Cash Flow</v>
      </c>
    </row>
    <row r="191" spans="2:7" x14ac:dyDescent="0.25">
      <c r="B191" s="7" t="s">
        <v>135</v>
      </c>
      <c r="C191" s="7" t="s">
        <v>143</v>
      </c>
      <c r="D191" s="7" t="s">
        <v>98</v>
      </c>
      <c r="E191" s="9">
        <v>515.76</v>
      </c>
      <c r="F191" s="7" t="s">
        <v>134</v>
      </c>
      <c r="G191" s="7" t="str">
        <f>VLOOKUP(Table1[Parameter],$L$5:$M$133,2,0)</f>
        <v>Cash Flow</v>
      </c>
    </row>
    <row r="192" spans="2:7" x14ac:dyDescent="0.25">
      <c r="B192" s="7" t="s">
        <v>135</v>
      </c>
      <c r="C192" s="7" t="s">
        <v>144</v>
      </c>
      <c r="D192" s="7" t="s">
        <v>98</v>
      </c>
      <c r="E192" s="9">
        <v>361.9</v>
      </c>
      <c r="F192" s="7" t="s">
        <v>134</v>
      </c>
      <c r="G192" s="7" t="str">
        <f>VLOOKUP(Table1[Parameter],$L$5:$M$133,2,0)</f>
        <v>Cash Flow</v>
      </c>
    </row>
    <row r="193" spans="2:7" x14ac:dyDescent="0.25">
      <c r="B193" s="7" t="s">
        <v>135</v>
      </c>
      <c r="C193" s="7" t="s">
        <v>133</v>
      </c>
      <c r="D193" s="7" t="s">
        <v>106</v>
      </c>
      <c r="E193" s="9">
        <v>2067.7981983999998</v>
      </c>
      <c r="F193" s="7" t="s">
        <v>134</v>
      </c>
      <c r="G193" s="7" t="str">
        <f>VLOOKUP(Table1[Parameter],$L$5:$M$133,2,0)</f>
        <v>Valuation Metrics</v>
      </c>
    </row>
    <row r="194" spans="2:7" x14ac:dyDescent="0.25">
      <c r="B194" s="7" t="s">
        <v>135</v>
      </c>
      <c r="C194" s="7" t="s">
        <v>136</v>
      </c>
      <c r="D194" s="7" t="s">
        <v>106</v>
      </c>
      <c r="E194" s="9">
        <v>1998.0223577599997</v>
      </c>
      <c r="F194" s="7" t="s">
        <v>134</v>
      </c>
      <c r="G194" s="7" t="str">
        <f>VLOOKUP(Table1[Parameter],$L$5:$M$133,2,0)</f>
        <v>Valuation Metrics</v>
      </c>
    </row>
    <row r="195" spans="2:7" x14ac:dyDescent="0.25">
      <c r="B195" s="7" t="s">
        <v>135</v>
      </c>
      <c r="C195" s="7" t="s">
        <v>137</v>
      </c>
      <c r="D195" s="7" t="s">
        <v>106</v>
      </c>
      <c r="E195" s="9">
        <v>3327.2989164800001</v>
      </c>
      <c r="F195" s="7" t="s">
        <v>134</v>
      </c>
      <c r="G195" s="7" t="str">
        <f>VLOOKUP(Table1[Parameter],$L$5:$M$133,2,0)</f>
        <v>Valuation Metrics</v>
      </c>
    </row>
    <row r="196" spans="2:7" x14ac:dyDescent="0.25">
      <c r="B196" s="7" t="s">
        <v>135</v>
      </c>
      <c r="C196" s="7" t="s">
        <v>138</v>
      </c>
      <c r="D196" s="7" t="s">
        <v>106</v>
      </c>
      <c r="E196" s="9">
        <v>2836.3203299199995</v>
      </c>
      <c r="F196" s="7" t="s">
        <v>134</v>
      </c>
      <c r="G196" s="7" t="str">
        <f>VLOOKUP(Table1[Parameter],$L$5:$M$133,2,0)</f>
        <v>Valuation Metrics</v>
      </c>
    </row>
    <row r="197" spans="2:7" x14ac:dyDescent="0.25">
      <c r="B197" s="7" t="s">
        <v>135</v>
      </c>
      <c r="C197" s="7" t="s">
        <v>139</v>
      </c>
      <c r="D197" s="7" t="s">
        <v>106</v>
      </c>
      <c r="E197" s="9">
        <v>3333.0702415999995</v>
      </c>
      <c r="F197" s="7" t="s">
        <v>134</v>
      </c>
      <c r="G197" s="7" t="str">
        <f>VLOOKUP(Table1[Parameter],$L$5:$M$133,2,0)</f>
        <v>Valuation Metrics</v>
      </c>
    </row>
    <row r="198" spans="2:7" x14ac:dyDescent="0.25">
      <c r="B198" s="7" t="s">
        <v>135</v>
      </c>
      <c r="C198" s="7" t="s">
        <v>140</v>
      </c>
      <c r="D198" s="7" t="s">
        <v>106</v>
      </c>
      <c r="E198" s="9">
        <v>2191.5437279999996</v>
      </c>
      <c r="F198" s="7" t="s">
        <v>134</v>
      </c>
      <c r="G198" s="7" t="str">
        <f>VLOOKUP(Table1[Parameter],$L$5:$M$133,2,0)</f>
        <v>Valuation Metrics</v>
      </c>
    </row>
    <row r="199" spans="2:7" x14ac:dyDescent="0.25">
      <c r="B199" s="7" t="s">
        <v>135</v>
      </c>
      <c r="C199" s="7" t="s">
        <v>141</v>
      </c>
      <c r="D199" s="7" t="s">
        <v>106</v>
      </c>
      <c r="E199" s="9">
        <v>6179.2174224</v>
      </c>
      <c r="F199" s="7" t="s">
        <v>134</v>
      </c>
      <c r="G199" s="7" t="str">
        <f>VLOOKUP(Table1[Parameter],$L$5:$M$133,2,0)</f>
        <v>Valuation Metrics</v>
      </c>
    </row>
    <row r="200" spans="2:7" x14ac:dyDescent="0.25">
      <c r="B200" s="7" t="s">
        <v>135</v>
      </c>
      <c r="C200" s="7" t="s">
        <v>142</v>
      </c>
      <c r="D200" s="7" t="s">
        <v>106</v>
      </c>
      <c r="E200" s="9">
        <v>5891.4310751999992</v>
      </c>
      <c r="F200" s="7" t="s">
        <v>134</v>
      </c>
      <c r="G200" s="7" t="str">
        <f>VLOOKUP(Table1[Parameter],$L$5:$M$133,2,0)</f>
        <v>Valuation Metrics</v>
      </c>
    </row>
    <row r="201" spans="2:7" x14ac:dyDescent="0.25">
      <c r="B201" s="7" t="s">
        <v>135</v>
      </c>
      <c r="C201" s="7" t="s">
        <v>143</v>
      </c>
      <c r="D201" s="7" t="s">
        <v>106</v>
      </c>
      <c r="E201" s="9">
        <v>4270.0006799999992</v>
      </c>
      <c r="F201" s="7" t="s">
        <v>134</v>
      </c>
      <c r="G201" s="7" t="str">
        <f>VLOOKUP(Table1[Parameter],$L$5:$M$133,2,0)</f>
        <v>Valuation Metrics</v>
      </c>
    </row>
    <row r="202" spans="2:7" x14ac:dyDescent="0.25">
      <c r="B202" s="7" t="s">
        <v>135</v>
      </c>
      <c r="C202" s="7" t="s">
        <v>144</v>
      </c>
      <c r="D202" s="7" t="s">
        <v>106</v>
      </c>
      <c r="E202" s="9">
        <v>6026.6152671999989</v>
      </c>
      <c r="F202" s="7" t="s">
        <v>134</v>
      </c>
      <c r="G202" s="7" t="str">
        <f>VLOOKUP(Table1[Parameter],$L$5:$M$133,2,0)</f>
        <v>Valuation Metrics</v>
      </c>
    </row>
    <row r="203" spans="2:7" x14ac:dyDescent="0.25">
      <c r="B203" s="7" t="s">
        <v>135</v>
      </c>
      <c r="C203" s="7" t="s">
        <v>133</v>
      </c>
      <c r="D203" s="7" t="s">
        <v>107</v>
      </c>
      <c r="E203" s="9">
        <v>0.22594942209090121</v>
      </c>
      <c r="F203" s="7" t="s">
        <v>134</v>
      </c>
      <c r="G203" s="7" t="str">
        <f>VLOOKUP(Table1[Parameter],$L$5:$M$133,2,0)</f>
        <v>% P&amp;L</v>
      </c>
    </row>
    <row r="204" spans="2:7" x14ac:dyDescent="0.25">
      <c r="B204" s="7" t="s">
        <v>135</v>
      </c>
      <c r="C204" s="7" t="s">
        <v>136</v>
      </c>
      <c r="D204" s="7" t="s">
        <v>107</v>
      </c>
      <c r="E204" s="9">
        <v>0.21910551977367121</v>
      </c>
      <c r="F204" s="7" t="s">
        <v>134</v>
      </c>
      <c r="G204" s="7" t="str">
        <f>VLOOKUP(Table1[Parameter],$L$5:$M$133,2,0)</f>
        <v>% P&amp;L</v>
      </c>
    </row>
    <row r="205" spans="2:7" x14ac:dyDescent="0.25">
      <c r="B205" s="7" t="s">
        <v>135</v>
      </c>
      <c r="C205" s="7" t="s">
        <v>137</v>
      </c>
      <c r="D205" s="7" t="s">
        <v>107</v>
      </c>
      <c r="E205" s="9">
        <v>0.22920110192837467</v>
      </c>
      <c r="F205" s="7" t="s">
        <v>134</v>
      </c>
      <c r="G205" s="7" t="str">
        <f>VLOOKUP(Table1[Parameter],$L$5:$M$133,2,0)</f>
        <v>% P&amp;L</v>
      </c>
    </row>
    <row r="206" spans="2:7" x14ac:dyDescent="0.25">
      <c r="B206" s="7" t="s">
        <v>135</v>
      </c>
      <c r="C206" s="7" t="s">
        <v>138</v>
      </c>
      <c r="D206" s="7" t="s">
        <v>107</v>
      </c>
      <c r="E206" s="9">
        <v>0.24466270658119157</v>
      </c>
      <c r="F206" s="7" t="s">
        <v>134</v>
      </c>
      <c r="G206" s="7" t="str">
        <f>VLOOKUP(Table1[Parameter],$L$5:$M$133,2,0)</f>
        <v>% P&amp;L</v>
      </c>
    </row>
    <row r="207" spans="2:7" x14ac:dyDescent="0.25">
      <c r="B207" s="7" t="s">
        <v>135</v>
      </c>
      <c r="C207" s="7" t="s">
        <v>139</v>
      </c>
      <c r="D207" s="7" t="s">
        <v>107</v>
      </c>
      <c r="E207" s="9">
        <v>0.23698302381223654</v>
      </c>
      <c r="F207" s="7" t="s">
        <v>134</v>
      </c>
      <c r="G207" s="7" t="str">
        <f>VLOOKUP(Table1[Parameter],$L$5:$M$133,2,0)</f>
        <v>% P&amp;L</v>
      </c>
    </row>
    <row r="208" spans="2:7" x14ac:dyDescent="0.25">
      <c r="B208" s="7" t="s">
        <v>135</v>
      </c>
      <c r="C208" s="7" t="s">
        <v>140</v>
      </c>
      <c r="D208" s="7" t="s">
        <v>107</v>
      </c>
      <c r="E208" s="9">
        <v>0.22692559458869738</v>
      </c>
      <c r="F208" s="7" t="s">
        <v>134</v>
      </c>
      <c r="G208" s="7" t="str">
        <f>VLOOKUP(Table1[Parameter],$L$5:$M$133,2,0)</f>
        <v>% P&amp;L</v>
      </c>
    </row>
    <row r="209" spans="2:7" x14ac:dyDescent="0.25">
      <c r="B209" s="7" t="s">
        <v>135</v>
      </c>
      <c r="C209" s="7" t="s">
        <v>141</v>
      </c>
      <c r="D209" s="7" t="s">
        <v>107</v>
      </c>
      <c r="E209" s="9">
        <v>0.2451818235398126</v>
      </c>
      <c r="F209" s="7" t="s">
        <v>134</v>
      </c>
      <c r="G209" s="7" t="str">
        <f>VLOOKUP(Table1[Parameter],$L$5:$M$133,2,0)</f>
        <v>% P&amp;L</v>
      </c>
    </row>
    <row r="210" spans="2:7" x14ac:dyDescent="0.25">
      <c r="B210" s="7" t="s">
        <v>135</v>
      </c>
      <c r="C210" s="7" t="s">
        <v>142</v>
      </c>
      <c r="D210" s="7" t="s">
        <v>107</v>
      </c>
      <c r="E210" s="9">
        <v>0.30314071267215625</v>
      </c>
      <c r="F210" s="7" t="s">
        <v>134</v>
      </c>
      <c r="G210" s="7" t="str">
        <f>VLOOKUP(Table1[Parameter],$L$5:$M$133,2,0)</f>
        <v>% P&amp;L</v>
      </c>
    </row>
    <row r="211" spans="2:7" x14ac:dyDescent="0.25">
      <c r="B211" s="7" t="s">
        <v>135</v>
      </c>
      <c r="C211" s="7" t="s">
        <v>143</v>
      </c>
      <c r="D211" s="7" t="s">
        <v>107</v>
      </c>
      <c r="E211" s="9">
        <v>0.26145433976494248</v>
      </c>
      <c r="F211" s="7" t="s">
        <v>134</v>
      </c>
      <c r="G211" s="7" t="str">
        <f>VLOOKUP(Table1[Parameter],$L$5:$M$133,2,0)</f>
        <v>% P&amp;L</v>
      </c>
    </row>
    <row r="212" spans="2:7" x14ac:dyDescent="0.25">
      <c r="B212" s="7" t="s">
        <v>135</v>
      </c>
      <c r="C212" s="7" t="s">
        <v>144</v>
      </c>
      <c r="D212" s="7" t="s">
        <v>107</v>
      </c>
      <c r="E212" s="9">
        <v>0.19976182244247243</v>
      </c>
      <c r="F212" s="7" t="s">
        <v>134</v>
      </c>
      <c r="G212" s="7" t="str">
        <f>VLOOKUP(Table1[Parameter],$L$5:$M$133,2,0)</f>
        <v>% P&amp;L</v>
      </c>
    </row>
    <row r="213" spans="2:7" x14ac:dyDescent="0.25">
      <c r="B213" s="7" t="s">
        <v>135</v>
      </c>
      <c r="C213" s="7" t="s">
        <v>133</v>
      </c>
      <c r="D213" s="7" t="s">
        <v>109</v>
      </c>
      <c r="E213" s="9">
        <v>0.11040872565257949</v>
      </c>
      <c r="F213" s="7" t="s">
        <v>134</v>
      </c>
      <c r="G213" s="7" t="str">
        <f>VLOOKUP(Table1[Parameter],$L$5:$M$133,2,0)</f>
        <v>% Efficiency Metrics</v>
      </c>
    </row>
    <row r="214" spans="2:7" x14ac:dyDescent="0.25">
      <c r="B214" s="7" t="s">
        <v>135</v>
      </c>
      <c r="C214" s="7" t="s">
        <v>136</v>
      </c>
      <c r="D214" s="7" t="s">
        <v>109</v>
      </c>
      <c r="E214" s="9">
        <v>0.16946735669768542</v>
      </c>
      <c r="F214" s="7" t="s">
        <v>134</v>
      </c>
      <c r="G214" s="7" t="str">
        <f>VLOOKUP(Table1[Parameter],$L$5:$M$133,2,0)</f>
        <v>% Efficiency Metrics</v>
      </c>
    </row>
    <row r="215" spans="2:7" x14ac:dyDescent="0.25">
      <c r="B215" s="7" t="s">
        <v>135</v>
      </c>
      <c r="C215" s="7" t="s">
        <v>137</v>
      </c>
      <c r="D215" s="7" t="s">
        <v>109</v>
      </c>
      <c r="E215" s="9">
        <v>0.17084132122316847</v>
      </c>
      <c r="F215" s="7" t="s">
        <v>134</v>
      </c>
      <c r="G215" s="7" t="str">
        <f>VLOOKUP(Table1[Parameter],$L$5:$M$133,2,0)</f>
        <v>% Efficiency Metrics</v>
      </c>
    </row>
    <row r="216" spans="2:7" x14ac:dyDescent="0.25">
      <c r="B216" s="7" t="s">
        <v>135</v>
      </c>
      <c r="C216" s="7" t="s">
        <v>138</v>
      </c>
      <c r="D216" s="7" t="s">
        <v>109</v>
      </c>
      <c r="E216" s="9">
        <v>0.15597835939810875</v>
      </c>
      <c r="F216" s="7" t="s">
        <v>134</v>
      </c>
      <c r="G216" s="7" t="str">
        <f>VLOOKUP(Table1[Parameter],$L$5:$M$133,2,0)</f>
        <v>% Efficiency Metrics</v>
      </c>
    </row>
    <row r="217" spans="2:7" x14ac:dyDescent="0.25">
      <c r="B217" s="7" t="s">
        <v>135</v>
      </c>
      <c r="C217" s="7" t="s">
        <v>139</v>
      </c>
      <c r="D217" s="7" t="s">
        <v>109</v>
      </c>
      <c r="E217" s="9">
        <v>0.14798309456628356</v>
      </c>
      <c r="F217" s="7" t="s">
        <v>134</v>
      </c>
      <c r="G217" s="7" t="str">
        <f>VLOOKUP(Table1[Parameter],$L$5:$M$133,2,0)</f>
        <v>% Efficiency Metrics</v>
      </c>
    </row>
    <row r="218" spans="2:7" x14ac:dyDescent="0.25">
      <c r="B218" s="7" t="s">
        <v>135</v>
      </c>
      <c r="C218" s="7" t="s">
        <v>140</v>
      </c>
      <c r="D218" s="7" t="s">
        <v>109</v>
      </c>
      <c r="E218" s="9">
        <v>0.14179525853733996</v>
      </c>
      <c r="F218" s="7" t="s">
        <v>134</v>
      </c>
      <c r="G218" s="7" t="str">
        <f>VLOOKUP(Table1[Parameter],$L$5:$M$133,2,0)</f>
        <v>% Efficiency Metrics</v>
      </c>
    </row>
    <row r="219" spans="2:7" x14ac:dyDescent="0.25">
      <c r="B219" s="7" t="s">
        <v>135</v>
      </c>
      <c r="C219" s="7" t="s">
        <v>141</v>
      </c>
      <c r="D219" s="7" t="s">
        <v>109</v>
      </c>
      <c r="E219" s="9">
        <v>0.1388043884000017</v>
      </c>
      <c r="F219" s="7" t="s">
        <v>134</v>
      </c>
      <c r="G219" s="7" t="str">
        <f>VLOOKUP(Table1[Parameter],$L$5:$M$133,2,0)</f>
        <v>% Efficiency Metrics</v>
      </c>
    </row>
    <row r="220" spans="2:7" x14ac:dyDescent="0.25">
      <c r="B220" s="7" t="s">
        <v>135</v>
      </c>
      <c r="C220" s="7" t="s">
        <v>142</v>
      </c>
      <c r="D220" s="7" t="s">
        <v>109</v>
      </c>
      <c r="E220" s="9">
        <v>0.10553391269603435</v>
      </c>
      <c r="F220" s="7" t="s">
        <v>134</v>
      </c>
      <c r="G220" s="7" t="str">
        <f>VLOOKUP(Table1[Parameter],$L$5:$M$133,2,0)</f>
        <v>% Efficiency Metrics</v>
      </c>
    </row>
    <row r="221" spans="2:7" x14ac:dyDescent="0.25">
      <c r="B221" s="7" t="s">
        <v>135</v>
      </c>
      <c r="C221" s="7" t="s">
        <v>143</v>
      </c>
      <c r="D221" s="7" t="s">
        <v>109</v>
      </c>
      <c r="E221" s="9">
        <v>0.11107050102337419</v>
      </c>
      <c r="F221" s="7" t="s">
        <v>134</v>
      </c>
      <c r="G221" s="7" t="str">
        <f>VLOOKUP(Table1[Parameter],$L$5:$M$133,2,0)</f>
        <v>% Efficiency Metrics</v>
      </c>
    </row>
    <row r="222" spans="2:7" x14ac:dyDescent="0.25">
      <c r="B222" s="7" t="s">
        <v>135</v>
      </c>
      <c r="C222" s="7" t="s">
        <v>144</v>
      </c>
      <c r="D222" s="7" t="s">
        <v>109</v>
      </c>
      <c r="E222" s="9">
        <v>0.16138681659278462</v>
      </c>
      <c r="F222" s="7" t="s">
        <v>134</v>
      </c>
      <c r="G222" s="7" t="str">
        <f>VLOOKUP(Table1[Parameter],$L$5:$M$133,2,0)</f>
        <v>% Efficiency Metrics</v>
      </c>
    </row>
    <row r="223" spans="2:7" x14ac:dyDescent="0.25">
      <c r="B223" s="7" t="s">
        <v>135</v>
      </c>
      <c r="C223" s="7" t="s">
        <v>133</v>
      </c>
      <c r="D223" s="7" t="s">
        <v>64</v>
      </c>
      <c r="E223" s="9">
        <v>0.16886547407657426</v>
      </c>
      <c r="F223" s="7" t="s">
        <v>134</v>
      </c>
      <c r="G223" s="7" t="str">
        <f>VLOOKUP(Table1[Parameter],$L$5:$M$133,2,0)</f>
        <v>% Return Metrics</v>
      </c>
    </row>
    <row r="224" spans="2:7" x14ac:dyDescent="0.25">
      <c r="B224" s="7" t="s">
        <v>135</v>
      </c>
      <c r="C224" s="7" t="s">
        <v>136</v>
      </c>
      <c r="D224" s="7" t="s">
        <v>64</v>
      </c>
      <c r="E224" s="9">
        <v>0.20630603780145543</v>
      </c>
      <c r="F224" s="7" t="s">
        <v>134</v>
      </c>
      <c r="G224" s="7" t="str">
        <f>VLOOKUP(Table1[Parameter],$L$5:$M$133,2,0)</f>
        <v>% Return Metrics</v>
      </c>
    </row>
    <row r="225" spans="2:7" x14ac:dyDescent="0.25">
      <c r="B225" s="7" t="s">
        <v>135</v>
      </c>
      <c r="C225" s="7" t="s">
        <v>137</v>
      </c>
      <c r="D225" s="7" t="s">
        <v>64</v>
      </c>
      <c r="E225" s="9">
        <v>0.1938978270623678</v>
      </c>
      <c r="F225" s="7" t="s">
        <v>134</v>
      </c>
      <c r="G225" s="7" t="str">
        <f>VLOOKUP(Table1[Parameter],$L$5:$M$133,2,0)</f>
        <v>% Return Metrics</v>
      </c>
    </row>
    <row r="226" spans="2:7" x14ac:dyDescent="0.25">
      <c r="B226" s="7" t="s">
        <v>135</v>
      </c>
      <c r="C226" s="7" t="s">
        <v>138</v>
      </c>
      <c r="D226" s="7" t="s">
        <v>64</v>
      </c>
      <c r="E226" s="9">
        <v>0.16079703429101019</v>
      </c>
      <c r="F226" s="7" t="s">
        <v>134</v>
      </c>
      <c r="G226" s="7" t="str">
        <f>VLOOKUP(Table1[Parameter],$L$5:$M$133,2,0)</f>
        <v>% Return Metrics</v>
      </c>
    </row>
    <row r="227" spans="2:7" x14ac:dyDescent="0.25">
      <c r="B227" s="7" t="s">
        <v>135</v>
      </c>
      <c r="C227" s="7" t="s">
        <v>139</v>
      </c>
      <c r="D227" s="7" t="s">
        <v>64</v>
      </c>
      <c r="E227" s="9">
        <v>0.14822257873849529</v>
      </c>
      <c r="F227" s="7" t="s">
        <v>134</v>
      </c>
      <c r="G227" s="7" t="str">
        <f>VLOOKUP(Table1[Parameter],$L$5:$M$133,2,0)</f>
        <v>% Return Metrics</v>
      </c>
    </row>
    <row r="228" spans="2:7" x14ac:dyDescent="0.25">
      <c r="B228" s="7" t="s">
        <v>135</v>
      </c>
      <c r="C228" s="7" t="s">
        <v>140</v>
      </c>
      <c r="D228" s="7" t="s">
        <v>64</v>
      </c>
      <c r="E228" s="9">
        <v>0.13965535629942252</v>
      </c>
      <c r="F228" s="7" t="s">
        <v>134</v>
      </c>
      <c r="G228" s="7" t="str">
        <f>VLOOKUP(Table1[Parameter],$L$5:$M$133,2,0)</f>
        <v>% Return Metrics</v>
      </c>
    </row>
    <row r="229" spans="2:7" x14ac:dyDescent="0.25">
      <c r="B229" s="7" t="s">
        <v>135</v>
      </c>
      <c r="C229" s="7" t="s">
        <v>141</v>
      </c>
      <c r="D229" s="7" t="s">
        <v>64</v>
      </c>
      <c r="E229" s="9">
        <v>0.10766546100640902</v>
      </c>
      <c r="F229" s="7" t="s">
        <v>134</v>
      </c>
      <c r="G229" s="7" t="str">
        <f>VLOOKUP(Table1[Parameter],$L$5:$M$133,2,0)</f>
        <v>% Return Metrics</v>
      </c>
    </row>
    <row r="230" spans="2:7" x14ac:dyDescent="0.25">
      <c r="B230" s="7" t="s">
        <v>135</v>
      </c>
      <c r="C230" s="7" t="s">
        <v>142</v>
      </c>
      <c r="D230" s="7" t="s">
        <v>64</v>
      </c>
      <c r="E230" s="9">
        <v>8.2646270589298076E-2</v>
      </c>
      <c r="F230" s="7" t="s">
        <v>134</v>
      </c>
      <c r="G230" s="7" t="str">
        <f>VLOOKUP(Table1[Parameter],$L$5:$M$133,2,0)</f>
        <v>% Return Metrics</v>
      </c>
    </row>
    <row r="231" spans="2:7" x14ac:dyDescent="0.25">
      <c r="B231" s="7" t="s">
        <v>135</v>
      </c>
      <c r="C231" s="7" t="s">
        <v>143</v>
      </c>
      <c r="D231" s="7" t="s">
        <v>64</v>
      </c>
      <c r="E231" s="9">
        <v>8.8722223771154546E-2</v>
      </c>
      <c r="F231" s="7" t="s">
        <v>134</v>
      </c>
      <c r="G231" s="7" t="str">
        <f>VLOOKUP(Table1[Parameter],$L$5:$M$133,2,0)</f>
        <v>% Return Metrics</v>
      </c>
    </row>
    <row r="232" spans="2:7" x14ac:dyDescent="0.25">
      <c r="B232" s="7" t="s">
        <v>135</v>
      </c>
      <c r="C232" s="7" t="s">
        <v>144</v>
      </c>
      <c r="D232" s="7" t="s">
        <v>64</v>
      </c>
      <c r="E232" s="9">
        <v>0.12768305603515931</v>
      </c>
      <c r="F232" s="7" t="s">
        <v>134</v>
      </c>
      <c r="G232" s="7" t="str">
        <f>VLOOKUP(Table1[Parameter],$L$5:$M$133,2,0)</f>
        <v>% Return Metrics</v>
      </c>
    </row>
    <row r="233" spans="2:7" x14ac:dyDescent="0.25">
      <c r="B233" s="7" t="s">
        <v>135</v>
      </c>
      <c r="C233" s="7" t="s">
        <v>133</v>
      </c>
      <c r="D233" s="7" t="s">
        <v>62</v>
      </c>
      <c r="E233" s="9">
        <v>0</v>
      </c>
      <c r="F233" s="7" t="s">
        <v>134</v>
      </c>
      <c r="G233" s="7" t="str">
        <f>VLOOKUP(Table1[Parameter],$L$5:$M$133,2,0)</f>
        <v>% Return Metrics</v>
      </c>
    </row>
    <row r="234" spans="2:7" x14ac:dyDescent="0.25">
      <c r="B234" s="7" t="s">
        <v>135</v>
      </c>
      <c r="C234" s="7" t="s">
        <v>136</v>
      </c>
      <c r="D234" s="7" t="s">
        <v>62</v>
      </c>
      <c r="E234" s="9">
        <v>0.27914997043946665</v>
      </c>
      <c r="F234" s="7" t="s">
        <v>134</v>
      </c>
      <c r="G234" s="7" t="str">
        <f>VLOOKUP(Table1[Parameter],$L$5:$M$133,2,0)</f>
        <v>% Return Metrics</v>
      </c>
    </row>
    <row r="235" spans="2:7" x14ac:dyDescent="0.25">
      <c r="B235" s="7" t="s">
        <v>135</v>
      </c>
      <c r="C235" s="7" t="s">
        <v>137</v>
      </c>
      <c r="D235" s="7" t="s">
        <v>62</v>
      </c>
      <c r="E235" s="9">
        <v>0.25166676101847701</v>
      </c>
      <c r="F235" s="7" t="s">
        <v>134</v>
      </c>
      <c r="G235" s="7" t="str">
        <f>VLOOKUP(Table1[Parameter],$L$5:$M$133,2,0)</f>
        <v>% Return Metrics</v>
      </c>
    </row>
    <row r="236" spans="2:7" x14ac:dyDescent="0.25">
      <c r="B236" s="7" t="s">
        <v>135</v>
      </c>
      <c r="C236" s="7" t="s">
        <v>138</v>
      </c>
      <c r="D236" s="7" t="s">
        <v>62</v>
      </c>
      <c r="E236" s="9">
        <v>0.20084749311840153</v>
      </c>
      <c r="F236" s="7" t="s">
        <v>134</v>
      </c>
      <c r="G236" s="7" t="str">
        <f>VLOOKUP(Table1[Parameter],$L$5:$M$133,2,0)</f>
        <v>% Return Metrics</v>
      </c>
    </row>
    <row r="237" spans="2:7" x14ac:dyDescent="0.25">
      <c r="B237" s="7" t="s">
        <v>135</v>
      </c>
      <c r="C237" s="7" t="s">
        <v>139</v>
      </c>
      <c r="D237" s="7" t="s">
        <v>62</v>
      </c>
      <c r="E237" s="9">
        <v>0.20679870405091841</v>
      </c>
      <c r="F237" s="7" t="s">
        <v>134</v>
      </c>
      <c r="G237" s="7" t="str">
        <f>VLOOKUP(Table1[Parameter],$L$5:$M$133,2,0)</f>
        <v>% Return Metrics</v>
      </c>
    </row>
    <row r="238" spans="2:7" x14ac:dyDescent="0.25">
      <c r="B238" s="7" t="s">
        <v>135</v>
      </c>
      <c r="C238" s="7" t="s">
        <v>140</v>
      </c>
      <c r="D238" s="7" t="s">
        <v>62</v>
      </c>
      <c r="E238" s="9">
        <v>0.19270988945324169</v>
      </c>
      <c r="F238" s="7" t="s">
        <v>134</v>
      </c>
      <c r="G238" s="7" t="str">
        <f>VLOOKUP(Table1[Parameter],$L$5:$M$133,2,0)</f>
        <v>% Return Metrics</v>
      </c>
    </row>
    <row r="239" spans="2:7" x14ac:dyDescent="0.25">
      <c r="B239" s="7" t="s">
        <v>135</v>
      </c>
      <c r="C239" s="7" t="s">
        <v>141</v>
      </c>
      <c r="D239" s="7" t="s">
        <v>62</v>
      </c>
      <c r="E239" s="9">
        <v>0.15408695335652817</v>
      </c>
      <c r="F239" s="7" t="s">
        <v>134</v>
      </c>
      <c r="G239" s="7" t="str">
        <f>VLOOKUP(Table1[Parameter],$L$5:$M$133,2,0)</f>
        <v>% Return Metrics</v>
      </c>
    </row>
    <row r="240" spans="2:7" x14ac:dyDescent="0.25">
      <c r="B240" s="7" t="s">
        <v>135</v>
      </c>
      <c r="C240" s="7" t="s">
        <v>142</v>
      </c>
      <c r="D240" s="7" t="s">
        <v>62</v>
      </c>
      <c r="E240" s="9">
        <v>0.11782072628896385</v>
      </c>
      <c r="F240" s="7" t="s">
        <v>134</v>
      </c>
      <c r="G240" s="7" t="str">
        <f>VLOOKUP(Table1[Parameter],$L$5:$M$133,2,0)</f>
        <v>% Return Metrics</v>
      </c>
    </row>
    <row r="241" spans="2:7" x14ac:dyDescent="0.25">
      <c r="B241" s="7" t="s">
        <v>135</v>
      </c>
      <c r="C241" s="7" t="s">
        <v>143</v>
      </c>
      <c r="D241" s="7" t="s">
        <v>62</v>
      </c>
      <c r="E241" s="9">
        <v>0.13208141766225287</v>
      </c>
      <c r="F241" s="7" t="s">
        <v>134</v>
      </c>
      <c r="G241" s="7" t="str">
        <f>VLOOKUP(Table1[Parameter],$L$5:$M$133,2,0)</f>
        <v>% Return Metrics</v>
      </c>
    </row>
    <row r="242" spans="2:7" x14ac:dyDescent="0.25">
      <c r="B242" s="7" t="s">
        <v>135</v>
      </c>
      <c r="C242" s="7" t="s">
        <v>144</v>
      </c>
      <c r="D242" s="7" t="s">
        <v>62</v>
      </c>
      <c r="E242" s="9">
        <v>0.19692416565814039</v>
      </c>
      <c r="F242" s="7" t="s">
        <v>134</v>
      </c>
      <c r="G242" s="7" t="str">
        <f>VLOOKUP(Table1[Parameter],$L$5:$M$133,2,0)</f>
        <v>% Return Metrics</v>
      </c>
    </row>
    <row r="243" spans="2:7" x14ac:dyDescent="0.25">
      <c r="B243" s="7" t="s">
        <v>135</v>
      </c>
      <c r="C243" s="7" t="s">
        <v>133</v>
      </c>
      <c r="D243" s="7" t="s">
        <v>103</v>
      </c>
      <c r="E243" s="9">
        <v>13.012425954187432</v>
      </c>
      <c r="F243" s="7" t="s">
        <v>134</v>
      </c>
      <c r="G243" s="7" t="str">
        <f>VLOOKUP(Table1[Parameter],$L$5:$M$133,2,0)</f>
        <v>WC Metrics</v>
      </c>
    </row>
    <row r="244" spans="2:7" x14ac:dyDescent="0.25">
      <c r="B244" s="7" t="s">
        <v>135</v>
      </c>
      <c r="C244" s="7" t="s">
        <v>136</v>
      </c>
      <c r="D244" s="7" t="s">
        <v>103</v>
      </c>
      <c r="E244" s="9">
        <v>10.180641433822174</v>
      </c>
      <c r="F244" s="7" t="s">
        <v>134</v>
      </c>
      <c r="G244" s="7" t="str">
        <f>VLOOKUP(Table1[Parameter],$L$5:$M$133,2,0)</f>
        <v>WC Metrics</v>
      </c>
    </row>
    <row r="245" spans="2:7" x14ac:dyDescent="0.25">
      <c r="B245" s="7" t="s">
        <v>135</v>
      </c>
      <c r="C245" s="7" t="s">
        <v>137</v>
      </c>
      <c r="D245" s="7" t="s">
        <v>103</v>
      </c>
      <c r="E245" s="9">
        <v>14.329357721277642</v>
      </c>
      <c r="F245" s="7" t="s">
        <v>134</v>
      </c>
      <c r="G245" s="7" t="str">
        <f>VLOOKUP(Table1[Parameter],$L$5:$M$133,2,0)</f>
        <v>WC Metrics</v>
      </c>
    </row>
    <row r="246" spans="2:7" x14ac:dyDescent="0.25">
      <c r="B246" s="7" t="s">
        <v>135</v>
      </c>
      <c r="C246" s="7" t="s">
        <v>138</v>
      </c>
      <c r="D246" s="7" t="s">
        <v>103</v>
      </c>
      <c r="E246" s="9">
        <v>13.809003559058423</v>
      </c>
      <c r="F246" s="7" t="s">
        <v>134</v>
      </c>
      <c r="G246" s="7" t="str">
        <f>VLOOKUP(Table1[Parameter],$L$5:$M$133,2,0)</f>
        <v>WC Metrics</v>
      </c>
    </row>
    <row r="247" spans="2:7" x14ac:dyDescent="0.25">
      <c r="B247" s="7" t="s">
        <v>135</v>
      </c>
      <c r="C247" s="7" t="s">
        <v>139</v>
      </c>
      <c r="D247" s="7" t="s">
        <v>103</v>
      </c>
      <c r="E247" s="9">
        <v>15.253823703936932</v>
      </c>
      <c r="F247" s="7" t="s">
        <v>134</v>
      </c>
      <c r="G247" s="7" t="str">
        <f>VLOOKUP(Table1[Parameter],$L$5:$M$133,2,0)</f>
        <v>WC Metrics</v>
      </c>
    </row>
    <row r="248" spans="2:7" x14ac:dyDescent="0.25">
      <c r="B248" s="7" t="s">
        <v>135</v>
      </c>
      <c r="C248" s="7" t="s">
        <v>140</v>
      </c>
      <c r="D248" s="7" t="s">
        <v>103</v>
      </c>
      <c r="E248" s="9">
        <v>18.325521135475885</v>
      </c>
      <c r="F248" s="7" t="s">
        <v>134</v>
      </c>
      <c r="G248" s="7" t="str">
        <f>VLOOKUP(Table1[Parameter],$L$5:$M$133,2,0)</f>
        <v>WC Metrics</v>
      </c>
    </row>
    <row r="249" spans="2:7" x14ac:dyDescent="0.25">
      <c r="B249" s="7" t="s">
        <v>135</v>
      </c>
      <c r="C249" s="7" t="s">
        <v>141</v>
      </c>
      <c r="D249" s="7" t="s">
        <v>103</v>
      </c>
      <c r="E249" s="9">
        <v>16.902483813806214</v>
      </c>
      <c r="F249" s="7" t="s">
        <v>134</v>
      </c>
      <c r="G249" s="7" t="str">
        <f>VLOOKUP(Table1[Parameter],$L$5:$M$133,2,0)</f>
        <v>WC Metrics</v>
      </c>
    </row>
    <row r="250" spans="2:7" x14ac:dyDescent="0.25">
      <c r="B250" s="7" t="s">
        <v>135</v>
      </c>
      <c r="C250" s="7" t="s">
        <v>142</v>
      </c>
      <c r="D250" s="7" t="s">
        <v>103</v>
      </c>
      <c r="E250" s="9">
        <v>27.189966037358907</v>
      </c>
      <c r="F250" s="7" t="s">
        <v>134</v>
      </c>
      <c r="G250" s="7" t="str">
        <f>VLOOKUP(Table1[Parameter],$L$5:$M$133,2,0)</f>
        <v>WC Metrics</v>
      </c>
    </row>
    <row r="251" spans="2:7" x14ac:dyDescent="0.25">
      <c r="B251" s="7" t="s">
        <v>135</v>
      </c>
      <c r="C251" s="7" t="s">
        <v>143</v>
      </c>
      <c r="D251" s="7" t="s">
        <v>103</v>
      </c>
      <c r="E251" s="9">
        <v>13.470679038888219</v>
      </c>
      <c r="F251" s="7" t="s">
        <v>134</v>
      </c>
      <c r="G251" s="7" t="str">
        <f>VLOOKUP(Table1[Parameter],$L$5:$M$133,2,0)</f>
        <v>WC Metrics</v>
      </c>
    </row>
    <row r="252" spans="2:7" x14ac:dyDescent="0.25">
      <c r="B252" s="7" t="s">
        <v>135</v>
      </c>
      <c r="C252" s="7" t="s">
        <v>144</v>
      </c>
      <c r="D252" s="7" t="s">
        <v>103</v>
      </c>
      <c r="E252" s="9">
        <v>10.032556072127917</v>
      </c>
      <c r="F252" s="7" t="s">
        <v>134</v>
      </c>
      <c r="G252" s="7" t="str">
        <f>VLOOKUP(Table1[Parameter],$L$5:$M$133,2,0)</f>
        <v>WC Metrics</v>
      </c>
    </row>
    <row r="253" spans="2:7" x14ac:dyDescent="0.25">
      <c r="B253" s="7" t="s">
        <v>135</v>
      </c>
      <c r="C253" s="7" t="s">
        <v>133</v>
      </c>
      <c r="D253" s="7" t="s">
        <v>110</v>
      </c>
      <c r="E253" s="9">
        <v>3.7841854609152614</v>
      </c>
      <c r="F253" s="7" t="s">
        <v>134</v>
      </c>
      <c r="G253" s="7" t="str">
        <f>VLOOKUP(Table1[Parameter],$L$5:$M$133,2,0)</f>
        <v>Efficiency Metrics</v>
      </c>
    </row>
    <row r="254" spans="2:7" x14ac:dyDescent="0.25">
      <c r="B254" s="7" t="s">
        <v>135</v>
      </c>
      <c r="C254" s="7" t="s">
        <v>136</v>
      </c>
      <c r="D254" s="7" t="s">
        <v>110</v>
      </c>
      <c r="E254" s="9">
        <v>4.5965080800090412</v>
      </c>
      <c r="F254" s="7" t="s">
        <v>134</v>
      </c>
      <c r="G254" s="7" t="str">
        <f>VLOOKUP(Table1[Parameter],$L$5:$M$133,2,0)</f>
        <v>Efficiency Metrics</v>
      </c>
    </row>
    <row r="255" spans="2:7" x14ac:dyDescent="0.25">
      <c r="B255" s="7" t="s">
        <v>135</v>
      </c>
      <c r="C255" s="7" t="s">
        <v>137</v>
      </c>
      <c r="D255" s="7" t="s">
        <v>110</v>
      </c>
      <c r="E255" s="9">
        <v>5.0020698509183328</v>
      </c>
      <c r="F255" s="7" t="s">
        <v>134</v>
      </c>
      <c r="G255" s="7" t="str">
        <f>VLOOKUP(Table1[Parameter],$L$5:$M$133,2,0)</f>
        <v>Efficiency Metrics</v>
      </c>
    </row>
    <row r="256" spans="2:7" x14ac:dyDescent="0.25">
      <c r="B256" s="7" t="s">
        <v>135</v>
      </c>
      <c r="C256" s="7" t="s">
        <v>138</v>
      </c>
      <c r="D256" s="7" t="s">
        <v>110</v>
      </c>
      <c r="E256" s="9">
        <v>3.8576608079506762</v>
      </c>
      <c r="F256" s="7" t="s">
        <v>134</v>
      </c>
      <c r="G256" s="7" t="str">
        <f>VLOOKUP(Table1[Parameter],$L$5:$M$133,2,0)</f>
        <v>Efficiency Metrics</v>
      </c>
    </row>
    <row r="257" spans="2:7" x14ac:dyDescent="0.25">
      <c r="B257" s="7" t="s">
        <v>135</v>
      </c>
      <c r="C257" s="7" t="s">
        <v>139</v>
      </c>
      <c r="D257" s="7" t="s">
        <v>110</v>
      </c>
      <c r="E257" s="9">
        <v>4.1976210244505818</v>
      </c>
      <c r="F257" s="7" t="s">
        <v>134</v>
      </c>
      <c r="G257" s="7" t="str">
        <f>VLOOKUP(Table1[Parameter],$L$5:$M$133,2,0)</f>
        <v>Efficiency Metrics</v>
      </c>
    </row>
    <row r="258" spans="2:7" x14ac:dyDescent="0.25">
      <c r="B258" s="7" t="s">
        <v>135</v>
      </c>
      <c r="C258" s="7" t="s">
        <v>140</v>
      </c>
      <c r="D258" s="7" t="s">
        <v>110</v>
      </c>
      <c r="E258" s="9">
        <v>3.4773662551440325</v>
      </c>
      <c r="F258" s="7" t="s">
        <v>134</v>
      </c>
      <c r="G258" s="7" t="str">
        <f>VLOOKUP(Table1[Parameter],$L$5:$M$133,2,0)</f>
        <v>Efficiency Metrics</v>
      </c>
    </row>
    <row r="259" spans="2:7" x14ac:dyDescent="0.25">
      <c r="B259" s="7" t="s">
        <v>135</v>
      </c>
      <c r="C259" s="7" t="s">
        <v>141</v>
      </c>
      <c r="D259" s="7" t="s">
        <v>110</v>
      </c>
      <c r="E259" s="9">
        <v>3.1587157455343831</v>
      </c>
      <c r="F259" s="7" t="s">
        <v>134</v>
      </c>
      <c r="G259" s="7" t="str">
        <f>VLOOKUP(Table1[Parameter],$L$5:$M$133,2,0)</f>
        <v>Efficiency Metrics</v>
      </c>
    </row>
    <row r="260" spans="2:7" x14ac:dyDescent="0.25">
      <c r="B260" s="7" t="s">
        <v>135</v>
      </c>
      <c r="C260" s="7" t="s">
        <v>142</v>
      </c>
      <c r="D260" s="7" t="s">
        <v>110</v>
      </c>
      <c r="E260" s="9">
        <v>3.6867270216357215</v>
      </c>
      <c r="F260" s="7" t="s">
        <v>134</v>
      </c>
      <c r="G260" s="7" t="str">
        <f>VLOOKUP(Table1[Parameter],$L$5:$M$133,2,0)</f>
        <v>Efficiency Metrics</v>
      </c>
    </row>
    <row r="261" spans="2:7" x14ac:dyDescent="0.25">
      <c r="B261" s="7" t="s">
        <v>135</v>
      </c>
      <c r="C261" s="7" t="s">
        <v>143</v>
      </c>
      <c r="D261" s="7" t="s">
        <v>110</v>
      </c>
      <c r="E261" s="9">
        <v>3.9730759374733062</v>
      </c>
      <c r="F261" s="7" t="s">
        <v>134</v>
      </c>
      <c r="G261" s="7" t="str">
        <f>VLOOKUP(Table1[Parameter],$L$5:$M$133,2,0)</f>
        <v>Efficiency Metrics</v>
      </c>
    </row>
    <row r="262" spans="2:7" x14ac:dyDescent="0.25">
      <c r="B262" s="7" t="s">
        <v>135</v>
      </c>
      <c r="C262" s="7" t="s">
        <v>144</v>
      </c>
      <c r="D262" s="7" t="s">
        <v>110</v>
      </c>
      <c r="E262" s="9">
        <v>3.8924947393032503</v>
      </c>
      <c r="F262" s="7" t="s">
        <v>134</v>
      </c>
      <c r="G262" s="7" t="str">
        <f>VLOOKUP(Table1[Parameter],$L$5:$M$133,2,0)</f>
        <v>Efficiency Metrics</v>
      </c>
    </row>
    <row r="263" spans="2:7" x14ac:dyDescent="0.25">
      <c r="B263" s="7" t="s">
        <v>135</v>
      </c>
      <c r="C263" s="7" t="s">
        <v>133</v>
      </c>
      <c r="D263" s="7" t="s">
        <v>8</v>
      </c>
      <c r="E263" s="9">
        <v>214.37999999999985</v>
      </c>
      <c r="F263" s="7" t="s">
        <v>134</v>
      </c>
      <c r="G263" s="7" t="str">
        <f>VLOOKUP(Table1[Parameter],$L$5:$M$133,2,0)</f>
        <v>P&amp;L</v>
      </c>
    </row>
    <row r="264" spans="2:7" x14ac:dyDescent="0.25">
      <c r="B264" s="7" t="s">
        <v>135</v>
      </c>
      <c r="C264" s="7" t="s">
        <v>136</v>
      </c>
      <c r="D264" s="7" t="s">
        <v>8</v>
      </c>
      <c r="E264" s="9">
        <v>298.89000000000027</v>
      </c>
      <c r="F264" s="7" t="s">
        <v>134</v>
      </c>
      <c r="G264" s="7" t="str">
        <f>VLOOKUP(Table1[Parameter],$L$5:$M$133,2,0)</f>
        <v>P&amp;L</v>
      </c>
    </row>
    <row r="265" spans="2:7" x14ac:dyDescent="0.25">
      <c r="B265" s="7" t="s">
        <v>135</v>
      </c>
      <c r="C265" s="7" t="s">
        <v>137</v>
      </c>
      <c r="D265" s="7" t="s">
        <v>8</v>
      </c>
      <c r="E265" s="9">
        <v>355.82999999999987</v>
      </c>
      <c r="F265" s="7" t="s">
        <v>134</v>
      </c>
      <c r="G265" s="7" t="str">
        <f>VLOOKUP(Table1[Parameter],$L$5:$M$133,2,0)</f>
        <v>P&amp;L</v>
      </c>
    </row>
    <row r="266" spans="2:7" x14ac:dyDescent="0.25">
      <c r="B266" s="7" t="s">
        <v>135</v>
      </c>
      <c r="C266" s="7" t="s">
        <v>138</v>
      </c>
      <c r="D266" s="7" t="s">
        <v>8</v>
      </c>
      <c r="E266" s="9">
        <v>356.31999999999982</v>
      </c>
      <c r="F266" s="7" t="s">
        <v>134</v>
      </c>
      <c r="G266" s="7" t="str">
        <f>VLOOKUP(Table1[Parameter],$L$5:$M$133,2,0)</f>
        <v>P&amp;L</v>
      </c>
    </row>
    <row r="267" spans="2:7" x14ac:dyDescent="0.25">
      <c r="B267" s="7" t="s">
        <v>135</v>
      </c>
      <c r="C267" s="7" t="s">
        <v>139</v>
      </c>
      <c r="D267" s="7" t="s">
        <v>8</v>
      </c>
      <c r="E267" s="9">
        <v>378.9199999999999</v>
      </c>
      <c r="F267" s="7" t="s">
        <v>134</v>
      </c>
      <c r="G267" s="7" t="str">
        <f>VLOOKUP(Table1[Parameter],$L$5:$M$133,2,0)</f>
        <v>P&amp;L</v>
      </c>
    </row>
    <row r="268" spans="2:7" x14ac:dyDescent="0.25">
      <c r="B268" s="7" t="s">
        <v>135</v>
      </c>
      <c r="C268" s="7" t="s">
        <v>140</v>
      </c>
      <c r="D268" s="7" t="s">
        <v>8</v>
      </c>
      <c r="E268" s="9">
        <v>398.43999999999988</v>
      </c>
      <c r="F268" s="7" t="s">
        <v>134</v>
      </c>
      <c r="G268" s="7" t="str">
        <f>VLOOKUP(Table1[Parameter],$L$5:$M$133,2,0)</f>
        <v>P&amp;L</v>
      </c>
    </row>
    <row r="269" spans="2:7" x14ac:dyDescent="0.25">
      <c r="B269" s="7" t="s">
        <v>135</v>
      </c>
      <c r="C269" s="7" t="s">
        <v>141</v>
      </c>
      <c r="D269" s="7" t="s">
        <v>8</v>
      </c>
      <c r="E269" s="9">
        <v>360.78</v>
      </c>
      <c r="F269" s="7" t="s">
        <v>134</v>
      </c>
      <c r="G269" s="7" t="str">
        <f>VLOOKUP(Table1[Parameter],$L$5:$M$133,2,0)</f>
        <v>P&amp;L</v>
      </c>
    </row>
    <row r="270" spans="2:7" x14ac:dyDescent="0.25">
      <c r="B270" s="7" t="s">
        <v>135</v>
      </c>
      <c r="C270" s="7" t="s">
        <v>142</v>
      </c>
      <c r="D270" s="7" t="s">
        <v>8</v>
      </c>
      <c r="E270" s="9">
        <v>300.56999999999994</v>
      </c>
      <c r="F270" s="7" t="s">
        <v>134</v>
      </c>
      <c r="G270" s="7" t="str">
        <f>VLOOKUP(Table1[Parameter],$L$5:$M$133,2,0)</f>
        <v>P&amp;L</v>
      </c>
    </row>
    <row r="271" spans="2:7" x14ac:dyDescent="0.25">
      <c r="B271" s="7" t="s">
        <v>135</v>
      </c>
      <c r="C271" s="7" t="s">
        <v>143</v>
      </c>
      <c r="D271" s="7" t="s">
        <v>8</v>
      </c>
      <c r="E271" s="9">
        <v>333.13999999999993</v>
      </c>
      <c r="F271" s="7" t="s">
        <v>134</v>
      </c>
      <c r="G271" s="7" t="str">
        <f>VLOOKUP(Table1[Parameter],$L$5:$M$133,2,0)</f>
        <v>P&amp;L</v>
      </c>
    </row>
    <row r="272" spans="2:7" x14ac:dyDescent="0.25">
      <c r="B272" s="7" t="s">
        <v>135</v>
      </c>
      <c r="C272" s="7" t="s">
        <v>144</v>
      </c>
      <c r="D272" s="7" t="s">
        <v>8</v>
      </c>
      <c r="E272" s="9">
        <v>482.57999999999953</v>
      </c>
      <c r="F272" s="7" t="s">
        <v>134</v>
      </c>
      <c r="G272" s="7" t="str">
        <f>VLOOKUP(Table1[Parameter],$L$5:$M$133,2,0)</f>
        <v>P&amp;L</v>
      </c>
    </row>
    <row r="273" spans="2:7" x14ac:dyDescent="0.25">
      <c r="B273" s="7" t="s">
        <v>135</v>
      </c>
      <c r="C273" s="7" t="s">
        <v>133</v>
      </c>
      <c r="D273" s="7" t="s">
        <v>56</v>
      </c>
      <c r="E273" s="9">
        <v>0.15505681366131671</v>
      </c>
      <c r="F273" s="7" t="s">
        <v>134</v>
      </c>
      <c r="G273" s="7" t="str">
        <f>VLOOKUP(Table1[Parameter],$L$5:$M$133,2,0)</f>
        <v>% Efficiency Metrics</v>
      </c>
    </row>
    <row r="274" spans="2:7" x14ac:dyDescent="0.25">
      <c r="B274" s="7" t="s">
        <v>135</v>
      </c>
      <c r="C274" s="7" t="s">
        <v>136</v>
      </c>
      <c r="D274" s="7" t="s">
        <v>56</v>
      </c>
      <c r="E274" s="9">
        <v>0.18370846599220658</v>
      </c>
      <c r="F274" s="7" t="s">
        <v>134</v>
      </c>
      <c r="G274" s="7" t="str">
        <f>VLOOKUP(Table1[Parameter],$L$5:$M$133,2,0)</f>
        <v>% Efficiency Metrics</v>
      </c>
    </row>
    <row r="275" spans="2:7" x14ac:dyDescent="0.25">
      <c r="B275" s="7" t="s">
        <v>135</v>
      </c>
      <c r="C275" s="7" t="s">
        <v>137</v>
      </c>
      <c r="D275" s="7" t="s">
        <v>56</v>
      </c>
      <c r="E275" s="9">
        <v>0.18638235016813845</v>
      </c>
      <c r="F275" s="7" t="s">
        <v>134</v>
      </c>
      <c r="G275" s="7" t="str">
        <f>VLOOKUP(Table1[Parameter],$L$5:$M$133,2,0)</f>
        <v>% Efficiency Metrics</v>
      </c>
    </row>
    <row r="276" spans="2:7" x14ac:dyDescent="0.25">
      <c r="B276" s="7" t="s">
        <v>135</v>
      </c>
      <c r="C276" s="7" t="s">
        <v>138</v>
      </c>
      <c r="D276" s="7" t="s">
        <v>56</v>
      </c>
      <c r="E276" s="9">
        <v>0.16999513372708788</v>
      </c>
      <c r="F276" s="7" t="s">
        <v>134</v>
      </c>
      <c r="G276" s="7" t="str">
        <f>VLOOKUP(Table1[Parameter],$L$5:$M$133,2,0)</f>
        <v>% Efficiency Metrics</v>
      </c>
    </row>
    <row r="277" spans="2:7" x14ac:dyDescent="0.25">
      <c r="B277" s="7" t="s">
        <v>135</v>
      </c>
      <c r="C277" s="7" t="s">
        <v>139</v>
      </c>
      <c r="D277" s="7" t="s">
        <v>56</v>
      </c>
      <c r="E277" s="9">
        <v>0.15295623075028958</v>
      </c>
      <c r="F277" s="7" t="s">
        <v>134</v>
      </c>
      <c r="G277" s="7" t="str">
        <f>VLOOKUP(Table1[Parameter],$L$5:$M$133,2,0)</f>
        <v>% Efficiency Metrics</v>
      </c>
    </row>
    <row r="278" spans="2:7" x14ac:dyDescent="0.25">
      <c r="B278" s="7" t="s">
        <v>135</v>
      </c>
      <c r="C278" s="7" t="s">
        <v>140</v>
      </c>
      <c r="D278" s="7" t="s">
        <v>56</v>
      </c>
      <c r="E278" s="9">
        <v>0.15409366902579569</v>
      </c>
      <c r="F278" s="7" t="s">
        <v>134</v>
      </c>
      <c r="G278" s="7" t="str">
        <f>VLOOKUP(Table1[Parameter],$L$5:$M$133,2,0)</f>
        <v>% Efficiency Metrics</v>
      </c>
    </row>
    <row r="279" spans="2:7" x14ac:dyDescent="0.25">
      <c r="B279" s="7" t="s">
        <v>135</v>
      </c>
      <c r="C279" s="7" t="s">
        <v>141</v>
      </c>
      <c r="D279" s="7" t="s">
        <v>56</v>
      </c>
      <c r="E279" s="9">
        <v>0.15479536103042446</v>
      </c>
      <c r="F279" s="7" t="s">
        <v>134</v>
      </c>
      <c r="G279" s="7" t="str">
        <f>VLOOKUP(Table1[Parameter],$L$5:$M$133,2,0)</f>
        <v>% Efficiency Metrics</v>
      </c>
    </row>
    <row r="280" spans="2:7" x14ac:dyDescent="0.25">
      <c r="B280" s="7" t="s">
        <v>135</v>
      </c>
      <c r="C280" s="7" t="s">
        <v>142</v>
      </c>
      <c r="D280" s="7" t="s">
        <v>56</v>
      </c>
      <c r="E280" s="9">
        <v>0.12509989012086703</v>
      </c>
      <c r="F280" s="7" t="s">
        <v>134</v>
      </c>
      <c r="G280" s="7" t="str">
        <f>VLOOKUP(Table1[Parameter],$L$5:$M$133,2,0)</f>
        <v>% Efficiency Metrics</v>
      </c>
    </row>
    <row r="281" spans="2:7" x14ac:dyDescent="0.25">
      <c r="B281" s="7" t="s">
        <v>135</v>
      </c>
      <c r="C281" s="7" t="s">
        <v>143</v>
      </c>
      <c r="D281" s="7" t="s">
        <v>56</v>
      </c>
      <c r="E281" s="9">
        <v>0.14324659018592728</v>
      </c>
      <c r="F281" s="7" t="s">
        <v>134</v>
      </c>
      <c r="G281" s="7" t="str">
        <f>VLOOKUP(Table1[Parameter],$L$5:$M$133,2,0)</f>
        <v>% Efficiency Metrics</v>
      </c>
    </row>
    <row r="282" spans="2:7" x14ac:dyDescent="0.25">
      <c r="B282" s="7" t="s">
        <v>135</v>
      </c>
      <c r="C282" s="7" t="s">
        <v>144</v>
      </c>
      <c r="D282" s="7" t="s">
        <v>56</v>
      </c>
      <c r="E282" s="9">
        <v>0.19324611669730041</v>
      </c>
      <c r="F282" s="7" t="s">
        <v>134</v>
      </c>
      <c r="G282" s="7" t="str">
        <f>VLOOKUP(Table1[Parameter],$L$5:$M$133,2,0)</f>
        <v>% Efficiency Metrics</v>
      </c>
    </row>
    <row r="283" spans="2:7" x14ac:dyDescent="0.25">
      <c r="B283" s="7" t="s">
        <v>135</v>
      </c>
      <c r="C283" s="7" t="s">
        <v>133</v>
      </c>
      <c r="D283" s="7" t="s">
        <v>111</v>
      </c>
      <c r="E283" s="9">
        <v>0.47328564505746468</v>
      </c>
      <c r="F283" s="7" t="s">
        <v>134</v>
      </c>
      <c r="G283" s="7" t="str">
        <f>VLOOKUP(Table1[Parameter],$L$5:$M$133,2,0)</f>
        <v>% DD</v>
      </c>
    </row>
    <row r="284" spans="2:7" x14ac:dyDescent="0.25">
      <c r="B284" s="7" t="s">
        <v>135</v>
      </c>
      <c r="C284" s="7" t="s">
        <v>136</v>
      </c>
      <c r="D284" s="7" t="s">
        <v>111</v>
      </c>
      <c r="E284" s="9">
        <v>0.38746020233807421</v>
      </c>
      <c r="F284" s="7" t="s">
        <v>134</v>
      </c>
      <c r="G284" s="7" t="str">
        <f>VLOOKUP(Table1[Parameter],$L$5:$M$133,2,0)</f>
        <v>% DD</v>
      </c>
    </row>
    <row r="285" spans="2:7" x14ac:dyDescent="0.25">
      <c r="B285" s="7" t="s">
        <v>135</v>
      </c>
      <c r="C285" s="7" t="s">
        <v>137</v>
      </c>
      <c r="D285" s="7" t="s">
        <v>111</v>
      </c>
      <c r="E285" s="9">
        <v>0.39176278324271663</v>
      </c>
      <c r="F285" s="7" t="s">
        <v>134</v>
      </c>
      <c r="G285" s="7" t="str">
        <f>VLOOKUP(Table1[Parameter],$L$5:$M$133,2,0)</f>
        <v>% DD</v>
      </c>
    </row>
    <row r="286" spans="2:7" x14ac:dyDescent="0.25">
      <c r="B286" s="7" t="s">
        <v>135</v>
      </c>
      <c r="C286" s="7" t="s">
        <v>138</v>
      </c>
      <c r="D286" s="7" t="s">
        <v>111</v>
      </c>
      <c r="E286" s="9">
        <v>0.47373643884239958</v>
      </c>
      <c r="F286" s="7" t="s">
        <v>134</v>
      </c>
      <c r="G286" s="7" t="str">
        <f>VLOOKUP(Table1[Parameter],$L$5:$M$133,2,0)</f>
        <v>% DD</v>
      </c>
    </row>
    <row r="287" spans="2:7" x14ac:dyDescent="0.25">
      <c r="B287" s="7" t="s">
        <v>135</v>
      </c>
      <c r="C287" s="7" t="s">
        <v>139</v>
      </c>
      <c r="D287" s="7" t="s">
        <v>111</v>
      </c>
      <c r="E287" s="9">
        <v>0.38664922839693056</v>
      </c>
      <c r="F287" s="7" t="s">
        <v>134</v>
      </c>
      <c r="G287" s="7" t="str">
        <f>VLOOKUP(Table1[Parameter],$L$5:$M$133,2,0)</f>
        <v>% DD</v>
      </c>
    </row>
    <row r="288" spans="2:7" x14ac:dyDescent="0.25">
      <c r="B288" s="7" t="s">
        <v>135</v>
      </c>
      <c r="C288" s="7" t="s">
        <v>140</v>
      </c>
      <c r="D288" s="7" t="s">
        <v>111</v>
      </c>
      <c r="E288" s="9">
        <v>0.45221410063039025</v>
      </c>
      <c r="F288" s="7" t="s">
        <v>134</v>
      </c>
      <c r="G288" s="7" t="str">
        <f>VLOOKUP(Table1[Parameter],$L$5:$M$133,2,0)</f>
        <v>% DD</v>
      </c>
    </row>
    <row r="289" spans="2:7" x14ac:dyDescent="0.25">
      <c r="B289" s="7" t="s">
        <v>135</v>
      </c>
      <c r="C289" s="7" t="s">
        <v>141</v>
      </c>
      <c r="D289" s="7" t="s">
        <v>111</v>
      </c>
      <c r="E289" s="9">
        <v>0.4484294350600036</v>
      </c>
      <c r="F289" s="7" t="s">
        <v>134</v>
      </c>
      <c r="G289" s="7" t="str">
        <f>VLOOKUP(Table1[Parameter],$L$5:$M$133,2,0)</f>
        <v>% DD</v>
      </c>
    </row>
    <row r="290" spans="2:7" x14ac:dyDescent="0.25">
      <c r="B290" s="7" t="s">
        <v>135</v>
      </c>
      <c r="C290" s="7" t="s">
        <v>142</v>
      </c>
      <c r="D290" s="7" t="s">
        <v>111</v>
      </c>
      <c r="E290" s="9">
        <v>0.43204558319182235</v>
      </c>
      <c r="F290" s="7" t="s">
        <v>134</v>
      </c>
      <c r="G290" s="7" t="str">
        <f>VLOOKUP(Table1[Parameter],$L$5:$M$133,2,0)</f>
        <v>% DD</v>
      </c>
    </row>
    <row r="291" spans="2:7" x14ac:dyDescent="0.25">
      <c r="B291" s="7" t="s">
        <v>135</v>
      </c>
      <c r="C291" s="7" t="s">
        <v>143</v>
      </c>
      <c r="D291" s="7" t="s">
        <v>111</v>
      </c>
      <c r="E291" s="9">
        <v>0.40170017715553574</v>
      </c>
      <c r="F291" s="7" t="s">
        <v>134</v>
      </c>
      <c r="G291" s="7" t="str">
        <f>VLOOKUP(Table1[Parameter],$L$5:$M$133,2,0)</f>
        <v>% DD</v>
      </c>
    </row>
    <row r="292" spans="2:7" x14ac:dyDescent="0.25">
      <c r="B292" s="7" t="s">
        <v>135</v>
      </c>
      <c r="C292" s="7" t="s">
        <v>144</v>
      </c>
      <c r="D292" s="7" t="s">
        <v>111</v>
      </c>
      <c r="E292" s="9">
        <v>0.44050407851899903</v>
      </c>
      <c r="F292" s="7" t="s">
        <v>134</v>
      </c>
      <c r="G292" s="7" t="str">
        <f>VLOOKUP(Table1[Parameter],$L$5:$M$133,2,0)</f>
        <v>% DD</v>
      </c>
    </row>
    <row r="293" spans="2:7" x14ac:dyDescent="0.25">
      <c r="B293" s="7" t="s">
        <v>135</v>
      </c>
      <c r="C293" s="7" t="s">
        <v>133</v>
      </c>
      <c r="D293" s="7" t="s">
        <v>113</v>
      </c>
      <c r="E293" s="9">
        <v>8.6142674256287119E-2</v>
      </c>
      <c r="F293" s="7" t="s">
        <v>134</v>
      </c>
      <c r="G293" s="7" t="str">
        <f>VLOOKUP(Table1[Parameter],$L$5:$M$133,2,0)</f>
        <v>% DD</v>
      </c>
    </row>
    <row r="294" spans="2:7" x14ac:dyDescent="0.25">
      <c r="B294" s="7" t="s">
        <v>135</v>
      </c>
      <c r="C294" s="7" t="s">
        <v>136</v>
      </c>
      <c r="D294" s="7" t="s">
        <v>113</v>
      </c>
      <c r="E294" s="9">
        <v>9.7001807028973916E-2</v>
      </c>
      <c r="F294" s="7" t="s">
        <v>134</v>
      </c>
      <c r="G294" s="7" t="str">
        <f>VLOOKUP(Table1[Parameter],$L$5:$M$133,2,0)</f>
        <v>% DD</v>
      </c>
    </row>
    <row r="295" spans="2:7" x14ac:dyDescent="0.25">
      <c r="B295" s="7" t="s">
        <v>135</v>
      </c>
      <c r="C295" s="7" t="s">
        <v>137</v>
      </c>
      <c r="D295" s="7" t="s">
        <v>113</v>
      </c>
      <c r="E295" s="9">
        <v>9.4498046240715713E-2</v>
      </c>
      <c r="F295" s="7" t="s">
        <v>134</v>
      </c>
      <c r="G295" s="7" t="str">
        <f>VLOOKUP(Table1[Parameter],$L$5:$M$133,2,0)</f>
        <v>% DD</v>
      </c>
    </row>
    <row r="296" spans="2:7" x14ac:dyDescent="0.25">
      <c r="B296" s="7" t="s">
        <v>135</v>
      </c>
      <c r="C296" s="7" t="s">
        <v>138</v>
      </c>
      <c r="D296" s="7" t="s">
        <v>113</v>
      </c>
      <c r="E296" s="9">
        <v>0.104300449414616</v>
      </c>
      <c r="F296" s="7" t="s">
        <v>134</v>
      </c>
      <c r="G296" s="7" t="str">
        <f>VLOOKUP(Table1[Parameter],$L$5:$M$133,2,0)</f>
        <v>% DD</v>
      </c>
    </row>
    <row r="297" spans="2:7" x14ac:dyDescent="0.25">
      <c r="B297" s="7" t="s">
        <v>135</v>
      </c>
      <c r="C297" s="7" t="s">
        <v>139</v>
      </c>
      <c r="D297" s="7" t="s">
        <v>113</v>
      </c>
      <c r="E297" s="9">
        <v>9.64594661144548E-2</v>
      </c>
      <c r="F297" s="7" t="s">
        <v>134</v>
      </c>
      <c r="G297" s="7" t="str">
        <f>VLOOKUP(Table1[Parameter],$L$5:$M$133,2,0)</f>
        <v>% DD</v>
      </c>
    </row>
    <row r="298" spans="2:7" x14ac:dyDescent="0.25">
      <c r="B298" s="7" t="s">
        <v>135</v>
      </c>
      <c r="C298" s="7" t="s">
        <v>140</v>
      </c>
      <c r="D298" s="7" t="s">
        <v>113</v>
      </c>
      <c r="E298" s="9">
        <v>0.10532931121166417</v>
      </c>
      <c r="F298" s="7" t="s">
        <v>134</v>
      </c>
      <c r="G298" s="7" t="str">
        <f>VLOOKUP(Table1[Parameter],$L$5:$M$133,2,0)</f>
        <v>% DD</v>
      </c>
    </row>
    <row r="299" spans="2:7" x14ac:dyDescent="0.25">
      <c r="B299" s="7" t="s">
        <v>135</v>
      </c>
      <c r="C299" s="7" t="s">
        <v>141</v>
      </c>
      <c r="D299" s="7" t="s">
        <v>113</v>
      </c>
      <c r="E299" s="9">
        <v>0.11334840755312804</v>
      </c>
      <c r="F299" s="7" t="s">
        <v>134</v>
      </c>
      <c r="G299" s="7" t="str">
        <f>VLOOKUP(Table1[Parameter],$L$5:$M$133,2,0)</f>
        <v>% DD</v>
      </c>
    </row>
    <row r="300" spans="2:7" x14ac:dyDescent="0.25">
      <c r="B300" s="7" t="s">
        <v>135</v>
      </c>
      <c r="C300" s="7" t="s">
        <v>142</v>
      </c>
      <c r="D300" s="7" t="s">
        <v>113</v>
      </c>
      <c r="E300" s="9">
        <v>0.1094795724702827</v>
      </c>
      <c r="F300" s="7" t="s">
        <v>134</v>
      </c>
      <c r="G300" s="7" t="str">
        <f>VLOOKUP(Table1[Parameter],$L$5:$M$133,2,0)</f>
        <v>% DD</v>
      </c>
    </row>
    <row r="301" spans="2:7" x14ac:dyDescent="0.25">
      <c r="B301" s="7" t="s">
        <v>135</v>
      </c>
      <c r="C301" s="7" t="s">
        <v>143</v>
      </c>
      <c r="D301" s="7" t="s">
        <v>113</v>
      </c>
      <c r="E301" s="9">
        <v>0.10275881047797596</v>
      </c>
      <c r="F301" s="7" t="s">
        <v>134</v>
      </c>
      <c r="G301" s="7" t="str">
        <f>VLOOKUP(Table1[Parameter],$L$5:$M$133,2,0)</f>
        <v>% DD</v>
      </c>
    </row>
    <row r="302" spans="2:7" x14ac:dyDescent="0.25">
      <c r="B302" s="7" t="s">
        <v>135</v>
      </c>
      <c r="C302" s="7" t="s">
        <v>144</v>
      </c>
      <c r="D302" s="7" t="s">
        <v>113</v>
      </c>
      <c r="E302" s="9">
        <v>0.11240454423501239</v>
      </c>
      <c r="F302" s="7" t="s">
        <v>134</v>
      </c>
      <c r="G302" s="7" t="str">
        <f>VLOOKUP(Table1[Parameter],$L$5:$M$133,2,0)</f>
        <v>% DD</v>
      </c>
    </row>
    <row r="303" spans="2:7" x14ac:dyDescent="0.25">
      <c r="B303" s="7" t="s">
        <v>135</v>
      </c>
      <c r="C303" s="7" t="s">
        <v>133</v>
      </c>
      <c r="D303" s="7" t="s">
        <v>114</v>
      </c>
      <c r="E303" s="9">
        <v>0.27527321910327718</v>
      </c>
      <c r="F303" s="7" t="s">
        <v>134</v>
      </c>
      <c r="G303" s="7" t="str">
        <f>VLOOKUP(Table1[Parameter],$L$5:$M$133,2,0)</f>
        <v>% DD</v>
      </c>
    </row>
    <row r="304" spans="2:7" x14ac:dyDescent="0.25">
      <c r="B304" s="7" t="s">
        <v>135</v>
      </c>
      <c r="C304" s="7" t="s">
        <v>136</v>
      </c>
      <c r="D304" s="7" t="s">
        <v>114</v>
      </c>
      <c r="E304" s="9">
        <v>0.29125127536908874</v>
      </c>
      <c r="F304" s="7" t="s">
        <v>134</v>
      </c>
      <c r="G304" s="7" t="str">
        <f>VLOOKUP(Table1[Parameter],$L$5:$M$133,2,0)</f>
        <v>% DD</v>
      </c>
    </row>
    <row r="305" spans="2:7" x14ac:dyDescent="0.25">
      <c r="B305" s="7" t="s">
        <v>135</v>
      </c>
      <c r="C305" s="7" t="s">
        <v>137</v>
      </c>
      <c r="D305" s="7" t="s">
        <v>114</v>
      </c>
      <c r="E305" s="9">
        <v>0.27824570225337064</v>
      </c>
      <c r="F305" s="7" t="s">
        <v>134</v>
      </c>
      <c r="G305" s="7" t="str">
        <f>VLOOKUP(Table1[Parameter],$L$5:$M$133,2,0)</f>
        <v>% DD</v>
      </c>
    </row>
    <row r="306" spans="2:7" x14ac:dyDescent="0.25">
      <c r="B306" s="7" t="s">
        <v>135</v>
      </c>
      <c r="C306" s="7" t="s">
        <v>138</v>
      </c>
      <c r="D306" s="7" t="s">
        <v>114</v>
      </c>
      <c r="E306" s="9">
        <v>0.27920956461170005</v>
      </c>
      <c r="F306" s="7" t="s">
        <v>134</v>
      </c>
      <c r="G306" s="7" t="str">
        <f>VLOOKUP(Table1[Parameter],$L$5:$M$133,2,0)</f>
        <v>% DD</v>
      </c>
    </row>
    <row r="307" spans="2:7" x14ac:dyDescent="0.25">
      <c r="B307" s="7" t="s">
        <v>135</v>
      </c>
      <c r="C307" s="7" t="s">
        <v>139</v>
      </c>
      <c r="D307" s="7" t="s">
        <v>114</v>
      </c>
      <c r="E307" s="9">
        <v>0.26468629279339284</v>
      </c>
      <c r="F307" s="7" t="s">
        <v>134</v>
      </c>
      <c r="G307" s="7" t="str">
        <f>VLOOKUP(Table1[Parameter],$L$5:$M$133,2,0)</f>
        <v>% DD</v>
      </c>
    </row>
    <row r="308" spans="2:7" x14ac:dyDescent="0.25">
      <c r="B308" s="7" t="s">
        <v>135</v>
      </c>
      <c r="C308" s="7" t="s">
        <v>140</v>
      </c>
      <c r="D308" s="7" t="s">
        <v>114</v>
      </c>
      <c r="E308" s="9">
        <v>0.2647793634218974</v>
      </c>
      <c r="F308" s="7" t="s">
        <v>134</v>
      </c>
      <c r="G308" s="7" t="str">
        <f>VLOOKUP(Table1[Parameter],$L$5:$M$133,2,0)</f>
        <v>% DD</v>
      </c>
    </row>
    <row r="309" spans="2:7" x14ac:dyDescent="0.25">
      <c r="B309" s="7" t="s">
        <v>135</v>
      </c>
      <c r="C309" s="7" t="s">
        <v>141</v>
      </c>
      <c r="D309" s="7" t="s">
        <v>114</v>
      </c>
      <c r="E309" s="9">
        <v>0.21975895550244778</v>
      </c>
      <c r="F309" s="7" t="s">
        <v>134</v>
      </c>
      <c r="G309" s="7" t="str">
        <f>VLOOKUP(Table1[Parameter],$L$5:$M$133,2,0)</f>
        <v>% DD</v>
      </c>
    </row>
    <row r="310" spans="2:7" x14ac:dyDescent="0.25">
      <c r="B310" s="7" t="s">
        <v>135</v>
      </c>
      <c r="C310" s="7" t="s">
        <v>142</v>
      </c>
      <c r="D310" s="7" t="s">
        <v>114</v>
      </c>
      <c r="E310" s="9">
        <v>0.17648087104185398</v>
      </c>
      <c r="F310" s="7" t="s">
        <v>134</v>
      </c>
      <c r="G310" s="7" t="str">
        <f>VLOOKUP(Table1[Parameter],$L$5:$M$133,2,0)</f>
        <v>% DD</v>
      </c>
    </row>
    <row r="311" spans="2:7" x14ac:dyDescent="0.25">
      <c r="B311" s="7" t="s">
        <v>135</v>
      </c>
      <c r="C311" s="7" t="s">
        <v>143</v>
      </c>
      <c r="D311" s="7" t="s">
        <v>114</v>
      </c>
      <c r="E311" s="9">
        <v>0.22230869782081492</v>
      </c>
      <c r="F311" s="7" t="s">
        <v>134</v>
      </c>
      <c r="G311" s="7" t="str">
        <f>VLOOKUP(Table1[Parameter],$L$5:$M$133,2,0)</f>
        <v>% DD</v>
      </c>
    </row>
    <row r="312" spans="2:7" x14ac:dyDescent="0.25">
      <c r="B312" s="7" t="s">
        <v>135</v>
      </c>
      <c r="C312" s="7" t="s">
        <v>144</v>
      </c>
      <c r="D312" s="7" t="s">
        <v>114</v>
      </c>
      <c r="E312" s="9">
        <v>0.23129627627411173</v>
      </c>
      <c r="F312" s="7" t="s">
        <v>134</v>
      </c>
      <c r="G312" s="7" t="str">
        <f>VLOOKUP(Table1[Parameter],$L$5:$M$133,2,0)</f>
        <v>% DD</v>
      </c>
    </row>
    <row r="313" spans="2:7" x14ac:dyDescent="0.25">
      <c r="B313" s="7" t="s">
        <v>135</v>
      </c>
      <c r="C313" s="7" t="s">
        <v>133</v>
      </c>
      <c r="D313" s="7" t="s">
        <v>115</v>
      </c>
      <c r="E313" s="9">
        <v>1.0248880723858845E-2</v>
      </c>
      <c r="F313" s="7" t="s">
        <v>134</v>
      </c>
      <c r="G313" s="7" t="str">
        <f>VLOOKUP(Table1[Parameter],$L$5:$M$133,2,0)</f>
        <v>% DD</v>
      </c>
    </row>
    <row r="314" spans="2:7" x14ac:dyDescent="0.25">
      <c r="B314" s="7" t="s">
        <v>135</v>
      </c>
      <c r="C314" s="7" t="s">
        <v>136</v>
      </c>
      <c r="D314" s="7" t="s">
        <v>115</v>
      </c>
      <c r="E314" s="9">
        <v>9.7911467872991674E-3</v>
      </c>
      <c r="F314" s="7" t="s">
        <v>134</v>
      </c>
      <c r="G314" s="7" t="str">
        <f>VLOOKUP(Table1[Parameter],$L$5:$M$133,2,0)</f>
        <v>% DD</v>
      </c>
    </row>
    <row r="315" spans="2:7" x14ac:dyDescent="0.25">
      <c r="B315" s="7" t="s">
        <v>135</v>
      </c>
      <c r="C315" s="7" t="s">
        <v>137</v>
      </c>
      <c r="D315" s="7" t="s">
        <v>115</v>
      </c>
      <c r="E315" s="9">
        <v>9.8997454351173811E-3</v>
      </c>
      <c r="F315" s="7" t="s">
        <v>134</v>
      </c>
      <c r="G315" s="7" t="str">
        <f>VLOOKUP(Table1[Parameter],$L$5:$M$133,2,0)</f>
        <v>% DD</v>
      </c>
    </row>
    <row r="316" spans="2:7" x14ac:dyDescent="0.25">
      <c r="B316" s="7" t="s">
        <v>135</v>
      </c>
      <c r="C316" s="7" t="s">
        <v>138</v>
      </c>
      <c r="D316" s="7" t="s">
        <v>115</v>
      </c>
      <c r="E316" s="9">
        <v>1.3735293837008482E-2</v>
      </c>
      <c r="F316" s="7" t="s">
        <v>134</v>
      </c>
      <c r="G316" s="7" t="str">
        <f>VLOOKUP(Table1[Parameter],$L$5:$M$133,2,0)</f>
        <v>% DD</v>
      </c>
    </row>
    <row r="317" spans="2:7" x14ac:dyDescent="0.25">
      <c r="B317" s="7" t="s">
        <v>135</v>
      </c>
      <c r="C317" s="7" t="s">
        <v>139</v>
      </c>
      <c r="D317" s="7" t="s">
        <v>115</v>
      </c>
      <c r="E317" s="9">
        <v>1.2735588198489491E-2</v>
      </c>
      <c r="F317" s="7" t="s">
        <v>134</v>
      </c>
      <c r="G317" s="7" t="str">
        <f>VLOOKUP(Table1[Parameter],$L$5:$M$133,2,0)</f>
        <v>% DD</v>
      </c>
    </row>
    <row r="318" spans="2:7" x14ac:dyDescent="0.25">
      <c r="B318" s="7" t="s">
        <v>135</v>
      </c>
      <c r="C318" s="7" t="s">
        <v>140</v>
      </c>
      <c r="D318" s="7" t="s">
        <v>115</v>
      </c>
      <c r="E318" s="9">
        <v>1.1830452101945315E-2</v>
      </c>
      <c r="F318" s="7" t="s">
        <v>134</v>
      </c>
      <c r="G318" s="7" t="str">
        <f>VLOOKUP(Table1[Parameter],$L$5:$M$133,2,0)</f>
        <v>% DD</v>
      </c>
    </row>
    <row r="319" spans="2:7" x14ac:dyDescent="0.25">
      <c r="B319" s="7" t="s">
        <v>135</v>
      </c>
      <c r="C319" s="7" t="s">
        <v>141</v>
      </c>
      <c r="D319" s="7" t="s">
        <v>115</v>
      </c>
      <c r="E319" s="9">
        <v>1.2438376618083056E-2</v>
      </c>
      <c r="F319" s="7" t="s">
        <v>134</v>
      </c>
      <c r="G319" s="7" t="str">
        <f>VLOOKUP(Table1[Parameter],$L$5:$M$133,2,0)</f>
        <v>% DD</v>
      </c>
    </row>
    <row r="320" spans="2:7" x14ac:dyDescent="0.25">
      <c r="B320" s="7" t="s">
        <v>135</v>
      </c>
      <c r="C320" s="7" t="s">
        <v>142</v>
      </c>
      <c r="D320" s="7" t="s">
        <v>115</v>
      </c>
      <c r="E320" s="9">
        <v>1.262361402457297E-2</v>
      </c>
      <c r="F320" s="7" t="s">
        <v>134</v>
      </c>
      <c r="G320" s="7" t="str">
        <f>VLOOKUP(Table1[Parameter],$L$5:$M$133,2,0)</f>
        <v>% DD</v>
      </c>
    </row>
    <row r="321" spans="2:7" x14ac:dyDescent="0.25">
      <c r="B321" s="7" t="s">
        <v>135</v>
      </c>
      <c r="C321" s="7" t="s">
        <v>143</v>
      </c>
      <c r="D321" s="7" t="s">
        <v>115</v>
      </c>
      <c r="E321" s="9">
        <v>1.3768253040023394E-2</v>
      </c>
      <c r="F321" s="7" t="s">
        <v>134</v>
      </c>
      <c r="G321" s="7" t="str">
        <f>VLOOKUP(Table1[Parameter],$L$5:$M$133,2,0)</f>
        <v>% DD</v>
      </c>
    </row>
    <row r="322" spans="2:7" x14ac:dyDescent="0.25">
      <c r="B322" s="7" t="s">
        <v>135</v>
      </c>
      <c r="C322" s="7" t="s">
        <v>144</v>
      </c>
      <c r="D322" s="7" t="s">
        <v>115</v>
      </c>
      <c r="E322" s="9">
        <v>1.7183038806998154E-2</v>
      </c>
      <c r="F322" s="7" t="s">
        <v>134</v>
      </c>
      <c r="G322" s="7" t="str">
        <f>VLOOKUP(Table1[Parameter],$L$5:$M$133,2,0)</f>
        <v>% DD</v>
      </c>
    </row>
    <row r="323" spans="2:7" x14ac:dyDescent="0.25">
      <c r="B323" s="7" t="s">
        <v>135</v>
      </c>
      <c r="C323" s="7" t="s">
        <v>133</v>
      </c>
      <c r="D323" s="7" t="s">
        <v>116</v>
      </c>
      <c r="E323" s="9">
        <v>4.4120093447804487E-2</v>
      </c>
      <c r="F323" s="7" t="s">
        <v>134</v>
      </c>
      <c r="G323" s="7" t="str">
        <f>VLOOKUP(Table1[Parameter],$L$5:$M$133,2,0)</f>
        <v>% DD</v>
      </c>
    </row>
    <row r="324" spans="2:7" x14ac:dyDescent="0.25">
      <c r="B324" s="7" t="s">
        <v>135</v>
      </c>
      <c r="C324" s="7" t="s">
        <v>136</v>
      </c>
      <c r="D324" s="7" t="s">
        <v>116</v>
      </c>
      <c r="E324" s="9">
        <v>5.0977885407319082E-2</v>
      </c>
      <c r="F324" s="7" t="s">
        <v>134</v>
      </c>
      <c r="G324" s="7" t="str">
        <f>VLOOKUP(Table1[Parameter],$L$5:$M$133,2,0)</f>
        <v>% DD</v>
      </c>
    </row>
    <row r="325" spans="2:7" x14ac:dyDescent="0.25">
      <c r="B325" s="7" t="s">
        <v>135</v>
      </c>
      <c r="C325" s="7" t="s">
        <v>137</v>
      </c>
      <c r="D325" s="7" t="s">
        <v>116</v>
      </c>
      <c r="E325" s="9">
        <v>4.4915511696365901E-2</v>
      </c>
      <c r="F325" s="7" t="s">
        <v>134</v>
      </c>
      <c r="G325" s="7" t="str">
        <f>VLOOKUP(Table1[Parameter],$L$5:$M$133,2,0)</f>
        <v>% DD</v>
      </c>
    </row>
    <row r="326" spans="2:7" x14ac:dyDescent="0.25">
      <c r="B326" s="7" t="s">
        <v>135</v>
      </c>
      <c r="C326" s="7" t="s">
        <v>138</v>
      </c>
      <c r="D326" s="7" t="s">
        <v>116</v>
      </c>
      <c r="E326" s="9">
        <v>6.2741524574678201E-2</v>
      </c>
      <c r="F326" s="7" t="s">
        <v>134</v>
      </c>
      <c r="G326" s="7" t="str">
        <f>VLOOKUP(Table1[Parameter],$L$5:$M$133,2,0)</f>
        <v>% DD</v>
      </c>
    </row>
    <row r="327" spans="2:7" x14ac:dyDescent="0.25">
      <c r="B327" s="7" t="s">
        <v>135</v>
      </c>
      <c r="C327" s="7" t="s">
        <v>139</v>
      </c>
      <c r="D327" s="7" t="s">
        <v>116</v>
      </c>
      <c r="E327" s="9">
        <v>7.5202538237039374E-2</v>
      </c>
      <c r="F327" s="7" t="s">
        <v>134</v>
      </c>
      <c r="G327" s="7" t="str">
        <f>VLOOKUP(Table1[Parameter],$L$5:$M$133,2,0)</f>
        <v>% DD</v>
      </c>
    </row>
    <row r="328" spans="2:7" x14ac:dyDescent="0.25">
      <c r="B328" s="7" t="s">
        <v>135</v>
      </c>
      <c r="C328" s="7" t="s">
        <v>140</v>
      </c>
      <c r="D328" s="7" t="s">
        <v>116</v>
      </c>
      <c r="E328" s="9">
        <v>5.347488107669103E-2</v>
      </c>
      <c r="F328" s="7" t="s">
        <v>134</v>
      </c>
      <c r="G328" s="7" t="str">
        <f>VLOOKUP(Table1[Parameter],$L$5:$M$133,2,0)</f>
        <v>% DD</v>
      </c>
    </row>
    <row r="329" spans="2:7" x14ac:dyDescent="0.25">
      <c r="B329" s="7" t="s">
        <v>135</v>
      </c>
      <c r="C329" s="7" t="s">
        <v>141</v>
      </c>
      <c r="D329" s="7" t="s">
        <v>116</v>
      </c>
      <c r="E329" s="9">
        <v>6.5332583912918477E-2</v>
      </c>
      <c r="F329" s="7" t="s">
        <v>134</v>
      </c>
      <c r="G329" s="7" t="str">
        <f>VLOOKUP(Table1[Parameter],$L$5:$M$133,2,0)</f>
        <v>% DD</v>
      </c>
    </row>
    <row r="330" spans="2:7" x14ac:dyDescent="0.25">
      <c r="B330" s="7" t="s">
        <v>135</v>
      </c>
      <c r="C330" s="7" t="s">
        <v>142</v>
      </c>
      <c r="D330" s="7" t="s">
        <v>116</v>
      </c>
      <c r="E330" s="9">
        <v>6.7350913994605938E-2</v>
      </c>
      <c r="F330" s="7" t="s">
        <v>134</v>
      </c>
      <c r="G330" s="7" t="str">
        <f>VLOOKUP(Table1[Parameter],$L$5:$M$133,2,0)</f>
        <v>% DD</v>
      </c>
    </row>
    <row r="331" spans="2:7" x14ac:dyDescent="0.25">
      <c r="B331" s="7" t="s">
        <v>135</v>
      </c>
      <c r="C331" s="7" t="s">
        <v>143</v>
      </c>
      <c r="D331" s="7" t="s">
        <v>116</v>
      </c>
      <c r="E331" s="9">
        <v>3.6561978638138322E-2</v>
      </c>
      <c r="F331" s="7" t="s">
        <v>134</v>
      </c>
      <c r="G331" s="7" t="str">
        <f>VLOOKUP(Table1[Parameter],$L$5:$M$133,2,0)</f>
        <v>% DD</v>
      </c>
    </row>
    <row r="332" spans="2:7" x14ac:dyDescent="0.25">
      <c r="B332" s="7" t="s">
        <v>135</v>
      </c>
      <c r="C332" s="7" t="s">
        <v>144</v>
      </c>
      <c r="D332" s="7" t="s">
        <v>116</v>
      </c>
      <c r="E332" s="9">
        <v>4.8013198624075479E-2</v>
      </c>
      <c r="F332" s="7" t="s">
        <v>134</v>
      </c>
      <c r="G332" s="7" t="str">
        <f>VLOOKUP(Table1[Parameter],$L$5:$M$133,2,0)</f>
        <v>% DD</v>
      </c>
    </row>
    <row r="333" spans="2:7" x14ac:dyDescent="0.25">
      <c r="B333" s="7" t="s">
        <v>135</v>
      </c>
      <c r="C333" s="7" t="s">
        <v>133</v>
      </c>
      <c r="D333" s="7" t="s">
        <v>117</v>
      </c>
      <c r="E333" s="9">
        <v>0.26709068881966075</v>
      </c>
      <c r="F333" s="7" t="s">
        <v>134</v>
      </c>
      <c r="G333" s="7" t="str">
        <f>VLOOKUP(Table1[Parameter],$L$5:$M$133,2,0)</f>
        <v>% DD</v>
      </c>
    </row>
    <row r="334" spans="2:7" x14ac:dyDescent="0.25">
      <c r="B334" s="7" t="s">
        <v>135</v>
      </c>
      <c r="C334" s="7" t="s">
        <v>136</v>
      </c>
      <c r="D334" s="7" t="s">
        <v>117</v>
      </c>
      <c r="E334" s="9">
        <v>6.1630535975528665E-2</v>
      </c>
      <c r="F334" s="7" t="s">
        <v>134</v>
      </c>
      <c r="G334" s="7" t="str">
        <f>VLOOKUP(Table1[Parameter],$L$5:$M$133,2,0)</f>
        <v>% DD</v>
      </c>
    </row>
    <row r="335" spans="2:7" x14ac:dyDescent="0.25">
      <c r="B335" s="7" t="s">
        <v>135</v>
      </c>
      <c r="C335" s="7" t="s">
        <v>137</v>
      </c>
      <c r="D335" s="7" t="s">
        <v>117</v>
      </c>
      <c r="E335" s="9">
        <v>8.4912140117909693E-2</v>
      </c>
      <c r="F335" s="7" t="s">
        <v>134</v>
      </c>
      <c r="G335" s="7" t="str">
        <f>VLOOKUP(Table1[Parameter],$L$5:$M$133,2,0)</f>
        <v>% DD</v>
      </c>
    </row>
    <row r="336" spans="2:7" x14ac:dyDescent="0.25">
      <c r="B336" s="7" t="s">
        <v>135</v>
      </c>
      <c r="C336" s="7" t="s">
        <v>138</v>
      </c>
      <c r="D336" s="7" t="s">
        <v>117</v>
      </c>
      <c r="E336" s="9">
        <v>9.4636817522950542E-2</v>
      </c>
      <c r="F336" s="7" t="s">
        <v>134</v>
      </c>
      <c r="G336" s="7" t="str">
        <f>VLOOKUP(Table1[Parameter],$L$5:$M$133,2,0)</f>
        <v>% DD</v>
      </c>
    </row>
    <row r="337" spans="2:7" x14ac:dyDescent="0.25">
      <c r="B337" s="7" t="s">
        <v>135</v>
      </c>
      <c r="C337" s="7" t="s">
        <v>139</v>
      </c>
      <c r="D337" s="7" t="s">
        <v>117</v>
      </c>
      <c r="E337" s="9">
        <v>3.4902827355657542E-2</v>
      </c>
      <c r="F337" s="7" t="s">
        <v>134</v>
      </c>
      <c r="G337" s="7" t="str">
        <f>VLOOKUP(Table1[Parameter],$L$5:$M$133,2,0)</f>
        <v>% DD</v>
      </c>
    </row>
    <row r="338" spans="2:7" x14ac:dyDescent="0.25">
      <c r="B338" s="7" t="s">
        <v>135</v>
      </c>
      <c r="C338" s="7" t="s">
        <v>140</v>
      </c>
      <c r="D338" s="7" t="s">
        <v>117</v>
      </c>
      <c r="E338" s="9">
        <v>0.10573917669747955</v>
      </c>
      <c r="F338" s="7" t="s">
        <v>134</v>
      </c>
      <c r="G338" s="7" t="str">
        <f>VLOOKUP(Table1[Parameter],$L$5:$M$133,2,0)</f>
        <v>% DD</v>
      </c>
    </row>
    <row r="339" spans="2:7" x14ac:dyDescent="0.25">
      <c r="B339" s="7" t="s">
        <v>135</v>
      </c>
      <c r="C339" s="7" t="s">
        <v>141</v>
      </c>
      <c r="D339" s="7" t="s">
        <v>117</v>
      </c>
      <c r="E339" s="9">
        <v>8.4502890828704227E-2</v>
      </c>
      <c r="F339" s="7" t="s">
        <v>134</v>
      </c>
      <c r="G339" s="7" t="str">
        <f>VLOOKUP(Table1[Parameter],$L$5:$M$133,2,0)</f>
        <v>% DD</v>
      </c>
    </row>
    <row r="340" spans="2:7" x14ac:dyDescent="0.25">
      <c r="B340" s="7" t="s">
        <v>135</v>
      </c>
      <c r="C340" s="7" t="s">
        <v>142</v>
      </c>
      <c r="D340" s="7" t="s">
        <v>117</v>
      </c>
      <c r="E340" s="9">
        <v>8.7273739905318851E-2</v>
      </c>
      <c r="F340" s="7" t="s">
        <v>134</v>
      </c>
      <c r="G340" s="7" t="str">
        <f>VLOOKUP(Table1[Parameter],$L$5:$M$133,2,0)</f>
        <v>% DD</v>
      </c>
    </row>
    <row r="341" spans="2:7" x14ac:dyDescent="0.25">
      <c r="B341" s="7" t="s">
        <v>135</v>
      </c>
      <c r="C341" s="7" t="s">
        <v>143</v>
      </c>
      <c r="D341" s="7" t="s">
        <v>117</v>
      </c>
      <c r="E341" s="9">
        <v>7.72973307991075E-2</v>
      </c>
      <c r="F341" s="7" t="s">
        <v>134</v>
      </c>
      <c r="G341" s="7" t="str">
        <f>VLOOKUP(Table1[Parameter],$L$5:$M$133,2,0)</f>
        <v>% DD</v>
      </c>
    </row>
    <row r="342" spans="2:7" x14ac:dyDescent="0.25">
      <c r="B342" s="7" t="s">
        <v>135</v>
      </c>
      <c r="C342" s="7" t="s">
        <v>144</v>
      </c>
      <c r="D342" s="7" t="s">
        <v>117</v>
      </c>
      <c r="E342" s="9">
        <v>6.2293490345918363E-2</v>
      </c>
      <c r="F342" s="7" t="s">
        <v>134</v>
      </c>
      <c r="G342" s="7" t="str">
        <f>VLOOKUP(Table1[Parameter],$L$5:$M$133,2,0)</f>
        <v>% DD</v>
      </c>
    </row>
    <row r="343" spans="2:7" x14ac:dyDescent="0.25">
      <c r="B343" s="7" t="s">
        <v>135</v>
      </c>
      <c r="C343" s="7" t="s">
        <v>133</v>
      </c>
      <c r="D343" s="7" t="s">
        <v>118</v>
      </c>
      <c r="E343" s="9">
        <v>0.13093495084710313</v>
      </c>
      <c r="F343" s="7" t="s">
        <v>134</v>
      </c>
      <c r="G343" s="7" t="str">
        <f>VLOOKUP(Table1[Parameter],$L$5:$M$133,2,0)</f>
        <v>% DD</v>
      </c>
    </row>
    <row r="344" spans="2:7" x14ac:dyDescent="0.25">
      <c r="B344" s="7" t="s">
        <v>135</v>
      </c>
      <c r="C344" s="7" t="s">
        <v>136</v>
      </c>
      <c r="D344" s="7" t="s">
        <v>118</v>
      </c>
      <c r="E344" s="9">
        <v>0.13569795464376197</v>
      </c>
      <c r="F344" s="7" t="s">
        <v>134</v>
      </c>
      <c r="G344" s="7" t="str">
        <f>VLOOKUP(Table1[Parameter],$L$5:$M$133,2,0)</f>
        <v>% DD</v>
      </c>
    </row>
    <row r="345" spans="2:7" x14ac:dyDescent="0.25">
      <c r="B345" s="7" t="s">
        <v>135</v>
      </c>
      <c r="C345" s="7" t="s">
        <v>137</v>
      </c>
      <c r="D345" s="7" t="s">
        <v>118</v>
      </c>
      <c r="E345" s="9">
        <v>0.11797395998729755</v>
      </c>
      <c r="F345" s="7" t="s">
        <v>134</v>
      </c>
      <c r="G345" s="7" t="str">
        <f>VLOOKUP(Table1[Parameter],$L$5:$M$133,2,0)</f>
        <v>% DD</v>
      </c>
    </row>
    <row r="346" spans="2:7" x14ac:dyDescent="0.25">
      <c r="B346" s="7" t="s">
        <v>135</v>
      </c>
      <c r="C346" s="7" t="s">
        <v>138</v>
      </c>
      <c r="D346" s="7" t="s">
        <v>118</v>
      </c>
      <c r="E346" s="9">
        <v>0.12483476759556503</v>
      </c>
      <c r="F346" s="7" t="s">
        <v>134</v>
      </c>
      <c r="G346" s="7" t="str">
        <f>VLOOKUP(Table1[Parameter],$L$5:$M$133,2,0)</f>
        <v>% DD</v>
      </c>
    </row>
    <row r="347" spans="2:7" x14ac:dyDescent="0.25">
      <c r="B347" s="7" t="s">
        <v>135</v>
      </c>
      <c r="C347" s="7" t="s">
        <v>139</v>
      </c>
      <c r="D347" s="7" t="s">
        <v>118</v>
      </c>
      <c r="E347" s="9">
        <v>0.12887108645190512</v>
      </c>
      <c r="F347" s="7" t="s">
        <v>134</v>
      </c>
      <c r="G347" s="7" t="str">
        <f>VLOOKUP(Table1[Parameter],$L$5:$M$133,2,0)</f>
        <v>% DD</v>
      </c>
    </row>
    <row r="348" spans="2:7" x14ac:dyDescent="0.25">
      <c r="B348" s="7" t="s">
        <v>135</v>
      </c>
      <c r="C348" s="7" t="s">
        <v>140</v>
      </c>
      <c r="D348" s="7" t="s">
        <v>118</v>
      </c>
      <c r="E348" s="9">
        <v>0.16028623070313194</v>
      </c>
      <c r="F348" s="7" t="s">
        <v>134</v>
      </c>
      <c r="G348" s="7" t="str">
        <f>VLOOKUP(Table1[Parameter],$L$5:$M$133,2,0)</f>
        <v>% DD</v>
      </c>
    </row>
    <row r="349" spans="2:7" x14ac:dyDescent="0.25">
      <c r="B349" s="7" t="s">
        <v>135</v>
      </c>
      <c r="C349" s="7" t="s">
        <v>141</v>
      </c>
      <c r="D349" s="7" t="s">
        <v>118</v>
      </c>
      <c r="E349" s="9">
        <v>0.15371218009615109</v>
      </c>
      <c r="F349" s="7" t="s">
        <v>134</v>
      </c>
      <c r="G349" s="7" t="str">
        <f>VLOOKUP(Table1[Parameter],$L$5:$M$133,2,0)</f>
        <v>% DD</v>
      </c>
    </row>
    <row r="350" spans="2:7" x14ac:dyDescent="0.25">
      <c r="B350" s="7" t="s">
        <v>135</v>
      </c>
      <c r="C350" s="7" t="s">
        <v>142</v>
      </c>
      <c r="D350" s="7" t="s">
        <v>118</v>
      </c>
      <c r="E350" s="9">
        <v>0.13977941596662666</v>
      </c>
      <c r="F350" s="7" t="s">
        <v>134</v>
      </c>
      <c r="G350" s="7" t="str">
        <f>VLOOKUP(Table1[Parameter],$L$5:$M$133,2,0)</f>
        <v>% DD</v>
      </c>
    </row>
    <row r="351" spans="2:7" x14ac:dyDescent="0.25">
      <c r="B351" s="7" t="s">
        <v>135</v>
      </c>
      <c r="C351" s="7" t="s">
        <v>143</v>
      </c>
      <c r="D351" s="7" t="s">
        <v>118</v>
      </c>
      <c r="E351" s="9">
        <v>0.15142145098763155</v>
      </c>
      <c r="F351" s="7" t="s">
        <v>134</v>
      </c>
      <c r="G351" s="7" t="str">
        <f>VLOOKUP(Table1[Parameter],$L$5:$M$133,2,0)</f>
        <v>% DD</v>
      </c>
    </row>
    <row r="352" spans="2:7" x14ac:dyDescent="0.25">
      <c r="B352" s="7" t="s">
        <v>135</v>
      </c>
      <c r="C352" s="7" t="s">
        <v>144</v>
      </c>
      <c r="D352" s="7" t="s">
        <v>118</v>
      </c>
      <c r="E352" s="9">
        <v>0.14195397332872489</v>
      </c>
      <c r="F352" s="7" t="s">
        <v>134</v>
      </c>
      <c r="G352" s="7" t="str">
        <f>VLOOKUP(Table1[Parameter],$L$5:$M$133,2,0)</f>
        <v>% DD</v>
      </c>
    </row>
    <row r="353" spans="2:7" x14ac:dyDescent="0.25">
      <c r="B353" s="7" t="s">
        <v>135</v>
      </c>
      <c r="C353" s="7" t="s">
        <v>133</v>
      </c>
      <c r="D353" s="7" t="s">
        <v>119</v>
      </c>
      <c r="E353" s="9">
        <v>6.023570493234396E-2</v>
      </c>
      <c r="F353" s="7" t="s">
        <v>134</v>
      </c>
      <c r="G353" s="7" t="str">
        <f>VLOOKUP(Table1[Parameter],$L$5:$M$133,2,0)</f>
        <v>% DD</v>
      </c>
    </row>
    <row r="354" spans="2:7" x14ac:dyDescent="0.25">
      <c r="B354" s="7" t="s">
        <v>135</v>
      </c>
      <c r="C354" s="7" t="s">
        <v>136</v>
      </c>
      <c r="D354" s="7" t="s">
        <v>119</v>
      </c>
      <c r="E354" s="9">
        <v>6.0393756651294782E-2</v>
      </c>
      <c r="F354" s="7" t="s">
        <v>134</v>
      </c>
      <c r="G354" s="7" t="str">
        <f>VLOOKUP(Table1[Parameter],$L$5:$M$133,2,0)</f>
        <v>% DD</v>
      </c>
    </row>
    <row r="355" spans="2:7" x14ac:dyDescent="0.25">
      <c r="B355" s="7" t="s">
        <v>135</v>
      </c>
      <c r="C355" s="7" t="s">
        <v>137</v>
      </c>
      <c r="D355" s="7" t="s">
        <v>119</v>
      </c>
      <c r="E355" s="9">
        <v>9.6076229781810463E-2</v>
      </c>
      <c r="F355" s="7" t="s">
        <v>134</v>
      </c>
      <c r="G355" s="7" t="str">
        <f>VLOOKUP(Table1[Parameter],$L$5:$M$133,2,0)</f>
        <v>% DD</v>
      </c>
    </row>
    <row r="356" spans="2:7" x14ac:dyDescent="0.25">
      <c r="B356" s="7" t="s">
        <v>135</v>
      </c>
      <c r="C356" s="7" t="s">
        <v>138</v>
      </c>
      <c r="D356" s="7" t="s">
        <v>119</v>
      </c>
      <c r="E356" s="9">
        <v>8.871392805376202E-2</v>
      </c>
      <c r="F356" s="7" t="s">
        <v>134</v>
      </c>
      <c r="G356" s="7" t="str">
        <f>VLOOKUP(Table1[Parameter],$L$5:$M$133,2,0)</f>
        <v>% DD</v>
      </c>
    </row>
    <row r="357" spans="2:7" x14ac:dyDescent="0.25">
      <c r="B357" s="7" t="s">
        <v>135</v>
      </c>
      <c r="C357" s="7" t="s">
        <v>139</v>
      </c>
      <c r="D357" s="7" t="s">
        <v>119</v>
      </c>
      <c r="E357" s="9">
        <v>0.12145070776446938</v>
      </c>
      <c r="F357" s="7" t="s">
        <v>134</v>
      </c>
      <c r="G357" s="7" t="str">
        <f>VLOOKUP(Table1[Parameter],$L$5:$M$133,2,0)</f>
        <v>% DD</v>
      </c>
    </row>
    <row r="358" spans="2:7" x14ac:dyDescent="0.25">
      <c r="B358" s="7" t="s">
        <v>135</v>
      </c>
      <c r="C358" s="7" t="s">
        <v>140</v>
      </c>
      <c r="D358" s="7" t="s">
        <v>119</v>
      </c>
      <c r="E358" s="9">
        <v>6.9243563783627421E-2</v>
      </c>
      <c r="F358" s="7" t="s">
        <v>134</v>
      </c>
      <c r="G358" s="7" t="str">
        <f>VLOOKUP(Table1[Parameter],$L$5:$M$133,2,0)</f>
        <v>% DD</v>
      </c>
    </row>
    <row r="359" spans="2:7" x14ac:dyDescent="0.25">
      <c r="B359" s="7" t="s">
        <v>135</v>
      </c>
      <c r="C359" s="7" t="s">
        <v>141</v>
      </c>
      <c r="D359" s="7" t="s">
        <v>119</v>
      </c>
      <c r="E359" s="9">
        <v>7.6981533551181702E-2</v>
      </c>
      <c r="F359" s="7" t="s">
        <v>134</v>
      </c>
      <c r="G359" s="7" t="str">
        <f>VLOOKUP(Table1[Parameter],$L$5:$M$133,2,0)</f>
        <v>% DD</v>
      </c>
    </row>
    <row r="360" spans="2:7" x14ac:dyDescent="0.25">
      <c r="B360" s="7" t="s">
        <v>135</v>
      </c>
      <c r="C360" s="7" t="s">
        <v>142</v>
      </c>
      <c r="D360" s="7" t="s">
        <v>119</v>
      </c>
      <c r="E360" s="9">
        <v>4.8507971113230686E-2</v>
      </c>
      <c r="F360" s="7" t="s">
        <v>134</v>
      </c>
      <c r="G360" s="7" t="str">
        <f>VLOOKUP(Table1[Parameter],$L$5:$M$133,2,0)</f>
        <v>% DD</v>
      </c>
    </row>
    <row r="361" spans="2:7" x14ac:dyDescent="0.25">
      <c r="B361" s="7" t="s">
        <v>135</v>
      </c>
      <c r="C361" s="7" t="s">
        <v>143</v>
      </c>
      <c r="D361" s="7" t="s">
        <v>119</v>
      </c>
      <c r="E361" s="9">
        <v>6.2243756988445774E-2</v>
      </c>
      <c r="F361" s="7" t="s">
        <v>134</v>
      </c>
      <c r="G361" s="7" t="str">
        <f>VLOOKUP(Table1[Parameter],$L$5:$M$133,2,0)</f>
        <v>% DD</v>
      </c>
    </row>
    <row r="362" spans="2:7" x14ac:dyDescent="0.25">
      <c r="B362" s="7" t="s">
        <v>135</v>
      </c>
      <c r="C362" s="7" t="s">
        <v>144</v>
      </c>
      <c r="D362" s="7" t="s">
        <v>119</v>
      </c>
      <c r="E362" s="9">
        <v>2.3555123846527439E-2</v>
      </c>
      <c r="F362" s="7" t="s">
        <v>134</v>
      </c>
      <c r="G362" s="7" t="str">
        <f>VLOOKUP(Table1[Parameter],$L$5:$M$133,2,0)</f>
        <v>% DD</v>
      </c>
    </row>
    <row r="363" spans="2:7" x14ac:dyDescent="0.25">
      <c r="B363" s="7" t="s">
        <v>135</v>
      </c>
      <c r="C363" s="7" t="s">
        <v>133</v>
      </c>
      <c r="D363" s="7" t="s">
        <v>120</v>
      </c>
      <c r="E363" s="9">
        <v>0.29537429378531072</v>
      </c>
      <c r="F363" s="7" t="s">
        <v>134</v>
      </c>
      <c r="G363" s="7" t="str">
        <f>VLOOKUP(Table1[Parameter],$L$5:$M$133,2,0)</f>
        <v>% DD</v>
      </c>
    </row>
    <row r="364" spans="2:7" x14ac:dyDescent="0.25">
      <c r="B364" s="7" t="s">
        <v>135</v>
      </c>
      <c r="C364" s="7" t="s">
        <v>136</v>
      </c>
      <c r="D364" s="7" t="s">
        <v>120</v>
      </c>
      <c r="E364" s="9">
        <v>0.31274083281541332</v>
      </c>
      <c r="F364" s="7" t="s">
        <v>134</v>
      </c>
      <c r="G364" s="7" t="str">
        <f>VLOOKUP(Table1[Parameter],$L$5:$M$133,2,0)</f>
        <v>% DD</v>
      </c>
    </row>
    <row r="365" spans="2:7" x14ac:dyDescent="0.25">
      <c r="B365" s="7" t="s">
        <v>135</v>
      </c>
      <c r="C365" s="7" t="s">
        <v>137</v>
      </c>
      <c r="D365" s="7" t="s">
        <v>120</v>
      </c>
      <c r="E365" s="9">
        <v>0.29634667703070344</v>
      </c>
      <c r="F365" s="7" t="s">
        <v>134</v>
      </c>
      <c r="G365" s="7" t="str">
        <f>VLOOKUP(Table1[Parameter],$L$5:$M$133,2,0)</f>
        <v>% DD</v>
      </c>
    </row>
    <row r="366" spans="2:7" x14ac:dyDescent="0.25">
      <c r="B366" s="7" t="s">
        <v>135</v>
      </c>
      <c r="C366" s="7" t="s">
        <v>138</v>
      </c>
      <c r="D366" s="7" t="s">
        <v>120</v>
      </c>
      <c r="E366" s="9">
        <v>0.28462252997804421</v>
      </c>
      <c r="F366" s="7" t="s">
        <v>134</v>
      </c>
      <c r="G366" s="7" t="str">
        <f>VLOOKUP(Table1[Parameter],$L$5:$M$133,2,0)</f>
        <v>% DD</v>
      </c>
    </row>
    <row r="367" spans="2:7" x14ac:dyDescent="0.25">
      <c r="B367" s="7" t="s">
        <v>135</v>
      </c>
      <c r="C367" s="7" t="s">
        <v>139</v>
      </c>
      <c r="D367" s="7" t="s">
        <v>120</v>
      </c>
      <c r="E367" s="9">
        <v>0.32475760033993895</v>
      </c>
      <c r="F367" s="7" t="s">
        <v>134</v>
      </c>
      <c r="G367" s="7" t="str">
        <f>VLOOKUP(Table1[Parameter],$L$5:$M$133,2,0)</f>
        <v>% DD</v>
      </c>
    </row>
    <row r="368" spans="2:7" x14ac:dyDescent="0.25">
      <c r="B368" s="7" t="s">
        <v>135</v>
      </c>
      <c r="C368" s="7" t="s">
        <v>140</v>
      </c>
      <c r="D368" s="7" t="s">
        <v>120</v>
      </c>
      <c r="E368" s="9">
        <v>0.32681667281445959</v>
      </c>
      <c r="F368" s="7" t="s">
        <v>134</v>
      </c>
      <c r="G368" s="7" t="str">
        <f>VLOOKUP(Table1[Parameter],$L$5:$M$133,2,0)</f>
        <v>% DD</v>
      </c>
    </row>
    <row r="369" spans="2:7" x14ac:dyDescent="0.25">
      <c r="B369" s="7" t="s">
        <v>135</v>
      </c>
      <c r="C369" s="7" t="s">
        <v>141</v>
      </c>
      <c r="D369" s="7" t="s">
        <v>120</v>
      </c>
      <c r="E369" s="9">
        <v>0.30431395062740912</v>
      </c>
      <c r="F369" s="7" t="s">
        <v>134</v>
      </c>
      <c r="G369" s="7" t="str">
        <f>VLOOKUP(Table1[Parameter],$L$5:$M$133,2,0)</f>
        <v>% DD</v>
      </c>
    </row>
    <row r="370" spans="2:7" x14ac:dyDescent="0.25">
      <c r="B370" s="7" t="s">
        <v>135</v>
      </c>
      <c r="C370" s="7" t="s">
        <v>142</v>
      </c>
      <c r="D370" s="7" t="s">
        <v>120</v>
      </c>
      <c r="E370" s="9">
        <v>0.31284832053020034</v>
      </c>
      <c r="F370" s="7" t="s">
        <v>134</v>
      </c>
      <c r="G370" s="7" t="str">
        <f>VLOOKUP(Table1[Parameter],$L$5:$M$133,2,0)</f>
        <v>% DD</v>
      </c>
    </row>
    <row r="371" spans="2:7" x14ac:dyDescent="0.25">
      <c r="B371" s="7" t="s">
        <v>135</v>
      </c>
      <c r="C371" s="7" t="s">
        <v>143</v>
      </c>
      <c r="D371" s="7" t="s">
        <v>120</v>
      </c>
      <c r="E371" s="9">
        <v>0.31749914177823546</v>
      </c>
      <c r="F371" s="7" t="s">
        <v>134</v>
      </c>
      <c r="G371" s="7" t="str">
        <f>VLOOKUP(Table1[Parameter],$L$5:$M$133,2,0)</f>
        <v>% DD</v>
      </c>
    </row>
    <row r="372" spans="2:7" x14ac:dyDescent="0.25">
      <c r="B372" s="7" t="s">
        <v>135</v>
      </c>
      <c r="C372" s="7" t="s">
        <v>144</v>
      </c>
      <c r="D372" s="7" t="s">
        <v>120</v>
      </c>
      <c r="E372" s="9">
        <v>0.32054093567251463</v>
      </c>
      <c r="F372" s="7" t="s">
        <v>134</v>
      </c>
      <c r="G372" s="7" t="str">
        <f>VLOOKUP(Table1[Parameter],$L$5:$M$133,2,0)</f>
        <v>% DD</v>
      </c>
    </row>
    <row r="373" spans="2:7" x14ac:dyDescent="0.25">
      <c r="B373" s="7" t="s">
        <v>135</v>
      </c>
      <c r="C373" s="7" t="s">
        <v>133</v>
      </c>
      <c r="D373" s="7" t="s">
        <v>53</v>
      </c>
      <c r="E373" s="9">
        <v>8.3227854967850193E-2</v>
      </c>
      <c r="F373" s="7" t="s">
        <v>134</v>
      </c>
      <c r="G373" s="7" t="str">
        <f>VLOOKUP(Table1[Parameter],$L$5:$M$133,2,0)</f>
        <v>% Efficiency Metrics</v>
      </c>
    </row>
    <row r="374" spans="2:7" x14ac:dyDescent="0.25">
      <c r="B374" s="7" t="s">
        <v>135</v>
      </c>
      <c r="C374" s="7" t="s">
        <v>136</v>
      </c>
      <c r="D374" s="7" t="s">
        <v>53</v>
      </c>
      <c r="E374" s="9">
        <v>0.10210942974099251</v>
      </c>
      <c r="F374" s="7" t="s">
        <v>134</v>
      </c>
      <c r="G374" s="7" t="str">
        <f>VLOOKUP(Table1[Parameter],$L$5:$M$133,2,0)</f>
        <v>% Efficiency Metrics</v>
      </c>
    </row>
    <row r="375" spans="2:7" x14ac:dyDescent="0.25">
      <c r="B375" s="7" t="s">
        <v>135</v>
      </c>
      <c r="C375" s="7" t="s">
        <v>137</v>
      </c>
      <c r="D375" s="7" t="s">
        <v>53</v>
      </c>
      <c r="E375" s="9">
        <v>9.5068983940412952E-2</v>
      </c>
      <c r="F375" s="7" t="s">
        <v>134</v>
      </c>
      <c r="G375" s="7" t="str">
        <f>VLOOKUP(Table1[Parameter],$L$5:$M$133,2,0)</f>
        <v>% Efficiency Metrics</v>
      </c>
    </row>
    <row r="376" spans="2:7" x14ac:dyDescent="0.25">
      <c r="B376" s="7" t="s">
        <v>135</v>
      </c>
      <c r="C376" s="7" t="s">
        <v>138</v>
      </c>
      <c r="D376" s="7" t="s">
        <v>53</v>
      </c>
      <c r="E376" s="9">
        <v>8.1118861101304354E-2</v>
      </c>
      <c r="F376" s="7" t="s">
        <v>134</v>
      </c>
      <c r="G376" s="7" t="str">
        <f>VLOOKUP(Table1[Parameter],$L$5:$M$133,2,0)</f>
        <v>% Efficiency Metrics</v>
      </c>
    </row>
    <row r="377" spans="2:7" x14ac:dyDescent="0.25">
      <c r="B377" s="7" t="s">
        <v>135</v>
      </c>
      <c r="C377" s="7" t="s">
        <v>139</v>
      </c>
      <c r="D377" s="7" t="s">
        <v>53</v>
      </c>
      <c r="E377" s="9">
        <v>7.0859117349060072E-2</v>
      </c>
      <c r="F377" s="7" t="s">
        <v>134</v>
      </c>
      <c r="G377" s="7" t="str">
        <f>VLOOKUP(Table1[Parameter],$L$5:$M$133,2,0)</f>
        <v>% Efficiency Metrics</v>
      </c>
    </row>
    <row r="378" spans="2:7" x14ac:dyDescent="0.25">
      <c r="B378" s="7" t="s">
        <v>135</v>
      </c>
      <c r="C378" s="7" t="s">
        <v>140</v>
      </c>
      <c r="D378" s="7" t="s">
        <v>53</v>
      </c>
      <c r="E378" s="9">
        <v>7.0897629268669993E-2</v>
      </c>
      <c r="F378" s="7" t="s">
        <v>134</v>
      </c>
      <c r="G378" s="7" t="str">
        <f>VLOOKUP(Table1[Parameter],$L$5:$M$133,2,0)</f>
        <v>% Efficiency Metrics</v>
      </c>
    </row>
    <row r="379" spans="2:7" x14ac:dyDescent="0.25">
      <c r="B379" s="7" t="s">
        <v>135</v>
      </c>
      <c r="C379" s="7" t="s">
        <v>141</v>
      </c>
      <c r="D379" s="7" t="s">
        <v>53</v>
      </c>
      <c r="E379" s="9">
        <v>7.2798184228704793E-2</v>
      </c>
      <c r="F379" s="7" t="s">
        <v>134</v>
      </c>
      <c r="G379" s="7" t="str">
        <f>VLOOKUP(Table1[Parameter],$L$5:$M$133,2,0)</f>
        <v>% Efficiency Metrics</v>
      </c>
    </row>
    <row r="380" spans="2:7" x14ac:dyDescent="0.25">
      <c r="B380" s="7" t="s">
        <v>135</v>
      </c>
      <c r="C380" s="7" t="s">
        <v>142</v>
      </c>
      <c r="D380" s="7" t="s">
        <v>53</v>
      </c>
      <c r="E380" s="9">
        <v>5.7116338694103153E-2</v>
      </c>
      <c r="F380" s="7" t="s">
        <v>134</v>
      </c>
      <c r="G380" s="7" t="str">
        <f>VLOOKUP(Table1[Parameter],$L$5:$M$133,2,0)</f>
        <v>% Efficiency Metrics</v>
      </c>
    </row>
    <row r="381" spans="2:7" x14ac:dyDescent="0.25">
      <c r="B381" s="7" t="s">
        <v>135</v>
      </c>
      <c r="C381" s="7" t="s">
        <v>143</v>
      </c>
      <c r="D381" s="7" t="s">
        <v>53</v>
      </c>
      <c r="E381" s="9">
        <v>6.8415575927486635E-2</v>
      </c>
      <c r="F381" s="7" t="s">
        <v>134</v>
      </c>
      <c r="G381" s="7" t="str">
        <f>VLOOKUP(Table1[Parameter],$L$5:$M$133,2,0)</f>
        <v>% Efficiency Metrics</v>
      </c>
    </row>
    <row r="382" spans="2:7" x14ac:dyDescent="0.25">
      <c r="B382" s="7" t="s">
        <v>135</v>
      </c>
      <c r="C382" s="7" t="s">
        <v>144</v>
      </c>
      <c r="D382" s="7" t="s">
        <v>53</v>
      </c>
      <c r="E382" s="9">
        <v>0.10423949736307829</v>
      </c>
      <c r="F382" s="7" t="s">
        <v>134</v>
      </c>
      <c r="G382" s="7" t="str">
        <f>VLOOKUP(Table1[Parameter],$L$5:$M$133,2,0)</f>
        <v>% Efficiency Metrics</v>
      </c>
    </row>
    <row r="383" spans="2:7" x14ac:dyDescent="0.25">
      <c r="B383" s="7" t="s">
        <v>135</v>
      </c>
      <c r="C383" s="7" t="s">
        <v>133</v>
      </c>
      <c r="D383" s="7" t="s">
        <v>121</v>
      </c>
      <c r="E383" s="9">
        <v>0.72607977752672292</v>
      </c>
      <c r="F383" s="7" t="s">
        <v>134</v>
      </c>
      <c r="G383" s="7" t="str">
        <f>VLOOKUP(Table1[Parameter],$L$5:$M$133,2,0)</f>
        <v>% DD</v>
      </c>
    </row>
    <row r="384" spans="2:7" x14ac:dyDescent="0.25">
      <c r="B384" s="7" t="s">
        <v>135</v>
      </c>
      <c r="C384" s="7" t="s">
        <v>136</v>
      </c>
      <c r="D384" s="7" t="s">
        <v>121</v>
      </c>
      <c r="E384" s="9">
        <v>1.5437910070426777</v>
      </c>
      <c r="F384" s="7" t="s">
        <v>134</v>
      </c>
      <c r="G384" s="7" t="str">
        <f>VLOOKUP(Table1[Parameter],$L$5:$M$133,2,0)</f>
        <v>% DD</v>
      </c>
    </row>
    <row r="385" spans="2:7" x14ac:dyDescent="0.25">
      <c r="B385" s="7" t="s">
        <v>135</v>
      </c>
      <c r="C385" s="7" t="s">
        <v>137</v>
      </c>
      <c r="D385" s="7" t="s">
        <v>121</v>
      </c>
      <c r="E385" s="9">
        <v>1.1134435261707989</v>
      </c>
      <c r="F385" s="7" t="s">
        <v>134</v>
      </c>
      <c r="G385" s="7" t="str">
        <f>VLOOKUP(Table1[Parameter],$L$5:$M$133,2,0)</f>
        <v>% DD</v>
      </c>
    </row>
    <row r="386" spans="2:7" x14ac:dyDescent="0.25">
      <c r="B386" s="7" t="s">
        <v>135</v>
      </c>
      <c r="C386" s="7" t="s">
        <v>138</v>
      </c>
      <c r="D386" s="7" t="s">
        <v>121</v>
      </c>
      <c r="E386" s="9">
        <v>1.1224489795918366</v>
      </c>
      <c r="F386" s="7" t="s">
        <v>134</v>
      </c>
      <c r="G386" s="7" t="str">
        <f>VLOOKUP(Table1[Parameter],$L$5:$M$133,2,0)</f>
        <v>% DD</v>
      </c>
    </row>
    <row r="387" spans="2:7" x14ac:dyDescent="0.25">
      <c r="B387" s="7" t="s">
        <v>135</v>
      </c>
      <c r="C387" s="7" t="s">
        <v>139</v>
      </c>
      <c r="D387" s="7" t="s">
        <v>121</v>
      </c>
      <c r="E387" s="9">
        <v>1.6849720861342143</v>
      </c>
      <c r="F387" s="7" t="s">
        <v>134</v>
      </c>
      <c r="G387" s="7" t="str">
        <f>VLOOKUP(Table1[Parameter],$L$5:$M$133,2,0)</f>
        <v>% DD</v>
      </c>
    </row>
    <row r="388" spans="2:7" x14ac:dyDescent="0.25">
      <c r="B388" s="7" t="s">
        <v>135</v>
      </c>
      <c r="C388" s="7" t="s">
        <v>140</v>
      </c>
      <c r="D388" s="7" t="s">
        <v>121</v>
      </c>
      <c r="E388" s="9">
        <v>0.34622518001309188</v>
      </c>
      <c r="F388" s="7" t="s">
        <v>134</v>
      </c>
      <c r="G388" s="7" t="str">
        <f>VLOOKUP(Table1[Parameter],$L$5:$M$133,2,0)</f>
        <v>% DD</v>
      </c>
    </row>
    <row r="389" spans="2:7" x14ac:dyDescent="0.25">
      <c r="B389" s="7" t="s">
        <v>135</v>
      </c>
      <c r="C389" s="7" t="s">
        <v>141</v>
      </c>
      <c r="D389" s="7" t="s">
        <v>121</v>
      </c>
      <c r="E389" s="9">
        <v>1.8808864265927978</v>
      </c>
      <c r="F389" s="7" t="s">
        <v>134</v>
      </c>
      <c r="G389" s="7" t="str">
        <f>VLOOKUP(Table1[Parameter],$L$5:$M$133,2,0)</f>
        <v>% DD</v>
      </c>
    </row>
    <row r="390" spans="2:7" x14ac:dyDescent="0.25">
      <c r="B390" s="7" t="s">
        <v>135</v>
      </c>
      <c r="C390" s="7" t="s">
        <v>142</v>
      </c>
      <c r="D390" s="7" t="s">
        <v>121</v>
      </c>
      <c r="E390" s="9">
        <v>1.7875100196749985</v>
      </c>
      <c r="F390" s="7" t="s">
        <v>134</v>
      </c>
      <c r="G390" s="7" t="str">
        <f>VLOOKUP(Table1[Parameter],$L$5:$M$133,2,0)</f>
        <v>% DD</v>
      </c>
    </row>
    <row r="391" spans="2:7" x14ac:dyDescent="0.25">
      <c r="B391" s="7" t="s">
        <v>135</v>
      </c>
      <c r="C391" s="7" t="s">
        <v>143</v>
      </c>
      <c r="D391" s="7" t="s">
        <v>121</v>
      </c>
      <c r="E391" s="9">
        <v>3.2415310162780462</v>
      </c>
      <c r="F391" s="7" t="s">
        <v>134</v>
      </c>
      <c r="G391" s="7" t="str">
        <f>VLOOKUP(Table1[Parameter],$L$5:$M$133,2,0)</f>
        <v>% DD</v>
      </c>
    </row>
    <row r="392" spans="2:7" x14ac:dyDescent="0.25">
      <c r="B392" s="7" t="s">
        <v>135</v>
      </c>
      <c r="C392" s="7" t="s">
        <v>144</v>
      </c>
      <c r="D392" s="7" t="s">
        <v>121</v>
      </c>
      <c r="E392" s="9">
        <v>1.3902654527294378</v>
      </c>
      <c r="F392" s="7" t="s">
        <v>134</v>
      </c>
      <c r="G392" s="7" t="str">
        <f>VLOOKUP(Table1[Parameter],$L$5:$M$133,2,0)</f>
        <v>% DD</v>
      </c>
    </row>
    <row r="393" spans="2:7" x14ac:dyDescent="0.25">
      <c r="B393" s="7" t="s">
        <v>135</v>
      </c>
      <c r="C393" s="7" t="s">
        <v>133</v>
      </c>
      <c r="D393" s="7" t="s">
        <v>16</v>
      </c>
      <c r="E393" s="9">
        <v>0</v>
      </c>
      <c r="F393" s="7" t="s">
        <v>134</v>
      </c>
      <c r="G393" s="7" t="str">
        <f>VLOOKUP(Table1[Parameter],$L$5:$M$133,2,0)</f>
        <v>% Growth</v>
      </c>
    </row>
    <row r="394" spans="2:7" x14ac:dyDescent="0.25">
      <c r="B394" s="7" t="s">
        <v>135</v>
      </c>
      <c r="C394" s="7" t="s">
        <v>136</v>
      </c>
      <c r="D394" s="7" t="s">
        <v>16</v>
      </c>
      <c r="E394" s="9">
        <v>0.17676245307719585</v>
      </c>
      <c r="F394" s="7" t="s">
        <v>134</v>
      </c>
      <c r="G394" s="7" t="str">
        <f>VLOOKUP(Table1[Parameter],$L$5:$M$133,2,0)</f>
        <v>% Growth</v>
      </c>
    </row>
    <row r="395" spans="2:7" x14ac:dyDescent="0.25">
      <c r="B395" s="7" t="s">
        <v>135</v>
      </c>
      <c r="C395" s="7" t="s">
        <v>137</v>
      </c>
      <c r="D395" s="7" t="s">
        <v>16</v>
      </c>
      <c r="E395" s="9">
        <v>0.17342561064057338</v>
      </c>
      <c r="F395" s="7" t="s">
        <v>134</v>
      </c>
      <c r="G395" s="7" t="str">
        <f>VLOOKUP(Table1[Parameter],$L$5:$M$133,2,0)</f>
        <v>% Growth</v>
      </c>
    </row>
    <row r="396" spans="2:7" x14ac:dyDescent="0.25">
      <c r="B396" s="7" t="s">
        <v>135</v>
      </c>
      <c r="C396" s="7" t="s">
        <v>138</v>
      </c>
      <c r="D396" s="7" t="s">
        <v>16</v>
      </c>
      <c r="E396" s="9">
        <v>9.7907958557255981E-2</v>
      </c>
      <c r="F396" s="7" t="s">
        <v>134</v>
      </c>
      <c r="G396" s="7" t="str">
        <f>VLOOKUP(Table1[Parameter],$L$5:$M$133,2,0)</f>
        <v>% Growth</v>
      </c>
    </row>
    <row r="397" spans="2:7" x14ac:dyDescent="0.25">
      <c r="B397" s="7" t="s">
        <v>135</v>
      </c>
      <c r="C397" s="7" t="s">
        <v>139</v>
      </c>
      <c r="D397" s="7" t="s">
        <v>16</v>
      </c>
      <c r="E397" s="9">
        <v>0.18188887722679703</v>
      </c>
      <c r="F397" s="7" t="s">
        <v>134</v>
      </c>
      <c r="G397" s="7" t="str">
        <f>VLOOKUP(Table1[Parameter],$L$5:$M$133,2,0)</f>
        <v>% Growth</v>
      </c>
    </row>
    <row r="398" spans="2:7" x14ac:dyDescent="0.25">
      <c r="B398" s="7" t="s">
        <v>135</v>
      </c>
      <c r="C398" s="7" t="s">
        <v>140</v>
      </c>
      <c r="D398" s="7" t="s">
        <v>16</v>
      </c>
      <c r="E398" s="9">
        <v>4.375310316431924E-2</v>
      </c>
      <c r="F398" s="7" t="s">
        <v>134</v>
      </c>
      <c r="G398" s="7" t="str">
        <f>VLOOKUP(Table1[Parameter],$L$5:$M$133,2,0)</f>
        <v>% Growth</v>
      </c>
    </row>
    <row r="399" spans="2:7" x14ac:dyDescent="0.25">
      <c r="B399" s="7" t="s">
        <v>135</v>
      </c>
      <c r="C399" s="7" t="s">
        <v>141</v>
      </c>
      <c r="D399" s="7" t="s">
        <v>16</v>
      </c>
      <c r="E399" s="9">
        <v>-9.8623196813241942E-2</v>
      </c>
      <c r="F399" s="7" t="s">
        <v>134</v>
      </c>
      <c r="G399" s="7" t="str">
        <f>VLOOKUP(Table1[Parameter],$L$5:$M$133,2,0)</f>
        <v>% Growth</v>
      </c>
    </row>
    <row r="400" spans="2:7" x14ac:dyDescent="0.25">
      <c r="B400" s="7" t="s">
        <v>135</v>
      </c>
      <c r="C400" s="7" t="s">
        <v>142</v>
      </c>
      <c r="D400" s="7" t="s">
        <v>16</v>
      </c>
      <c r="E400" s="9">
        <v>3.0870686363265731E-2</v>
      </c>
      <c r="F400" s="7" t="s">
        <v>134</v>
      </c>
      <c r="G400" s="7" t="str">
        <f>VLOOKUP(Table1[Parameter],$L$5:$M$133,2,0)</f>
        <v>% Growth</v>
      </c>
    </row>
    <row r="401" spans="2:7" x14ac:dyDescent="0.25">
      <c r="B401" s="7" t="s">
        <v>135</v>
      </c>
      <c r="C401" s="7" t="s">
        <v>143</v>
      </c>
      <c r="D401" s="7" t="s">
        <v>16</v>
      </c>
      <c r="E401" s="9">
        <v>-3.2048080444843974E-2</v>
      </c>
      <c r="F401" s="7" t="s">
        <v>134</v>
      </c>
      <c r="G401" s="7" t="str">
        <f>VLOOKUP(Table1[Parameter],$L$5:$M$133,2,0)</f>
        <v>% Growth</v>
      </c>
    </row>
    <row r="402" spans="2:7" x14ac:dyDescent="0.25">
      <c r="B402" s="7" t="s">
        <v>135</v>
      </c>
      <c r="C402" s="7" t="s">
        <v>144</v>
      </c>
      <c r="D402" s="7" t="s">
        <v>16</v>
      </c>
      <c r="E402" s="9">
        <v>7.3781840697614509E-2</v>
      </c>
      <c r="F402" s="7" t="s">
        <v>134</v>
      </c>
      <c r="G402" s="7" t="str">
        <f>VLOOKUP(Table1[Parameter],$L$5:$M$133,2,0)</f>
        <v>% Growth</v>
      </c>
    </row>
    <row r="403" spans="2:7" x14ac:dyDescent="0.25">
      <c r="B403" s="7" t="s">
        <v>135</v>
      </c>
      <c r="C403" s="7" t="s">
        <v>133</v>
      </c>
      <c r="D403" s="7" t="s">
        <v>18</v>
      </c>
      <c r="E403" s="9">
        <v>0</v>
      </c>
      <c r="F403" s="7" t="s">
        <v>134</v>
      </c>
      <c r="G403" s="7" t="str">
        <f>VLOOKUP(Table1[Parameter],$L$5:$M$133,2,0)</f>
        <v>% Growth</v>
      </c>
    </row>
    <row r="404" spans="2:7" x14ac:dyDescent="0.25">
      <c r="B404" s="7" t="s">
        <v>135</v>
      </c>
      <c r="C404" s="7" t="s">
        <v>136</v>
      </c>
      <c r="D404" s="7" t="s">
        <v>18</v>
      </c>
      <c r="E404" s="9">
        <v>0.39420654911839015</v>
      </c>
      <c r="F404" s="7" t="s">
        <v>134</v>
      </c>
      <c r="G404" s="7" t="str">
        <f>VLOOKUP(Table1[Parameter],$L$5:$M$133,2,0)</f>
        <v>% Growth</v>
      </c>
    </row>
    <row r="405" spans="2:7" x14ac:dyDescent="0.25">
      <c r="B405" s="7" t="s">
        <v>135</v>
      </c>
      <c r="C405" s="7" t="s">
        <v>137</v>
      </c>
      <c r="D405" s="7" t="s">
        <v>18</v>
      </c>
      <c r="E405" s="9">
        <v>0.19050486801164146</v>
      </c>
      <c r="F405" s="7" t="s">
        <v>134</v>
      </c>
      <c r="G405" s="7" t="str">
        <f>VLOOKUP(Table1[Parameter],$L$5:$M$133,2,0)</f>
        <v>% Growth</v>
      </c>
    </row>
    <row r="406" spans="2:7" x14ac:dyDescent="0.25">
      <c r="B406" s="7" t="s">
        <v>135</v>
      </c>
      <c r="C406" s="7" t="s">
        <v>138</v>
      </c>
      <c r="D406" s="7" t="s">
        <v>18</v>
      </c>
      <c r="E406" s="9">
        <v>1.3770620802067146E-3</v>
      </c>
      <c r="F406" s="7" t="s">
        <v>134</v>
      </c>
      <c r="G406" s="7" t="str">
        <f>VLOOKUP(Table1[Parameter],$L$5:$M$133,2,0)</f>
        <v>% Growth</v>
      </c>
    </row>
    <row r="407" spans="2:7" x14ac:dyDescent="0.25">
      <c r="B407" s="7" t="s">
        <v>135</v>
      </c>
      <c r="C407" s="7" t="s">
        <v>139</v>
      </c>
      <c r="D407" s="7" t="s">
        <v>18</v>
      </c>
      <c r="E407" s="9">
        <v>6.3426133812303886E-2</v>
      </c>
      <c r="F407" s="7" t="s">
        <v>134</v>
      </c>
      <c r="G407" s="7" t="str">
        <f>VLOOKUP(Table1[Parameter],$L$5:$M$133,2,0)</f>
        <v>% Growth</v>
      </c>
    </row>
    <row r="408" spans="2:7" x14ac:dyDescent="0.25">
      <c r="B408" s="7" t="s">
        <v>135</v>
      </c>
      <c r="C408" s="7" t="s">
        <v>140</v>
      </c>
      <c r="D408" s="7" t="s">
        <v>18</v>
      </c>
      <c r="E408" s="9">
        <v>5.1514831626728652E-2</v>
      </c>
      <c r="F408" s="7" t="s">
        <v>134</v>
      </c>
      <c r="G408" s="7" t="str">
        <f>VLOOKUP(Table1[Parameter],$L$5:$M$133,2,0)</f>
        <v>% Growth</v>
      </c>
    </row>
    <row r="409" spans="2:7" x14ac:dyDescent="0.25">
      <c r="B409" s="7" t="s">
        <v>135</v>
      </c>
      <c r="C409" s="7" t="s">
        <v>141</v>
      </c>
      <c r="D409" s="7" t="s">
        <v>18</v>
      </c>
      <c r="E409" s="9">
        <v>-9.4518622628249949E-2</v>
      </c>
      <c r="F409" s="7" t="s">
        <v>134</v>
      </c>
      <c r="G409" s="7" t="str">
        <f>VLOOKUP(Table1[Parameter],$L$5:$M$133,2,0)</f>
        <v>% Growth</v>
      </c>
    </row>
    <row r="410" spans="2:7" x14ac:dyDescent="0.25">
      <c r="B410" s="7" t="s">
        <v>135</v>
      </c>
      <c r="C410" s="7" t="s">
        <v>142</v>
      </c>
      <c r="D410" s="7" t="s">
        <v>18</v>
      </c>
      <c r="E410" s="9">
        <v>-0.16688840844836195</v>
      </c>
      <c r="F410" s="7" t="s">
        <v>134</v>
      </c>
      <c r="G410" s="7" t="str">
        <f>VLOOKUP(Table1[Parameter],$L$5:$M$133,2,0)</f>
        <v>% Growth</v>
      </c>
    </row>
    <row r="411" spans="2:7" x14ac:dyDescent="0.25">
      <c r="B411" s="7" t="s">
        <v>135</v>
      </c>
      <c r="C411" s="7" t="s">
        <v>143</v>
      </c>
      <c r="D411" s="7" t="s">
        <v>18</v>
      </c>
      <c r="E411" s="9">
        <v>0.1083607811824201</v>
      </c>
      <c r="F411" s="7" t="s">
        <v>134</v>
      </c>
      <c r="G411" s="7" t="str">
        <f>VLOOKUP(Table1[Parameter],$L$5:$M$133,2,0)</f>
        <v>% Growth</v>
      </c>
    </row>
    <row r="412" spans="2:7" x14ac:dyDescent="0.25">
      <c r="B412" s="7" t="s">
        <v>135</v>
      </c>
      <c r="C412" s="7" t="s">
        <v>144</v>
      </c>
      <c r="D412" s="7" t="s">
        <v>18</v>
      </c>
      <c r="E412" s="9">
        <v>0.44858017650237025</v>
      </c>
      <c r="F412" s="7" t="s">
        <v>134</v>
      </c>
      <c r="G412" s="7" t="str">
        <f>VLOOKUP(Table1[Parameter],$L$5:$M$133,2,0)</f>
        <v>% Growth</v>
      </c>
    </row>
    <row r="413" spans="2:7" x14ac:dyDescent="0.25">
      <c r="B413" s="7" t="s">
        <v>135</v>
      </c>
      <c r="C413" s="7" t="s">
        <v>133</v>
      </c>
      <c r="D413" s="7" t="s">
        <v>21</v>
      </c>
      <c r="E413" s="9">
        <v>0</v>
      </c>
      <c r="F413" s="7" t="s">
        <v>134</v>
      </c>
      <c r="G413" s="7" t="str">
        <f>VLOOKUP(Table1[Parameter],$L$5:$M$133,2,0)</f>
        <v>% Growth</v>
      </c>
    </row>
    <row r="414" spans="2:7" x14ac:dyDescent="0.25">
      <c r="B414" s="7" t="s">
        <v>135</v>
      </c>
      <c r="C414" s="7" t="s">
        <v>136</v>
      </c>
      <c r="D414" s="7" t="s">
        <v>21</v>
      </c>
      <c r="E414" s="9">
        <v>0.4437299035369775</v>
      </c>
      <c r="F414" s="7" t="s">
        <v>134</v>
      </c>
      <c r="G414" s="7" t="str">
        <f>VLOOKUP(Table1[Parameter],$L$5:$M$133,2,0)</f>
        <v>% Growth</v>
      </c>
    </row>
    <row r="415" spans="2:7" x14ac:dyDescent="0.25">
      <c r="B415" s="7" t="s">
        <v>135</v>
      </c>
      <c r="C415" s="7" t="s">
        <v>137</v>
      </c>
      <c r="D415" s="7" t="s">
        <v>21</v>
      </c>
      <c r="E415" s="9">
        <v>9.2517907662673871E-2</v>
      </c>
      <c r="F415" s="7" t="s">
        <v>134</v>
      </c>
      <c r="G415" s="7" t="str">
        <f>VLOOKUP(Table1[Parameter],$L$5:$M$133,2,0)</f>
        <v>% Growth</v>
      </c>
    </row>
    <row r="416" spans="2:7" x14ac:dyDescent="0.25">
      <c r="B416" s="7" t="s">
        <v>135</v>
      </c>
      <c r="C416" s="7" t="s">
        <v>138</v>
      </c>
      <c r="D416" s="7" t="s">
        <v>21</v>
      </c>
      <c r="E416" s="9">
        <v>-6.3195592286501401E-2</v>
      </c>
      <c r="F416" s="7" t="s">
        <v>134</v>
      </c>
      <c r="G416" s="7" t="str">
        <f>VLOOKUP(Table1[Parameter],$L$5:$M$133,2,0)</f>
        <v>% Growth</v>
      </c>
    </row>
    <row r="417" spans="2:7" x14ac:dyDescent="0.25">
      <c r="B417" s="7" t="s">
        <v>135</v>
      </c>
      <c r="C417" s="7" t="s">
        <v>139</v>
      </c>
      <c r="D417" s="7" t="s">
        <v>21</v>
      </c>
      <c r="E417" s="9">
        <v>3.2406045991883792E-2</v>
      </c>
      <c r="F417" s="7" t="s">
        <v>134</v>
      </c>
      <c r="G417" s="7" t="str">
        <f>VLOOKUP(Table1[Parameter],$L$5:$M$133,2,0)</f>
        <v>% Growth</v>
      </c>
    </row>
    <row r="418" spans="2:7" x14ac:dyDescent="0.25">
      <c r="B418" s="7" t="s">
        <v>135</v>
      </c>
      <c r="C418" s="7" t="s">
        <v>140</v>
      </c>
      <c r="D418" s="7" t="s">
        <v>21</v>
      </c>
      <c r="E418" s="9">
        <v>4.4320382818730852E-2</v>
      </c>
      <c r="F418" s="7" t="s">
        <v>134</v>
      </c>
      <c r="G418" s="7" t="str">
        <f>VLOOKUP(Table1[Parameter],$L$5:$M$133,2,0)</f>
        <v>% Growth</v>
      </c>
    </row>
    <row r="419" spans="2:7" x14ac:dyDescent="0.25">
      <c r="B419" s="7" t="s">
        <v>135</v>
      </c>
      <c r="C419" s="7" t="s">
        <v>141</v>
      </c>
      <c r="D419" s="7" t="s">
        <v>21</v>
      </c>
      <c r="E419" s="9">
        <v>-7.4459960724416407E-2</v>
      </c>
      <c r="F419" s="7" t="s">
        <v>134</v>
      </c>
      <c r="G419" s="7" t="str">
        <f>VLOOKUP(Table1[Parameter],$L$5:$M$133,2,0)</f>
        <v>% Growth</v>
      </c>
    </row>
    <row r="420" spans="2:7" x14ac:dyDescent="0.25">
      <c r="B420" s="7" t="s">
        <v>135</v>
      </c>
      <c r="C420" s="7" t="s">
        <v>142</v>
      </c>
      <c r="D420" s="7" t="s">
        <v>21</v>
      </c>
      <c r="E420" s="9">
        <v>-0.1911946720103731</v>
      </c>
      <c r="F420" s="7" t="s">
        <v>134</v>
      </c>
      <c r="G420" s="7" t="str">
        <f>VLOOKUP(Table1[Parameter],$L$5:$M$133,2,0)</f>
        <v>% Growth</v>
      </c>
    </row>
    <row r="421" spans="2:7" x14ac:dyDescent="0.25">
      <c r="B421" s="7" t="s">
        <v>135</v>
      </c>
      <c r="C421" s="7" t="s">
        <v>143</v>
      </c>
      <c r="D421" s="7" t="s">
        <v>21</v>
      </c>
      <c r="E421" s="9">
        <v>0.15944035560737468</v>
      </c>
      <c r="F421" s="7" t="s">
        <v>134</v>
      </c>
      <c r="G421" s="7" t="str">
        <f>VLOOKUP(Table1[Parameter],$L$5:$M$133,2,0)</f>
        <v>% Growth</v>
      </c>
    </row>
    <row r="422" spans="2:7" x14ac:dyDescent="0.25">
      <c r="B422" s="7" t="s">
        <v>135</v>
      </c>
      <c r="C422" s="7" t="s">
        <v>144</v>
      </c>
      <c r="D422" s="7" t="s">
        <v>21</v>
      </c>
      <c r="E422" s="9">
        <v>0.63603796115894662</v>
      </c>
      <c r="F422" s="7" t="s">
        <v>134</v>
      </c>
      <c r="G422" s="7" t="str">
        <f>VLOOKUP(Table1[Parameter],$L$5:$M$133,2,0)</f>
        <v>% Growth</v>
      </c>
    </row>
    <row r="423" spans="2:7" x14ac:dyDescent="0.25">
      <c r="B423" s="7" t="s">
        <v>135</v>
      </c>
      <c r="C423" s="7" t="s">
        <v>133</v>
      </c>
      <c r="D423" s="7" t="s">
        <v>31</v>
      </c>
      <c r="E423" s="9">
        <v>681.43</v>
      </c>
      <c r="F423" s="7" t="s">
        <v>134</v>
      </c>
      <c r="G423" s="7" t="str">
        <f>VLOOKUP(Table1[Parameter],$L$5:$M$133,2,0)</f>
        <v>Balance Sheet</v>
      </c>
    </row>
    <row r="424" spans="2:7" x14ac:dyDescent="0.25">
      <c r="B424" s="7" t="s">
        <v>135</v>
      </c>
      <c r="C424" s="7" t="s">
        <v>136</v>
      </c>
      <c r="D424" s="7" t="s">
        <v>31</v>
      </c>
      <c r="E424" s="9">
        <v>805.26</v>
      </c>
      <c r="F424" s="7" t="s">
        <v>134</v>
      </c>
      <c r="G424" s="7" t="str">
        <f>VLOOKUP(Table1[Parameter],$L$5:$M$133,2,0)</f>
        <v>Balance Sheet</v>
      </c>
    </row>
    <row r="425" spans="2:7" x14ac:dyDescent="0.25">
      <c r="B425" s="7" t="s">
        <v>135</v>
      </c>
      <c r="C425" s="7" t="s">
        <v>137</v>
      </c>
      <c r="D425" s="7" t="s">
        <v>31</v>
      </c>
      <c r="E425" s="9">
        <v>936.06</v>
      </c>
      <c r="F425" s="7" t="s">
        <v>134</v>
      </c>
      <c r="G425" s="7" t="str">
        <f>VLOOKUP(Table1[Parameter],$L$5:$M$133,2,0)</f>
        <v>Balance Sheet</v>
      </c>
    </row>
    <row r="426" spans="2:7" x14ac:dyDescent="0.25">
      <c r="B426" s="7" t="s">
        <v>135</v>
      </c>
      <c r="C426" s="7" t="s">
        <v>138</v>
      </c>
      <c r="D426" s="7" t="s">
        <v>31</v>
      </c>
      <c r="E426" s="9">
        <v>1057.42</v>
      </c>
      <c r="F426" s="7" t="s">
        <v>134</v>
      </c>
      <c r="G426" s="7" t="str">
        <f>VLOOKUP(Table1[Parameter],$L$5:$M$133,2,0)</f>
        <v>Balance Sheet</v>
      </c>
    </row>
    <row r="427" spans="2:7" x14ac:dyDescent="0.25">
      <c r="B427" s="7" t="s">
        <v>135</v>
      </c>
      <c r="C427" s="7" t="s">
        <v>139</v>
      </c>
      <c r="D427" s="7" t="s">
        <v>31</v>
      </c>
      <c r="E427" s="9">
        <v>1184.3000000000002</v>
      </c>
      <c r="F427" s="7" t="s">
        <v>134</v>
      </c>
      <c r="G427" s="7" t="str">
        <f>VLOOKUP(Table1[Parameter],$L$5:$M$133,2,0)</f>
        <v>Balance Sheet</v>
      </c>
    </row>
    <row r="428" spans="2:7" x14ac:dyDescent="0.25">
      <c r="B428" s="7" t="s">
        <v>135</v>
      </c>
      <c r="C428" s="7" t="s">
        <v>140</v>
      </c>
      <c r="D428" s="7" t="s">
        <v>31</v>
      </c>
      <c r="E428" s="9">
        <v>1312.66</v>
      </c>
      <c r="F428" s="7" t="s">
        <v>134</v>
      </c>
      <c r="G428" s="7" t="str">
        <f>VLOOKUP(Table1[Parameter],$L$5:$M$133,2,0)</f>
        <v>Balance Sheet</v>
      </c>
    </row>
    <row r="429" spans="2:7" x14ac:dyDescent="0.25">
      <c r="B429" s="7" t="s">
        <v>135</v>
      </c>
      <c r="C429" s="7" t="s">
        <v>141</v>
      </c>
      <c r="D429" s="7" t="s">
        <v>31</v>
      </c>
      <c r="E429" s="9">
        <v>1575.9</v>
      </c>
      <c r="F429" s="7" t="s">
        <v>134</v>
      </c>
      <c r="G429" s="7" t="str">
        <f>VLOOKUP(Table1[Parameter],$L$5:$M$133,2,0)</f>
        <v>Balance Sheet</v>
      </c>
    </row>
    <row r="430" spans="2:7" x14ac:dyDescent="0.25">
      <c r="B430" s="7" t="s">
        <v>135</v>
      </c>
      <c r="C430" s="7" t="s">
        <v>142</v>
      </c>
      <c r="D430" s="7" t="s">
        <v>31</v>
      </c>
      <c r="E430" s="9">
        <v>1660.45</v>
      </c>
      <c r="F430" s="7" t="s">
        <v>134</v>
      </c>
      <c r="G430" s="7" t="str">
        <f>VLOOKUP(Table1[Parameter],$L$5:$M$133,2,0)</f>
        <v>Balance Sheet</v>
      </c>
    </row>
    <row r="431" spans="2:7" x14ac:dyDescent="0.25">
      <c r="B431" s="7" t="s">
        <v>135</v>
      </c>
      <c r="C431" s="7" t="s">
        <v>143</v>
      </c>
      <c r="D431" s="7" t="s">
        <v>31</v>
      </c>
      <c r="E431" s="9">
        <v>1793.3500000000001</v>
      </c>
      <c r="F431" s="7" t="s">
        <v>134</v>
      </c>
      <c r="G431" s="7" t="str">
        <f>VLOOKUP(Table1[Parameter],$L$5:$M$133,2,0)</f>
        <v>Balance Sheet</v>
      </c>
    </row>
    <row r="432" spans="2:7" x14ac:dyDescent="0.25">
      <c r="B432" s="7" t="s">
        <v>135</v>
      </c>
      <c r="C432" s="7" t="s">
        <v>144</v>
      </c>
      <c r="D432" s="7" t="s">
        <v>31</v>
      </c>
      <c r="E432" s="9">
        <v>2038.72</v>
      </c>
      <c r="F432" s="7" t="s">
        <v>134</v>
      </c>
      <c r="G432" s="7" t="str">
        <f>VLOOKUP(Table1[Parameter],$L$5:$M$133,2,0)</f>
        <v>Balance Sheet</v>
      </c>
    </row>
    <row r="433" spans="2:7" x14ac:dyDescent="0.25">
      <c r="B433" s="7" t="s">
        <v>135</v>
      </c>
      <c r="C433" s="7" t="s">
        <v>133</v>
      </c>
      <c r="D433" s="7" t="s">
        <v>34</v>
      </c>
      <c r="E433" s="9">
        <v>0.16810237295100011</v>
      </c>
      <c r="F433" s="7" t="s">
        <v>134</v>
      </c>
      <c r="G433" s="7" t="str">
        <f>VLOOKUP(Table1[Parameter],$L$5:$M$133,2,0)</f>
        <v>Balance Sheet</v>
      </c>
    </row>
    <row r="434" spans="2:7" x14ac:dyDescent="0.25">
      <c r="B434" s="7" t="s">
        <v>135</v>
      </c>
      <c r="C434" s="7" t="s">
        <v>136</v>
      </c>
      <c r="D434" s="7" t="s">
        <v>34</v>
      </c>
      <c r="E434" s="9">
        <v>0.28005861460894621</v>
      </c>
      <c r="F434" s="7" t="s">
        <v>134</v>
      </c>
      <c r="G434" s="7" t="str">
        <f>VLOOKUP(Table1[Parameter],$L$5:$M$133,2,0)</f>
        <v>Balance Sheet</v>
      </c>
    </row>
    <row r="435" spans="2:7" x14ac:dyDescent="0.25">
      <c r="B435" s="7" t="s">
        <v>135</v>
      </c>
      <c r="C435" s="7" t="s">
        <v>137</v>
      </c>
      <c r="D435" s="7" t="s">
        <v>34</v>
      </c>
      <c r="E435" s="9">
        <v>0.352039399183813</v>
      </c>
      <c r="F435" s="7" t="s">
        <v>134</v>
      </c>
      <c r="G435" s="7" t="str">
        <f>VLOOKUP(Table1[Parameter],$L$5:$M$133,2,0)</f>
        <v>Balance Sheet</v>
      </c>
    </row>
    <row r="436" spans="2:7" x14ac:dyDescent="0.25">
      <c r="B436" s="7" t="s">
        <v>135</v>
      </c>
      <c r="C436" s="7" t="s">
        <v>138</v>
      </c>
      <c r="D436" s="7" t="s">
        <v>34</v>
      </c>
      <c r="E436" s="9">
        <v>0.28707609086266572</v>
      </c>
      <c r="F436" s="7" t="s">
        <v>134</v>
      </c>
      <c r="G436" s="7" t="str">
        <f>VLOOKUP(Table1[Parameter],$L$5:$M$133,2,0)</f>
        <v>Balance Sheet</v>
      </c>
    </row>
    <row r="437" spans="2:7" x14ac:dyDescent="0.25">
      <c r="B437" s="7" t="s">
        <v>135</v>
      </c>
      <c r="C437" s="7" t="s">
        <v>139</v>
      </c>
      <c r="D437" s="7" t="s">
        <v>34</v>
      </c>
      <c r="E437" s="9">
        <v>0.20162121084184748</v>
      </c>
      <c r="F437" s="7" t="s">
        <v>134</v>
      </c>
      <c r="G437" s="7" t="str">
        <f>VLOOKUP(Table1[Parameter],$L$5:$M$133,2,0)</f>
        <v>Balance Sheet</v>
      </c>
    </row>
    <row r="438" spans="2:7" x14ac:dyDescent="0.25">
      <c r="B438" s="7" t="s">
        <v>135</v>
      </c>
      <c r="C438" s="7" t="s">
        <v>140</v>
      </c>
      <c r="D438" s="7" t="s">
        <v>34</v>
      </c>
      <c r="E438" s="9">
        <v>0.21068669724071731</v>
      </c>
      <c r="F438" s="7" t="s">
        <v>134</v>
      </c>
      <c r="G438" s="7" t="str">
        <f>VLOOKUP(Table1[Parameter],$L$5:$M$133,2,0)</f>
        <v>Balance Sheet</v>
      </c>
    </row>
    <row r="439" spans="2:7" x14ac:dyDescent="0.25">
      <c r="B439" s="7" t="s">
        <v>135</v>
      </c>
      <c r="C439" s="7" t="s">
        <v>141</v>
      </c>
      <c r="D439" s="7" t="s">
        <v>34</v>
      </c>
      <c r="E439" s="9">
        <v>8.3501491211371279E-2</v>
      </c>
      <c r="F439" s="7" t="s">
        <v>134</v>
      </c>
      <c r="G439" s="7" t="str">
        <f>VLOOKUP(Table1[Parameter],$L$5:$M$133,2,0)</f>
        <v>Balance Sheet</v>
      </c>
    </row>
    <row r="440" spans="2:7" x14ac:dyDescent="0.25">
      <c r="B440" s="7" t="s">
        <v>135</v>
      </c>
      <c r="C440" s="7" t="s">
        <v>142</v>
      </c>
      <c r="D440" s="7" t="s">
        <v>34</v>
      </c>
      <c r="E440" s="9">
        <v>4.4198861754343705E-2</v>
      </c>
      <c r="F440" s="7" t="s">
        <v>134</v>
      </c>
      <c r="G440" s="7" t="str">
        <f>VLOOKUP(Table1[Parameter],$L$5:$M$133,2,0)</f>
        <v>Balance Sheet</v>
      </c>
    </row>
    <row r="441" spans="2:7" x14ac:dyDescent="0.25">
      <c r="B441" s="7" t="s">
        <v>135</v>
      </c>
      <c r="C441" s="7" t="s">
        <v>143</v>
      </c>
      <c r="D441" s="7" t="s">
        <v>34</v>
      </c>
      <c r="E441" s="9">
        <v>1.4960827501603142E-2</v>
      </c>
      <c r="F441" s="7" t="s">
        <v>134</v>
      </c>
      <c r="G441" s="7" t="str">
        <f>VLOOKUP(Table1[Parameter],$L$5:$M$133,2,0)</f>
        <v>Balance Sheet</v>
      </c>
    </row>
    <row r="442" spans="2:7" x14ac:dyDescent="0.25">
      <c r="B442" s="7" t="s">
        <v>135</v>
      </c>
      <c r="C442" s="7" t="s">
        <v>144</v>
      </c>
      <c r="D442" s="7" t="s">
        <v>34</v>
      </c>
      <c r="E442" s="9">
        <v>2.019894835975514E-2</v>
      </c>
      <c r="F442" s="7" t="s">
        <v>134</v>
      </c>
      <c r="G442" s="7" t="str">
        <f>VLOOKUP(Table1[Parameter],$L$5:$M$133,2,0)</f>
        <v>Balance Sheet</v>
      </c>
    </row>
    <row r="443" spans="2:7" x14ac:dyDescent="0.25">
      <c r="B443" s="7" t="s">
        <v>135</v>
      </c>
      <c r="C443" s="7" t="s">
        <v>133</v>
      </c>
      <c r="D443" s="7" t="s">
        <v>35</v>
      </c>
      <c r="E443" s="9">
        <v>1.6199316143991311</v>
      </c>
      <c r="F443" s="7" t="s">
        <v>134</v>
      </c>
      <c r="G443" s="7" t="str">
        <f>VLOOKUP(Table1[Parameter],$L$5:$M$133,2,0)</f>
        <v>Balance Sheet</v>
      </c>
    </row>
    <row r="444" spans="2:7" x14ac:dyDescent="0.25">
      <c r="B444" s="7" t="s">
        <v>135</v>
      </c>
      <c r="C444" s="7" t="s">
        <v>136</v>
      </c>
      <c r="D444" s="7" t="s">
        <v>35</v>
      </c>
      <c r="E444" s="9">
        <v>1.745833643792067</v>
      </c>
      <c r="F444" s="7" t="s">
        <v>134</v>
      </c>
      <c r="G444" s="7" t="str">
        <f>VLOOKUP(Table1[Parameter],$L$5:$M$133,2,0)</f>
        <v>Balance Sheet</v>
      </c>
    </row>
    <row r="445" spans="2:7" x14ac:dyDescent="0.25">
      <c r="B445" s="7" t="s">
        <v>135</v>
      </c>
      <c r="C445" s="7" t="s">
        <v>137</v>
      </c>
      <c r="D445" s="7" t="s">
        <v>35</v>
      </c>
      <c r="E445" s="9">
        <v>1.8009529303677114</v>
      </c>
      <c r="F445" s="7" t="s">
        <v>134</v>
      </c>
      <c r="G445" s="7" t="str">
        <f>VLOOKUP(Table1[Parameter],$L$5:$M$133,2,0)</f>
        <v>Balance Sheet</v>
      </c>
    </row>
    <row r="446" spans="2:7" x14ac:dyDescent="0.25">
      <c r="B446" s="7" t="s">
        <v>135</v>
      </c>
      <c r="C446" s="7" t="s">
        <v>138</v>
      </c>
      <c r="D446" s="7" t="s">
        <v>35</v>
      </c>
      <c r="E446" s="9">
        <v>1.6800325320118779</v>
      </c>
      <c r="F446" s="7" t="s">
        <v>134</v>
      </c>
      <c r="G446" s="7" t="str">
        <f>VLOOKUP(Table1[Parameter],$L$5:$M$133,2,0)</f>
        <v>Balance Sheet</v>
      </c>
    </row>
    <row r="447" spans="2:7" x14ac:dyDescent="0.25">
      <c r="B447" s="7" t="s">
        <v>135</v>
      </c>
      <c r="C447" s="7" t="s">
        <v>139</v>
      </c>
      <c r="D447" s="7" t="s">
        <v>35</v>
      </c>
      <c r="E447" s="9">
        <v>1.6707844296208729</v>
      </c>
      <c r="F447" s="7" t="s">
        <v>134</v>
      </c>
      <c r="G447" s="7" t="str">
        <f>VLOOKUP(Table1[Parameter],$L$5:$M$133,2,0)</f>
        <v>Balance Sheet</v>
      </c>
    </row>
    <row r="448" spans="2:7" x14ac:dyDescent="0.25">
      <c r="B448" s="7" t="s">
        <v>135</v>
      </c>
      <c r="C448" s="7" t="s">
        <v>140</v>
      </c>
      <c r="D448" s="7" t="s">
        <v>35</v>
      </c>
      <c r="E448" s="9">
        <v>1.6014961985586516</v>
      </c>
      <c r="F448" s="7" t="s">
        <v>134</v>
      </c>
      <c r="G448" s="7" t="str">
        <f>VLOOKUP(Table1[Parameter],$L$5:$M$133,2,0)</f>
        <v>Balance Sheet</v>
      </c>
    </row>
    <row r="449" spans="2:7" x14ac:dyDescent="0.25">
      <c r="B449" s="7" t="s">
        <v>135</v>
      </c>
      <c r="C449" s="7" t="s">
        <v>141</v>
      </c>
      <c r="D449" s="7" t="s">
        <v>35</v>
      </c>
      <c r="E449" s="9">
        <v>1.3993717875499714</v>
      </c>
      <c r="F449" s="7" t="s">
        <v>134</v>
      </c>
      <c r="G449" s="7" t="str">
        <f>VLOOKUP(Table1[Parameter],$L$5:$M$133,2,0)</f>
        <v>Balance Sheet</v>
      </c>
    </row>
    <row r="450" spans="2:7" x14ac:dyDescent="0.25">
      <c r="B450" s="7" t="s">
        <v>135</v>
      </c>
      <c r="C450" s="7" t="s">
        <v>142</v>
      </c>
      <c r="D450" s="7" t="s">
        <v>35</v>
      </c>
      <c r="E450" s="9">
        <v>1.3857327832816406</v>
      </c>
      <c r="F450" s="7" t="s">
        <v>134</v>
      </c>
      <c r="G450" s="7" t="str">
        <f>VLOOKUP(Table1[Parameter],$L$5:$M$133,2,0)</f>
        <v>Balance Sheet</v>
      </c>
    </row>
    <row r="451" spans="2:7" x14ac:dyDescent="0.25">
      <c r="B451" s="7" t="s">
        <v>135</v>
      </c>
      <c r="C451" s="7" t="s">
        <v>143</v>
      </c>
      <c r="D451" s="7" t="s">
        <v>35</v>
      </c>
      <c r="E451" s="9">
        <v>1.4249532996905232</v>
      </c>
      <c r="F451" s="7" t="s">
        <v>134</v>
      </c>
      <c r="G451" s="7" t="str">
        <f>VLOOKUP(Table1[Parameter],$L$5:$M$133,2,0)</f>
        <v>Balance Sheet</v>
      </c>
    </row>
    <row r="452" spans="2:7" x14ac:dyDescent="0.25">
      <c r="B452" s="7" t="s">
        <v>135</v>
      </c>
      <c r="C452" s="7" t="s">
        <v>144</v>
      </c>
      <c r="D452" s="7" t="s">
        <v>35</v>
      </c>
      <c r="E452" s="9">
        <v>1.4561931015539162</v>
      </c>
      <c r="F452" s="7" t="s">
        <v>134</v>
      </c>
      <c r="G452" s="7" t="str">
        <f>VLOOKUP(Table1[Parameter],$L$5:$M$133,2,0)</f>
        <v>Balance Sheet</v>
      </c>
    </row>
    <row r="453" spans="2:7" x14ac:dyDescent="0.25">
      <c r="B453" s="7" t="s">
        <v>135</v>
      </c>
      <c r="C453" s="7" t="s">
        <v>133</v>
      </c>
      <c r="D453" s="7" t="s">
        <v>105</v>
      </c>
      <c r="E453" s="9">
        <v>25.626086956521718</v>
      </c>
      <c r="F453" s="7" t="s">
        <v>134</v>
      </c>
      <c r="G453" s="7" t="str">
        <f>VLOOKUP(Table1[Parameter],$L$5:$M$133,2,0)</f>
        <v>P&amp;L</v>
      </c>
    </row>
    <row r="454" spans="2:7" x14ac:dyDescent="0.25">
      <c r="B454" s="7" t="s">
        <v>135</v>
      </c>
      <c r="C454" s="7" t="s">
        <v>136</v>
      </c>
      <c r="D454" s="7" t="s">
        <v>105</v>
      </c>
      <c r="E454" s="9">
        <v>18.720264317180636</v>
      </c>
      <c r="F454" s="7" t="s">
        <v>134</v>
      </c>
      <c r="G454" s="7" t="str">
        <f>VLOOKUP(Table1[Parameter],$L$5:$M$133,2,0)</f>
        <v>P&amp;L</v>
      </c>
    </row>
    <row r="455" spans="2:7" x14ac:dyDescent="0.25">
      <c r="B455" s="7" t="s">
        <v>135</v>
      </c>
      <c r="C455" s="7" t="s">
        <v>137</v>
      </c>
      <c r="D455" s="7" t="s">
        <v>105</v>
      </c>
      <c r="E455" s="9">
        <v>9.1269740998104822</v>
      </c>
      <c r="F455" s="7" t="s">
        <v>134</v>
      </c>
      <c r="G455" s="7" t="str">
        <f>VLOOKUP(Table1[Parameter],$L$5:$M$133,2,0)</f>
        <v>P&amp;L</v>
      </c>
    </row>
    <row r="456" spans="2:7" x14ac:dyDescent="0.25">
      <c r="B456" s="7" t="s">
        <v>135</v>
      </c>
      <c r="C456" s="7" t="s">
        <v>138</v>
      </c>
      <c r="D456" s="7" t="s">
        <v>105</v>
      </c>
      <c r="E456" s="9">
        <v>9.7946528035647908</v>
      </c>
      <c r="F456" s="7" t="s">
        <v>134</v>
      </c>
      <c r="G456" s="7" t="str">
        <f>VLOOKUP(Table1[Parameter],$L$5:$M$133,2,0)</f>
        <v>P&amp;L</v>
      </c>
    </row>
    <row r="457" spans="2:7" x14ac:dyDescent="0.25">
      <c r="B457" s="7" t="s">
        <v>135</v>
      </c>
      <c r="C457" s="7" t="s">
        <v>139</v>
      </c>
      <c r="D457" s="7" t="s">
        <v>105</v>
      </c>
      <c r="E457" s="9">
        <v>9.9265517241379264</v>
      </c>
      <c r="F457" s="7" t="s">
        <v>134</v>
      </c>
      <c r="G457" s="7" t="str">
        <f>VLOOKUP(Table1[Parameter],$L$5:$M$133,2,0)</f>
        <v>P&amp;L</v>
      </c>
    </row>
    <row r="458" spans="2:7" x14ac:dyDescent="0.25">
      <c r="B458" s="7" t="s">
        <v>135</v>
      </c>
      <c r="C458" s="7" t="s">
        <v>140</v>
      </c>
      <c r="D458" s="7" t="s">
        <v>105</v>
      </c>
      <c r="E458" s="9">
        <v>15.15665796344647</v>
      </c>
      <c r="F458" s="7" t="s">
        <v>134</v>
      </c>
      <c r="G458" s="7" t="str">
        <f>VLOOKUP(Table1[Parameter],$L$5:$M$133,2,0)</f>
        <v>P&amp;L</v>
      </c>
    </row>
    <row r="459" spans="2:7" x14ac:dyDescent="0.25">
      <c r="B459" s="7" t="s">
        <v>135</v>
      </c>
      <c r="C459" s="7" t="s">
        <v>141</v>
      </c>
      <c r="D459" s="7" t="s">
        <v>105</v>
      </c>
      <c r="E459" s="9">
        <v>25.073050345508385</v>
      </c>
      <c r="F459" s="7" t="s">
        <v>134</v>
      </c>
      <c r="G459" s="7" t="str">
        <f>VLOOKUP(Table1[Parameter],$L$5:$M$133,2,0)</f>
        <v>P&amp;L</v>
      </c>
    </row>
    <row r="460" spans="2:7" x14ac:dyDescent="0.25">
      <c r="B460" s="7" t="s">
        <v>135</v>
      </c>
      <c r="C460" s="7" t="s">
        <v>142</v>
      </c>
      <c r="D460" s="7" t="s">
        <v>105</v>
      </c>
      <c r="E460" s="9">
        <v>56.946629213483128</v>
      </c>
      <c r="F460" s="7" t="s">
        <v>134</v>
      </c>
      <c r="G460" s="7" t="str">
        <f>VLOOKUP(Table1[Parameter],$L$5:$M$133,2,0)</f>
        <v>P&amp;L</v>
      </c>
    </row>
    <row r="461" spans="2:7" x14ac:dyDescent="0.25">
      <c r="B461" s="7" t="s">
        <v>135</v>
      </c>
      <c r="C461" s="7" t="s">
        <v>143</v>
      </c>
      <c r="D461" s="7" t="s">
        <v>105</v>
      </c>
      <c r="E461" s="9">
        <v>140.54491017964068</v>
      </c>
      <c r="F461" s="7" t="s">
        <v>134</v>
      </c>
      <c r="G461" s="7" t="str">
        <f>VLOOKUP(Table1[Parameter],$L$5:$M$133,2,0)</f>
        <v>P&amp;L</v>
      </c>
    </row>
    <row r="462" spans="2:7" x14ac:dyDescent="0.25">
      <c r="B462" s="7" t="s">
        <v>135</v>
      </c>
      <c r="C462" s="7" t="s">
        <v>144</v>
      </c>
      <c r="D462" s="7" t="s">
        <v>105</v>
      </c>
      <c r="E462" s="9">
        <v>395.88659793814384</v>
      </c>
      <c r="F462" s="7" t="s">
        <v>134</v>
      </c>
      <c r="G462" s="7" t="str">
        <f>VLOOKUP(Table1[Parameter],$L$5:$M$133,2,0)</f>
        <v>P&amp;L</v>
      </c>
    </row>
    <row r="463" spans="2:7" x14ac:dyDescent="0.25">
      <c r="B463" s="7" t="s">
        <v>135</v>
      </c>
      <c r="C463" s="7" t="s">
        <v>133</v>
      </c>
      <c r="D463" s="7" t="s">
        <v>122</v>
      </c>
      <c r="E463" s="9">
        <v>1.2524935001404152</v>
      </c>
      <c r="F463" s="7" t="s">
        <v>134</v>
      </c>
      <c r="G463" s="7" t="str">
        <f>VLOOKUP(Table1[Parameter],$L$5:$M$133,2,0)</f>
        <v>Efficiency Metrics</v>
      </c>
    </row>
    <row r="464" spans="2:7" x14ac:dyDescent="0.25">
      <c r="B464" s="7" t="s">
        <v>135</v>
      </c>
      <c r="C464" s="7" t="s">
        <v>136</v>
      </c>
      <c r="D464" s="7" t="s">
        <v>122</v>
      </c>
      <c r="E464" s="9">
        <v>1.1572927410463421</v>
      </c>
      <c r="F464" s="7" t="s">
        <v>134</v>
      </c>
      <c r="G464" s="7" t="str">
        <f>VLOOKUP(Table1[Parameter],$L$5:$M$133,2,0)</f>
        <v>Efficiency Metrics</v>
      </c>
    </row>
    <row r="465" spans="2:7" x14ac:dyDescent="0.25">
      <c r="B465" s="7" t="s">
        <v>135</v>
      </c>
      <c r="C465" s="7" t="s">
        <v>137</v>
      </c>
      <c r="D465" s="7" t="s">
        <v>122</v>
      </c>
      <c r="E465" s="9">
        <v>1.1324830940799622</v>
      </c>
      <c r="F465" s="7" t="s">
        <v>134</v>
      </c>
      <c r="G465" s="7" t="str">
        <f>VLOOKUP(Table1[Parameter],$L$5:$M$133,2,0)</f>
        <v>Efficiency Metrics</v>
      </c>
    </row>
    <row r="466" spans="2:7" x14ac:dyDescent="0.25">
      <c r="B466" s="7" t="s">
        <v>135</v>
      </c>
      <c r="C466" s="7" t="s">
        <v>138</v>
      </c>
      <c r="D466" s="7" t="s">
        <v>122</v>
      </c>
      <c r="E466" s="9">
        <v>1.1798817900365888</v>
      </c>
      <c r="F466" s="7" t="s">
        <v>134</v>
      </c>
      <c r="G466" s="7" t="str">
        <f>VLOOKUP(Table1[Parameter],$L$5:$M$133,2,0)</f>
        <v>Efficiency Metrics</v>
      </c>
    </row>
    <row r="467" spans="2:7" x14ac:dyDescent="0.25">
      <c r="B467" s="7" t="s">
        <v>135</v>
      </c>
      <c r="C467" s="7" t="s">
        <v>139</v>
      </c>
      <c r="D467" s="7" t="s">
        <v>122</v>
      </c>
      <c r="E467" s="9">
        <v>1.2519823521385145</v>
      </c>
      <c r="F467" s="7" t="s">
        <v>134</v>
      </c>
      <c r="G467" s="7" t="str">
        <f>VLOOKUP(Table1[Parameter],$L$5:$M$133,2,0)</f>
        <v>Efficiency Metrics</v>
      </c>
    </row>
    <row r="468" spans="2:7" x14ac:dyDescent="0.25">
      <c r="B468" s="7" t="s">
        <v>135</v>
      </c>
      <c r="C468" s="7" t="s">
        <v>140</v>
      </c>
      <c r="D468" s="7" t="s">
        <v>122</v>
      </c>
      <c r="E468" s="9">
        <v>1.229985443959243</v>
      </c>
      <c r="F468" s="7" t="s">
        <v>134</v>
      </c>
      <c r="G468" s="7" t="str">
        <f>VLOOKUP(Table1[Parameter],$L$5:$M$133,2,0)</f>
        <v>Efficiency Metrics</v>
      </c>
    </row>
    <row r="469" spans="2:7" x14ac:dyDescent="0.25">
      <c r="B469" s="7" t="s">
        <v>135</v>
      </c>
      <c r="C469" s="7" t="s">
        <v>141</v>
      </c>
      <c r="D469" s="7" t="s">
        <v>122</v>
      </c>
      <c r="E469" s="9">
        <v>1.0568728545710957</v>
      </c>
      <c r="F469" s="7" t="s">
        <v>134</v>
      </c>
      <c r="G469" s="7" t="str">
        <f>VLOOKUP(Table1[Parameter],$L$5:$M$133,2,0)</f>
        <v>Efficiency Metrics</v>
      </c>
    </row>
    <row r="470" spans="2:7" x14ac:dyDescent="0.25">
      <c r="B470" s="7" t="s">
        <v>135</v>
      </c>
      <c r="C470" s="7" t="s">
        <v>142</v>
      </c>
      <c r="D470" s="7" t="s">
        <v>122</v>
      </c>
      <c r="E470" s="9">
        <v>1.0441993272314791</v>
      </c>
      <c r="F470" s="7" t="s">
        <v>134</v>
      </c>
      <c r="G470" s="7" t="str">
        <f>VLOOKUP(Table1[Parameter],$L$5:$M$133,2,0)</f>
        <v>Efficiency Metrics</v>
      </c>
    </row>
    <row r="471" spans="2:7" x14ac:dyDescent="0.25">
      <c r="B471" s="7" t="s">
        <v>135</v>
      </c>
      <c r="C471" s="7" t="s">
        <v>143</v>
      </c>
      <c r="D471" s="7" t="s">
        <v>122</v>
      </c>
      <c r="E471" s="9">
        <v>0.91007419465923667</v>
      </c>
      <c r="F471" s="7" t="s">
        <v>134</v>
      </c>
      <c r="G471" s="7" t="str">
        <f>VLOOKUP(Table1[Parameter],$L$5:$M$133,2,0)</f>
        <v>Efficiency Metrics</v>
      </c>
    </row>
    <row r="472" spans="2:7" x14ac:dyDescent="0.25">
      <c r="B472" s="7" t="s">
        <v>135</v>
      </c>
      <c r="C472" s="7" t="s">
        <v>144</v>
      </c>
      <c r="D472" s="7" t="s">
        <v>122</v>
      </c>
      <c r="E472" s="9">
        <v>0.84116654372012656</v>
      </c>
      <c r="F472" s="7" t="s">
        <v>134</v>
      </c>
      <c r="G472" s="7" t="str">
        <f>VLOOKUP(Table1[Parameter],$L$5:$M$133,2,0)</f>
        <v>Efficiency Metrics</v>
      </c>
    </row>
    <row r="473" spans="2:7" x14ac:dyDescent="0.25">
      <c r="B473" s="7" t="s">
        <v>135</v>
      </c>
      <c r="C473" s="7" t="s">
        <v>133</v>
      </c>
      <c r="D473" s="7" t="s">
        <v>123</v>
      </c>
      <c r="E473" s="9">
        <v>1.7554904549238821E-2</v>
      </c>
      <c r="F473" s="7" t="s">
        <v>134</v>
      </c>
      <c r="G473" s="7" t="str">
        <f>VLOOKUP(Table1[Parameter],$L$5:$M$133,2,0)</f>
        <v>% DD</v>
      </c>
    </row>
    <row r="474" spans="2:7" x14ac:dyDescent="0.25">
      <c r="B474" s="7" t="s">
        <v>135</v>
      </c>
      <c r="C474" s="7" t="s">
        <v>136</v>
      </c>
      <c r="D474" s="7" t="s">
        <v>123</v>
      </c>
      <c r="E474" s="9">
        <v>2.7021719647085763E-2</v>
      </c>
      <c r="F474" s="7" t="s">
        <v>134</v>
      </c>
      <c r="G474" s="7" t="str">
        <f>VLOOKUP(Table1[Parameter],$L$5:$M$133,2,0)</f>
        <v>% DD</v>
      </c>
    </row>
    <row r="475" spans="2:7" x14ac:dyDescent="0.25">
      <c r="B475" s="7" t="s">
        <v>135</v>
      </c>
      <c r="C475" s="7" t="s">
        <v>137</v>
      </c>
      <c r="D475" s="7" t="s">
        <v>123</v>
      </c>
      <c r="E475" s="9">
        <v>7.2581395919632764E-3</v>
      </c>
      <c r="F475" s="7" t="s">
        <v>134</v>
      </c>
      <c r="G475" s="7" t="str">
        <f>VLOOKUP(Table1[Parameter],$L$5:$M$133,2,0)</f>
        <v>% DD</v>
      </c>
    </row>
    <row r="476" spans="2:7" x14ac:dyDescent="0.25">
      <c r="B476" s="7" t="s">
        <v>135</v>
      </c>
      <c r="C476" s="7" t="s">
        <v>138</v>
      </c>
      <c r="D476" s="7" t="s">
        <v>123</v>
      </c>
      <c r="E476" s="9">
        <v>8.6273753150759927E-3</v>
      </c>
      <c r="F476" s="7" t="s">
        <v>134</v>
      </c>
      <c r="G476" s="7" t="str">
        <f>VLOOKUP(Table1[Parameter],$L$5:$M$133,2,0)</f>
        <v>% DD</v>
      </c>
    </row>
    <row r="477" spans="2:7" x14ac:dyDescent="0.25">
      <c r="B477" s="7" t="s">
        <v>135</v>
      </c>
      <c r="C477" s="7" t="s">
        <v>139</v>
      </c>
      <c r="D477" s="7" t="s">
        <v>123</v>
      </c>
      <c r="E477" s="9">
        <v>7.8306180512628543E-3</v>
      </c>
      <c r="F477" s="7" t="s">
        <v>134</v>
      </c>
      <c r="G477" s="7" t="str">
        <f>VLOOKUP(Table1[Parameter],$L$5:$M$133,2,0)</f>
        <v>% DD</v>
      </c>
    </row>
    <row r="478" spans="2:7" x14ac:dyDescent="0.25">
      <c r="B478" s="7" t="s">
        <v>135</v>
      </c>
      <c r="C478" s="7" t="s">
        <v>140</v>
      </c>
      <c r="D478" s="7" t="s">
        <v>123</v>
      </c>
      <c r="E478" s="9">
        <v>1.2653181246493478E-2</v>
      </c>
      <c r="F478" s="7" t="s">
        <v>134</v>
      </c>
      <c r="G478" s="7" t="str">
        <f>VLOOKUP(Table1[Parameter],$L$5:$M$133,2,0)</f>
        <v>% DD</v>
      </c>
    </row>
    <row r="479" spans="2:7" x14ac:dyDescent="0.25">
      <c r="B479" s="7" t="s">
        <v>135</v>
      </c>
      <c r="C479" s="7" t="s">
        <v>141</v>
      </c>
      <c r="D479" s="7" t="s">
        <v>123</v>
      </c>
      <c r="E479" s="9">
        <v>5.0475647428968188E-3</v>
      </c>
      <c r="F479" s="7" t="s">
        <v>134</v>
      </c>
      <c r="G479" s="7" t="str">
        <f>VLOOKUP(Table1[Parameter],$L$5:$M$133,2,0)</f>
        <v>% DD</v>
      </c>
    </row>
    <row r="480" spans="2:7" x14ac:dyDescent="0.25">
      <c r="B480" s="7" t="s">
        <v>135</v>
      </c>
      <c r="C480" s="7" t="s">
        <v>142</v>
      </c>
      <c r="D480" s="7" t="s">
        <v>123</v>
      </c>
      <c r="E480" s="9">
        <v>5.3416563137729097E-3</v>
      </c>
      <c r="F480" s="7" t="s">
        <v>134</v>
      </c>
      <c r="G480" s="7" t="str">
        <f>VLOOKUP(Table1[Parameter],$L$5:$M$133,2,0)</f>
        <v>% DD</v>
      </c>
    </row>
    <row r="481" spans="2:7" x14ac:dyDescent="0.25">
      <c r="B481" s="7" t="s">
        <v>135</v>
      </c>
      <c r="C481" s="7" t="s">
        <v>143</v>
      </c>
      <c r="D481" s="7" t="s">
        <v>123</v>
      </c>
      <c r="E481" s="9">
        <v>1.0215455047655872E-2</v>
      </c>
      <c r="F481" s="7" t="s">
        <v>134</v>
      </c>
      <c r="G481" s="7" t="str">
        <f>VLOOKUP(Table1[Parameter],$L$5:$M$133,2,0)</f>
        <v>% DD</v>
      </c>
    </row>
    <row r="482" spans="2:7" x14ac:dyDescent="0.25">
      <c r="B482" s="7" t="s">
        <v>135</v>
      </c>
      <c r="C482" s="7" t="s">
        <v>144</v>
      </c>
      <c r="D482" s="7" t="s">
        <v>123</v>
      </c>
      <c r="E482" s="9">
        <v>7.5631176006987315E-3</v>
      </c>
      <c r="F482" s="7" t="s">
        <v>134</v>
      </c>
      <c r="G482" s="7" t="str">
        <f>VLOOKUP(Table1[Parameter],$L$5:$M$133,2,0)</f>
        <v>% DD</v>
      </c>
    </row>
    <row r="483" spans="2:7" x14ac:dyDescent="0.25">
      <c r="B483" s="7" t="s">
        <v>135</v>
      </c>
      <c r="C483" s="7" t="s">
        <v>133</v>
      </c>
      <c r="D483" s="7" t="s">
        <v>124</v>
      </c>
      <c r="E483" s="9">
        <v>9.4216157142774315E-2</v>
      </c>
      <c r="F483" s="7" t="s">
        <v>134</v>
      </c>
      <c r="G483" s="7" t="str">
        <f>VLOOKUP(Table1[Parameter],$L$5:$M$133,2,0)</f>
        <v>% DD</v>
      </c>
    </row>
    <row r="484" spans="2:7" x14ac:dyDescent="0.25">
      <c r="B484" s="7" t="s">
        <v>135</v>
      </c>
      <c r="C484" s="7" t="s">
        <v>136</v>
      </c>
      <c r="D484" s="7" t="s">
        <v>124</v>
      </c>
      <c r="E484" s="9">
        <v>0.1611393379806581</v>
      </c>
      <c r="F484" s="7" t="s">
        <v>134</v>
      </c>
      <c r="G484" s="7" t="str">
        <f>VLOOKUP(Table1[Parameter],$L$5:$M$133,2,0)</f>
        <v>% DD</v>
      </c>
    </row>
    <row r="485" spans="2:7" x14ac:dyDescent="0.25">
      <c r="B485" s="7" t="s">
        <v>135</v>
      </c>
      <c r="C485" s="7" t="s">
        <v>137</v>
      </c>
      <c r="D485" s="7" t="s">
        <v>124</v>
      </c>
      <c r="E485" s="9">
        <v>9.7757973709229604E-2</v>
      </c>
      <c r="F485" s="7" t="s">
        <v>134</v>
      </c>
      <c r="G485" s="7" t="str">
        <f>VLOOKUP(Table1[Parameter],$L$5:$M$133,2,0)</f>
        <v>% DD</v>
      </c>
    </row>
    <row r="486" spans="2:7" x14ac:dyDescent="0.25">
      <c r="B486" s="7" t="s">
        <v>135</v>
      </c>
      <c r="C486" s="7" t="s">
        <v>138</v>
      </c>
      <c r="D486" s="7" t="s">
        <v>124</v>
      </c>
      <c r="E486" s="9">
        <v>0.10082782152045086</v>
      </c>
      <c r="F486" s="7" t="s">
        <v>134</v>
      </c>
      <c r="G486" s="7" t="str">
        <f>VLOOKUP(Table1[Parameter],$L$5:$M$133,2,0)</f>
        <v>% DD</v>
      </c>
    </row>
    <row r="487" spans="2:7" x14ac:dyDescent="0.25">
      <c r="B487" s="7" t="s">
        <v>135</v>
      </c>
      <c r="C487" s="7" t="s">
        <v>139</v>
      </c>
      <c r="D487" s="7" t="s">
        <v>124</v>
      </c>
      <c r="E487" s="9">
        <v>9.8071740559264445E-2</v>
      </c>
      <c r="F487" s="7" t="s">
        <v>134</v>
      </c>
      <c r="G487" s="7" t="str">
        <f>VLOOKUP(Table1[Parameter],$L$5:$M$133,2,0)</f>
        <v>% DD</v>
      </c>
    </row>
    <row r="488" spans="2:7" x14ac:dyDescent="0.25">
      <c r="B488" s="7" t="s">
        <v>135</v>
      </c>
      <c r="C488" s="7" t="s">
        <v>140</v>
      </c>
      <c r="D488" s="7" t="s">
        <v>124</v>
      </c>
      <c r="E488" s="9">
        <v>0.12457428821151044</v>
      </c>
      <c r="F488" s="7" t="s">
        <v>134</v>
      </c>
      <c r="G488" s="7" t="str">
        <f>VLOOKUP(Table1[Parameter],$L$5:$M$133,2,0)</f>
        <v>% DD</v>
      </c>
    </row>
    <row r="489" spans="2:7" x14ac:dyDescent="0.25">
      <c r="B489" s="7" t="s">
        <v>135</v>
      </c>
      <c r="C489" s="7" t="s">
        <v>141</v>
      </c>
      <c r="D489" s="7" t="s">
        <v>124</v>
      </c>
      <c r="E489" s="9">
        <v>6.6328787608967307E-2</v>
      </c>
      <c r="F489" s="7" t="s">
        <v>134</v>
      </c>
      <c r="G489" s="7" t="str">
        <f>VLOOKUP(Table1[Parameter],$L$5:$M$133,2,0)</f>
        <v>% DD</v>
      </c>
    </row>
    <row r="490" spans="2:7" x14ac:dyDescent="0.25">
      <c r="B490" s="7" t="s">
        <v>135</v>
      </c>
      <c r="C490" s="7" t="s">
        <v>142</v>
      </c>
      <c r="D490" s="7" t="s">
        <v>124</v>
      </c>
      <c r="E490" s="9">
        <v>8.6087742269442158E-2</v>
      </c>
      <c r="F490" s="7" t="s">
        <v>134</v>
      </c>
      <c r="G490" s="7" t="str">
        <f>VLOOKUP(Table1[Parameter],$L$5:$M$133,2,0)</f>
        <v>% DD</v>
      </c>
    </row>
    <row r="491" spans="2:7" x14ac:dyDescent="0.25">
      <c r="B491" s="7" t="s">
        <v>135</v>
      </c>
      <c r="C491" s="7" t="s">
        <v>143</v>
      </c>
      <c r="D491" s="7" t="s">
        <v>124</v>
      </c>
      <c r="E491" s="9">
        <v>0.21650113648225466</v>
      </c>
      <c r="F491" s="7" t="s">
        <v>134</v>
      </c>
      <c r="G491" s="7" t="str">
        <f>VLOOKUP(Table1[Parameter],$L$5:$M$133,2,0)</f>
        <v>% DD</v>
      </c>
    </row>
    <row r="492" spans="2:7" x14ac:dyDescent="0.25">
      <c r="B492" s="7" t="s">
        <v>135</v>
      </c>
      <c r="C492" s="7" t="s">
        <v>144</v>
      </c>
      <c r="D492" s="7" t="s">
        <v>124</v>
      </c>
      <c r="E492" s="9">
        <v>0.20436015000045102</v>
      </c>
      <c r="F492" s="7" t="s">
        <v>134</v>
      </c>
      <c r="G492" s="7" t="str">
        <f>VLOOKUP(Table1[Parameter],$L$5:$M$133,2,0)</f>
        <v>% DD</v>
      </c>
    </row>
    <row r="493" spans="2:7" x14ac:dyDescent="0.25">
      <c r="B493" s="7" t="s">
        <v>135</v>
      </c>
      <c r="C493" s="7" t="s">
        <v>133</v>
      </c>
      <c r="D493" s="7" t="s">
        <v>125</v>
      </c>
      <c r="E493" s="9">
        <v>3.0344983320370398</v>
      </c>
      <c r="F493" s="7" t="s">
        <v>134</v>
      </c>
      <c r="G493" s="7" t="str">
        <f>VLOOKUP(Table1[Parameter],$L$5:$M$133,2,0)</f>
        <v>Valuation Metrics</v>
      </c>
    </row>
    <row r="494" spans="2:7" x14ac:dyDescent="0.25">
      <c r="B494" s="7" t="s">
        <v>135</v>
      </c>
      <c r="C494" s="7" t="s">
        <v>136</v>
      </c>
      <c r="D494" s="7" t="s">
        <v>125</v>
      </c>
      <c r="E494" s="9">
        <v>2.4812139653776417</v>
      </c>
      <c r="F494" s="7" t="s">
        <v>134</v>
      </c>
      <c r="G494" s="7" t="str">
        <f>VLOOKUP(Table1[Parameter],$L$5:$M$133,2,0)</f>
        <v>Valuation Metrics</v>
      </c>
    </row>
    <row r="495" spans="2:7" x14ac:dyDescent="0.25">
      <c r="B495" s="7" t="s">
        <v>135</v>
      </c>
      <c r="C495" s="7" t="s">
        <v>137</v>
      </c>
      <c r="D495" s="7" t="s">
        <v>125</v>
      </c>
      <c r="E495" s="9">
        <v>3.5545786770933492</v>
      </c>
      <c r="F495" s="7" t="s">
        <v>134</v>
      </c>
      <c r="G495" s="7" t="str">
        <f>VLOOKUP(Table1[Parameter],$L$5:$M$133,2,0)</f>
        <v>Valuation Metrics</v>
      </c>
    </row>
    <row r="496" spans="2:7" x14ac:dyDescent="0.25">
      <c r="B496" s="7" t="s">
        <v>135</v>
      </c>
      <c r="C496" s="7" t="s">
        <v>138</v>
      </c>
      <c r="D496" s="7" t="s">
        <v>125</v>
      </c>
      <c r="E496" s="9">
        <v>2.6823025192638679</v>
      </c>
      <c r="F496" s="7" t="s">
        <v>134</v>
      </c>
      <c r="G496" s="7" t="str">
        <f>VLOOKUP(Table1[Parameter],$L$5:$M$133,2,0)</f>
        <v>Valuation Metrics</v>
      </c>
    </row>
    <row r="497" spans="2:7" x14ac:dyDescent="0.25">
      <c r="B497" s="7" t="s">
        <v>135</v>
      </c>
      <c r="C497" s="7" t="s">
        <v>139</v>
      </c>
      <c r="D497" s="7" t="s">
        <v>125</v>
      </c>
      <c r="E497" s="9">
        <v>2.8143800064172919</v>
      </c>
      <c r="F497" s="7" t="s">
        <v>134</v>
      </c>
      <c r="G497" s="7" t="str">
        <f>VLOOKUP(Table1[Parameter],$L$5:$M$133,2,0)</f>
        <v>Valuation Metrics</v>
      </c>
    </row>
    <row r="498" spans="2:7" x14ac:dyDescent="0.25">
      <c r="B498" s="7" t="s">
        <v>135</v>
      </c>
      <c r="C498" s="7" t="s">
        <v>140</v>
      </c>
      <c r="D498" s="7" t="s">
        <v>125</v>
      </c>
      <c r="E498" s="9">
        <v>1.6695440769125285</v>
      </c>
      <c r="F498" s="7" t="s">
        <v>134</v>
      </c>
      <c r="G498" s="7" t="str">
        <f>VLOOKUP(Table1[Parameter],$L$5:$M$133,2,0)</f>
        <v>Valuation Metrics</v>
      </c>
    </row>
    <row r="499" spans="2:7" x14ac:dyDescent="0.25">
      <c r="B499" s="7" t="s">
        <v>135</v>
      </c>
      <c r="C499" s="7" t="s">
        <v>141</v>
      </c>
      <c r="D499" s="7" t="s">
        <v>125</v>
      </c>
      <c r="E499" s="9">
        <v>3.9210720365505423</v>
      </c>
      <c r="F499" s="7" t="s">
        <v>134</v>
      </c>
      <c r="G499" s="7" t="str">
        <f>VLOOKUP(Table1[Parameter],$L$5:$M$133,2,0)</f>
        <v>Valuation Metrics</v>
      </c>
    </row>
    <row r="500" spans="2:7" x14ac:dyDescent="0.25">
      <c r="B500" s="7" t="s">
        <v>135</v>
      </c>
      <c r="C500" s="7" t="s">
        <v>142</v>
      </c>
      <c r="D500" s="7" t="s">
        <v>125</v>
      </c>
      <c r="E500" s="9">
        <v>3.5480930321298438</v>
      </c>
      <c r="F500" s="7" t="s">
        <v>134</v>
      </c>
      <c r="G500" s="7" t="str">
        <f>VLOOKUP(Table1[Parameter],$L$5:$M$133,2,0)</f>
        <v>Valuation Metrics</v>
      </c>
    </row>
    <row r="501" spans="2:7" x14ac:dyDescent="0.25">
      <c r="B501" s="7" t="s">
        <v>135</v>
      </c>
      <c r="C501" s="7" t="s">
        <v>143</v>
      </c>
      <c r="D501" s="7" t="s">
        <v>125</v>
      </c>
      <c r="E501" s="9">
        <v>2.3810191429447674</v>
      </c>
      <c r="F501" s="7" t="s">
        <v>134</v>
      </c>
      <c r="G501" s="7" t="str">
        <f>VLOOKUP(Table1[Parameter],$L$5:$M$133,2,0)</f>
        <v>Valuation Metrics</v>
      </c>
    </row>
    <row r="502" spans="2:7" x14ac:dyDescent="0.25">
      <c r="B502" s="7" t="s">
        <v>135</v>
      </c>
      <c r="C502" s="7" t="s">
        <v>144</v>
      </c>
      <c r="D502" s="7" t="s">
        <v>125</v>
      </c>
      <c r="E502" s="9">
        <v>2.956077964212839</v>
      </c>
      <c r="F502" s="7" t="s">
        <v>134</v>
      </c>
      <c r="G502" s="7" t="str">
        <f>VLOOKUP(Table1[Parameter],$L$5:$M$133,2,0)</f>
        <v>Valuation Metrics</v>
      </c>
    </row>
    <row r="503" spans="2:7" x14ac:dyDescent="0.25">
      <c r="B503" s="7" t="s">
        <v>135</v>
      </c>
      <c r="C503" s="7" t="s">
        <v>133</v>
      </c>
      <c r="D503" s="7" t="s">
        <v>126</v>
      </c>
      <c r="E503" s="9">
        <v>0.77405057790909881</v>
      </c>
      <c r="F503" s="7" t="s">
        <v>134</v>
      </c>
      <c r="G503" s="7" t="str">
        <f>VLOOKUP(Table1[Parameter],$L$5:$M$133,2,0)</f>
        <v>% DD</v>
      </c>
    </row>
    <row r="504" spans="2:7" x14ac:dyDescent="0.25">
      <c r="B504" s="7" t="s">
        <v>135</v>
      </c>
      <c r="C504" s="7" t="s">
        <v>136</v>
      </c>
      <c r="D504" s="7" t="s">
        <v>126</v>
      </c>
      <c r="E504" s="9">
        <v>0.78089448022632879</v>
      </c>
      <c r="F504" s="7" t="s">
        <v>134</v>
      </c>
      <c r="G504" s="7" t="str">
        <f>VLOOKUP(Table1[Parameter],$L$5:$M$133,2,0)</f>
        <v>% DD</v>
      </c>
    </row>
    <row r="505" spans="2:7" x14ac:dyDescent="0.25">
      <c r="B505" s="7" t="s">
        <v>135</v>
      </c>
      <c r="C505" s="7" t="s">
        <v>137</v>
      </c>
      <c r="D505" s="7" t="s">
        <v>126</v>
      </c>
      <c r="E505" s="9">
        <v>0.77079889807162538</v>
      </c>
      <c r="F505" s="7" t="s">
        <v>134</v>
      </c>
      <c r="G505" s="7" t="str">
        <f>VLOOKUP(Table1[Parameter],$L$5:$M$133,2,0)</f>
        <v>% DD</v>
      </c>
    </row>
    <row r="506" spans="2:7" x14ac:dyDescent="0.25">
      <c r="B506" s="7" t="s">
        <v>135</v>
      </c>
      <c r="C506" s="7" t="s">
        <v>138</v>
      </c>
      <c r="D506" s="7" t="s">
        <v>126</v>
      </c>
      <c r="E506" s="9">
        <v>0.7553372934188084</v>
      </c>
      <c r="F506" s="7" t="s">
        <v>134</v>
      </c>
      <c r="G506" s="7" t="str">
        <f>VLOOKUP(Table1[Parameter],$L$5:$M$133,2,0)</f>
        <v>% DD</v>
      </c>
    </row>
    <row r="507" spans="2:7" x14ac:dyDescent="0.25">
      <c r="B507" s="7" t="s">
        <v>135</v>
      </c>
      <c r="C507" s="7" t="s">
        <v>139</v>
      </c>
      <c r="D507" s="7" t="s">
        <v>126</v>
      </c>
      <c r="E507" s="9">
        <v>0.76301697618776343</v>
      </c>
      <c r="F507" s="7" t="s">
        <v>134</v>
      </c>
      <c r="G507" s="7" t="str">
        <f>VLOOKUP(Table1[Parameter],$L$5:$M$133,2,0)</f>
        <v>% DD</v>
      </c>
    </row>
    <row r="508" spans="2:7" x14ac:dyDescent="0.25">
      <c r="B508" s="7" t="s">
        <v>135</v>
      </c>
      <c r="C508" s="7" t="s">
        <v>140</v>
      </c>
      <c r="D508" s="7" t="s">
        <v>126</v>
      </c>
      <c r="E508" s="9">
        <v>0.77307440541130257</v>
      </c>
      <c r="F508" s="7" t="s">
        <v>134</v>
      </c>
      <c r="G508" s="7" t="str">
        <f>VLOOKUP(Table1[Parameter],$L$5:$M$133,2,0)</f>
        <v>% DD</v>
      </c>
    </row>
    <row r="509" spans="2:7" x14ac:dyDescent="0.25">
      <c r="B509" s="7" t="s">
        <v>135</v>
      </c>
      <c r="C509" s="7" t="s">
        <v>141</v>
      </c>
      <c r="D509" s="7" t="s">
        <v>126</v>
      </c>
      <c r="E509" s="9">
        <v>0.75481817646018734</v>
      </c>
      <c r="F509" s="7" t="s">
        <v>134</v>
      </c>
      <c r="G509" s="7" t="str">
        <f>VLOOKUP(Table1[Parameter],$L$5:$M$133,2,0)</f>
        <v>% DD</v>
      </c>
    </row>
    <row r="510" spans="2:7" x14ac:dyDescent="0.25">
      <c r="B510" s="7" t="s">
        <v>135</v>
      </c>
      <c r="C510" s="7" t="s">
        <v>142</v>
      </c>
      <c r="D510" s="7" t="s">
        <v>126</v>
      </c>
      <c r="E510" s="9">
        <v>0.69685928732784375</v>
      </c>
      <c r="F510" s="7" t="s">
        <v>134</v>
      </c>
      <c r="G510" s="7" t="str">
        <f>VLOOKUP(Table1[Parameter],$L$5:$M$133,2,0)</f>
        <v>% DD</v>
      </c>
    </row>
    <row r="511" spans="2:7" x14ac:dyDescent="0.25">
      <c r="B511" s="7" t="s">
        <v>135</v>
      </c>
      <c r="C511" s="7" t="s">
        <v>143</v>
      </c>
      <c r="D511" s="7" t="s">
        <v>126</v>
      </c>
      <c r="E511" s="9">
        <v>0.73854566023505752</v>
      </c>
      <c r="F511" s="7" t="s">
        <v>134</v>
      </c>
      <c r="G511" s="7" t="str">
        <f>VLOOKUP(Table1[Parameter],$L$5:$M$133,2,0)</f>
        <v>% DD</v>
      </c>
    </row>
    <row r="512" spans="2:7" x14ac:dyDescent="0.25">
      <c r="B512" s="7" t="s">
        <v>135</v>
      </c>
      <c r="C512" s="7" t="s">
        <v>144</v>
      </c>
      <c r="D512" s="7" t="s">
        <v>126</v>
      </c>
      <c r="E512" s="9">
        <v>0.80023817755752757</v>
      </c>
      <c r="F512" s="7" t="s">
        <v>134</v>
      </c>
      <c r="G512" s="7" t="str">
        <f>VLOOKUP(Table1[Parameter],$L$5:$M$133,2,0)</f>
        <v>% DD</v>
      </c>
    </row>
    <row r="513" spans="2:7" x14ac:dyDescent="0.25">
      <c r="B513" s="7" t="s">
        <v>135</v>
      </c>
      <c r="C513" s="7" t="s">
        <v>133</v>
      </c>
      <c r="D513" s="7" t="s">
        <v>64</v>
      </c>
      <c r="E513" s="9">
        <v>0.16886547407657426</v>
      </c>
      <c r="F513" s="7" t="s">
        <v>134</v>
      </c>
      <c r="G513" s="7" t="str">
        <f>VLOOKUP(Table1[Parameter],$L$5:$M$133,2,0)</f>
        <v>% Return Metrics</v>
      </c>
    </row>
    <row r="514" spans="2:7" x14ac:dyDescent="0.25">
      <c r="B514" s="7" t="s">
        <v>135</v>
      </c>
      <c r="C514" s="7" t="s">
        <v>136</v>
      </c>
      <c r="D514" s="7" t="s">
        <v>64</v>
      </c>
      <c r="E514" s="9">
        <v>0.20630603780145537</v>
      </c>
      <c r="F514" s="7" t="s">
        <v>134</v>
      </c>
      <c r="G514" s="7" t="str">
        <f>VLOOKUP(Table1[Parameter],$L$5:$M$133,2,0)</f>
        <v>% Return Metrics</v>
      </c>
    </row>
    <row r="515" spans="2:7" x14ac:dyDescent="0.25">
      <c r="B515" s="7" t="s">
        <v>135</v>
      </c>
      <c r="C515" s="7" t="s">
        <v>137</v>
      </c>
      <c r="D515" s="7" t="s">
        <v>64</v>
      </c>
      <c r="E515" s="9">
        <v>0.19389782706236777</v>
      </c>
      <c r="F515" s="7" t="s">
        <v>134</v>
      </c>
      <c r="G515" s="7" t="str">
        <f>VLOOKUP(Table1[Parameter],$L$5:$M$133,2,0)</f>
        <v>% Return Metrics</v>
      </c>
    </row>
    <row r="516" spans="2:7" x14ac:dyDescent="0.25">
      <c r="B516" s="7" t="s">
        <v>135</v>
      </c>
      <c r="C516" s="7" t="s">
        <v>138</v>
      </c>
      <c r="D516" s="7" t="s">
        <v>64</v>
      </c>
      <c r="E516" s="9">
        <v>0.16079703429101019</v>
      </c>
      <c r="F516" s="7" t="s">
        <v>134</v>
      </c>
      <c r="G516" s="7" t="str">
        <f>VLOOKUP(Table1[Parameter],$L$5:$M$133,2,0)</f>
        <v>% Return Metrics</v>
      </c>
    </row>
    <row r="517" spans="2:7" x14ac:dyDescent="0.25">
      <c r="B517" s="7" t="s">
        <v>135</v>
      </c>
      <c r="C517" s="7" t="s">
        <v>139</v>
      </c>
      <c r="D517" s="7" t="s">
        <v>64</v>
      </c>
      <c r="E517" s="9">
        <v>0.14822257873849529</v>
      </c>
      <c r="F517" s="7" t="s">
        <v>134</v>
      </c>
      <c r="G517" s="7" t="str">
        <f>VLOOKUP(Table1[Parameter],$L$5:$M$133,2,0)</f>
        <v>% Return Metrics</v>
      </c>
    </row>
    <row r="518" spans="2:7" x14ac:dyDescent="0.25">
      <c r="B518" s="7" t="s">
        <v>135</v>
      </c>
      <c r="C518" s="7" t="s">
        <v>140</v>
      </c>
      <c r="D518" s="7" t="s">
        <v>64</v>
      </c>
      <c r="E518" s="9">
        <v>0.1396553562994225</v>
      </c>
      <c r="F518" s="7" t="s">
        <v>134</v>
      </c>
      <c r="G518" s="7" t="str">
        <f>VLOOKUP(Table1[Parameter],$L$5:$M$133,2,0)</f>
        <v>% Return Metrics</v>
      </c>
    </row>
    <row r="519" spans="2:7" x14ac:dyDescent="0.25">
      <c r="B519" s="7" t="s">
        <v>135</v>
      </c>
      <c r="C519" s="7" t="s">
        <v>141</v>
      </c>
      <c r="D519" s="7" t="s">
        <v>64</v>
      </c>
      <c r="E519" s="9">
        <v>0.10766546100640902</v>
      </c>
      <c r="F519" s="7" t="s">
        <v>134</v>
      </c>
      <c r="G519" s="7" t="str">
        <f>VLOOKUP(Table1[Parameter],$L$5:$M$133,2,0)</f>
        <v>% Return Metrics</v>
      </c>
    </row>
    <row r="520" spans="2:7" x14ac:dyDescent="0.25">
      <c r="B520" s="7" t="s">
        <v>135</v>
      </c>
      <c r="C520" s="7" t="s">
        <v>142</v>
      </c>
      <c r="D520" s="7" t="s">
        <v>64</v>
      </c>
      <c r="E520" s="9">
        <v>8.2646270589298076E-2</v>
      </c>
      <c r="F520" s="7" t="s">
        <v>134</v>
      </c>
      <c r="G520" s="7" t="str">
        <f>VLOOKUP(Table1[Parameter],$L$5:$M$133,2,0)</f>
        <v>% Return Metrics</v>
      </c>
    </row>
    <row r="521" spans="2:7" x14ac:dyDescent="0.25">
      <c r="B521" s="7" t="s">
        <v>135</v>
      </c>
      <c r="C521" s="7" t="s">
        <v>143</v>
      </c>
      <c r="D521" s="7" t="s">
        <v>64</v>
      </c>
      <c r="E521" s="9">
        <v>8.8722223771154532E-2</v>
      </c>
      <c r="F521" s="7" t="s">
        <v>134</v>
      </c>
      <c r="G521" s="7" t="str">
        <f>VLOOKUP(Table1[Parameter],$L$5:$M$133,2,0)</f>
        <v>% Return Metrics</v>
      </c>
    </row>
    <row r="522" spans="2:7" x14ac:dyDescent="0.25">
      <c r="B522" s="7" t="s">
        <v>135</v>
      </c>
      <c r="C522" s="7" t="s">
        <v>144</v>
      </c>
      <c r="D522" s="7" t="s">
        <v>64</v>
      </c>
      <c r="E522" s="9">
        <v>0.12768305603515934</v>
      </c>
      <c r="F522" s="7" t="s">
        <v>134</v>
      </c>
      <c r="G522" s="7" t="str">
        <f>VLOOKUP(Table1[Parameter],$L$5:$M$133,2,0)</f>
        <v>% Return Metrics</v>
      </c>
    </row>
    <row r="523" spans="2:7" x14ac:dyDescent="0.25">
      <c r="B523" s="7" t="s">
        <v>135</v>
      </c>
      <c r="C523" s="7" t="s">
        <v>133</v>
      </c>
      <c r="D523" s="7" t="s">
        <v>127</v>
      </c>
      <c r="E523" s="9">
        <v>0.13071041779786624</v>
      </c>
      <c r="F523" s="7" t="s">
        <v>134</v>
      </c>
      <c r="G523" s="7" t="str">
        <f>VLOOKUP(Table1[Parameter],$L$5:$M$133,2,0)</f>
        <v>% DD</v>
      </c>
    </row>
    <row r="524" spans="2:7" x14ac:dyDescent="0.25">
      <c r="B524" s="7" t="s">
        <v>135</v>
      </c>
      <c r="C524" s="7" t="s">
        <v>136</v>
      </c>
      <c r="D524" s="7" t="s">
        <v>127</v>
      </c>
      <c r="E524" s="9">
        <v>0.16110324615652083</v>
      </c>
      <c r="F524" s="7" t="s">
        <v>134</v>
      </c>
      <c r="G524" s="7" t="str">
        <f>VLOOKUP(Table1[Parameter],$L$5:$M$133,2,0)</f>
        <v>% DD</v>
      </c>
    </row>
    <row r="525" spans="2:7" x14ac:dyDescent="0.25">
      <c r="B525" s="7" t="s">
        <v>135</v>
      </c>
      <c r="C525" s="7" t="s">
        <v>137</v>
      </c>
      <c r="D525" s="7" t="s">
        <v>127</v>
      </c>
      <c r="E525" s="9">
        <v>0.14945623143815567</v>
      </c>
      <c r="F525" s="7" t="s">
        <v>134</v>
      </c>
      <c r="G525" s="7" t="str">
        <f>VLOOKUP(Table1[Parameter],$L$5:$M$133,2,0)</f>
        <v>% DD</v>
      </c>
    </row>
    <row r="526" spans="2:7" x14ac:dyDescent="0.25">
      <c r="B526" s="7" t="s">
        <v>135</v>
      </c>
      <c r="C526" s="7" t="s">
        <v>138</v>
      </c>
      <c r="D526" s="7" t="s">
        <v>127</v>
      </c>
      <c r="E526" s="9">
        <v>0.12145599667114296</v>
      </c>
      <c r="F526" s="7" t="s">
        <v>134</v>
      </c>
      <c r="G526" s="7" t="str">
        <f>VLOOKUP(Table1[Parameter],$L$5:$M$133,2,0)</f>
        <v>% DD</v>
      </c>
    </row>
    <row r="527" spans="2:7" x14ac:dyDescent="0.25">
      <c r="B527" s="7" t="s">
        <v>135</v>
      </c>
      <c r="C527" s="7" t="s">
        <v>139</v>
      </c>
      <c r="D527" s="7" t="s">
        <v>127</v>
      </c>
      <c r="E527" s="9">
        <v>0.11309634383179935</v>
      </c>
      <c r="F527" s="7" t="s">
        <v>134</v>
      </c>
      <c r="G527" s="7" t="str">
        <f>VLOOKUP(Table1[Parameter],$L$5:$M$133,2,0)</f>
        <v>% DD</v>
      </c>
    </row>
    <row r="528" spans="2:7" x14ac:dyDescent="0.25">
      <c r="B528" s="7" t="s">
        <v>135</v>
      </c>
      <c r="C528" s="7" t="s">
        <v>140</v>
      </c>
      <c r="D528" s="7" t="s">
        <v>127</v>
      </c>
      <c r="E528" s="9">
        <v>0.10796398153367966</v>
      </c>
      <c r="F528" s="7" t="s">
        <v>134</v>
      </c>
      <c r="G528" s="7" t="str">
        <f>VLOOKUP(Table1[Parameter],$L$5:$M$133,2,0)</f>
        <v>% DD</v>
      </c>
    </row>
    <row r="529" spans="2:7" x14ac:dyDescent="0.25">
      <c r="B529" s="7" t="s">
        <v>135</v>
      </c>
      <c r="C529" s="7" t="s">
        <v>141</v>
      </c>
      <c r="D529" s="7" t="s">
        <v>127</v>
      </c>
      <c r="E529" s="9">
        <v>8.1267846944603053E-2</v>
      </c>
      <c r="F529" s="7" t="s">
        <v>134</v>
      </c>
      <c r="G529" s="7" t="str">
        <f>VLOOKUP(Table1[Parameter],$L$5:$M$133,2,0)</f>
        <v>% DD</v>
      </c>
    </row>
    <row r="530" spans="2:7" x14ac:dyDescent="0.25">
      <c r="B530" s="7" t="s">
        <v>135</v>
      </c>
      <c r="C530" s="7" t="s">
        <v>142</v>
      </c>
      <c r="D530" s="7" t="s">
        <v>127</v>
      </c>
      <c r="E530" s="9">
        <v>5.7592821223162394E-2</v>
      </c>
      <c r="F530" s="7" t="s">
        <v>134</v>
      </c>
      <c r="G530" s="7" t="str">
        <f>VLOOKUP(Table1[Parameter],$L$5:$M$133,2,0)</f>
        <v>% DD</v>
      </c>
    </row>
    <row r="531" spans="2:7" x14ac:dyDescent="0.25">
      <c r="B531" s="7" t="s">
        <v>135</v>
      </c>
      <c r="C531" s="7" t="s">
        <v>143</v>
      </c>
      <c r="D531" s="7" t="s">
        <v>127</v>
      </c>
      <c r="E531" s="9">
        <v>6.5525413332589835E-2</v>
      </c>
      <c r="F531" s="7" t="s">
        <v>134</v>
      </c>
      <c r="G531" s="7" t="str">
        <f>VLOOKUP(Table1[Parameter],$L$5:$M$133,2,0)</f>
        <v>% DD</v>
      </c>
    </row>
    <row r="532" spans="2:7" x14ac:dyDescent="0.25">
      <c r="B532" s="7" t="s">
        <v>135</v>
      </c>
      <c r="C532" s="7" t="s">
        <v>144</v>
      </c>
      <c r="D532" s="7" t="s">
        <v>127</v>
      </c>
      <c r="E532" s="9">
        <v>0.10217685606655158</v>
      </c>
      <c r="F532" s="7" t="s">
        <v>134</v>
      </c>
      <c r="G532" s="7" t="str">
        <f>VLOOKUP(Table1[Parameter],$L$5:$M$133,2,0)</f>
        <v>% DD</v>
      </c>
    </row>
    <row r="533" spans="2:7" x14ac:dyDescent="0.25">
      <c r="B533" s="7" t="s">
        <v>135</v>
      </c>
      <c r="C533" s="7" t="s">
        <v>133</v>
      </c>
      <c r="D533" s="7" t="s">
        <v>128</v>
      </c>
      <c r="E533" s="9">
        <v>1.2573760834165549E-2</v>
      </c>
      <c r="F533" s="7" t="s">
        <v>134</v>
      </c>
      <c r="G533" s="7" t="str">
        <f>VLOOKUP(Table1[Parameter],$L$5:$M$133,2,0)</f>
        <v>% DD</v>
      </c>
    </row>
    <row r="534" spans="2:7" x14ac:dyDescent="0.25">
      <c r="B534" s="7" t="s">
        <v>135</v>
      </c>
      <c r="C534" s="7" t="s">
        <v>136</v>
      </c>
      <c r="D534" s="7" t="s">
        <v>128</v>
      </c>
      <c r="E534" s="9">
        <v>1.8218014357361024E-2</v>
      </c>
      <c r="F534" s="7" t="s">
        <v>134</v>
      </c>
      <c r="G534" s="7" t="str">
        <f>VLOOKUP(Table1[Parameter],$L$5:$M$133,2,0)</f>
        <v>% DD</v>
      </c>
    </row>
    <row r="535" spans="2:7" x14ac:dyDescent="0.25">
      <c r="B535" s="7" t="s">
        <v>135</v>
      </c>
      <c r="C535" s="7" t="s">
        <v>137</v>
      </c>
      <c r="D535" s="7" t="s">
        <v>128</v>
      </c>
      <c r="E535" s="9">
        <v>1.2502633831290778E-2</v>
      </c>
      <c r="F535" s="7" t="s">
        <v>134</v>
      </c>
      <c r="G535" s="7" t="str">
        <f>VLOOKUP(Table1[Parameter],$L$5:$M$133,2,0)</f>
        <v>% DD</v>
      </c>
    </row>
    <row r="536" spans="2:7" x14ac:dyDescent="0.25">
      <c r="B536" s="7" t="s">
        <v>135</v>
      </c>
      <c r="C536" s="7" t="s">
        <v>138</v>
      </c>
      <c r="D536" s="7" t="s">
        <v>128</v>
      </c>
      <c r="E536" s="9">
        <v>1.4666890605114889E-2</v>
      </c>
      <c r="F536" s="7" t="s">
        <v>134</v>
      </c>
      <c r="G536" s="7" t="str">
        <f>VLOOKUP(Table1[Parameter],$L$5:$M$133,2,0)</f>
        <v>% DD</v>
      </c>
    </row>
    <row r="537" spans="2:7" x14ac:dyDescent="0.25">
      <c r="B537" s="7" t="s">
        <v>135</v>
      </c>
      <c r="C537" s="7" t="s">
        <v>139</v>
      </c>
      <c r="D537" s="7" t="s">
        <v>128</v>
      </c>
      <c r="E537" s="9">
        <v>1.2480985093200565E-2</v>
      </c>
      <c r="F537" s="7" t="s">
        <v>134</v>
      </c>
      <c r="G537" s="7" t="str">
        <f>VLOOKUP(Table1[Parameter],$L$5:$M$133,2,0)</f>
        <v>% DD</v>
      </c>
    </row>
    <row r="538" spans="2:7" x14ac:dyDescent="0.25">
      <c r="B538" s="7" t="s">
        <v>135</v>
      </c>
      <c r="C538" s="7" t="s">
        <v>140</v>
      </c>
      <c r="D538" s="7" t="s">
        <v>128</v>
      </c>
      <c r="E538" s="9">
        <v>1.8982053366539083E-2</v>
      </c>
      <c r="F538" s="7" t="s">
        <v>134</v>
      </c>
      <c r="G538" s="7" t="str">
        <f>VLOOKUP(Table1[Parameter],$L$5:$M$133,2,0)</f>
        <v>% DD</v>
      </c>
    </row>
    <row r="539" spans="2:7" x14ac:dyDescent="0.25">
      <c r="B539" s="7" t="s">
        <v>135</v>
      </c>
      <c r="C539" s="7" t="s">
        <v>141</v>
      </c>
      <c r="D539" s="7" t="s">
        <v>128</v>
      </c>
      <c r="E539" s="9">
        <v>6.7322440944055043E-3</v>
      </c>
      <c r="F539" s="7" t="s">
        <v>134</v>
      </c>
      <c r="G539" s="7" t="str">
        <f>VLOOKUP(Table1[Parameter],$L$5:$M$133,2,0)</f>
        <v>% DD</v>
      </c>
    </row>
    <row r="540" spans="2:7" x14ac:dyDescent="0.25">
      <c r="B540" s="7" t="s">
        <v>135</v>
      </c>
      <c r="C540" s="7" t="s">
        <v>142</v>
      </c>
      <c r="D540" s="7" t="s">
        <v>128</v>
      </c>
      <c r="E540" s="9">
        <v>7.0611027217334947E-3</v>
      </c>
      <c r="F540" s="7" t="s">
        <v>134</v>
      </c>
      <c r="G540" s="7" t="str">
        <f>VLOOKUP(Table1[Parameter],$L$5:$M$133,2,0)</f>
        <v>% DD</v>
      </c>
    </row>
    <row r="541" spans="2:7" x14ac:dyDescent="0.25">
      <c r="B541" s="7" t="s">
        <v>135</v>
      </c>
      <c r="C541" s="7" t="s">
        <v>143</v>
      </c>
      <c r="D541" s="7" t="s">
        <v>128</v>
      </c>
      <c r="E541" s="9">
        <v>9.7423872073013375E-3</v>
      </c>
      <c r="F541" s="7" t="s">
        <v>134</v>
      </c>
      <c r="G541" s="7" t="str">
        <f>VLOOKUP(Table1[Parameter],$L$5:$M$133,2,0)</f>
        <v>% DD</v>
      </c>
    </row>
    <row r="542" spans="2:7" x14ac:dyDescent="0.25">
      <c r="B542" s="7" t="s">
        <v>135</v>
      </c>
      <c r="C542" s="7" t="s">
        <v>144</v>
      </c>
      <c r="D542" s="7" t="s">
        <v>128</v>
      </c>
      <c r="E542" s="9">
        <v>8.6283921728024134E-3</v>
      </c>
      <c r="F542" s="7" t="s">
        <v>134</v>
      </c>
      <c r="G542" s="7" t="str">
        <f>VLOOKUP(Table1[Parameter],$L$5:$M$133,2,0)</f>
        <v>% DD</v>
      </c>
    </row>
    <row r="543" spans="2:7" x14ac:dyDescent="0.25">
      <c r="B543" s="7" t="s">
        <v>135</v>
      </c>
      <c r="C543" s="7" t="s">
        <v>133</v>
      </c>
      <c r="D543" s="7" t="s">
        <v>92</v>
      </c>
      <c r="E543" s="9">
        <v>17.969915689580255</v>
      </c>
      <c r="F543" s="7" t="s">
        <v>134</v>
      </c>
      <c r="G543" s="7" t="str">
        <f>VLOOKUP(Table1[Parameter],$L$5:$M$133,2,0)</f>
        <v>Valuation Metrics</v>
      </c>
    </row>
    <row r="544" spans="2:7" x14ac:dyDescent="0.25">
      <c r="B544" s="7" t="s">
        <v>135</v>
      </c>
      <c r="C544" s="7" t="s">
        <v>136</v>
      </c>
      <c r="D544" s="7" t="s">
        <v>92</v>
      </c>
      <c r="E544" s="9">
        <v>12.026860637813758</v>
      </c>
      <c r="F544" s="7" t="s">
        <v>134</v>
      </c>
      <c r="G544" s="7" t="str">
        <f>VLOOKUP(Table1[Parameter],$L$5:$M$133,2,0)</f>
        <v>Valuation Metrics</v>
      </c>
    </row>
    <row r="545" spans="2:7" x14ac:dyDescent="0.25">
      <c r="B545" s="7" t="s">
        <v>135</v>
      </c>
      <c r="C545" s="7" t="s">
        <v>137</v>
      </c>
      <c r="D545" s="7" t="s">
        <v>92</v>
      </c>
      <c r="E545" s="9">
        <v>18.332225435151514</v>
      </c>
      <c r="F545" s="7" t="s">
        <v>134</v>
      </c>
      <c r="G545" s="7" t="str">
        <f>VLOOKUP(Table1[Parameter],$L$5:$M$133,2,0)</f>
        <v>Valuation Metrics</v>
      </c>
    </row>
    <row r="546" spans="2:7" x14ac:dyDescent="0.25">
      <c r="B546" s="7" t="s">
        <v>135</v>
      </c>
      <c r="C546" s="7" t="s">
        <v>138</v>
      </c>
      <c r="D546" s="7" t="s">
        <v>92</v>
      </c>
      <c r="E546" s="9">
        <v>16.68129347715109</v>
      </c>
      <c r="F546" s="7" t="s">
        <v>134</v>
      </c>
      <c r="G546" s="7" t="str">
        <f>VLOOKUP(Table1[Parameter],$L$5:$M$133,2,0)</f>
        <v>Valuation Metrics</v>
      </c>
    </row>
    <row r="547" spans="2:7" x14ac:dyDescent="0.25">
      <c r="B547" s="7" t="s">
        <v>135</v>
      </c>
      <c r="C547" s="7" t="s">
        <v>139</v>
      </c>
      <c r="D547" s="7" t="s">
        <v>92</v>
      </c>
      <c r="E547" s="9">
        <v>18.98752558733052</v>
      </c>
      <c r="F547" s="7" t="s">
        <v>134</v>
      </c>
      <c r="G547" s="7" t="str">
        <f>VLOOKUP(Table1[Parameter],$L$5:$M$133,2,0)</f>
        <v>Valuation Metrics</v>
      </c>
    </row>
    <row r="548" spans="2:7" x14ac:dyDescent="0.25">
      <c r="B548" s="7" t="s">
        <v>135</v>
      </c>
      <c r="C548" s="7" t="s">
        <v>140</v>
      </c>
      <c r="D548" s="7" t="s">
        <v>92</v>
      </c>
      <c r="E548" s="9">
        <v>11.954744315950251</v>
      </c>
      <c r="F548" s="7" t="s">
        <v>134</v>
      </c>
      <c r="G548" s="7" t="str">
        <f>VLOOKUP(Table1[Parameter],$L$5:$M$133,2,0)</f>
        <v>Valuation Metrics</v>
      </c>
    </row>
    <row r="549" spans="2:7" x14ac:dyDescent="0.25">
      <c r="B549" s="7" t="s">
        <v>135</v>
      </c>
      <c r="C549" s="7" t="s">
        <v>141</v>
      </c>
      <c r="D549" s="7" t="s">
        <v>92</v>
      </c>
      <c r="E549" s="9">
        <v>36.419033549832022</v>
      </c>
      <c r="F549" s="7" t="s">
        <v>134</v>
      </c>
      <c r="G549" s="7" t="str">
        <f>VLOOKUP(Table1[Parameter],$L$5:$M$133,2,0)</f>
        <v>Valuation Metrics</v>
      </c>
    </row>
    <row r="550" spans="2:7" x14ac:dyDescent="0.25">
      <c r="B550" s="7" t="s">
        <v>135</v>
      </c>
      <c r="C550" s="7" t="s">
        <v>142</v>
      </c>
      <c r="D550" s="7" t="s">
        <v>92</v>
      </c>
      <c r="E550" s="9">
        <v>42.931072471034028</v>
      </c>
      <c r="F550" s="7" t="s">
        <v>134</v>
      </c>
      <c r="G550" s="7" t="str">
        <f>VLOOKUP(Table1[Parameter],$L$5:$M$133,2,0)</f>
        <v>Valuation Metrics</v>
      </c>
    </row>
    <row r="551" spans="2:7" x14ac:dyDescent="0.25">
      <c r="B551" s="7" t="s">
        <v>135</v>
      </c>
      <c r="C551" s="7" t="s">
        <v>143</v>
      </c>
      <c r="D551" s="7" t="s">
        <v>92</v>
      </c>
      <c r="E551" s="9">
        <v>26.836783860222482</v>
      </c>
      <c r="F551" s="7" t="s">
        <v>134</v>
      </c>
      <c r="G551" s="7" t="str">
        <f>VLOOKUP(Table1[Parameter],$L$5:$M$133,2,0)</f>
        <v>Valuation Metrics</v>
      </c>
    </row>
    <row r="552" spans="2:7" x14ac:dyDescent="0.25">
      <c r="B552" s="7" t="s">
        <v>135</v>
      </c>
      <c r="C552" s="7" t="s">
        <v>144</v>
      </c>
      <c r="D552" s="7" t="s">
        <v>92</v>
      </c>
      <c r="E552" s="9">
        <v>23.15168555645192</v>
      </c>
      <c r="F552" s="7" t="s">
        <v>134</v>
      </c>
      <c r="G552" s="7" t="str">
        <f>VLOOKUP(Table1[Parameter],$L$5:$M$133,2,0)</f>
        <v>Valuation Metrics</v>
      </c>
    </row>
    <row r="553" spans="2:7" x14ac:dyDescent="0.25">
      <c r="B553" s="7" t="s">
        <v>135</v>
      </c>
      <c r="C553" s="7" t="s">
        <v>133</v>
      </c>
      <c r="D553" s="7" t="s">
        <v>63</v>
      </c>
      <c r="E553" s="9">
        <v>0.10424234737786153</v>
      </c>
      <c r="F553" s="7" t="s">
        <v>134</v>
      </c>
      <c r="G553" s="7" t="str">
        <f>VLOOKUP(Table1[Parameter],$L$5:$M$133,2,0)</f>
        <v>% Return Metrics</v>
      </c>
    </row>
    <row r="554" spans="2:7" x14ac:dyDescent="0.25">
      <c r="B554" s="7" t="s">
        <v>135</v>
      </c>
      <c r="C554" s="7" t="s">
        <v>136</v>
      </c>
      <c r="D554" s="7" t="s">
        <v>63</v>
      </c>
      <c r="E554" s="9">
        <v>0.11817050183163209</v>
      </c>
      <c r="F554" s="7" t="s">
        <v>134</v>
      </c>
      <c r="G554" s="7" t="str">
        <f>VLOOKUP(Table1[Parameter],$L$5:$M$133,2,0)</f>
        <v>% Return Metrics</v>
      </c>
    </row>
    <row r="555" spans="2:7" x14ac:dyDescent="0.25">
      <c r="B555" s="7" t="s">
        <v>135</v>
      </c>
      <c r="C555" s="7" t="s">
        <v>137</v>
      </c>
      <c r="D555" s="7" t="s">
        <v>63</v>
      </c>
      <c r="E555" s="9">
        <v>0.10766401708387709</v>
      </c>
      <c r="F555" s="7" t="s">
        <v>134</v>
      </c>
      <c r="G555" s="7" t="str">
        <f>VLOOKUP(Table1[Parameter],$L$5:$M$133,2,0)</f>
        <v>% Return Metrics</v>
      </c>
    </row>
    <row r="556" spans="2:7" x14ac:dyDescent="0.25">
      <c r="B556" s="7" t="s">
        <v>135</v>
      </c>
      <c r="C556" s="7" t="s">
        <v>138</v>
      </c>
      <c r="D556" s="7" t="s">
        <v>63</v>
      </c>
      <c r="E556" s="9">
        <v>9.5710667041936398E-2</v>
      </c>
      <c r="F556" s="7" t="s">
        <v>134</v>
      </c>
      <c r="G556" s="7" t="str">
        <f>VLOOKUP(Table1[Parameter],$L$5:$M$133,2,0)</f>
        <v>% Return Metrics</v>
      </c>
    </row>
    <row r="557" spans="2:7" x14ac:dyDescent="0.25">
      <c r="B557" s="7" t="s">
        <v>135</v>
      </c>
      <c r="C557" s="7" t="s">
        <v>139</v>
      </c>
      <c r="D557" s="7" t="s">
        <v>63</v>
      </c>
      <c r="E557" s="9">
        <v>8.8714364409135243E-2</v>
      </c>
      <c r="F557" s="7" t="s">
        <v>134</v>
      </c>
      <c r="G557" s="7" t="str">
        <f>VLOOKUP(Table1[Parameter],$L$5:$M$133,2,0)</f>
        <v>% Return Metrics</v>
      </c>
    </row>
    <row r="558" spans="2:7" x14ac:dyDescent="0.25">
      <c r="B558" s="7" t="s">
        <v>135</v>
      </c>
      <c r="C558" s="7" t="s">
        <v>140</v>
      </c>
      <c r="D558" s="7" t="s">
        <v>63</v>
      </c>
      <c r="E558" s="9">
        <v>8.720305201168288E-2</v>
      </c>
      <c r="F558" s="7" t="s">
        <v>134</v>
      </c>
      <c r="G558" s="7" t="str">
        <f>VLOOKUP(Table1[Parameter],$L$5:$M$133,2,0)</f>
        <v>% Return Metrics</v>
      </c>
    </row>
    <row r="559" spans="2:7" x14ac:dyDescent="0.25">
      <c r="B559" s="7" t="s">
        <v>135</v>
      </c>
      <c r="C559" s="7" t="s">
        <v>141</v>
      </c>
      <c r="D559" s="7" t="s">
        <v>63</v>
      </c>
      <c r="E559" s="9">
        <v>7.6938424773383751E-2</v>
      </c>
      <c r="F559" s="7" t="s">
        <v>134</v>
      </c>
      <c r="G559" s="7" t="str">
        <f>VLOOKUP(Table1[Parameter],$L$5:$M$133,2,0)</f>
        <v>% Return Metrics</v>
      </c>
    </row>
    <row r="560" spans="2:7" x14ac:dyDescent="0.25">
      <c r="B560" s="7" t="s">
        <v>135</v>
      </c>
      <c r="C560" s="7" t="s">
        <v>142</v>
      </c>
      <c r="D560" s="7" t="s">
        <v>63</v>
      </c>
      <c r="E560" s="9">
        <v>5.9640842438307813E-2</v>
      </c>
      <c r="F560" s="7" t="s">
        <v>134</v>
      </c>
      <c r="G560" s="7" t="str">
        <f>VLOOKUP(Table1[Parameter],$L$5:$M$133,2,0)</f>
        <v>% Return Metrics</v>
      </c>
    </row>
    <row r="561" spans="2:7" x14ac:dyDescent="0.25">
      <c r="B561" s="7" t="s">
        <v>135</v>
      </c>
      <c r="C561" s="7" t="s">
        <v>143</v>
      </c>
      <c r="D561" s="7" t="s">
        <v>63</v>
      </c>
      <c r="E561" s="9">
        <v>6.2263250164355258E-2</v>
      </c>
      <c r="F561" s="7" t="s">
        <v>134</v>
      </c>
      <c r="G561" s="7" t="str">
        <f>VLOOKUP(Table1[Parameter],$L$5:$M$133,2,0)</f>
        <v>% Return Metrics</v>
      </c>
    </row>
    <row r="562" spans="2:7" x14ac:dyDescent="0.25">
      <c r="B562" s="7" t="s">
        <v>135</v>
      </c>
      <c r="C562" s="7" t="s">
        <v>144</v>
      </c>
      <c r="D562" s="7" t="s">
        <v>63</v>
      </c>
      <c r="E562" s="9">
        <v>8.7682777716023813E-2</v>
      </c>
      <c r="F562" s="7" t="s">
        <v>134</v>
      </c>
      <c r="G562" s="7" t="str">
        <f>VLOOKUP(Table1[Parameter],$L$5:$M$133,2,0)</f>
        <v>% Return Metrics</v>
      </c>
    </row>
    <row r="563" spans="2:7" x14ac:dyDescent="0.25">
      <c r="B563" s="7" t="s">
        <v>135</v>
      </c>
      <c r="C563" s="7" t="s">
        <v>145</v>
      </c>
      <c r="D563" s="7" t="s">
        <v>3</v>
      </c>
      <c r="E563" s="9">
        <v>0</v>
      </c>
      <c r="F563" s="7" t="s">
        <v>146</v>
      </c>
      <c r="G563" s="7" t="str">
        <f>VLOOKUP(Table1[Parameter],$L$5:$M$133,2,0)</f>
        <v>P&amp;L</v>
      </c>
    </row>
    <row r="564" spans="2:7" x14ac:dyDescent="0.25">
      <c r="B564" s="7" t="s">
        <v>135</v>
      </c>
      <c r="C564" s="7" t="s">
        <v>145</v>
      </c>
      <c r="D564" s="7" t="s">
        <v>3</v>
      </c>
      <c r="E564" s="9">
        <v>0</v>
      </c>
      <c r="F564" s="7" t="s">
        <v>146</v>
      </c>
      <c r="G564" s="7" t="str">
        <f>VLOOKUP(Table1[Parameter],$L$5:$M$133,2,0)</f>
        <v>P&amp;L</v>
      </c>
    </row>
    <row r="565" spans="2:7" x14ac:dyDescent="0.25">
      <c r="B565" s="7" t="s">
        <v>135</v>
      </c>
      <c r="C565" s="7" t="s">
        <v>147</v>
      </c>
      <c r="D565" s="7" t="s">
        <v>3</v>
      </c>
      <c r="E565" s="9">
        <v>0</v>
      </c>
      <c r="F565" s="7" t="s">
        <v>146</v>
      </c>
      <c r="G565" s="7" t="str">
        <f>VLOOKUP(Table1[Parameter],$L$5:$M$133,2,0)</f>
        <v>P&amp;L</v>
      </c>
    </row>
    <row r="566" spans="2:7" x14ac:dyDescent="0.25">
      <c r="B566" s="7" t="s">
        <v>135</v>
      </c>
      <c r="C566" s="7" t="s">
        <v>148</v>
      </c>
      <c r="D566" s="7" t="s">
        <v>3</v>
      </c>
      <c r="E566" s="9">
        <v>0</v>
      </c>
      <c r="F566" s="7" t="s">
        <v>146</v>
      </c>
      <c r="G566" s="7" t="str">
        <f>VLOOKUP(Table1[Parameter],$L$5:$M$133,2,0)</f>
        <v>P&amp;L</v>
      </c>
    </row>
    <row r="567" spans="2:7" x14ac:dyDescent="0.25">
      <c r="B567" s="7" t="s">
        <v>135</v>
      </c>
      <c r="C567" s="7" t="s">
        <v>149</v>
      </c>
      <c r="D567" s="7" t="s">
        <v>3</v>
      </c>
      <c r="E567" s="9">
        <v>578.61</v>
      </c>
      <c r="F567" s="7" t="s">
        <v>146</v>
      </c>
      <c r="G567" s="7" t="str">
        <f>VLOOKUP(Table1[Parameter],$L$5:$M$133,2,0)</f>
        <v>P&amp;L</v>
      </c>
    </row>
    <row r="568" spans="2:7" x14ac:dyDescent="0.25">
      <c r="B568" s="7" t="s">
        <v>135</v>
      </c>
      <c r="C568" s="7" t="s">
        <v>150</v>
      </c>
      <c r="D568" s="7" t="s">
        <v>3</v>
      </c>
      <c r="E568" s="9">
        <v>635.22</v>
      </c>
      <c r="F568" s="7" t="s">
        <v>146</v>
      </c>
      <c r="G568" s="7" t="str">
        <f>VLOOKUP(Table1[Parameter],$L$5:$M$133,2,0)</f>
        <v>P&amp;L</v>
      </c>
    </row>
    <row r="569" spans="2:7" x14ac:dyDescent="0.25">
      <c r="B569" s="7" t="s">
        <v>135</v>
      </c>
      <c r="C569" s="7" t="s">
        <v>151</v>
      </c>
      <c r="D569" s="7" t="s">
        <v>3</v>
      </c>
      <c r="E569" s="9">
        <v>666.79</v>
      </c>
      <c r="F569" s="7" t="s">
        <v>146</v>
      </c>
      <c r="G569" s="7" t="str">
        <f>VLOOKUP(Table1[Parameter],$L$5:$M$133,2,0)</f>
        <v>P&amp;L</v>
      </c>
    </row>
    <row r="570" spans="2:7" x14ac:dyDescent="0.25">
      <c r="B570" s="7" t="s">
        <v>135</v>
      </c>
      <c r="C570" s="7" t="s">
        <v>152</v>
      </c>
      <c r="D570" s="7" t="s">
        <v>3</v>
      </c>
      <c r="E570" s="9">
        <v>616.61</v>
      </c>
      <c r="F570" s="7" t="s">
        <v>146</v>
      </c>
      <c r="G570" s="7" t="str">
        <f>VLOOKUP(Table1[Parameter],$L$5:$M$133,2,0)</f>
        <v>P&amp;L</v>
      </c>
    </row>
    <row r="571" spans="2:7" x14ac:dyDescent="0.25">
      <c r="B571" s="7" t="s">
        <v>135</v>
      </c>
      <c r="C571" s="7" t="s">
        <v>153</v>
      </c>
      <c r="D571" s="7" t="s">
        <v>3</v>
      </c>
      <c r="E571" s="9">
        <v>807.59</v>
      </c>
      <c r="F571" s="7" t="s">
        <v>146</v>
      </c>
      <c r="G571" s="7" t="str">
        <f>VLOOKUP(Table1[Parameter],$L$5:$M$133,2,0)</f>
        <v>P&amp;L</v>
      </c>
    </row>
    <row r="572" spans="2:7" x14ac:dyDescent="0.25">
      <c r="B572" s="7" t="s">
        <v>135</v>
      </c>
      <c r="C572" s="7" t="s">
        <v>154</v>
      </c>
      <c r="D572" s="7" t="s">
        <v>3</v>
      </c>
      <c r="E572" s="9">
        <v>715.89</v>
      </c>
      <c r="F572" s="7" t="s">
        <v>146</v>
      </c>
      <c r="G572" s="7" t="str">
        <f>VLOOKUP(Table1[Parameter],$L$5:$M$133,2,0)</f>
        <v>P&amp;L</v>
      </c>
    </row>
    <row r="573" spans="2:7" x14ac:dyDescent="0.25">
      <c r="B573" s="7" t="s">
        <v>135</v>
      </c>
      <c r="C573" s="7" t="s">
        <v>145</v>
      </c>
      <c r="D573" s="7" t="s">
        <v>11</v>
      </c>
      <c r="E573" s="9">
        <v>0</v>
      </c>
      <c r="F573" s="7" t="s">
        <v>146</v>
      </c>
      <c r="G573" s="7" t="str">
        <f>VLOOKUP(Table1[Parameter],$L$5:$M$133,2,0)</f>
        <v>P&amp;L</v>
      </c>
    </row>
    <row r="574" spans="2:7" x14ac:dyDescent="0.25">
      <c r="B574" s="7" t="s">
        <v>135</v>
      </c>
      <c r="C574" s="7" t="s">
        <v>145</v>
      </c>
      <c r="D574" s="7" t="s">
        <v>11</v>
      </c>
      <c r="E574" s="9">
        <v>0</v>
      </c>
      <c r="F574" s="7" t="s">
        <v>146</v>
      </c>
      <c r="G574" s="7" t="str">
        <f>VLOOKUP(Table1[Parameter],$L$5:$M$133,2,0)</f>
        <v>P&amp;L</v>
      </c>
    </row>
    <row r="575" spans="2:7" x14ac:dyDescent="0.25">
      <c r="B575" s="7" t="s">
        <v>135</v>
      </c>
      <c r="C575" s="7" t="s">
        <v>147</v>
      </c>
      <c r="D575" s="7" t="s">
        <v>11</v>
      </c>
      <c r="E575" s="9">
        <v>0</v>
      </c>
      <c r="F575" s="7" t="s">
        <v>146</v>
      </c>
      <c r="G575" s="7" t="str">
        <f>VLOOKUP(Table1[Parameter],$L$5:$M$133,2,0)</f>
        <v>P&amp;L</v>
      </c>
    </row>
    <row r="576" spans="2:7" x14ac:dyDescent="0.25">
      <c r="B576" s="7" t="s">
        <v>135</v>
      </c>
      <c r="C576" s="7" t="s">
        <v>148</v>
      </c>
      <c r="D576" s="7" t="s">
        <v>11</v>
      </c>
      <c r="E576" s="9">
        <v>0</v>
      </c>
      <c r="F576" s="7" t="s">
        <v>146</v>
      </c>
      <c r="G576" s="7" t="str">
        <f>VLOOKUP(Table1[Parameter],$L$5:$M$133,2,0)</f>
        <v>P&amp;L</v>
      </c>
    </row>
    <row r="577" spans="2:7" x14ac:dyDescent="0.25">
      <c r="B577" s="7" t="s">
        <v>135</v>
      </c>
      <c r="C577" s="7" t="s">
        <v>149</v>
      </c>
      <c r="D577" s="7" t="s">
        <v>11</v>
      </c>
      <c r="E577" s="9">
        <v>479.43</v>
      </c>
      <c r="F577" s="7" t="s">
        <v>146</v>
      </c>
      <c r="G577" s="7" t="str">
        <f>VLOOKUP(Table1[Parameter],$L$5:$M$133,2,0)</f>
        <v>P&amp;L</v>
      </c>
    </row>
    <row r="578" spans="2:7" x14ac:dyDescent="0.25">
      <c r="B578" s="7" t="s">
        <v>135</v>
      </c>
      <c r="C578" s="7" t="s">
        <v>150</v>
      </c>
      <c r="D578" s="7" t="s">
        <v>11</v>
      </c>
      <c r="E578" s="9">
        <v>515.22</v>
      </c>
      <c r="F578" s="7" t="s">
        <v>146</v>
      </c>
      <c r="G578" s="7" t="str">
        <f>VLOOKUP(Table1[Parameter],$L$5:$M$133,2,0)</f>
        <v>P&amp;L</v>
      </c>
    </row>
    <row r="579" spans="2:7" x14ac:dyDescent="0.25">
      <c r="B579" s="7" t="s">
        <v>135</v>
      </c>
      <c r="C579" s="7" t="s">
        <v>151</v>
      </c>
      <c r="D579" s="7" t="s">
        <v>11</v>
      </c>
      <c r="E579" s="9">
        <v>545.85</v>
      </c>
      <c r="F579" s="7" t="s">
        <v>146</v>
      </c>
      <c r="G579" s="7" t="str">
        <f>VLOOKUP(Table1[Parameter],$L$5:$M$133,2,0)</f>
        <v>P&amp;L</v>
      </c>
    </row>
    <row r="580" spans="2:7" x14ac:dyDescent="0.25">
      <c r="B580" s="7" t="s">
        <v>135</v>
      </c>
      <c r="C580" s="7" t="s">
        <v>152</v>
      </c>
      <c r="D580" s="7" t="s">
        <v>11</v>
      </c>
      <c r="E580" s="9">
        <v>553.71</v>
      </c>
      <c r="F580" s="7" t="s">
        <v>146</v>
      </c>
      <c r="G580" s="7" t="str">
        <f>VLOOKUP(Table1[Parameter],$L$5:$M$133,2,0)</f>
        <v>P&amp;L</v>
      </c>
    </row>
    <row r="581" spans="2:7" x14ac:dyDescent="0.25">
      <c r="B581" s="7" t="s">
        <v>135</v>
      </c>
      <c r="C581" s="7" t="s">
        <v>153</v>
      </c>
      <c r="D581" s="7" t="s">
        <v>11</v>
      </c>
      <c r="E581" s="9">
        <v>605.16</v>
      </c>
      <c r="F581" s="7" t="s">
        <v>146</v>
      </c>
      <c r="G581" s="7" t="str">
        <f>VLOOKUP(Table1[Parameter],$L$5:$M$133,2,0)</f>
        <v>P&amp;L</v>
      </c>
    </row>
    <row r="582" spans="2:7" x14ac:dyDescent="0.25">
      <c r="B582" s="7" t="s">
        <v>135</v>
      </c>
      <c r="C582" s="7" t="s">
        <v>154</v>
      </c>
      <c r="D582" s="7" t="s">
        <v>11</v>
      </c>
      <c r="E582" s="9">
        <v>573.82000000000005</v>
      </c>
      <c r="F582" s="7" t="s">
        <v>146</v>
      </c>
      <c r="G582" s="7" t="str">
        <f>VLOOKUP(Table1[Parameter],$L$5:$M$133,2,0)</f>
        <v>P&amp;L</v>
      </c>
    </row>
    <row r="583" spans="2:7" x14ac:dyDescent="0.25">
      <c r="B583" s="7" t="s">
        <v>135</v>
      </c>
      <c r="C583" s="7" t="s">
        <v>145</v>
      </c>
      <c r="D583" s="7" t="s">
        <v>6</v>
      </c>
      <c r="E583" s="9">
        <v>0</v>
      </c>
      <c r="F583" s="7" t="s">
        <v>146</v>
      </c>
      <c r="G583" s="7" t="str">
        <f>VLOOKUP(Table1[Parameter],$L$5:$M$133,2,0)</f>
        <v>P&amp;L</v>
      </c>
    </row>
    <row r="584" spans="2:7" x14ac:dyDescent="0.25">
      <c r="B584" s="7" t="s">
        <v>135</v>
      </c>
      <c r="C584" s="7" t="s">
        <v>145</v>
      </c>
      <c r="D584" s="7" t="s">
        <v>6</v>
      </c>
      <c r="E584" s="9">
        <v>0</v>
      </c>
      <c r="F584" s="7" t="s">
        <v>146</v>
      </c>
      <c r="G584" s="7" t="str">
        <f>VLOOKUP(Table1[Parameter],$L$5:$M$133,2,0)</f>
        <v>P&amp;L</v>
      </c>
    </row>
    <row r="585" spans="2:7" x14ac:dyDescent="0.25">
      <c r="B585" s="7" t="s">
        <v>135</v>
      </c>
      <c r="C585" s="7" t="s">
        <v>147</v>
      </c>
      <c r="D585" s="7" t="s">
        <v>6</v>
      </c>
      <c r="E585" s="9">
        <v>0</v>
      </c>
      <c r="F585" s="7" t="s">
        <v>146</v>
      </c>
      <c r="G585" s="7" t="str">
        <f>VLOOKUP(Table1[Parameter],$L$5:$M$133,2,0)</f>
        <v>P&amp;L</v>
      </c>
    </row>
    <row r="586" spans="2:7" x14ac:dyDescent="0.25">
      <c r="B586" s="7" t="s">
        <v>135</v>
      </c>
      <c r="C586" s="7" t="s">
        <v>148</v>
      </c>
      <c r="D586" s="7" t="s">
        <v>6</v>
      </c>
      <c r="E586" s="9">
        <v>0</v>
      </c>
      <c r="F586" s="7" t="s">
        <v>146</v>
      </c>
      <c r="G586" s="7" t="str">
        <f>VLOOKUP(Table1[Parameter],$L$5:$M$133,2,0)</f>
        <v>P&amp;L</v>
      </c>
    </row>
    <row r="587" spans="2:7" x14ac:dyDescent="0.25">
      <c r="B587" s="7" t="s">
        <v>135</v>
      </c>
      <c r="C587" s="7" t="s">
        <v>149</v>
      </c>
      <c r="D587" s="7" t="s">
        <v>6</v>
      </c>
      <c r="E587" s="9">
        <v>10.47</v>
      </c>
      <c r="F587" s="7" t="s">
        <v>146</v>
      </c>
      <c r="G587" s="7" t="str">
        <f>VLOOKUP(Table1[Parameter],$L$5:$M$133,2,0)</f>
        <v>P&amp;L</v>
      </c>
    </row>
    <row r="588" spans="2:7" x14ac:dyDescent="0.25">
      <c r="B588" s="7" t="s">
        <v>135</v>
      </c>
      <c r="C588" s="7" t="s">
        <v>150</v>
      </c>
      <c r="D588" s="7" t="s">
        <v>6</v>
      </c>
      <c r="E588" s="9">
        <v>16.260000000000002</v>
      </c>
      <c r="F588" s="7" t="s">
        <v>146</v>
      </c>
      <c r="G588" s="7" t="str">
        <f>VLOOKUP(Table1[Parameter],$L$5:$M$133,2,0)</f>
        <v>P&amp;L</v>
      </c>
    </row>
    <row r="589" spans="2:7" x14ac:dyDescent="0.25">
      <c r="B589" s="7" t="s">
        <v>135</v>
      </c>
      <c r="C589" s="7" t="s">
        <v>151</v>
      </c>
      <c r="D589" s="7" t="s">
        <v>6</v>
      </c>
      <c r="E589" s="9">
        <v>23.89</v>
      </c>
      <c r="F589" s="7" t="s">
        <v>146</v>
      </c>
      <c r="G589" s="7" t="str">
        <f>VLOOKUP(Table1[Parameter],$L$5:$M$133,2,0)</f>
        <v>P&amp;L</v>
      </c>
    </row>
    <row r="590" spans="2:7" x14ac:dyDescent="0.25">
      <c r="B590" s="7" t="s">
        <v>135</v>
      </c>
      <c r="C590" s="7" t="s">
        <v>152</v>
      </c>
      <c r="D590" s="7" t="s">
        <v>6</v>
      </c>
      <c r="E590" s="9">
        <v>28.5</v>
      </c>
      <c r="F590" s="7" t="s">
        <v>146</v>
      </c>
      <c r="G590" s="7" t="str">
        <f>VLOOKUP(Table1[Parameter],$L$5:$M$133,2,0)</f>
        <v>P&amp;L</v>
      </c>
    </row>
    <row r="591" spans="2:7" x14ac:dyDescent="0.25">
      <c r="B591" s="7" t="s">
        <v>135</v>
      </c>
      <c r="C591" s="7" t="s">
        <v>153</v>
      </c>
      <c r="D591" s="7" t="s">
        <v>6</v>
      </c>
      <c r="E591" s="9">
        <v>17.190000000000001</v>
      </c>
      <c r="F591" s="7" t="s">
        <v>146</v>
      </c>
      <c r="G591" s="7" t="str">
        <f>VLOOKUP(Table1[Parameter],$L$5:$M$133,2,0)</f>
        <v>P&amp;L</v>
      </c>
    </row>
    <row r="592" spans="2:7" x14ac:dyDescent="0.25">
      <c r="B592" s="7" t="s">
        <v>135</v>
      </c>
      <c r="C592" s="7" t="s">
        <v>154</v>
      </c>
      <c r="D592" s="7" t="s">
        <v>6</v>
      </c>
      <c r="E592" s="9">
        <v>31.43</v>
      </c>
      <c r="F592" s="7" t="s">
        <v>146</v>
      </c>
      <c r="G592" s="7" t="str">
        <f>VLOOKUP(Table1[Parameter],$L$5:$M$133,2,0)</f>
        <v>P&amp;L</v>
      </c>
    </row>
    <row r="593" spans="2:7" x14ac:dyDescent="0.25">
      <c r="B593" s="7" t="s">
        <v>135</v>
      </c>
      <c r="C593" s="7" t="s">
        <v>145</v>
      </c>
      <c r="D593" s="7" t="s">
        <v>5</v>
      </c>
      <c r="E593" s="9">
        <v>0</v>
      </c>
      <c r="F593" s="7" t="s">
        <v>146</v>
      </c>
      <c r="G593" s="7" t="str">
        <f>VLOOKUP(Table1[Parameter],$L$5:$M$133,2,0)</f>
        <v>P&amp;L</v>
      </c>
    </row>
    <row r="594" spans="2:7" x14ac:dyDescent="0.25">
      <c r="B594" s="7" t="s">
        <v>135</v>
      </c>
      <c r="C594" s="7" t="s">
        <v>145</v>
      </c>
      <c r="D594" s="7" t="s">
        <v>5</v>
      </c>
      <c r="E594" s="9">
        <v>0</v>
      </c>
      <c r="F594" s="7" t="s">
        <v>146</v>
      </c>
      <c r="G594" s="7" t="str">
        <f>VLOOKUP(Table1[Parameter],$L$5:$M$133,2,0)</f>
        <v>P&amp;L</v>
      </c>
    </row>
    <row r="595" spans="2:7" x14ac:dyDescent="0.25">
      <c r="B595" s="7" t="s">
        <v>135</v>
      </c>
      <c r="C595" s="7" t="s">
        <v>147</v>
      </c>
      <c r="D595" s="7" t="s">
        <v>5</v>
      </c>
      <c r="E595" s="9">
        <v>0</v>
      </c>
      <c r="F595" s="7" t="s">
        <v>146</v>
      </c>
      <c r="G595" s="7" t="str">
        <f>VLOOKUP(Table1[Parameter],$L$5:$M$133,2,0)</f>
        <v>P&amp;L</v>
      </c>
    </row>
    <row r="596" spans="2:7" x14ac:dyDescent="0.25">
      <c r="B596" s="7" t="s">
        <v>135</v>
      </c>
      <c r="C596" s="7" t="s">
        <v>148</v>
      </c>
      <c r="D596" s="7" t="s">
        <v>5</v>
      </c>
      <c r="E596" s="9">
        <v>0</v>
      </c>
      <c r="F596" s="7" t="s">
        <v>146</v>
      </c>
      <c r="G596" s="7" t="str">
        <f>VLOOKUP(Table1[Parameter],$L$5:$M$133,2,0)</f>
        <v>P&amp;L</v>
      </c>
    </row>
    <row r="597" spans="2:7" x14ac:dyDescent="0.25">
      <c r="B597" s="7" t="s">
        <v>135</v>
      </c>
      <c r="C597" s="7" t="s">
        <v>149</v>
      </c>
      <c r="D597" s="7" t="s">
        <v>5</v>
      </c>
      <c r="E597" s="9">
        <v>24.38</v>
      </c>
      <c r="F597" s="7" t="s">
        <v>146</v>
      </c>
      <c r="G597" s="7" t="str">
        <f>VLOOKUP(Table1[Parameter],$L$5:$M$133,2,0)</f>
        <v>P&amp;L</v>
      </c>
    </row>
    <row r="598" spans="2:7" x14ac:dyDescent="0.25">
      <c r="B598" s="7" t="s">
        <v>135</v>
      </c>
      <c r="C598" s="7" t="s">
        <v>150</v>
      </c>
      <c r="D598" s="7" t="s">
        <v>5</v>
      </c>
      <c r="E598" s="9">
        <v>25.6</v>
      </c>
      <c r="F598" s="7" t="s">
        <v>146</v>
      </c>
      <c r="G598" s="7" t="str">
        <f>VLOOKUP(Table1[Parameter],$L$5:$M$133,2,0)</f>
        <v>P&amp;L</v>
      </c>
    </row>
    <row r="599" spans="2:7" x14ac:dyDescent="0.25">
      <c r="B599" s="7" t="s">
        <v>135</v>
      </c>
      <c r="C599" s="7" t="s">
        <v>151</v>
      </c>
      <c r="D599" s="7" t="s">
        <v>5</v>
      </c>
      <c r="E599" s="9">
        <v>24.2</v>
      </c>
      <c r="F599" s="7" t="s">
        <v>146</v>
      </c>
      <c r="G599" s="7" t="str">
        <f>VLOOKUP(Table1[Parameter],$L$5:$M$133,2,0)</f>
        <v>P&amp;L</v>
      </c>
    </row>
    <row r="600" spans="2:7" x14ac:dyDescent="0.25">
      <c r="B600" s="7" t="s">
        <v>135</v>
      </c>
      <c r="C600" s="7" t="s">
        <v>152</v>
      </c>
      <c r="D600" s="7" t="s">
        <v>5</v>
      </c>
      <c r="E600" s="9">
        <v>24.39</v>
      </c>
      <c r="F600" s="7" t="s">
        <v>146</v>
      </c>
      <c r="G600" s="7" t="str">
        <f>VLOOKUP(Table1[Parameter],$L$5:$M$133,2,0)</f>
        <v>P&amp;L</v>
      </c>
    </row>
    <row r="601" spans="2:7" x14ac:dyDescent="0.25">
      <c r="B601" s="7" t="s">
        <v>135</v>
      </c>
      <c r="C601" s="7" t="s">
        <v>153</v>
      </c>
      <c r="D601" s="7" t="s">
        <v>5</v>
      </c>
      <c r="E601" s="9">
        <v>35.479999999999997</v>
      </c>
      <c r="F601" s="7" t="s">
        <v>146</v>
      </c>
      <c r="G601" s="7" t="str">
        <f>VLOOKUP(Table1[Parameter],$L$5:$M$133,2,0)</f>
        <v>P&amp;L</v>
      </c>
    </row>
    <row r="602" spans="2:7" x14ac:dyDescent="0.25">
      <c r="B602" s="7" t="s">
        <v>135</v>
      </c>
      <c r="C602" s="7" t="s">
        <v>154</v>
      </c>
      <c r="D602" s="7" t="s">
        <v>5</v>
      </c>
      <c r="E602" s="9">
        <v>35.53</v>
      </c>
      <c r="F602" s="7" t="s">
        <v>146</v>
      </c>
      <c r="G602" s="7" t="str">
        <f>VLOOKUP(Table1[Parameter],$L$5:$M$133,2,0)</f>
        <v>P&amp;L</v>
      </c>
    </row>
    <row r="603" spans="2:7" x14ac:dyDescent="0.25">
      <c r="B603" s="7" t="s">
        <v>135</v>
      </c>
      <c r="C603" s="7" t="s">
        <v>145</v>
      </c>
      <c r="D603" s="7" t="s">
        <v>10</v>
      </c>
      <c r="E603" s="9">
        <v>0</v>
      </c>
      <c r="F603" s="7" t="s">
        <v>146</v>
      </c>
      <c r="G603" s="7" t="str">
        <f>VLOOKUP(Table1[Parameter],$L$5:$M$133,2,0)</f>
        <v>P&amp;L</v>
      </c>
    </row>
    <row r="604" spans="2:7" x14ac:dyDescent="0.25">
      <c r="B604" s="7" t="s">
        <v>135</v>
      </c>
      <c r="C604" s="7" t="s">
        <v>145</v>
      </c>
      <c r="D604" s="7" t="s">
        <v>10</v>
      </c>
      <c r="E604" s="9">
        <v>0</v>
      </c>
      <c r="F604" s="7" t="s">
        <v>146</v>
      </c>
      <c r="G604" s="7" t="str">
        <f>VLOOKUP(Table1[Parameter],$L$5:$M$133,2,0)</f>
        <v>P&amp;L</v>
      </c>
    </row>
    <row r="605" spans="2:7" x14ac:dyDescent="0.25">
      <c r="B605" s="7" t="s">
        <v>135</v>
      </c>
      <c r="C605" s="7" t="s">
        <v>147</v>
      </c>
      <c r="D605" s="7" t="s">
        <v>10</v>
      </c>
      <c r="E605" s="9">
        <v>0</v>
      </c>
      <c r="F605" s="7" t="s">
        <v>146</v>
      </c>
      <c r="G605" s="7" t="str">
        <f>VLOOKUP(Table1[Parameter],$L$5:$M$133,2,0)</f>
        <v>P&amp;L</v>
      </c>
    </row>
    <row r="606" spans="2:7" x14ac:dyDescent="0.25">
      <c r="B606" s="7" t="s">
        <v>135</v>
      </c>
      <c r="C606" s="7" t="s">
        <v>148</v>
      </c>
      <c r="D606" s="7" t="s">
        <v>10</v>
      </c>
      <c r="E606" s="9">
        <v>0</v>
      </c>
      <c r="F606" s="7" t="s">
        <v>146</v>
      </c>
      <c r="G606" s="7" t="str">
        <f>VLOOKUP(Table1[Parameter],$L$5:$M$133,2,0)</f>
        <v>P&amp;L</v>
      </c>
    </row>
    <row r="607" spans="2:7" x14ac:dyDescent="0.25">
      <c r="B607" s="7" t="s">
        <v>135</v>
      </c>
      <c r="C607" s="7" t="s">
        <v>149</v>
      </c>
      <c r="D607" s="7" t="s">
        <v>10</v>
      </c>
      <c r="E607" s="9">
        <v>0.26</v>
      </c>
      <c r="F607" s="7" t="s">
        <v>146</v>
      </c>
      <c r="G607" s="7" t="str">
        <f>VLOOKUP(Table1[Parameter],$L$5:$M$133,2,0)</f>
        <v>P&amp;L</v>
      </c>
    </row>
    <row r="608" spans="2:7" x14ac:dyDescent="0.25">
      <c r="B608" s="7" t="s">
        <v>135</v>
      </c>
      <c r="C608" s="7" t="s">
        <v>150</v>
      </c>
      <c r="D608" s="7" t="s">
        <v>10</v>
      </c>
      <c r="E608" s="9">
        <v>7.0000000000000007E-2</v>
      </c>
      <c r="F608" s="7" t="s">
        <v>146</v>
      </c>
      <c r="G608" s="7" t="str">
        <f>VLOOKUP(Table1[Parameter],$L$5:$M$133,2,0)</f>
        <v>P&amp;L</v>
      </c>
    </row>
    <row r="609" spans="2:7" x14ac:dyDescent="0.25">
      <c r="B609" s="7" t="s">
        <v>135</v>
      </c>
      <c r="C609" s="7" t="s">
        <v>151</v>
      </c>
      <c r="D609" s="7" t="s">
        <v>10</v>
      </c>
      <c r="E609" s="9">
        <v>0.42</v>
      </c>
      <c r="F609" s="7" t="s">
        <v>146</v>
      </c>
      <c r="G609" s="7" t="str">
        <f>VLOOKUP(Table1[Parameter],$L$5:$M$133,2,0)</f>
        <v>P&amp;L</v>
      </c>
    </row>
    <row r="610" spans="2:7" x14ac:dyDescent="0.25">
      <c r="B610" s="7" t="s">
        <v>135</v>
      </c>
      <c r="C610" s="7" t="s">
        <v>152</v>
      </c>
      <c r="D610" s="7" t="s">
        <v>10</v>
      </c>
      <c r="E610" s="9">
        <v>0.22</v>
      </c>
      <c r="F610" s="7" t="s">
        <v>146</v>
      </c>
      <c r="G610" s="7" t="str">
        <f>VLOOKUP(Table1[Parameter],$L$5:$M$133,2,0)</f>
        <v>P&amp;L</v>
      </c>
    </row>
    <row r="611" spans="2:7" x14ac:dyDescent="0.25">
      <c r="B611" s="7" t="s">
        <v>135</v>
      </c>
      <c r="C611" s="7" t="s">
        <v>153</v>
      </c>
      <c r="D611" s="7" t="s">
        <v>10</v>
      </c>
      <c r="E611" s="9">
        <v>7.4</v>
      </c>
      <c r="F611" s="7" t="s">
        <v>146</v>
      </c>
      <c r="G611" s="7" t="str">
        <f>VLOOKUP(Table1[Parameter],$L$5:$M$133,2,0)</f>
        <v>P&amp;L</v>
      </c>
    </row>
    <row r="612" spans="2:7" x14ac:dyDescent="0.25">
      <c r="B612" s="7" t="s">
        <v>135</v>
      </c>
      <c r="C612" s="7" t="s">
        <v>154</v>
      </c>
      <c r="D612" s="7" t="s">
        <v>10</v>
      </c>
      <c r="E612" s="9">
        <v>7.81</v>
      </c>
      <c r="F612" s="7" t="s">
        <v>146</v>
      </c>
      <c r="G612" s="7" t="str">
        <f>VLOOKUP(Table1[Parameter],$L$5:$M$133,2,0)</f>
        <v>P&amp;L</v>
      </c>
    </row>
    <row r="613" spans="2:7" x14ac:dyDescent="0.25">
      <c r="B613" s="7" t="s">
        <v>135</v>
      </c>
      <c r="C613" s="7" t="s">
        <v>145</v>
      </c>
      <c r="D613" s="7" t="s">
        <v>12</v>
      </c>
      <c r="E613" s="9">
        <v>0</v>
      </c>
      <c r="F613" s="7" t="s">
        <v>146</v>
      </c>
      <c r="G613" s="7" t="str">
        <f>VLOOKUP(Table1[Parameter],$L$5:$M$133,2,0)</f>
        <v>P&amp;L</v>
      </c>
    </row>
    <row r="614" spans="2:7" x14ac:dyDescent="0.25">
      <c r="B614" s="7" t="s">
        <v>135</v>
      </c>
      <c r="C614" s="7" t="s">
        <v>145</v>
      </c>
      <c r="D614" s="7" t="s">
        <v>12</v>
      </c>
      <c r="E614" s="9">
        <v>0</v>
      </c>
      <c r="F614" s="7" t="s">
        <v>146</v>
      </c>
      <c r="G614" s="7" t="str">
        <f>VLOOKUP(Table1[Parameter],$L$5:$M$133,2,0)</f>
        <v>P&amp;L</v>
      </c>
    </row>
    <row r="615" spans="2:7" x14ac:dyDescent="0.25">
      <c r="B615" s="7" t="s">
        <v>135</v>
      </c>
      <c r="C615" s="7" t="s">
        <v>147</v>
      </c>
      <c r="D615" s="7" t="s">
        <v>12</v>
      </c>
      <c r="E615" s="9">
        <v>0</v>
      </c>
      <c r="F615" s="7" t="s">
        <v>146</v>
      </c>
      <c r="G615" s="7" t="str">
        <f>VLOOKUP(Table1[Parameter],$L$5:$M$133,2,0)</f>
        <v>P&amp;L</v>
      </c>
    </row>
    <row r="616" spans="2:7" x14ac:dyDescent="0.25">
      <c r="B616" s="7" t="s">
        <v>135</v>
      </c>
      <c r="C616" s="7" t="s">
        <v>148</v>
      </c>
      <c r="D616" s="7" t="s">
        <v>12</v>
      </c>
      <c r="E616" s="9">
        <v>0</v>
      </c>
      <c r="F616" s="7" t="s">
        <v>146</v>
      </c>
      <c r="G616" s="7" t="str">
        <f>VLOOKUP(Table1[Parameter],$L$5:$M$133,2,0)</f>
        <v>P&amp;L</v>
      </c>
    </row>
    <row r="617" spans="2:7" x14ac:dyDescent="0.25">
      <c r="B617" s="7" t="s">
        <v>135</v>
      </c>
      <c r="C617" s="7" t="s">
        <v>149</v>
      </c>
      <c r="D617" s="7" t="s">
        <v>12</v>
      </c>
      <c r="E617" s="9">
        <v>85.01</v>
      </c>
      <c r="F617" s="7" t="s">
        <v>146</v>
      </c>
      <c r="G617" s="7" t="str">
        <f>VLOOKUP(Table1[Parameter],$L$5:$M$133,2,0)</f>
        <v>P&amp;L</v>
      </c>
    </row>
    <row r="618" spans="2:7" x14ac:dyDescent="0.25">
      <c r="B618" s="7" t="s">
        <v>135</v>
      </c>
      <c r="C618" s="7" t="s">
        <v>150</v>
      </c>
      <c r="D618" s="7" t="s">
        <v>12</v>
      </c>
      <c r="E618" s="9">
        <v>110.59</v>
      </c>
      <c r="F618" s="7" t="s">
        <v>146</v>
      </c>
      <c r="G618" s="7" t="str">
        <f>VLOOKUP(Table1[Parameter],$L$5:$M$133,2,0)</f>
        <v>P&amp;L</v>
      </c>
    </row>
    <row r="619" spans="2:7" x14ac:dyDescent="0.25">
      <c r="B619" s="7" t="s">
        <v>135</v>
      </c>
      <c r="C619" s="7" t="s">
        <v>151</v>
      </c>
      <c r="D619" s="7" t="s">
        <v>12</v>
      </c>
      <c r="E619" s="9">
        <v>120.21</v>
      </c>
      <c r="F619" s="7" t="s">
        <v>146</v>
      </c>
      <c r="G619" s="7" t="str">
        <f>VLOOKUP(Table1[Parameter],$L$5:$M$133,2,0)</f>
        <v>P&amp;L</v>
      </c>
    </row>
    <row r="620" spans="2:7" x14ac:dyDescent="0.25">
      <c r="B620" s="7" t="s">
        <v>135</v>
      </c>
      <c r="C620" s="7" t="s">
        <v>152</v>
      </c>
      <c r="D620" s="7" t="s">
        <v>12</v>
      </c>
      <c r="E620" s="9">
        <v>66.790000000000006</v>
      </c>
      <c r="F620" s="7" t="s">
        <v>146</v>
      </c>
      <c r="G620" s="7" t="str">
        <f>VLOOKUP(Table1[Parameter],$L$5:$M$133,2,0)</f>
        <v>P&amp;L</v>
      </c>
    </row>
    <row r="621" spans="2:7" x14ac:dyDescent="0.25">
      <c r="B621" s="7" t="s">
        <v>135</v>
      </c>
      <c r="C621" s="7" t="s">
        <v>153</v>
      </c>
      <c r="D621" s="7" t="s">
        <v>12</v>
      </c>
      <c r="E621" s="9">
        <v>176.74</v>
      </c>
      <c r="F621" s="7" t="s">
        <v>146</v>
      </c>
      <c r="G621" s="7" t="str">
        <f>VLOOKUP(Table1[Parameter],$L$5:$M$133,2,0)</f>
        <v>P&amp;L</v>
      </c>
    </row>
    <row r="622" spans="2:7" x14ac:dyDescent="0.25">
      <c r="B622" s="7" t="s">
        <v>135</v>
      </c>
      <c r="C622" s="7" t="s">
        <v>154</v>
      </c>
      <c r="D622" s="7" t="s">
        <v>12</v>
      </c>
      <c r="E622" s="9">
        <v>130.16</v>
      </c>
      <c r="F622" s="7" t="s">
        <v>146</v>
      </c>
      <c r="G622" s="7" t="str">
        <f>VLOOKUP(Table1[Parameter],$L$5:$M$133,2,0)</f>
        <v>P&amp;L</v>
      </c>
    </row>
    <row r="623" spans="2:7" x14ac:dyDescent="0.25">
      <c r="B623" s="7" t="s">
        <v>135</v>
      </c>
      <c r="C623" s="7" t="s">
        <v>145</v>
      </c>
      <c r="D623" s="7" t="s">
        <v>13</v>
      </c>
      <c r="E623" s="9">
        <v>0</v>
      </c>
      <c r="F623" s="7" t="s">
        <v>146</v>
      </c>
      <c r="G623" s="7" t="str">
        <f>VLOOKUP(Table1[Parameter],$L$5:$M$133,2,0)</f>
        <v>P&amp;L</v>
      </c>
    </row>
    <row r="624" spans="2:7" x14ac:dyDescent="0.25">
      <c r="B624" s="7" t="s">
        <v>135</v>
      </c>
      <c r="C624" s="7" t="s">
        <v>145</v>
      </c>
      <c r="D624" s="7" t="s">
        <v>13</v>
      </c>
      <c r="E624" s="9">
        <v>0</v>
      </c>
      <c r="F624" s="7" t="s">
        <v>146</v>
      </c>
      <c r="G624" s="7" t="str">
        <f>VLOOKUP(Table1[Parameter],$L$5:$M$133,2,0)</f>
        <v>P&amp;L</v>
      </c>
    </row>
    <row r="625" spans="2:7" x14ac:dyDescent="0.25">
      <c r="B625" s="7" t="s">
        <v>135</v>
      </c>
      <c r="C625" s="7" t="s">
        <v>147</v>
      </c>
      <c r="D625" s="7" t="s">
        <v>13</v>
      </c>
      <c r="E625" s="9">
        <v>0</v>
      </c>
      <c r="F625" s="7" t="s">
        <v>146</v>
      </c>
      <c r="G625" s="7" t="str">
        <f>VLOOKUP(Table1[Parameter],$L$5:$M$133,2,0)</f>
        <v>P&amp;L</v>
      </c>
    </row>
    <row r="626" spans="2:7" x14ac:dyDescent="0.25">
      <c r="B626" s="7" t="s">
        <v>135</v>
      </c>
      <c r="C626" s="7" t="s">
        <v>148</v>
      </c>
      <c r="D626" s="7" t="s">
        <v>13</v>
      </c>
      <c r="E626" s="9">
        <v>0</v>
      </c>
      <c r="F626" s="7" t="s">
        <v>146</v>
      </c>
      <c r="G626" s="7" t="str">
        <f>VLOOKUP(Table1[Parameter],$L$5:$M$133,2,0)</f>
        <v>P&amp;L</v>
      </c>
    </row>
    <row r="627" spans="2:7" x14ac:dyDescent="0.25">
      <c r="B627" s="7" t="s">
        <v>135</v>
      </c>
      <c r="C627" s="7" t="s">
        <v>149</v>
      </c>
      <c r="D627" s="7" t="s">
        <v>13</v>
      </c>
      <c r="E627" s="9">
        <v>27.7</v>
      </c>
      <c r="F627" s="7" t="s">
        <v>146</v>
      </c>
      <c r="G627" s="7" t="str">
        <f>VLOOKUP(Table1[Parameter],$L$5:$M$133,2,0)</f>
        <v>P&amp;L</v>
      </c>
    </row>
    <row r="628" spans="2:7" x14ac:dyDescent="0.25">
      <c r="B628" s="7" t="s">
        <v>135</v>
      </c>
      <c r="C628" s="7" t="s">
        <v>150</v>
      </c>
      <c r="D628" s="7" t="s">
        <v>13</v>
      </c>
      <c r="E628" s="9">
        <v>38.26</v>
      </c>
      <c r="F628" s="7" t="s">
        <v>146</v>
      </c>
      <c r="G628" s="7" t="str">
        <f>VLOOKUP(Table1[Parameter],$L$5:$M$133,2,0)</f>
        <v>P&amp;L</v>
      </c>
    </row>
    <row r="629" spans="2:7" x14ac:dyDescent="0.25">
      <c r="B629" s="7" t="s">
        <v>135</v>
      </c>
      <c r="C629" s="7" t="s">
        <v>151</v>
      </c>
      <c r="D629" s="7" t="s">
        <v>13</v>
      </c>
      <c r="E629" s="9">
        <v>38.369999999999997</v>
      </c>
      <c r="F629" s="7" t="s">
        <v>146</v>
      </c>
      <c r="G629" s="7" t="str">
        <f>VLOOKUP(Table1[Parameter],$L$5:$M$133,2,0)</f>
        <v>P&amp;L</v>
      </c>
    </row>
    <row r="630" spans="2:7" x14ac:dyDescent="0.25">
      <c r="B630" s="7" t="s">
        <v>135</v>
      </c>
      <c r="C630" s="7" t="s">
        <v>152</v>
      </c>
      <c r="D630" s="7" t="s">
        <v>13</v>
      </c>
      <c r="E630" s="9">
        <v>18.45</v>
      </c>
      <c r="F630" s="7" t="s">
        <v>146</v>
      </c>
      <c r="G630" s="7" t="str">
        <f>VLOOKUP(Table1[Parameter],$L$5:$M$133,2,0)</f>
        <v>P&amp;L</v>
      </c>
    </row>
    <row r="631" spans="2:7" x14ac:dyDescent="0.25">
      <c r="B631" s="7" t="s">
        <v>135</v>
      </c>
      <c r="C631" s="7" t="s">
        <v>153</v>
      </c>
      <c r="D631" s="7" t="s">
        <v>13</v>
      </c>
      <c r="E631" s="9">
        <v>58.32</v>
      </c>
      <c r="F631" s="7" t="s">
        <v>146</v>
      </c>
      <c r="G631" s="7" t="str">
        <f>VLOOKUP(Table1[Parameter],$L$5:$M$133,2,0)</f>
        <v>P&amp;L</v>
      </c>
    </row>
    <row r="632" spans="2:7" x14ac:dyDescent="0.25">
      <c r="B632" s="7" t="s">
        <v>135</v>
      </c>
      <c r="C632" s="7" t="s">
        <v>154</v>
      </c>
      <c r="D632" s="7" t="s">
        <v>13</v>
      </c>
      <c r="E632" s="9">
        <v>16.62</v>
      </c>
      <c r="F632" s="7" t="s">
        <v>146</v>
      </c>
      <c r="G632" s="7" t="str">
        <f>VLOOKUP(Table1[Parameter],$L$5:$M$133,2,0)</f>
        <v>P&amp;L</v>
      </c>
    </row>
    <row r="633" spans="2:7" x14ac:dyDescent="0.25">
      <c r="B633" s="7" t="s">
        <v>135</v>
      </c>
      <c r="C633" s="7" t="s">
        <v>145</v>
      </c>
      <c r="D633" s="7" t="s">
        <v>14</v>
      </c>
      <c r="E633" s="9">
        <v>0</v>
      </c>
      <c r="F633" s="7" t="s">
        <v>146</v>
      </c>
      <c r="G633" s="7" t="str">
        <f>VLOOKUP(Table1[Parameter],$L$5:$M$133,2,0)</f>
        <v>P&amp;L</v>
      </c>
    </row>
    <row r="634" spans="2:7" x14ac:dyDescent="0.25">
      <c r="B634" s="7" t="s">
        <v>135</v>
      </c>
      <c r="C634" s="7" t="s">
        <v>145</v>
      </c>
      <c r="D634" s="7" t="s">
        <v>14</v>
      </c>
      <c r="E634" s="9">
        <v>0</v>
      </c>
      <c r="F634" s="7" t="s">
        <v>146</v>
      </c>
      <c r="G634" s="7" t="str">
        <f>VLOOKUP(Table1[Parameter],$L$5:$M$133,2,0)</f>
        <v>P&amp;L</v>
      </c>
    </row>
    <row r="635" spans="2:7" x14ac:dyDescent="0.25">
      <c r="B635" s="7" t="s">
        <v>135</v>
      </c>
      <c r="C635" s="7" t="s">
        <v>147</v>
      </c>
      <c r="D635" s="7" t="s">
        <v>14</v>
      </c>
      <c r="E635" s="9">
        <v>0</v>
      </c>
      <c r="F635" s="7" t="s">
        <v>146</v>
      </c>
      <c r="G635" s="7" t="str">
        <f>VLOOKUP(Table1[Parameter],$L$5:$M$133,2,0)</f>
        <v>P&amp;L</v>
      </c>
    </row>
    <row r="636" spans="2:7" x14ac:dyDescent="0.25">
      <c r="B636" s="7" t="s">
        <v>135</v>
      </c>
      <c r="C636" s="7" t="s">
        <v>148</v>
      </c>
      <c r="D636" s="7" t="s">
        <v>14</v>
      </c>
      <c r="E636" s="9">
        <v>0</v>
      </c>
      <c r="F636" s="7" t="s">
        <v>146</v>
      </c>
      <c r="G636" s="7" t="str">
        <f>VLOOKUP(Table1[Parameter],$L$5:$M$133,2,0)</f>
        <v>P&amp;L</v>
      </c>
    </row>
    <row r="637" spans="2:7" x14ac:dyDescent="0.25">
      <c r="B637" s="7" t="s">
        <v>135</v>
      </c>
      <c r="C637" s="7" t="s">
        <v>149</v>
      </c>
      <c r="D637" s="7" t="s">
        <v>14</v>
      </c>
      <c r="E637" s="9">
        <v>57.45</v>
      </c>
      <c r="F637" s="7" t="s">
        <v>146</v>
      </c>
      <c r="G637" s="7" t="str">
        <f>VLOOKUP(Table1[Parameter],$L$5:$M$133,2,0)</f>
        <v>P&amp;L</v>
      </c>
    </row>
    <row r="638" spans="2:7" x14ac:dyDescent="0.25">
      <c r="B638" s="7" t="s">
        <v>135</v>
      </c>
      <c r="C638" s="7" t="s">
        <v>150</v>
      </c>
      <c r="D638" s="7" t="s">
        <v>14</v>
      </c>
      <c r="E638" s="9">
        <v>72.67</v>
      </c>
      <c r="F638" s="7" t="s">
        <v>146</v>
      </c>
      <c r="G638" s="7" t="str">
        <f>VLOOKUP(Table1[Parameter],$L$5:$M$133,2,0)</f>
        <v>P&amp;L</v>
      </c>
    </row>
    <row r="639" spans="2:7" x14ac:dyDescent="0.25">
      <c r="B639" s="7" t="s">
        <v>135</v>
      </c>
      <c r="C639" s="7" t="s">
        <v>151</v>
      </c>
      <c r="D639" s="7" t="s">
        <v>14</v>
      </c>
      <c r="E639" s="9">
        <v>81.87</v>
      </c>
      <c r="F639" s="7" t="s">
        <v>146</v>
      </c>
      <c r="G639" s="7" t="str">
        <f>VLOOKUP(Table1[Parameter],$L$5:$M$133,2,0)</f>
        <v>P&amp;L</v>
      </c>
    </row>
    <row r="640" spans="2:7" x14ac:dyDescent="0.25">
      <c r="B640" s="7" t="s">
        <v>135</v>
      </c>
      <c r="C640" s="7" t="s">
        <v>152</v>
      </c>
      <c r="D640" s="7" t="s">
        <v>14</v>
      </c>
      <c r="E640" s="9">
        <v>48.27</v>
      </c>
      <c r="F640" s="7" t="s">
        <v>146</v>
      </c>
      <c r="G640" s="7" t="str">
        <f>VLOOKUP(Table1[Parameter],$L$5:$M$133,2,0)</f>
        <v>P&amp;L</v>
      </c>
    </row>
    <row r="641" spans="2:7" x14ac:dyDescent="0.25">
      <c r="B641" s="7" t="s">
        <v>135</v>
      </c>
      <c r="C641" s="7" t="s">
        <v>153</v>
      </c>
      <c r="D641" s="7" t="s">
        <v>14</v>
      </c>
      <c r="E641" s="9">
        <v>118.63</v>
      </c>
      <c r="F641" s="7" t="s">
        <v>146</v>
      </c>
      <c r="G641" s="7" t="str">
        <f>VLOOKUP(Table1[Parameter],$L$5:$M$133,2,0)</f>
        <v>P&amp;L</v>
      </c>
    </row>
    <row r="642" spans="2:7" x14ac:dyDescent="0.25">
      <c r="B642" s="7" t="s">
        <v>135</v>
      </c>
      <c r="C642" s="7" t="s">
        <v>154</v>
      </c>
      <c r="D642" s="7" t="s">
        <v>14</v>
      </c>
      <c r="E642" s="9">
        <v>113.53</v>
      </c>
      <c r="F642" s="7" t="s">
        <v>146</v>
      </c>
      <c r="G642" s="7" t="str">
        <f>VLOOKUP(Table1[Parameter],$L$5:$M$133,2,0)</f>
        <v>P&amp;L</v>
      </c>
    </row>
    <row r="643" spans="2:7" x14ac:dyDescent="0.25">
      <c r="B643" s="6" t="s">
        <v>155</v>
      </c>
      <c r="C643" s="6" t="s">
        <v>133</v>
      </c>
      <c r="D643" s="6" t="s">
        <v>3</v>
      </c>
      <c r="E643" s="8">
        <v>19126.849999999999</v>
      </c>
      <c r="F643" s="6" t="s">
        <v>134</v>
      </c>
      <c r="G643" s="6" t="str">
        <f>VLOOKUP(Table1[Parameter],$L$5:$M$133,2,0)</f>
        <v>P&amp;L</v>
      </c>
    </row>
    <row r="644" spans="2:7" x14ac:dyDescent="0.25">
      <c r="B644" s="7" t="s">
        <v>155</v>
      </c>
      <c r="C644" s="7" t="s">
        <v>136</v>
      </c>
      <c r="D644" s="7" t="s">
        <v>3</v>
      </c>
      <c r="E644" s="9">
        <v>22565.759999999998</v>
      </c>
      <c r="F644" s="7" t="s">
        <v>134</v>
      </c>
      <c r="G644" s="7" t="str">
        <f>VLOOKUP(Table1[Parameter],$L$5:$M$133,2,0)</f>
        <v>P&amp;L</v>
      </c>
    </row>
    <row r="645" spans="2:7" x14ac:dyDescent="0.25">
      <c r="B645" s="7" t="s">
        <v>155</v>
      </c>
      <c r="C645" s="7" t="s">
        <v>137</v>
      </c>
      <c r="D645" s="7" t="s">
        <v>3</v>
      </c>
      <c r="E645" s="9">
        <v>26516.03</v>
      </c>
      <c r="F645" s="7" t="s">
        <v>134</v>
      </c>
      <c r="G645" s="7" t="str">
        <f>VLOOKUP(Table1[Parameter],$L$5:$M$133,2,0)</f>
        <v>P&amp;L</v>
      </c>
    </row>
    <row r="646" spans="2:7" x14ac:dyDescent="0.25">
      <c r="B646" s="7" t="s">
        <v>155</v>
      </c>
      <c r="C646" s="7" t="s">
        <v>138</v>
      </c>
      <c r="D646" s="7" t="s">
        <v>3</v>
      </c>
      <c r="E646" s="9">
        <v>31618.33</v>
      </c>
      <c r="F646" s="7" t="s">
        <v>134</v>
      </c>
      <c r="G646" s="7" t="str">
        <f>VLOOKUP(Table1[Parameter],$L$5:$M$133,2,0)</f>
        <v>P&amp;L</v>
      </c>
    </row>
    <row r="647" spans="2:7" x14ac:dyDescent="0.25">
      <c r="B647" s="7" t="s">
        <v>155</v>
      </c>
      <c r="C647" s="7" t="s">
        <v>139</v>
      </c>
      <c r="D647" s="7" t="s">
        <v>3</v>
      </c>
      <c r="E647" s="9">
        <v>35306.43</v>
      </c>
      <c r="F647" s="7" t="s">
        <v>134</v>
      </c>
      <c r="G647" s="7" t="str">
        <f>VLOOKUP(Table1[Parameter],$L$5:$M$133,2,0)</f>
        <v>P&amp;L</v>
      </c>
    </row>
    <row r="648" spans="2:7" x14ac:dyDescent="0.25">
      <c r="B648" s="7" t="s">
        <v>155</v>
      </c>
      <c r="C648" s="7" t="s">
        <v>140</v>
      </c>
      <c r="D648" s="7" t="s">
        <v>3</v>
      </c>
      <c r="E648" s="9">
        <v>38817.15</v>
      </c>
      <c r="F648" s="7" t="s">
        <v>134</v>
      </c>
      <c r="G648" s="7" t="str">
        <f>VLOOKUP(Table1[Parameter],$L$5:$M$133,2,0)</f>
        <v>P&amp;L</v>
      </c>
    </row>
    <row r="649" spans="2:7" x14ac:dyDescent="0.25">
      <c r="B649" s="7" t="s">
        <v>155</v>
      </c>
      <c r="C649" s="7" t="s">
        <v>141</v>
      </c>
      <c r="D649" s="7" t="s">
        <v>3</v>
      </c>
      <c r="E649" s="9">
        <v>39192.1</v>
      </c>
      <c r="F649" s="7" t="s">
        <v>134</v>
      </c>
      <c r="G649" s="7" t="str">
        <f>VLOOKUP(Table1[Parameter],$L$5:$M$133,2,0)</f>
        <v>P&amp;L</v>
      </c>
    </row>
    <row r="650" spans="2:7" x14ac:dyDescent="0.25">
      <c r="B650" s="7" t="s">
        <v>155</v>
      </c>
      <c r="C650" s="7" t="s">
        <v>142</v>
      </c>
      <c r="D650" s="7" t="s">
        <v>3</v>
      </c>
      <c r="E650" s="9">
        <v>42767.6</v>
      </c>
      <c r="F650" s="7" t="s">
        <v>134</v>
      </c>
      <c r="G650" s="7" t="str">
        <f>VLOOKUP(Table1[Parameter],$L$5:$M$133,2,0)</f>
        <v>P&amp;L</v>
      </c>
    </row>
    <row r="651" spans="2:7" x14ac:dyDescent="0.25">
      <c r="B651" s="7" t="s">
        <v>155</v>
      </c>
      <c r="C651" s="7" t="s">
        <v>143</v>
      </c>
      <c r="D651" s="7" t="s">
        <v>3</v>
      </c>
      <c r="E651" s="9">
        <v>43448.94</v>
      </c>
      <c r="F651" s="7" t="s">
        <v>134</v>
      </c>
      <c r="G651" s="7" t="str">
        <f>VLOOKUP(Table1[Parameter],$L$5:$M$133,2,0)</f>
        <v>P&amp;L</v>
      </c>
    </row>
    <row r="652" spans="2:7" x14ac:dyDescent="0.25">
      <c r="B652" s="7" t="s">
        <v>155</v>
      </c>
      <c r="C652" s="7" t="s">
        <v>144</v>
      </c>
      <c r="D652" s="7" t="s">
        <v>3</v>
      </c>
      <c r="E652" s="9">
        <v>48352.68</v>
      </c>
      <c r="F652" s="7" t="s">
        <v>134</v>
      </c>
      <c r="G652" s="7" t="str">
        <f>VLOOKUP(Table1[Parameter],$L$5:$M$133,2,0)</f>
        <v>P&amp;L</v>
      </c>
    </row>
    <row r="653" spans="2:7" x14ac:dyDescent="0.25">
      <c r="B653" s="7" t="s">
        <v>155</v>
      </c>
      <c r="C653" s="7" t="s">
        <v>133</v>
      </c>
      <c r="D653" s="7" t="s">
        <v>7</v>
      </c>
      <c r="E653" s="9">
        <v>6792.19</v>
      </c>
      <c r="F653" s="7" t="s">
        <v>134</v>
      </c>
      <c r="G653" s="7" t="str">
        <f>VLOOKUP(Table1[Parameter],$L$5:$M$133,2,0)</f>
        <v>P&amp;L</v>
      </c>
    </row>
    <row r="654" spans="2:7" x14ac:dyDescent="0.25">
      <c r="B654" s="7" t="s">
        <v>155</v>
      </c>
      <c r="C654" s="7" t="s">
        <v>136</v>
      </c>
      <c r="D654" s="7" t="s">
        <v>7</v>
      </c>
      <c r="E654" s="9">
        <v>8433.7000000000007</v>
      </c>
      <c r="F654" s="7" t="s">
        <v>134</v>
      </c>
      <c r="G654" s="7" t="str">
        <f>VLOOKUP(Table1[Parameter],$L$5:$M$133,2,0)</f>
        <v>P&amp;L</v>
      </c>
    </row>
    <row r="655" spans="2:7" x14ac:dyDescent="0.25">
      <c r="B655" s="7" t="s">
        <v>155</v>
      </c>
      <c r="C655" s="7" t="s">
        <v>137</v>
      </c>
      <c r="D655" s="7" t="s">
        <v>7</v>
      </c>
      <c r="E655" s="9">
        <v>9729.93</v>
      </c>
      <c r="F655" s="7" t="s">
        <v>134</v>
      </c>
      <c r="G655" s="7" t="str">
        <f>VLOOKUP(Table1[Parameter],$L$5:$M$133,2,0)</f>
        <v>P&amp;L</v>
      </c>
    </row>
    <row r="656" spans="2:7" x14ac:dyDescent="0.25">
      <c r="B656" s="7" t="s">
        <v>155</v>
      </c>
      <c r="C656" s="7" t="s">
        <v>138</v>
      </c>
      <c r="D656" s="7" t="s">
        <v>7</v>
      </c>
      <c r="E656" s="9">
        <v>12375.05</v>
      </c>
      <c r="F656" s="7" t="s">
        <v>134</v>
      </c>
      <c r="G656" s="7" t="str">
        <f>VLOOKUP(Table1[Parameter],$L$5:$M$133,2,0)</f>
        <v>P&amp;L</v>
      </c>
    </row>
    <row r="657" spans="2:7" x14ac:dyDescent="0.25">
      <c r="B657" s="7" t="s">
        <v>155</v>
      </c>
      <c r="C657" s="7" t="s">
        <v>139</v>
      </c>
      <c r="D657" s="7" t="s">
        <v>7</v>
      </c>
      <c r="E657" s="9">
        <v>13353.03</v>
      </c>
      <c r="F657" s="7" t="s">
        <v>134</v>
      </c>
      <c r="G657" s="7" t="str">
        <f>VLOOKUP(Table1[Parameter],$L$5:$M$133,2,0)</f>
        <v>P&amp;L</v>
      </c>
    </row>
    <row r="658" spans="2:7" x14ac:dyDescent="0.25">
      <c r="B658" s="7" t="s">
        <v>155</v>
      </c>
      <c r="C658" s="7" t="s">
        <v>140</v>
      </c>
      <c r="D658" s="7" t="s">
        <v>7</v>
      </c>
      <c r="E658" s="9">
        <v>15007.9</v>
      </c>
      <c r="F658" s="7" t="s">
        <v>134</v>
      </c>
      <c r="G658" s="7" t="str">
        <f>VLOOKUP(Table1[Parameter],$L$5:$M$133,2,0)</f>
        <v>P&amp;L</v>
      </c>
    </row>
    <row r="659" spans="2:7" x14ac:dyDescent="0.25">
      <c r="B659" s="7" t="s">
        <v>155</v>
      </c>
      <c r="C659" s="7" t="s">
        <v>141</v>
      </c>
      <c r="D659" s="7" t="s">
        <v>7</v>
      </c>
      <c r="E659" s="9">
        <v>13763.88</v>
      </c>
      <c r="F659" s="7" t="s">
        <v>134</v>
      </c>
      <c r="G659" s="7" t="str">
        <f>VLOOKUP(Table1[Parameter],$L$5:$M$133,2,0)</f>
        <v>P&amp;L</v>
      </c>
    </row>
    <row r="660" spans="2:7" x14ac:dyDescent="0.25">
      <c r="B660" s="7" t="s">
        <v>155</v>
      </c>
      <c r="C660" s="7" t="s">
        <v>142</v>
      </c>
      <c r="D660" s="7" t="s">
        <v>7</v>
      </c>
      <c r="E660" s="9">
        <v>15456.59</v>
      </c>
      <c r="F660" s="7" t="s">
        <v>134</v>
      </c>
      <c r="G660" s="7" t="str">
        <f>VLOOKUP(Table1[Parameter],$L$5:$M$133,2,0)</f>
        <v>P&amp;L</v>
      </c>
    </row>
    <row r="661" spans="2:7" x14ac:dyDescent="0.25">
      <c r="B661" s="7" t="s">
        <v>155</v>
      </c>
      <c r="C661" s="7" t="s">
        <v>143</v>
      </c>
      <c r="D661" s="7" t="s">
        <v>7</v>
      </c>
      <c r="E661" s="9">
        <v>14827.72</v>
      </c>
      <c r="F661" s="7" t="s">
        <v>134</v>
      </c>
      <c r="G661" s="7" t="str">
        <f>VLOOKUP(Table1[Parameter],$L$5:$M$133,2,0)</f>
        <v>P&amp;L</v>
      </c>
    </row>
    <row r="662" spans="2:7" x14ac:dyDescent="0.25">
      <c r="B662" s="7" t="s">
        <v>155</v>
      </c>
      <c r="C662" s="7" t="s">
        <v>144</v>
      </c>
      <c r="D662" s="7" t="s">
        <v>7</v>
      </c>
      <c r="E662" s="9">
        <v>17623.52</v>
      </c>
      <c r="F662" s="7" t="s">
        <v>134</v>
      </c>
      <c r="G662" s="7" t="str">
        <f>VLOOKUP(Table1[Parameter],$L$5:$M$133,2,0)</f>
        <v>P&amp;L</v>
      </c>
    </row>
    <row r="663" spans="2:7" x14ac:dyDescent="0.25">
      <c r="B663" s="7" t="s">
        <v>155</v>
      </c>
      <c r="C663" s="7" t="s">
        <v>133</v>
      </c>
      <c r="D663" s="7" t="s">
        <v>9</v>
      </c>
      <c r="E663" s="9">
        <v>1468.8</v>
      </c>
      <c r="F663" s="7" t="s">
        <v>134</v>
      </c>
      <c r="G663" s="7" t="str">
        <f>VLOOKUP(Table1[Parameter],$L$5:$M$133,2,0)</f>
        <v>P&amp;L</v>
      </c>
    </row>
    <row r="664" spans="2:7" x14ac:dyDescent="0.25">
      <c r="B664" s="7" t="s">
        <v>155</v>
      </c>
      <c r="C664" s="7" t="s">
        <v>136</v>
      </c>
      <c r="D664" s="7" t="s">
        <v>9</v>
      </c>
      <c r="E664" s="9">
        <v>1708.5</v>
      </c>
      <c r="F664" s="7" t="s">
        <v>134</v>
      </c>
      <c r="G664" s="7" t="str">
        <f>VLOOKUP(Table1[Parameter],$L$5:$M$133,2,0)</f>
        <v>P&amp;L</v>
      </c>
    </row>
    <row r="665" spans="2:7" x14ac:dyDescent="0.25">
      <c r="B665" s="7" t="s">
        <v>155</v>
      </c>
      <c r="C665" s="7" t="s">
        <v>137</v>
      </c>
      <c r="D665" s="7" t="s">
        <v>9</v>
      </c>
      <c r="E665" s="9">
        <v>1935.11</v>
      </c>
      <c r="F665" s="7" t="s">
        <v>134</v>
      </c>
      <c r="G665" s="7" t="str">
        <f>VLOOKUP(Table1[Parameter],$L$5:$M$133,2,0)</f>
        <v>P&amp;L</v>
      </c>
    </row>
    <row r="666" spans="2:7" x14ac:dyDescent="0.25">
      <c r="B666" s="7" t="s">
        <v>155</v>
      </c>
      <c r="C666" s="7" t="s">
        <v>138</v>
      </c>
      <c r="D666" s="7" t="s">
        <v>9</v>
      </c>
      <c r="E666" s="9">
        <v>2145.63</v>
      </c>
      <c r="F666" s="7" t="s">
        <v>134</v>
      </c>
      <c r="G666" s="7" t="str">
        <f>VLOOKUP(Table1[Parameter],$L$5:$M$133,2,0)</f>
        <v>P&amp;L</v>
      </c>
    </row>
    <row r="667" spans="2:7" x14ac:dyDescent="0.25">
      <c r="B667" s="7" t="s">
        <v>155</v>
      </c>
      <c r="C667" s="7" t="s">
        <v>139</v>
      </c>
      <c r="D667" s="7" t="s">
        <v>9</v>
      </c>
      <c r="E667" s="9">
        <v>2504.2399999999998</v>
      </c>
      <c r="F667" s="7" t="s">
        <v>134</v>
      </c>
      <c r="G667" s="7" t="str">
        <f>VLOOKUP(Table1[Parameter],$L$5:$M$133,2,0)</f>
        <v>P&amp;L</v>
      </c>
    </row>
    <row r="668" spans="2:7" x14ac:dyDescent="0.25">
      <c r="B668" s="7" t="s">
        <v>155</v>
      </c>
      <c r="C668" s="7" t="s">
        <v>140</v>
      </c>
      <c r="D668" s="7" t="s">
        <v>9</v>
      </c>
      <c r="E668" s="9">
        <v>2772.28</v>
      </c>
      <c r="F668" s="7" t="s">
        <v>134</v>
      </c>
      <c r="G668" s="7" t="str">
        <f>VLOOKUP(Table1[Parameter],$L$5:$M$133,2,0)</f>
        <v>P&amp;L</v>
      </c>
    </row>
    <row r="669" spans="2:7" x14ac:dyDescent="0.25">
      <c r="B669" s="7" t="s">
        <v>155</v>
      </c>
      <c r="C669" s="7" t="s">
        <v>141</v>
      </c>
      <c r="D669" s="7" t="s">
        <v>9</v>
      </c>
      <c r="E669" s="9">
        <v>3440.97</v>
      </c>
      <c r="F669" s="7" t="s">
        <v>134</v>
      </c>
      <c r="G669" s="7" t="str">
        <f>VLOOKUP(Table1[Parameter],$L$5:$M$133,2,0)</f>
        <v>P&amp;L</v>
      </c>
    </row>
    <row r="670" spans="2:7" x14ac:dyDescent="0.25">
      <c r="B670" s="7" t="s">
        <v>155</v>
      </c>
      <c r="C670" s="7" t="s">
        <v>142</v>
      </c>
      <c r="D670" s="7" t="s">
        <v>9</v>
      </c>
      <c r="E670" s="9">
        <v>3631.73</v>
      </c>
      <c r="F670" s="7" t="s">
        <v>134</v>
      </c>
      <c r="G670" s="7" t="str">
        <f>VLOOKUP(Table1[Parameter],$L$5:$M$133,2,0)</f>
        <v>P&amp;L</v>
      </c>
    </row>
    <row r="671" spans="2:7" x14ac:dyDescent="0.25">
      <c r="B671" s="7" t="s">
        <v>155</v>
      </c>
      <c r="C671" s="7" t="s">
        <v>143</v>
      </c>
      <c r="D671" s="7" t="s">
        <v>9</v>
      </c>
      <c r="E671" s="9">
        <v>3760.9</v>
      </c>
      <c r="F671" s="7" t="s">
        <v>134</v>
      </c>
      <c r="G671" s="7" t="str">
        <f>VLOOKUP(Table1[Parameter],$L$5:$M$133,2,0)</f>
        <v>P&amp;L</v>
      </c>
    </row>
    <row r="672" spans="2:7" x14ac:dyDescent="0.25">
      <c r="B672" s="7" t="s">
        <v>155</v>
      </c>
      <c r="C672" s="7" t="s">
        <v>144</v>
      </c>
      <c r="D672" s="7" t="s">
        <v>9</v>
      </c>
      <c r="E672" s="9">
        <v>4177.88</v>
      </c>
      <c r="F672" s="7" t="s">
        <v>134</v>
      </c>
      <c r="G672" s="7" t="str">
        <f>VLOOKUP(Table1[Parameter],$L$5:$M$133,2,0)</f>
        <v>P&amp;L</v>
      </c>
    </row>
    <row r="673" spans="2:7" x14ac:dyDescent="0.25">
      <c r="B673" s="7" t="s">
        <v>155</v>
      </c>
      <c r="C673" s="7" t="s">
        <v>133</v>
      </c>
      <c r="D673" s="7" t="s">
        <v>6</v>
      </c>
      <c r="E673" s="9">
        <v>630.67999999999995</v>
      </c>
      <c r="F673" s="7" t="s">
        <v>134</v>
      </c>
      <c r="G673" s="7" t="str">
        <f>VLOOKUP(Table1[Parameter],$L$5:$M$133,2,0)</f>
        <v>P&amp;L</v>
      </c>
    </row>
    <row r="674" spans="2:7" x14ac:dyDescent="0.25">
      <c r="B674" s="7" t="s">
        <v>155</v>
      </c>
      <c r="C674" s="7" t="s">
        <v>136</v>
      </c>
      <c r="D674" s="7" t="s">
        <v>6</v>
      </c>
      <c r="E674" s="9">
        <v>536.1</v>
      </c>
      <c r="F674" s="7" t="s">
        <v>134</v>
      </c>
      <c r="G674" s="7" t="str">
        <f>VLOOKUP(Table1[Parameter],$L$5:$M$133,2,0)</f>
        <v>P&amp;L</v>
      </c>
    </row>
    <row r="675" spans="2:7" x14ac:dyDescent="0.25">
      <c r="B675" s="7" t="s">
        <v>155</v>
      </c>
      <c r="C675" s="7" t="s">
        <v>137</v>
      </c>
      <c r="D675" s="7" t="s">
        <v>6</v>
      </c>
      <c r="E675" s="9">
        <v>784.35</v>
      </c>
      <c r="F675" s="7" t="s">
        <v>134</v>
      </c>
      <c r="G675" s="7" t="str">
        <f>VLOOKUP(Table1[Parameter],$L$5:$M$133,2,0)</f>
        <v>P&amp;L</v>
      </c>
    </row>
    <row r="676" spans="2:7" x14ac:dyDescent="0.25">
      <c r="B676" s="7" t="s">
        <v>155</v>
      </c>
      <c r="C676" s="7" t="s">
        <v>138</v>
      </c>
      <c r="D676" s="7" t="s">
        <v>6</v>
      </c>
      <c r="E676" s="9">
        <v>877.6</v>
      </c>
      <c r="F676" s="7" t="s">
        <v>134</v>
      </c>
      <c r="G676" s="7" t="str">
        <f>VLOOKUP(Table1[Parameter],$L$5:$M$133,2,0)</f>
        <v>P&amp;L</v>
      </c>
    </row>
    <row r="677" spans="2:7" x14ac:dyDescent="0.25">
      <c r="B677" s="7" t="s">
        <v>155</v>
      </c>
      <c r="C677" s="7" t="s">
        <v>139</v>
      </c>
      <c r="D677" s="7" t="s">
        <v>6</v>
      </c>
      <c r="E677" s="9">
        <v>970.95</v>
      </c>
      <c r="F677" s="7" t="s">
        <v>134</v>
      </c>
      <c r="G677" s="7" t="str">
        <f>VLOOKUP(Table1[Parameter],$L$5:$M$133,2,0)</f>
        <v>P&amp;L</v>
      </c>
    </row>
    <row r="678" spans="2:7" x14ac:dyDescent="0.25">
      <c r="B678" s="7" t="s">
        <v>155</v>
      </c>
      <c r="C678" s="7" t="s">
        <v>140</v>
      </c>
      <c r="D678" s="7" t="s">
        <v>6</v>
      </c>
      <c r="E678" s="9">
        <v>1256.51</v>
      </c>
      <c r="F678" s="7" t="s">
        <v>134</v>
      </c>
      <c r="G678" s="7" t="str">
        <f>VLOOKUP(Table1[Parameter],$L$5:$M$133,2,0)</f>
        <v>P&amp;L</v>
      </c>
    </row>
    <row r="679" spans="2:7" x14ac:dyDescent="0.25">
      <c r="B679" s="7" t="s">
        <v>155</v>
      </c>
      <c r="C679" s="7" t="s">
        <v>141</v>
      </c>
      <c r="D679" s="7" t="s">
        <v>6</v>
      </c>
      <c r="E679" s="9">
        <v>1483.11</v>
      </c>
      <c r="F679" s="7" t="s">
        <v>134</v>
      </c>
      <c r="G679" s="7" t="str">
        <f>VLOOKUP(Table1[Parameter],$L$5:$M$133,2,0)</f>
        <v>P&amp;L</v>
      </c>
    </row>
    <row r="680" spans="2:7" x14ac:dyDescent="0.25">
      <c r="B680" s="7" t="s">
        <v>155</v>
      </c>
      <c r="C680" s="7" t="s">
        <v>142</v>
      </c>
      <c r="D680" s="7" t="s">
        <v>6</v>
      </c>
      <c r="E680" s="9">
        <v>1767.5</v>
      </c>
      <c r="F680" s="7" t="s">
        <v>134</v>
      </c>
      <c r="G680" s="7" t="str">
        <f>VLOOKUP(Table1[Parameter],$L$5:$M$133,2,0)</f>
        <v>P&amp;L</v>
      </c>
    </row>
    <row r="681" spans="2:7" x14ac:dyDescent="0.25">
      <c r="B681" s="7" t="s">
        <v>155</v>
      </c>
      <c r="C681" s="7" t="s">
        <v>143</v>
      </c>
      <c r="D681" s="7" t="s">
        <v>6</v>
      </c>
      <c r="E681" s="9">
        <v>2252.34</v>
      </c>
      <c r="F681" s="7" t="s">
        <v>134</v>
      </c>
      <c r="G681" s="7" t="str">
        <f>VLOOKUP(Table1[Parameter],$L$5:$M$133,2,0)</f>
        <v>P&amp;L</v>
      </c>
    </row>
    <row r="682" spans="2:7" x14ac:dyDescent="0.25">
      <c r="B682" s="7" t="s">
        <v>155</v>
      </c>
      <c r="C682" s="7" t="s">
        <v>144</v>
      </c>
      <c r="D682" s="7" t="s">
        <v>6</v>
      </c>
      <c r="E682" s="9">
        <v>2073.0500000000002</v>
      </c>
      <c r="F682" s="7" t="s">
        <v>134</v>
      </c>
      <c r="G682" s="7" t="str">
        <f>VLOOKUP(Table1[Parameter],$L$5:$M$133,2,0)</f>
        <v>P&amp;L</v>
      </c>
    </row>
    <row r="683" spans="2:7" x14ac:dyDescent="0.25">
      <c r="B683" s="7" t="s">
        <v>155</v>
      </c>
      <c r="C683" s="7" t="s">
        <v>133</v>
      </c>
      <c r="D683" s="7" t="s">
        <v>5</v>
      </c>
      <c r="E683" s="9">
        <v>643.9</v>
      </c>
      <c r="F683" s="7" t="s">
        <v>134</v>
      </c>
      <c r="G683" s="7" t="str">
        <f>VLOOKUP(Table1[Parameter],$L$5:$M$133,2,0)</f>
        <v>P&amp;L</v>
      </c>
    </row>
    <row r="684" spans="2:7" x14ac:dyDescent="0.25">
      <c r="B684" s="7" t="s">
        <v>155</v>
      </c>
      <c r="C684" s="7" t="s">
        <v>136</v>
      </c>
      <c r="D684" s="7" t="s">
        <v>5</v>
      </c>
      <c r="E684" s="9">
        <v>699.09</v>
      </c>
      <c r="F684" s="7" t="s">
        <v>134</v>
      </c>
      <c r="G684" s="7" t="str">
        <f>VLOOKUP(Table1[Parameter],$L$5:$M$133,2,0)</f>
        <v>P&amp;L</v>
      </c>
    </row>
    <row r="685" spans="2:7" x14ac:dyDescent="0.25">
      <c r="B685" s="7" t="s">
        <v>155</v>
      </c>
      <c r="C685" s="7" t="s">
        <v>137</v>
      </c>
      <c r="D685" s="7" t="s">
        <v>5</v>
      </c>
      <c r="E685" s="9">
        <v>745.48</v>
      </c>
      <c r="F685" s="7" t="s">
        <v>134</v>
      </c>
      <c r="G685" s="7" t="str">
        <f>VLOOKUP(Table1[Parameter],$L$5:$M$133,2,0)</f>
        <v>P&amp;L</v>
      </c>
    </row>
    <row r="686" spans="2:7" x14ac:dyDescent="0.25">
      <c r="B686" s="7" t="s">
        <v>155</v>
      </c>
      <c r="C686" s="7" t="s">
        <v>138</v>
      </c>
      <c r="D686" s="7" t="s">
        <v>5</v>
      </c>
      <c r="E686" s="9">
        <v>859.11</v>
      </c>
      <c r="F686" s="7" t="s">
        <v>134</v>
      </c>
      <c r="G686" s="7" t="str">
        <f>VLOOKUP(Table1[Parameter],$L$5:$M$133,2,0)</f>
        <v>P&amp;L</v>
      </c>
    </row>
    <row r="687" spans="2:7" x14ac:dyDescent="0.25">
      <c r="B687" s="7" t="s">
        <v>155</v>
      </c>
      <c r="C687" s="7" t="s">
        <v>139</v>
      </c>
      <c r="D687" s="7" t="s">
        <v>5</v>
      </c>
      <c r="E687" s="9">
        <v>964.92</v>
      </c>
      <c r="F687" s="7" t="s">
        <v>134</v>
      </c>
      <c r="G687" s="7" t="str">
        <f>VLOOKUP(Table1[Parameter],$L$5:$M$133,2,0)</f>
        <v>P&amp;L</v>
      </c>
    </row>
    <row r="688" spans="2:7" x14ac:dyDescent="0.25">
      <c r="B688" s="7" t="s">
        <v>155</v>
      </c>
      <c r="C688" s="7" t="s">
        <v>140</v>
      </c>
      <c r="D688" s="7" t="s">
        <v>5</v>
      </c>
      <c r="E688" s="9">
        <v>1027.96</v>
      </c>
      <c r="F688" s="7" t="s">
        <v>134</v>
      </c>
      <c r="G688" s="7" t="str">
        <f>VLOOKUP(Table1[Parameter],$L$5:$M$133,2,0)</f>
        <v>P&amp;L</v>
      </c>
    </row>
    <row r="689" spans="2:7" x14ac:dyDescent="0.25">
      <c r="B689" s="7" t="s">
        <v>155</v>
      </c>
      <c r="C689" s="7" t="s">
        <v>141</v>
      </c>
      <c r="D689" s="7" t="s">
        <v>5</v>
      </c>
      <c r="E689" s="9">
        <v>1077.4000000000001</v>
      </c>
      <c r="F689" s="7" t="s">
        <v>134</v>
      </c>
      <c r="G689" s="7" t="str">
        <f>VLOOKUP(Table1[Parameter],$L$5:$M$133,2,0)</f>
        <v>P&amp;L</v>
      </c>
    </row>
    <row r="690" spans="2:7" x14ac:dyDescent="0.25">
      <c r="B690" s="7" t="s">
        <v>155</v>
      </c>
      <c r="C690" s="7" t="s">
        <v>142</v>
      </c>
      <c r="D690" s="7" t="s">
        <v>5</v>
      </c>
      <c r="E690" s="9">
        <v>1152.79</v>
      </c>
      <c r="F690" s="7" t="s">
        <v>134</v>
      </c>
      <c r="G690" s="7" t="str">
        <f>VLOOKUP(Table1[Parameter],$L$5:$M$133,2,0)</f>
        <v>P&amp;L</v>
      </c>
    </row>
    <row r="691" spans="2:7" x14ac:dyDescent="0.25">
      <c r="B691" s="7" t="s">
        <v>155</v>
      </c>
      <c r="C691" s="7" t="s">
        <v>143</v>
      </c>
      <c r="D691" s="7" t="s">
        <v>5</v>
      </c>
      <c r="E691" s="9">
        <v>1236.28</v>
      </c>
      <c r="F691" s="7" t="s">
        <v>134</v>
      </c>
      <c r="G691" s="7" t="str">
        <f>VLOOKUP(Table1[Parameter],$L$5:$M$133,2,0)</f>
        <v>P&amp;L</v>
      </c>
    </row>
    <row r="692" spans="2:7" x14ac:dyDescent="0.25">
      <c r="B692" s="7" t="s">
        <v>155</v>
      </c>
      <c r="C692" s="7" t="s">
        <v>144</v>
      </c>
      <c r="D692" s="7" t="s">
        <v>5</v>
      </c>
      <c r="E692" s="9">
        <v>1396.61</v>
      </c>
      <c r="F692" s="7" t="s">
        <v>134</v>
      </c>
      <c r="G692" s="7" t="str">
        <f>VLOOKUP(Table1[Parameter],$L$5:$M$133,2,0)</f>
        <v>P&amp;L</v>
      </c>
    </row>
    <row r="693" spans="2:7" x14ac:dyDescent="0.25">
      <c r="B693" s="7" t="s">
        <v>155</v>
      </c>
      <c r="C693" s="7" t="s">
        <v>133</v>
      </c>
      <c r="D693" s="7" t="s">
        <v>10</v>
      </c>
      <c r="E693" s="9">
        <v>91.79</v>
      </c>
      <c r="F693" s="7" t="s">
        <v>134</v>
      </c>
      <c r="G693" s="7" t="str">
        <f>VLOOKUP(Table1[Parameter],$L$5:$M$133,2,0)</f>
        <v>P&amp;L</v>
      </c>
    </row>
    <row r="694" spans="2:7" x14ac:dyDescent="0.25">
      <c r="B694" s="7" t="s">
        <v>155</v>
      </c>
      <c r="C694" s="7" t="s">
        <v>136</v>
      </c>
      <c r="D694" s="7" t="s">
        <v>10</v>
      </c>
      <c r="E694" s="9">
        <v>91.67</v>
      </c>
      <c r="F694" s="7" t="s">
        <v>134</v>
      </c>
      <c r="G694" s="7" t="str">
        <f>VLOOKUP(Table1[Parameter],$L$5:$M$133,2,0)</f>
        <v>P&amp;L</v>
      </c>
    </row>
    <row r="695" spans="2:7" x14ac:dyDescent="0.25">
      <c r="B695" s="7" t="s">
        <v>155</v>
      </c>
      <c r="C695" s="7" t="s">
        <v>137</v>
      </c>
      <c r="D695" s="7" t="s">
        <v>10</v>
      </c>
      <c r="E695" s="9">
        <v>102.04</v>
      </c>
      <c r="F695" s="7" t="s">
        <v>134</v>
      </c>
      <c r="G695" s="7" t="str">
        <f>VLOOKUP(Table1[Parameter],$L$5:$M$133,2,0)</f>
        <v>P&amp;L</v>
      </c>
    </row>
    <row r="696" spans="2:7" x14ac:dyDescent="0.25">
      <c r="B696" s="7" t="s">
        <v>155</v>
      </c>
      <c r="C696" s="7" t="s">
        <v>138</v>
      </c>
      <c r="D696" s="7" t="s">
        <v>10</v>
      </c>
      <c r="E696" s="9">
        <v>108.13</v>
      </c>
      <c r="F696" s="7" t="s">
        <v>134</v>
      </c>
      <c r="G696" s="7" t="str">
        <f>VLOOKUP(Table1[Parameter],$L$5:$M$133,2,0)</f>
        <v>P&amp;L</v>
      </c>
    </row>
    <row r="697" spans="2:7" x14ac:dyDescent="0.25">
      <c r="B697" s="7" t="s">
        <v>155</v>
      </c>
      <c r="C697" s="7" t="s">
        <v>139</v>
      </c>
      <c r="D697" s="7" t="s">
        <v>10</v>
      </c>
      <c r="E697" s="9">
        <v>29.17</v>
      </c>
      <c r="F697" s="7" t="s">
        <v>134</v>
      </c>
      <c r="G697" s="7" t="str">
        <f>VLOOKUP(Table1[Parameter],$L$5:$M$133,2,0)</f>
        <v>P&amp;L</v>
      </c>
    </row>
    <row r="698" spans="2:7" x14ac:dyDescent="0.25">
      <c r="B698" s="7" t="s">
        <v>155</v>
      </c>
      <c r="C698" s="7" t="s">
        <v>140</v>
      </c>
      <c r="D698" s="7" t="s">
        <v>10</v>
      </c>
      <c r="E698" s="9">
        <v>90.96</v>
      </c>
      <c r="F698" s="7" t="s">
        <v>134</v>
      </c>
      <c r="G698" s="7" t="str">
        <f>VLOOKUP(Table1[Parameter],$L$5:$M$133,2,0)</f>
        <v>P&amp;L</v>
      </c>
    </row>
    <row r="699" spans="2:7" x14ac:dyDescent="0.25">
      <c r="B699" s="7" t="s">
        <v>155</v>
      </c>
      <c r="C699" s="7" t="s">
        <v>141</v>
      </c>
      <c r="D699" s="7" t="s">
        <v>10</v>
      </c>
      <c r="E699" s="9">
        <v>78.13</v>
      </c>
      <c r="F699" s="7" t="s">
        <v>134</v>
      </c>
      <c r="G699" s="7" t="str">
        <f>VLOOKUP(Table1[Parameter],$L$5:$M$133,2,0)</f>
        <v>P&amp;L</v>
      </c>
    </row>
    <row r="700" spans="2:7" x14ac:dyDescent="0.25">
      <c r="B700" s="7" t="s">
        <v>155</v>
      </c>
      <c r="C700" s="7" t="s">
        <v>142</v>
      </c>
      <c r="D700" s="7" t="s">
        <v>10</v>
      </c>
      <c r="E700" s="9">
        <v>49.03</v>
      </c>
      <c r="F700" s="7" t="s">
        <v>134</v>
      </c>
      <c r="G700" s="7" t="str">
        <f>VLOOKUP(Table1[Parameter],$L$5:$M$133,2,0)</f>
        <v>P&amp;L</v>
      </c>
    </row>
    <row r="701" spans="2:7" x14ac:dyDescent="0.25">
      <c r="B701" s="7" t="s">
        <v>155</v>
      </c>
      <c r="C701" s="7" t="s">
        <v>143</v>
      </c>
      <c r="D701" s="7" t="s">
        <v>10</v>
      </c>
      <c r="E701" s="9">
        <v>115.01</v>
      </c>
      <c r="F701" s="7" t="s">
        <v>134</v>
      </c>
      <c r="G701" s="7" t="str">
        <f>VLOOKUP(Table1[Parameter],$L$5:$M$133,2,0)</f>
        <v>P&amp;L</v>
      </c>
    </row>
    <row r="702" spans="2:7" x14ac:dyDescent="0.25">
      <c r="B702" s="7" t="s">
        <v>155</v>
      </c>
      <c r="C702" s="7" t="s">
        <v>144</v>
      </c>
      <c r="D702" s="7" t="s">
        <v>10</v>
      </c>
      <c r="E702" s="9">
        <v>71.400000000000006</v>
      </c>
      <c r="F702" s="7" t="s">
        <v>134</v>
      </c>
      <c r="G702" s="7" t="str">
        <f>VLOOKUP(Table1[Parameter],$L$5:$M$133,2,0)</f>
        <v>P&amp;L</v>
      </c>
    </row>
    <row r="703" spans="2:7" x14ac:dyDescent="0.25">
      <c r="B703" s="7" t="s">
        <v>155</v>
      </c>
      <c r="C703" s="7" t="s">
        <v>133</v>
      </c>
      <c r="D703" s="7" t="s">
        <v>12</v>
      </c>
      <c r="E703" s="9">
        <v>6245.71</v>
      </c>
      <c r="F703" s="7" t="s">
        <v>134</v>
      </c>
      <c r="G703" s="7" t="str">
        <f>VLOOKUP(Table1[Parameter],$L$5:$M$133,2,0)</f>
        <v>P&amp;L</v>
      </c>
    </row>
    <row r="704" spans="2:7" x14ac:dyDescent="0.25">
      <c r="B704" s="7" t="s">
        <v>155</v>
      </c>
      <c r="C704" s="7" t="s">
        <v>136</v>
      </c>
      <c r="D704" s="7" t="s">
        <v>12</v>
      </c>
      <c r="E704" s="9">
        <v>7434.87</v>
      </c>
      <c r="F704" s="7" t="s">
        <v>134</v>
      </c>
      <c r="G704" s="7" t="str">
        <f>VLOOKUP(Table1[Parameter],$L$5:$M$133,2,0)</f>
        <v>P&amp;L</v>
      </c>
    </row>
    <row r="705" spans="2:7" x14ac:dyDescent="0.25">
      <c r="B705" s="7" t="s">
        <v>155</v>
      </c>
      <c r="C705" s="7" t="s">
        <v>137</v>
      </c>
      <c r="D705" s="7" t="s">
        <v>12</v>
      </c>
      <c r="E705" s="9">
        <v>9168.15</v>
      </c>
      <c r="F705" s="7" t="s">
        <v>134</v>
      </c>
      <c r="G705" s="7" t="str">
        <f>VLOOKUP(Table1[Parameter],$L$5:$M$133,2,0)</f>
        <v>P&amp;L</v>
      </c>
    </row>
    <row r="706" spans="2:7" x14ac:dyDescent="0.25">
      <c r="B706" s="7" t="s">
        <v>155</v>
      </c>
      <c r="C706" s="7" t="s">
        <v>138</v>
      </c>
      <c r="D706" s="7" t="s">
        <v>12</v>
      </c>
      <c r="E706" s="9">
        <v>11105.65</v>
      </c>
      <c r="F706" s="7" t="s">
        <v>134</v>
      </c>
      <c r="G706" s="7" t="str">
        <f>VLOOKUP(Table1[Parameter],$L$5:$M$133,2,0)</f>
        <v>P&amp;L</v>
      </c>
    </row>
    <row r="707" spans="2:7" x14ac:dyDescent="0.25">
      <c r="B707" s="7" t="s">
        <v>155</v>
      </c>
      <c r="C707" s="7" t="s">
        <v>139</v>
      </c>
      <c r="D707" s="7" t="s">
        <v>12</v>
      </c>
      <c r="E707" s="9">
        <v>13051.55</v>
      </c>
      <c r="F707" s="7" t="s">
        <v>134</v>
      </c>
      <c r="G707" s="7" t="str">
        <f>VLOOKUP(Table1[Parameter],$L$5:$M$133,2,0)</f>
        <v>P&amp;L</v>
      </c>
    </row>
    <row r="708" spans="2:7" x14ac:dyDescent="0.25">
      <c r="B708" s="7" t="s">
        <v>155</v>
      </c>
      <c r="C708" s="7" t="s">
        <v>140</v>
      </c>
      <c r="D708" s="7" t="s">
        <v>12</v>
      </c>
      <c r="E708" s="9">
        <v>14362.05</v>
      </c>
      <c r="F708" s="7" t="s">
        <v>134</v>
      </c>
      <c r="G708" s="7" t="str">
        <f>VLOOKUP(Table1[Parameter],$L$5:$M$133,2,0)</f>
        <v>P&amp;L</v>
      </c>
    </row>
    <row r="709" spans="2:7" x14ac:dyDescent="0.25">
      <c r="B709" s="7" t="s">
        <v>155</v>
      </c>
      <c r="C709" s="7" t="s">
        <v>141</v>
      </c>
      <c r="D709" s="7" t="s">
        <v>12</v>
      </c>
      <c r="E709" s="9">
        <v>14859.07</v>
      </c>
      <c r="F709" s="7" t="s">
        <v>134</v>
      </c>
      <c r="G709" s="7" t="str">
        <f>VLOOKUP(Table1[Parameter],$L$5:$M$133,2,0)</f>
        <v>P&amp;L</v>
      </c>
    </row>
    <row r="710" spans="2:7" x14ac:dyDescent="0.25">
      <c r="B710" s="7" t="s">
        <v>155</v>
      </c>
      <c r="C710" s="7" t="s">
        <v>142</v>
      </c>
      <c r="D710" s="7" t="s">
        <v>12</v>
      </c>
      <c r="E710" s="9">
        <v>16026.32</v>
      </c>
      <c r="F710" s="7" t="s">
        <v>134</v>
      </c>
      <c r="G710" s="7" t="str">
        <f>VLOOKUP(Table1[Parameter],$L$5:$M$133,2,0)</f>
        <v>P&amp;L</v>
      </c>
    </row>
    <row r="711" spans="2:7" x14ac:dyDescent="0.25">
      <c r="B711" s="7" t="s">
        <v>155</v>
      </c>
      <c r="C711" s="7" t="s">
        <v>143</v>
      </c>
      <c r="D711" s="7" t="s">
        <v>12</v>
      </c>
      <c r="E711" s="9">
        <v>17409.11</v>
      </c>
      <c r="F711" s="7" t="s">
        <v>134</v>
      </c>
      <c r="G711" s="7" t="str">
        <f>VLOOKUP(Table1[Parameter],$L$5:$M$133,2,0)</f>
        <v>P&amp;L</v>
      </c>
    </row>
    <row r="712" spans="2:7" x14ac:dyDescent="0.25">
      <c r="B712" s="7" t="s">
        <v>155</v>
      </c>
      <c r="C712" s="7" t="s">
        <v>144</v>
      </c>
      <c r="D712" s="7" t="s">
        <v>12</v>
      </c>
      <c r="E712" s="9">
        <v>19149.82</v>
      </c>
      <c r="F712" s="7" t="s">
        <v>134</v>
      </c>
      <c r="G712" s="7" t="str">
        <f>VLOOKUP(Table1[Parameter],$L$5:$M$133,2,0)</f>
        <v>P&amp;L</v>
      </c>
    </row>
    <row r="713" spans="2:7" x14ac:dyDescent="0.25">
      <c r="B713" s="7" t="s">
        <v>155</v>
      </c>
      <c r="C713" s="7" t="s">
        <v>133</v>
      </c>
      <c r="D713" s="7" t="s">
        <v>13</v>
      </c>
      <c r="E713" s="9">
        <v>2034.93</v>
      </c>
      <c r="F713" s="7" t="s">
        <v>134</v>
      </c>
      <c r="G713" s="7" t="str">
        <f>VLOOKUP(Table1[Parameter],$L$5:$M$133,2,0)</f>
        <v>P&amp;L</v>
      </c>
    </row>
    <row r="714" spans="2:7" x14ac:dyDescent="0.25">
      <c r="B714" s="7" t="s">
        <v>155</v>
      </c>
      <c r="C714" s="7" t="s">
        <v>136</v>
      </c>
      <c r="D714" s="7" t="s">
        <v>13</v>
      </c>
      <c r="E714" s="9">
        <v>2365.4499999999998</v>
      </c>
      <c r="F714" s="7" t="s">
        <v>134</v>
      </c>
      <c r="G714" s="7" t="str">
        <f>VLOOKUP(Table1[Parameter],$L$5:$M$133,2,0)</f>
        <v>P&amp;L</v>
      </c>
    </row>
    <row r="715" spans="2:7" x14ac:dyDescent="0.25">
      <c r="B715" s="7" t="s">
        <v>155</v>
      </c>
      <c r="C715" s="7" t="s">
        <v>137</v>
      </c>
      <c r="D715" s="7" t="s">
        <v>13</v>
      </c>
      <c r="E715" s="9">
        <v>2845.76</v>
      </c>
      <c r="F715" s="7" t="s">
        <v>134</v>
      </c>
      <c r="G715" s="7" t="str">
        <f>VLOOKUP(Table1[Parameter],$L$5:$M$133,2,0)</f>
        <v>P&amp;L</v>
      </c>
    </row>
    <row r="716" spans="2:7" x14ac:dyDescent="0.25">
      <c r="B716" s="7" t="s">
        <v>155</v>
      </c>
      <c r="C716" s="7" t="s">
        <v>138</v>
      </c>
      <c r="D716" s="7" t="s">
        <v>13</v>
      </c>
      <c r="E716" s="9">
        <v>3412.07</v>
      </c>
      <c r="F716" s="7" t="s">
        <v>134</v>
      </c>
      <c r="G716" s="7" t="str">
        <f>VLOOKUP(Table1[Parameter],$L$5:$M$133,2,0)</f>
        <v>P&amp;L</v>
      </c>
    </row>
    <row r="717" spans="2:7" x14ac:dyDescent="0.25">
      <c r="B717" s="7" t="s">
        <v>155</v>
      </c>
      <c r="C717" s="7" t="s">
        <v>139</v>
      </c>
      <c r="D717" s="7" t="s">
        <v>13</v>
      </c>
      <c r="E717" s="9">
        <v>4060.93</v>
      </c>
      <c r="F717" s="7" t="s">
        <v>134</v>
      </c>
      <c r="G717" s="7" t="str">
        <f>VLOOKUP(Table1[Parameter],$L$5:$M$133,2,0)</f>
        <v>P&amp;L</v>
      </c>
    </row>
    <row r="718" spans="2:7" x14ac:dyDescent="0.25">
      <c r="B718" s="7" t="s">
        <v>155</v>
      </c>
      <c r="C718" s="7" t="s">
        <v>140</v>
      </c>
      <c r="D718" s="7" t="s">
        <v>13</v>
      </c>
      <c r="E718" s="9">
        <v>4596.42</v>
      </c>
      <c r="F718" s="7" t="s">
        <v>134</v>
      </c>
      <c r="G718" s="7" t="str">
        <f>VLOOKUP(Table1[Parameter],$L$5:$M$133,2,0)</f>
        <v>P&amp;L</v>
      </c>
    </row>
    <row r="719" spans="2:7" x14ac:dyDescent="0.25">
      <c r="B719" s="7" t="s">
        <v>155</v>
      </c>
      <c r="C719" s="7" t="s">
        <v>141</v>
      </c>
      <c r="D719" s="7" t="s">
        <v>13</v>
      </c>
      <c r="E719" s="9">
        <v>5358.21</v>
      </c>
      <c r="F719" s="7" t="s">
        <v>134</v>
      </c>
      <c r="G719" s="7" t="str">
        <f>VLOOKUP(Table1[Parameter],$L$5:$M$133,2,0)</f>
        <v>P&amp;L</v>
      </c>
    </row>
    <row r="720" spans="2:7" x14ac:dyDescent="0.25">
      <c r="B720" s="7" t="s">
        <v>155</v>
      </c>
      <c r="C720" s="7" t="s">
        <v>142</v>
      </c>
      <c r="D720" s="7" t="s">
        <v>13</v>
      </c>
      <c r="E720" s="9">
        <v>5549.09</v>
      </c>
      <c r="F720" s="7" t="s">
        <v>134</v>
      </c>
      <c r="G720" s="7" t="str">
        <f>VLOOKUP(Table1[Parameter],$L$5:$M$133,2,0)</f>
        <v>P&amp;L</v>
      </c>
    </row>
    <row r="721" spans="2:7" x14ac:dyDescent="0.25">
      <c r="B721" s="7" t="s">
        <v>155</v>
      </c>
      <c r="C721" s="7" t="s">
        <v>143</v>
      </c>
      <c r="D721" s="7" t="s">
        <v>13</v>
      </c>
      <c r="E721" s="9">
        <v>5916.43</v>
      </c>
      <c r="F721" s="7" t="s">
        <v>134</v>
      </c>
      <c r="G721" s="7" t="str">
        <f>VLOOKUP(Table1[Parameter],$L$5:$M$133,2,0)</f>
        <v>P&amp;L</v>
      </c>
    </row>
    <row r="722" spans="2:7" x14ac:dyDescent="0.25">
      <c r="B722" s="7" t="s">
        <v>155</v>
      </c>
      <c r="C722" s="7" t="s">
        <v>144</v>
      </c>
      <c r="D722" s="7" t="s">
        <v>13</v>
      </c>
      <c r="E722" s="9">
        <v>6313.92</v>
      </c>
      <c r="F722" s="7" t="s">
        <v>134</v>
      </c>
      <c r="G722" s="7" t="str">
        <f>VLOOKUP(Table1[Parameter],$L$5:$M$133,2,0)</f>
        <v>P&amp;L</v>
      </c>
    </row>
    <row r="723" spans="2:7" x14ac:dyDescent="0.25">
      <c r="B723" s="7" t="s">
        <v>155</v>
      </c>
      <c r="C723" s="7" t="s">
        <v>133</v>
      </c>
      <c r="D723" s="7" t="s">
        <v>14</v>
      </c>
      <c r="E723" s="9">
        <v>4168.18</v>
      </c>
      <c r="F723" s="7" t="s">
        <v>134</v>
      </c>
      <c r="G723" s="7" t="str">
        <f>VLOOKUP(Table1[Parameter],$L$5:$M$133,2,0)</f>
        <v>P&amp;L</v>
      </c>
    </row>
    <row r="724" spans="2:7" x14ac:dyDescent="0.25">
      <c r="B724" s="7" t="s">
        <v>155</v>
      </c>
      <c r="C724" s="7" t="s">
        <v>136</v>
      </c>
      <c r="D724" s="7" t="s">
        <v>14</v>
      </c>
      <c r="E724" s="9">
        <v>5017.93</v>
      </c>
      <c r="F724" s="7" t="s">
        <v>134</v>
      </c>
      <c r="G724" s="7" t="str">
        <f>VLOOKUP(Table1[Parameter],$L$5:$M$133,2,0)</f>
        <v>P&amp;L</v>
      </c>
    </row>
    <row r="725" spans="2:7" x14ac:dyDescent="0.25">
      <c r="B725" s="7" t="s">
        <v>155</v>
      </c>
      <c r="C725" s="7" t="s">
        <v>137</v>
      </c>
      <c r="D725" s="7" t="s">
        <v>14</v>
      </c>
      <c r="E725" s="9">
        <v>6258.14</v>
      </c>
      <c r="F725" s="7" t="s">
        <v>134</v>
      </c>
      <c r="G725" s="7" t="str">
        <f>VLOOKUP(Table1[Parameter],$L$5:$M$133,2,0)</f>
        <v>P&amp;L</v>
      </c>
    </row>
    <row r="726" spans="2:7" x14ac:dyDescent="0.25">
      <c r="B726" s="7" t="s">
        <v>155</v>
      </c>
      <c r="C726" s="7" t="s">
        <v>138</v>
      </c>
      <c r="D726" s="7" t="s">
        <v>14</v>
      </c>
      <c r="E726" s="9">
        <v>7608.07</v>
      </c>
      <c r="F726" s="7" t="s">
        <v>134</v>
      </c>
      <c r="G726" s="7" t="str">
        <f>VLOOKUP(Table1[Parameter],$L$5:$M$133,2,0)</f>
        <v>P&amp;L</v>
      </c>
    </row>
    <row r="727" spans="2:7" x14ac:dyDescent="0.25">
      <c r="B727" s="7" t="s">
        <v>155</v>
      </c>
      <c r="C727" s="7" t="s">
        <v>139</v>
      </c>
      <c r="D727" s="7" t="s">
        <v>14</v>
      </c>
      <c r="E727" s="9">
        <v>8891.3799999999992</v>
      </c>
      <c r="F727" s="7" t="s">
        <v>134</v>
      </c>
      <c r="G727" s="7" t="str">
        <f>VLOOKUP(Table1[Parameter],$L$5:$M$133,2,0)</f>
        <v>P&amp;L</v>
      </c>
    </row>
    <row r="728" spans="2:7" x14ac:dyDescent="0.25">
      <c r="B728" s="7" t="s">
        <v>155</v>
      </c>
      <c r="C728" s="7" t="s">
        <v>140</v>
      </c>
      <c r="D728" s="7" t="s">
        <v>14</v>
      </c>
      <c r="E728" s="9">
        <v>9663.17</v>
      </c>
      <c r="F728" s="7" t="s">
        <v>134</v>
      </c>
      <c r="G728" s="7" t="str">
        <f>VLOOKUP(Table1[Parameter],$L$5:$M$133,2,0)</f>
        <v>P&amp;L</v>
      </c>
    </row>
    <row r="729" spans="2:7" x14ac:dyDescent="0.25">
      <c r="B729" s="7" t="s">
        <v>155</v>
      </c>
      <c r="C729" s="7" t="s">
        <v>141</v>
      </c>
      <c r="D729" s="7" t="s">
        <v>14</v>
      </c>
      <c r="E729" s="9">
        <v>9344.4500000000007</v>
      </c>
      <c r="F729" s="7" t="s">
        <v>134</v>
      </c>
      <c r="G729" s="7" t="str">
        <f>VLOOKUP(Table1[Parameter],$L$5:$M$133,2,0)</f>
        <v>P&amp;L</v>
      </c>
    </row>
    <row r="730" spans="2:7" x14ac:dyDescent="0.25">
      <c r="B730" s="7" t="s">
        <v>155</v>
      </c>
      <c r="C730" s="7" t="s">
        <v>142</v>
      </c>
      <c r="D730" s="7" t="s">
        <v>14</v>
      </c>
      <c r="E730" s="9">
        <v>10289.44</v>
      </c>
      <c r="F730" s="7" t="s">
        <v>134</v>
      </c>
      <c r="G730" s="7" t="str">
        <f>VLOOKUP(Table1[Parameter],$L$5:$M$133,2,0)</f>
        <v>P&amp;L</v>
      </c>
    </row>
    <row r="731" spans="2:7" x14ac:dyDescent="0.25">
      <c r="B731" s="7" t="s">
        <v>155</v>
      </c>
      <c r="C731" s="7" t="s">
        <v>143</v>
      </c>
      <c r="D731" s="7" t="s">
        <v>14</v>
      </c>
      <c r="E731" s="9">
        <v>11271.2</v>
      </c>
      <c r="F731" s="7" t="s">
        <v>134</v>
      </c>
      <c r="G731" s="7" t="str">
        <f>VLOOKUP(Table1[Parameter],$L$5:$M$133,2,0)</f>
        <v>P&amp;L</v>
      </c>
    </row>
    <row r="732" spans="2:7" x14ac:dyDescent="0.25">
      <c r="B732" s="7" t="s">
        <v>155</v>
      </c>
      <c r="C732" s="7" t="s">
        <v>144</v>
      </c>
      <c r="D732" s="7" t="s">
        <v>14</v>
      </c>
      <c r="E732" s="9">
        <v>12592.33</v>
      </c>
      <c r="F732" s="7" t="s">
        <v>134</v>
      </c>
      <c r="G732" s="7" t="str">
        <f>VLOOKUP(Table1[Parameter],$L$5:$M$133,2,0)</f>
        <v>P&amp;L</v>
      </c>
    </row>
    <row r="733" spans="2:7" x14ac:dyDescent="0.25">
      <c r="B733" s="7" t="s">
        <v>155</v>
      </c>
      <c r="C733" s="7" t="s">
        <v>133</v>
      </c>
      <c r="D733" s="7" t="s">
        <v>15</v>
      </c>
      <c r="E733" s="9">
        <v>3818.2</v>
      </c>
      <c r="F733" s="7" t="s">
        <v>134</v>
      </c>
      <c r="G733" s="7" t="str">
        <f>VLOOKUP(Table1[Parameter],$L$5:$M$133,2,0)</f>
        <v>P&amp;L</v>
      </c>
    </row>
    <row r="734" spans="2:7" x14ac:dyDescent="0.25">
      <c r="B734" s="7" t="s">
        <v>155</v>
      </c>
      <c r="C734" s="7" t="s">
        <v>136</v>
      </c>
      <c r="D734" s="7" t="s">
        <v>15</v>
      </c>
      <c r="E734" s="9">
        <v>3443.45</v>
      </c>
      <c r="F734" s="7" t="s">
        <v>134</v>
      </c>
      <c r="G734" s="7" t="str">
        <f>VLOOKUP(Table1[Parameter],$L$5:$M$133,2,0)</f>
        <v>P&amp;L</v>
      </c>
    </row>
    <row r="735" spans="2:7" x14ac:dyDescent="0.25">
      <c r="B735" s="7" t="s">
        <v>155</v>
      </c>
      <c r="C735" s="7" t="s">
        <v>137</v>
      </c>
      <c r="D735" s="7" t="s">
        <v>15</v>
      </c>
      <c r="E735" s="9">
        <v>3518.28</v>
      </c>
      <c r="F735" s="7" t="s">
        <v>134</v>
      </c>
      <c r="G735" s="7" t="str">
        <f>VLOOKUP(Table1[Parameter],$L$5:$M$133,2,0)</f>
        <v>P&amp;L</v>
      </c>
    </row>
    <row r="736" spans="2:7" x14ac:dyDescent="0.25">
      <c r="B736" s="7" t="s">
        <v>155</v>
      </c>
      <c r="C736" s="7" t="s">
        <v>138</v>
      </c>
      <c r="D736" s="7" t="s">
        <v>15</v>
      </c>
      <c r="E736" s="9">
        <v>4148.4399999999996</v>
      </c>
      <c r="F736" s="7" t="s">
        <v>134</v>
      </c>
      <c r="G736" s="7" t="str">
        <f>VLOOKUP(Table1[Parameter],$L$5:$M$133,2,0)</f>
        <v>P&amp;L</v>
      </c>
    </row>
    <row r="737" spans="2:7" x14ac:dyDescent="0.25">
      <c r="B737" s="7" t="s">
        <v>155</v>
      </c>
      <c r="C737" s="7" t="s">
        <v>139</v>
      </c>
      <c r="D737" s="7" t="s">
        <v>15</v>
      </c>
      <c r="E737" s="9">
        <v>4771.92</v>
      </c>
      <c r="F737" s="7" t="s">
        <v>134</v>
      </c>
      <c r="G737" s="7" t="str">
        <f>VLOOKUP(Table1[Parameter],$L$5:$M$133,2,0)</f>
        <v>P&amp;L</v>
      </c>
    </row>
    <row r="738" spans="2:7" x14ac:dyDescent="0.25">
      <c r="B738" s="7" t="s">
        <v>155</v>
      </c>
      <c r="C738" s="7" t="s">
        <v>140</v>
      </c>
      <c r="D738" s="7" t="s">
        <v>15</v>
      </c>
      <c r="E738" s="9">
        <v>5009.6899999999996</v>
      </c>
      <c r="F738" s="7" t="s">
        <v>134</v>
      </c>
      <c r="G738" s="7" t="str">
        <f>VLOOKUP(Table1[Parameter],$L$5:$M$133,2,0)</f>
        <v>P&amp;L</v>
      </c>
    </row>
    <row r="739" spans="2:7" x14ac:dyDescent="0.25">
      <c r="B739" s="7" t="s">
        <v>155</v>
      </c>
      <c r="C739" s="7" t="s">
        <v>141</v>
      </c>
      <c r="D739" s="7" t="s">
        <v>15</v>
      </c>
      <c r="E739" s="9">
        <v>6840.12</v>
      </c>
      <c r="F739" s="7" t="s">
        <v>134</v>
      </c>
      <c r="G739" s="7" t="str">
        <f>VLOOKUP(Table1[Parameter],$L$5:$M$133,2,0)</f>
        <v>P&amp;L</v>
      </c>
    </row>
    <row r="740" spans="2:7" x14ac:dyDescent="0.25">
      <c r="B740" s="7" t="s">
        <v>155</v>
      </c>
      <c r="C740" s="7" t="s">
        <v>142</v>
      </c>
      <c r="D740" s="7" t="s">
        <v>15</v>
      </c>
      <c r="E740" s="9">
        <v>5770.02</v>
      </c>
      <c r="F740" s="7" t="s">
        <v>134</v>
      </c>
      <c r="G740" s="7" t="str">
        <f>VLOOKUP(Table1[Parameter],$L$5:$M$133,2,0)</f>
        <v>P&amp;L</v>
      </c>
    </row>
    <row r="741" spans="2:7" x14ac:dyDescent="0.25">
      <c r="B741" s="7" t="s">
        <v>155</v>
      </c>
      <c r="C741" s="7" t="s">
        <v>143</v>
      </c>
      <c r="D741" s="7" t="s">
        <v>15</v>
      </c>
      <c r="E741" s="9">
        <v>6285.21</v>
      </c>
      <c r="F741" s="7" t="s">
        <v>134</v>
      </c>
      <c r="G741" s="7" t="str">
        <f>VLOOKUP(Table1[Parameter],$L$5:$M$133,2,0)</f>
        <v>P&amp;L</v>
      </c>
    </row>
    <row r="742" spans="2:7" x14ac:dyDescent="0.25">
      <c r="B742" s="7" t="s">
        <v>155</v>
      </c>
      <c r="C742" s="7" t="s">
        <v>144</v>
      </c>
      <c r="D742" s="7" t="s">
        <v>15</v>
      </c>
      <c r="E742" s="9">
        <v>7048.69</v>
      </c>
      <c r="F742" s="7" t="s">
        <v>134</v>
      </c>
      <c r="G742" s="7" t="str">
        <f>VLOOKUP(Table1[Parameter],$L$5:$M$133,2,0)</f>
        <v>P&amp;L</v>
      </c>
    </row>
    <row r="743" spans="2:7" x14ac:dyDescent="0.25">
      <c r="B743" s="7" t="s">
        <v>155</v>
      </c>
      <c r="C743" s="7" t="s">
        <v>133</v>
      </c>
      <c r="D743" s="7" t="s">
        <v>29</v>
      </c>
      <c r="E743" s="9">
        <v>381.82</v>
      </c>
      <c r="F743" s="7" t="s">
        <v>134</v>
      </c>
      <c r="G743" s="7" t="str">
        <f>VLOOKUP(Table1[Parameter],$L$5:$M$133,2,0)</f>
        <v>Balance Sheet</v>
      </c>
    </row>
    <row r="744" spans="2:7" x14ac:dyDescent="0.25">
      <c r="B744" s="7" t="s">
        <v>155</v>
      </c>
      <c r="C744" s="7" t="s">
        <v>136</v>
      </c>
      <c r="D744" s="7" t="s">
        <v>29</v>
      </c>
      <c r="E744" s="9">
        <v>773.81</v>
      </c>
      <c r="F744" s="7" t="s">
        <v>134</v>
      </c>
      <c r="G744" s="7" t="str">
        <f>VLOOKUP(Table1[Parameter],$L$5:$M$133,2,0)</f>
        <v>Balance Sheet</v>
      </c>
    </row>
    <row r="745" spans="2:7" x14ac:dyDescent="0.25">
      <c r="B745" s="7" t="s">
        <v>155</v>
      </c>
      <c r="C745" s="7" t="s">
        <v>137</v>
      </c>
      <c r="D745" s="7" t="s">
        <v>29</v>
      </c>
      <c r="E745" s="9">
        <v>781.84</v>
      </c>
      <c r="F745" s="7" t="s">
        <v>134</v>
      </c>
      <c r="G745" s="7" t="str">
        <f>VLOOKUP(Table1[Parameter],$L$5:$M$133,2,0)</f>
        <v>Balance Sheet</v>
      </c>
    </row>
    <row r="746" spans="2:7" x14ac:dyDescent="0.25">
      <c r="B746" s="7" t="s">
        <v>155</v>
      </c>
      <c r="C746" s="7" t="s">
        <v>138</v>
      </c>
      <c r="D746" s="7" t="s">
        <v>29</v>
      </c>
      <c r="E746" s="9">
        <v>790.18</v>
      </c>
      <c r="F746" s="7" t="s">
        <v>134</v>
      </c>
      <c r="G746" s="7" t="str">
        <f>VLOOKUP(Table1[Parameter],$L$5:$M$133,2,0)</f>
        <v>Balance Sheet</v>
      </c>
    </row>
    <row r="747" spans="2:7" x14ac:dyDescent="0.25">
      <c r="B747" s="7" t="s">
        <v>155</v>
      </c>
      <c r="C747" s="7" t="s">
        <v>139</v>
      </c>
      <c r="D747" s="7" t="s">
        <v>29</v>
      </c>
      <c r="E747" s="9">
        <v>795.32</v>
      </c>
      <c r="F747" s="7" t="s">
        <v>134</v>
      </c>
      <c r="G747" s="7" t="str">
        <f>VLOOKUP(Table1[Parameter],$L$5:$M$133,2,0)</f>
        <v>Balance Sheet</v>
      </c>
    </row>
    <row r="748" spans="2:7" x14ac:dyDescent="0.25">
      <c r="B748" s="7" t="s">
        <v>155</v>
      </c>
      <c r="C748" s="7" t="s">
        <v>140</v>
      </c>
      <c r="D748" s="7" t="s">
        <v>29</v>
      </c>
      <c r="E748" s="9">
        <v>801.55</v>
      </c>
      <c r="F748" s="7" t="s">
        <v>134</v>
      </c>
      <c r="G748" s="7" t="str">
        <f>VLOOKUP(Table1[Parameter],$L$5:$M$133,2,0)</f>
        <v>Balance Sheet</v>
      </c>
    </row>
    <row r="749" spans="2:7" x14ac:dyDescent="0.25">
      <c r="B749" s="7" t="s">
        <v>155</v>
      </c>
      <c r="C749" s="7" t="s">
        <v>141</v>
      </c>
      <c r="D749" s="7" t="s">
        <v>29</v>
      </c>
      <c r="E749" s="9">
        <v>804.72</v>
      </c>
      <c r="F749" s="7" t="s">
        <v>134</v>
      </c>
      <c r="G749" s="7" t="str">
        <f>VLOOKUP(Table1[Parameter],$L$5:$M$133,2,0)</f>
        <v>Balance Sheet</v>
      </c>
    </row>
    <row r="750" spans="2:7" x14ac:dyDescent="0.25">
      <c r="B750" s="7" t="s">
        <v>155</v>
      </c>
      <c r="C750" s="7" t="s">
        <v>142</v>
      </c>
      <c r="D750" s="7" t="s">
        <v>29</v>
      </c>
      <c r="E750" s="9">
        <v>1214.74</v>
      </c>
      <c r="F750" s="7" t="s">
        <v>134</v>
      </c>
      <c r="G750" s="7" t="str">
        <f>VLOOKUP(Table1[Parameter],$L$5:$M$133,2,0)</f>
        <v>Balance Sheet</v>
      </c>
    </row>
    <row r="751" spans="2:7" x14ac:dyDescent="0.25">
      <c r="B751" s="7" t="s">
        <v>155</v>
      </c>
      <c r="C751" s="7" t="s">
        <v>143</v>
      </c>
      <c r="D751" s="7" t="s">
        <v>29</v>
      </c>
      <c r="E751" s="9">
        <v>1220.43</v>
      </c>
      <c r="F751" s="7" t="s">
        <v>134</v>
      </c>
      <c r="G751" s="7" t="str">
        <f>VLOOKUP(Table1[Parameter],$L$5:$M$133,2,0)</f>
        <v>Balance Sheet</v>
      </c>
    </row>
    <row r="752" spans="2:7" x14ac:dyDescent="0.25">
      <c r="B752" s="7" t="s">
        <v>155</v>
      </c>
      <c r="C752" s="7" t="s">
        <v>144</v>
      </c>
      <c r="D752" s="7" t="s">
        <v>29</v>
      </c>
      <c r="E752" s="9">
        <v>1225.8599999999999</v>
      </c>
      <c r="F752" s="7" t="s">
        <v>134</v>
      </c>
      <c r="G752" s="7" t="str">
        <f>VLOOKUP(Table1[Parameter],$L$5:$M$133,2,0)</f>
        <v>Balance Sheet</v>
      </c>
    </row>
    <row r="753" spans="2:7" x14ac:dyDescent="0.25">
      <c r="B753" s="7" t="s">
        <v>155</v>
      </c>
      <c r="C753" s="7" t="s">
        <v>133</v>
      </c>
      <c r="D753" s="7" t="s">
        <v>30</v>
      </c>
      <c r="E753" s="9">
        <v>14076.49</v>
      </c>
      <c r="F753" s="7" t="s">
        <v>134</v>
      </c>
      <c r="G753" s="7" t="str">
        <f>VLOOKUP(Table1[Parameter],$L$5:$M$133,2,0)</f>
        <v>Balance Sheet</v>
      </c>
    </row>
    <row r="754" spans="2:7" x14ac:dyDescent="0.25">
      <c r="B754" s="7" t="s">
        <v>155</v>
      </c>
      <c r="C754" s="7" t="s">
        <v>136</v>
      </c>
      <c r="D754" s="7" t="s">
        <v>30</v>
      </c>
      <c r="E754" s="9">
        <v>15716.09</v>
      </c>
      <c r="F754" s="7" t="s">
        <v>134</v>
      </c>
      <c r="G754" s="7" t="str">
        <f>VLOOKUP(Table1[Parameter],$L$5:$M$133,2,0)</f>
        <v>Balance Sheet</v>
      </c>
    </row>
    <row r="755" spans="2:7" x14ac:dyDescent="0.25">
      <c r="B755" s="7" t="s">
        <v>155</v>
      </c>
      <c r="C755" s="7" t="s">
        <v>137</v>
      </c>
      <c r="D755" s="7" t="s">
        <v>30</v>
      </c>
      <c r="E755" s="9">
        <v>18676.740000000002</v>
      </c>
      <c r="F755" s="7" t="s">
        <v>134</v>
      </c>
      <c r="G755" s="7" t="str">
        <f>VLOOKUP(Table1[Parameter],$L$5:$M$133,2,0)</f>
        <v>Balance Sheet</v>
      </c>
    </row>
    <row r="756" spans="2:7" x14ac:dyDescent="0.25">
      <c r="B756" s="7" t="s">
        <v>155</v>
      </c>
      <c r="C756" s="7" t="s">
        <v>138</v>
      </c>
      <c r="D756" s="7" t="s">
        <v>30</v>
      </c>
      <c r="E756" s="9">
        <v>22367.72</v>
      </c>
      <c r="F756" s="7" t="s">
        <v>134</v>
      </c>
      <c r="G756" s="7" t="str">
        <f>VLOOKUP(Table1[Parameter],$L$5:$M$133,2,0)</f>
        <v>Balance Sheet</v>
      </c>
    </row>
    <row r="757" spans="2:7" x14ac:dyDescent="0.25">
      <c r="B757" s="7" t="s">
        <v>155</v>
      </c>
      <c r="C757" s="7" t="s">
        <v>139</v>
      </c>
      <c r="D757" s="7" t="s">
        <v>30</v>
      </c>
      <c r="E757" s="9">
        <v>26441.64</v>
      </c>
      <c r="F757" s="7" t="s">
        <v>134</v>
      </c>
      <c r="G757" s="7" t="str">
        <f>VLOOKUP(Table1[Parameter],$L$5:$M$133,2,0)</f>
        <v>Balance Sheet</v>
      </c>
    </row>
    <row r="758" spans="2:7" x14ac:dyDescent="0.25">
      <c r="B758" s="7" t="s">
        <v>155</v>
      </c>
      <c r="C758" s="7" t="s">
        <v>140</v>
      </c>
      <c r="D758" s="7" t="s">
        <v>30</v>
      </c>
      <c r="E758" s="9">
        <v>30933.94</v>
      </c>
      <c r="F758" s="7" t="s">
        <v>134</v>
      </c>
      <c r="G758" s="7" t="str">
        <f>VLOOKUP(Table1[Parameter],$L$5:$M$133,2,0)</f>
        <v>Balance Sheet</v>
      </c>
    </row>
    <row r="759" spans="2:7" x14ac:dyDescent="0.25">
      <c r="B759" s="7" t="s">
        <v>155</v>
      </c>
      <c r="C759" s="7" t="s">
        <v>141</v>
      </c>
      <c r="D759" s="7" t="s">
        <v>30</v>
      </c>
      <c r="E759" s="9">
        <v>41874.800000000003</v>
      </c>
      <c r="F759" s="7" t="s">
        <v>134</v>
      </c>
      <c r="G759" s="7" t="str">
        <f>VLOOKUP(Table1[Parameter],$L$5:$M$133,2,0)</f>
        <v>Balance Sheet</v>
      </c>
    </row>
    <row r="760" spans="2:7" x14ac:dyDescent="0.25">
      <c r="B760" s="7" t="s">
        <v>155</v>
      </c>
      <c r="C760" s="7" t="s">
        <v>142</v>
      </c>
      <c r="D760" s="7" t="s">
        <v>30</v>
      </c>
      <c r="E760" s="9">
        <v>45198.19</v>
      </c>
      <c r="F760" s="7" t="s">
        <v>134</v>
      </c>
      <c r="G760" s="7" t="str">
        <f>VLOOKUP(Table1[Parameter],$L$5:$M$133,2,0)</f>
        <v>Balance Sheet</v>
      </c>
    </row>
    <row r="761" spans="2:7" x14ac:dyDescent="0.25">
      <c r="B761" s="7" t="s">
        <v>155</v>
      </c>
      <c r="C761" s="7" t="s">
        <v>143</v>
      </c>
      <c r="D761" s="7" t="s">
        <v>30</v>
      </c>
      <c r="E761" s="9">
        <v>51289.68</v>
      </c>
      <c r="F761" s="7" t="s">
        <v>134</v>
      </c>
      <c r="G761" s="7" t="str">
        <f>VLOOKUP(Table1[Parameter],$L$5:$M$133,2,0)</f>
        <v>Balance Sheet</v>
      </c>
    </row>
    <row r="762" spans="2:7" x14ac:dyDescent="0.25">
      <c r="B762" s="7" t="s">
        <v>155</v>
      </c>
      <c r="C762" s="7" t="s">
        <v>144</v>
      </c>
      <c r="D762" s="7" t="s">
        <v>30</v>
      </c>
      <c r="E762" s="9">
        <v>57915.01</v>
      </c>
      <c r="F762" s="7" t="s">
        <v>134</v>
      </c>
      <c r="G762" s="7" t="str">
        <f>VLOOKUP(Table1[Parameter],$L$5:$M$133,2,0)</f>
        <v>Balance Sheet</v>
      </c>
    </row>
    <row r="763" spans="2:7" x14ac:dyDescent="0.25">
      <c r="B763" s="7" t="s">
        <v>155</v>
      </c>
      <c r="C763" s="7" t="s">
        <v>133</v>
      </c>
      <c r="D763" s="7" t="s">
        <v>22</v>
      </c>
      <c r="E763" s="9">
        <v>110.76</v>
      </c>
      <c r="F763" s="7" t="s">
        <v>134</v>
      </c>
      <c r="G763" s="7" t="str">
        <f>VLOOKUP(Table1[Parameter],$L$5:$M$133,2,0)</f>
        <v>Balance Sheet</v>
      </c>
    </row>
    <row r="764" spans="2:7" x14ac:dyDescent="0.25">
      <c r="B764" s="7" t="s">
        <v>155</v>
      </c>
      <c r="C764" s="7" t="s">
        <v>136</v>
      </c>
      <c r="D764" s="7" t="s">
        <v>22</v>
      </c>
      <c r="E764" s="9">
        <v>124.54</v>
      </c>
      <c r="F764" s="7" t="s">
        <v>134</v>
      </c>
      <c r="G764" s="7" t="str">
        <f>VLOOKUP(Table1[Parameter],$L$5:$M$133,2,0)</f>
        <v>Balance Sheet</v>
      </c>
    </row>
    <row r="765" spans="2:7" x14ac:dyDescent="0.25">
      <c r="B765" s="7" t="s">
        <v>155</v>
      </c>
      <c r="C765" s="7" t="s">
        <v>137</v>
      </c>
      <c r="D765" s="7" t="s">
        <v>22</v>
      </c>
      <c r="E765" s="9">
        <v>117.6</v>
      </c>
      <c r="F765" s="7" t="s">
        <v>134</v>
      </c>
      <c r="G765" s="7" t="str">
        <f>VLOOKUP(Table1[Parameter],$L$5:$M$133,2,0)</f>
        <v>Balance Sheet</v>
      </c>
    </row>
    <row r="766" spans="2:7" x14ac:dyDescent="0.25">
      <c r="B766" s="7" t="s">
        <v>155</v>
      </c>
      <c r="C766" s="7" t="s">
        <v>138</v>
      </c>
      <c r="D766" s="7" t="s">
        <v>22</v>
      </c>
      <c r="E766" s="9">
        <v>102.38</v>
      </c>
      <c r="F766" s="7" t="s">
        <v>134</v>
      </c>
      <c r="G766" s="7" t="str">
        <f>VLOOKUP(Table1[Parameter],$L$5:$M$133,2,0)</f>
        <v>Balance Sheet</v>
      </c>
    </row>
    <row r="767" spans="2:7" x14ac:dyDescent="0.25">
      <c r="B767" s="7" t="s">
        <v>155</v>
      </c>
      <c r="C767" s="7" t="s">
        <v>139</v>
      </c>
      <c r="D767" s="7" t="s">
        <v>22</v>
      </c>
      <c r="E767" s="9">
        <v>242.41</v>
      </c>
      <c r="F767" s="7" t="s">
        <v>134</v>
      </c>
      <c r="G767" s="7" t="str">
        <f>VLOOKUP(Table1[Parameter],$L$5:$M$133,2,0)</f>
        <v>Balance Sheet</v>
      </c>
    </row>
    <row r="768" spans="2:7" x14ac:dyDescent="0.25">
      <c r="B768" s="7" t="s">
        <v>155</v>
      </c>
      <c r="C768" s="7" t="s">
        <v>140</v>
      </c>
      <c r="D768" s="7" t="s">
        <v>22</v>
      </c>
      <c r="E768" s="9">
        <v>268.8</v>
      </c>
      <c r="F768" s="7" t="s">
        <v>134</v>
      </c>
      <c r="G768" s="7" t="str">
        <f>VLOOKUP(Table1[Parameter],$L$5:$M$133,2,0)</f>
        <v>Balance Sheet</v>
      </c>
    </row>
    <row r="769" spans="2:7" x14ac:dyDescent="0.25">
      <c r="B769" s="7" t="s">
        <v>155</v>
      </c>
      <c r="C769" s="7" t="s">
        <v>141</v>
      </c>
      <c r="D769" s="7" t="s">
        <v>22</v>
      </c>
      <c r="E769" s="9">
        <v>83.78</v>
      </c>
      <c r="F769" s="7" t="s">
        <v>134</v>
      </c>
      <c r="G769" s="7" t="str">
        <f>VLOOKUP(Table1[Parameter],$L$5:$M$133,2,0)</f>
        <v>Balance Sheet</v>
      </c>
    </row>
    <row r="770" spans="2:7" x14ac:dyDescent="0.25">
      <c r="B770" s="7" t="s">
        <v>155</v>
      </c>
      <c r="C770" s="7" t="s">
        <v>142</v>
      </c>
      <c r="D770" s="7" t="s">
        <v>22</v>
      </c>
      <c r="E770" s="9">
        <v>45.72</v>
      </c>
      <c r="F770" s="7" t="s">
        <v>134</v>
      </c>
      <c r="G770" s="7" t="str">
        <f>VLOOKUP(Table1[Parameter],$L$5:$M$133,2,0)</f>
        <v>Balance Sheet</v>
      </c>
    </row>
    <row r="771" spans="2:7" x14ac:dyDescent="0.25">
      <c r="B771" s="7" t="s">
        <v>155</v>
      </c>
      <c r="C771" s="7" t="s">
        <v>143</v>
      </c>
      <c r="D771" s="7" t="s">
        <v>22</v>
      </c>
      <c r="E771" s="9">
        <v>35.92</v>
      </c>
      <c r="F771" s="7" t="s">
        <v>134</v>
      </c>
      <c r="G771" s="7" t="str">
        <f>VLOOKUP(Table1[Parameter],$L$5:$M$133,2,0)</f>
        <v>Balance Sheet</v>
      </c>
    </row>
    <row r="772" spans="2:7" x14ac:dyDescent="0.25">
      <c r="B772" s="7" t="s">
        <v>155</v>
      </c>
      <c r="C772" s="7" t="s">
        <v>144</v>
      </c>
      <c r="D772" s="7" t="s">
        <v>22</v>
      </c>
      <c r="E772" s="9">
        <v>13.44</v>
      </c>
      <c r="F772" s="7" t="s">
        <v>134</v>
      </c>
      <c r="G772" s="7" t="str">
        <f>VLOOKUP(Table1[Parameter],$L$5:$M$133,2,0)</f>
        <v>Balance Sheet</v>
      </c>
    </row>
    <row r="773" spans="2:7" x14ac:dyDescent="0.25">
      <c r="B773" s="7" t="s">
        <v>155</v>
      </c>
      <c r="C773" s="7" t="s">
        <v>133</v>
      </c>
      <c r="D773" s="7" t="s">
        <v>27</v>
      </c>
      <c r="E773" s="9">
        <v>8774.02</v>
      </c>
      <c r="F773" s="7" t="s">
        <v>134</v>
      </c>
      <c r="G773" s="7" t="str">
        <f>VLOOKUP(Table1[Parameter],$L$5:$M$133,2,0)</f>
        <v>Balance Sheet</v>
      </c>
    </row>
    <row r="774" spans="2:7" x14ac:dyDescent="0.25">
      <c r="B774" s="7" t="s">
        <v>155</v>
      </c>
      <c r="C774" s="7" t="s">
        <v>136</v>
      </c>
      <c r="D774" s="7" t="s">
        <v>27</v>
      </c>
      <c r="E774" s="9">
        <v>9171.7199999999993</v>
      </c>
      <c r="F774" s="7" t="s">
        <v>134</v>
      </c>
      <c r="G774" s="7" t="str">
        <f>VLOOKUP(Table1[Parameter],$L$5:$M$133,2,0)</f>
        <v>Balance Sheet</v>
      </c>
    </row>
    <row r="775" spans="2:7" x14ac:dyDescent="0.25">
      <c r="B775" s="7" t="s">
        <v>155</v>
      </c>
      <c r="C775" s="7" t="s">
        <v>137</v>
      </c>
      <c r="D775" s="7" t="s">
        <v>27</v>
      </c>
      <c r="E775" s="9">
        <v>10007.42</v>
      </c>
      <c r="F775" s="7" t="s">
        <v>134</v>
      </c>
      <c r="G775" s="7" t="str">
        <f>VLOOKUP(Table1[Parameter],$L$5:$M$133,2,0)</f>
        <v>Balance Sheet</v>
      </c>
    </row>
    <row r="776" spans="2:7" x14ac:dyDescent="0.25">
      <c r="B776" s="7" t="s">
        <v>155</v>
      </c>
      <c r="C776" s="7" t="s">
        <v>138</v>
      </c>
      <c r="D776" s="7" t="s">
        <v>27</v>
      </c>
      <c r="E776" s="9">
        <v>12139.83</v>
      </c>
      <c r="F776" s="7" t="s">
        <v>134</v>
      </c>
      <c r="G776" s="7" t="str">
        <f>VLOOKUP(Table1[Parameter],$L$5:$M$133,2,0)</f>
        <v>Balance Sheet</v>
      </c>
    </row>
    <row r="777" spans="2:7" x14ac:dyDescent="0.25">
      <c r="B777" s="7" t="s">
        <v>155</v>
      </c>
      <c r="C777" s="7" t="s">
        <v>139</v>
      </c>
      <c r="D777" s="7" t="s">
        <v>27</v>
      </c>
      <c r="E777" s="9">
        <v>12921.3</v>
      </c>
      <c r="F777" s="7" t="s">
        <v>134</v>
      </c>
      <c r="G777" s="7" t="str">
        <f>VLOOKUP(Table1[Parameter],$L$5:$M$133,2,0)</f>
        <v>Balance Sheet</v>
      </c>
    </row>
    <row r="778" spans="2:7" x14ac:dyDescent="0.25">
      <c r="B778" s="7" t="s">
        <v>155</v>
      </c>
      <c r="C778" s="7" t="s">
        <v>140</v>
      </c>
      <c r="D778" s="7" t="s">
        <v>27</v>
      </c>
      <c r="E778" s="9">
        <v>15303.28</v>
      </c>
      <c r="F778" s="7" t="s">
        <v>134</v>
      </c>
      <c r="G778" s="7" t="str">
        <f>VLOOKUP(Table1[Parameter],$L$5:$M$133,2,0)</f>
        <v>Balance Sheet</v>
      </c>
    </row>
    <row r="779" spans="2:7" x14ac:dyDescent="0.25">
      <c r="B779" s="7" t="s">
        <v>155</v>
      </c>
      <c r="C779" s="7" t="s">
        <v>141</v>
      </c>
      <c r="D779" s="7" t="s">
        <v>27</v>
      </c>
      <c r="E779" s="9">
        <v>15106.63</v>
      </c>
      <c r="F779" s="7" t="s">
        <v>134</v>
      </c>
      <c r="G779" s="7" t="str">
        <f>VLOOKUP(Table1[Parameter],$L$5:$M$133,2,0)</f>
        <v>Balance Sheet</v>
      </c>
    </row>
    <row r="780" spans="2:7" x14ac:dyDescent="0.25">
      <c r="B780" s="7" t="s">
        <v>155</v>
      </c>
      <c r="C780" s="7" t="s">
        <v>142</v>
      </c>
      <c r="D780" s="7" t="s">
        <v>27</v>
      </c>
      <c r="E780" s="9">
        <v>15893.48</v>
      </c>
      <c r="F780" s="7" t="s">
        <v>134</v>
      </c>
      <c r="G780" s="7" t="str">
        <f>VLOOKUP(Table1[Parameter],$L$5:$M$133,2,0)</f>
        <v>Balance Sheet</v>
      </c>
    </row>
    <row r="781" spans="2:7" x14ac:dyDescent="0.25">
      <c r="B781" s="7" t="s">
        <v>155</v>
      </c>
      <c r="C781" s="7" t="s">
        <v>143</v>
      </c>
      <c r="D781" s="7" t="s">
        <v>27</v>
      </c>
      <c r="E781" s="9">
        <v>16523.96</v>
      </c>
      <c r="F781" s="7" t="s">
        <v>134</v>
      </c>
      <c r="G781" s="7" t="str">
        <f>VLOOKUP(Table1[Parameter],$L$5:$M$133,2,0)</f>
        <v>Balance Sheet</v>
      </c>
    </row>
    <row r="782" spans="2:7" x14ac:dyDescent="0.25">
      <c r="B782" s="7" t="s">
        <v>155</v>
      </c>
      <c r="C782" s="7" t="s">
        <v>144</v>
      </c>
      <c r="D782" s="7" t="s">
        <v>27</v>
      </c>
      <c r="E782" s="9">
        <v>19374.189999999999</v>
      </c>
      <c r="F782" s="7" t="s">
        <v>134</v>
      </c>
      <c r="G782" s="7" t="str">
        <f>VLOOKUP(Table1[Parameter],$L$5:$M$133,2,0)</f>
        <v>Balance Sheet</v>
      </c>
    </row>
    <row r="783" spans="2:7" x14ac:dyDescent="0.25">
      <c r="B783" s="7" t="s">
        <v>155</v>
      </c>
      <c r="C783" s="7" t="s">
        <v>133</v>
      </c>
      <c r="D783" s="7" t="s">
        <v>24</v>
      </c>
      <c r="E783" s="9">
        <v>5000.4799999999996</v>
      </c>
      <c r="F783" s="7" t="s">
        <v>134</v>
      </c>
      <c r="G783" s="7" t="str">
        <f>VLOOKUP(Table1[Parameter],$L$5:$M$133,2,0)</f>
        <v>Balance Sheet</v>
      </c>
    </row>
    <row r="784" spans="2:7" x14ac:dyDescent="0.25">
      <c r="B784" s="7" t="s">
        <v>155</v>
      </c>
      <c r="C784" s="7" t="s">
        <v>136</v>
      </c>
      <c r="D784" s="7" t="s">
        <v>24</v>
      </c>
      <c r="E784" s="9">
        <v>4867.8</v>
      </c>
      <c r="F784" s="7" t="s">
        <v>134</v>
      </c>
      <c r="G784" s="7" t="str">
        <f>VLOOKUP(Table1[Parameter],$L$5:$M$133,2,0)</f>
        <v>Balance Sheet</v>
      </c>
    </row>
    <row r="785" spans="2:7" x14ac:dyDescent="0.25">
      <c r="B785" s="7" t="s">
        <v>155</v>
      </c>
      <c r="C785" s="7" t="s">
        <v>137</v>
      </c>
      <c r="D785" s="7" t="s">
        <v>24</v>
      </c>
      <c r="E785" s="9">
        <v>5206.83</v>
      </c>
      <c r="F785" s="7" t="s">
        <v>134</v>
      </c>
      <c r="G785" s="7" t="str">
        <f>VLOOKUP(Table1[Parameter],$L$5:$M$133,2,0)</f>
        <v>Balance Sheet</v>
      </c>
    </row>
    <row r="786" spans="2:7" x14ac:dyDescent="0.25">
      <c r="B786" s="7" t="s">
        <v>155</v>
      </c>
      <c r="C786" s="7" t="s">
        <v>138</v>
      </c>
      <c r="D786" s="7" t="s">
        <v>24</v>
      </c>
      <c r="E786" s="9">
        <v>5981.28</v>
      </c>
      <c r="F786" s="7" t="s">
        <v>134</v>
      </c>
      <c r="G786" s="7" t="str">
        <f>VLOOKUP(Table1[Parameter],$L$5:$M$133,2,0)</f>
        <v>Balance Sheet</v>
      </c>
    </row>
    <row r="787" spans="2:7" x14ac:dyDescent="0.25">
      <c r="B787" s="7" t="s">
        <v>155</v>
      </c>
      <c r="C787" s="7" t="s">
        <v>139</v>
      </c>
      <c r="D787" s="7" t="s">
        <v>24</v>
      </c>
      <c r="E787" s="9">
        <v>7284.02</v>
      </c>
      <c r="F787" s="7" t="s">
        <v>134</v>
      </c>
      <c r="G787" s="7" t="str">
        <f>VLOOKUP(Table1[Parameter],$L$5:$M$133,2,0)</f>
        <v>Balance Sheet</v>
      </c>
    </row>
    <row r="788" spans="2:7" x14ac:dyDescent="0.25">
      <c r="B788" s="7" t="s">
        <v>155</v>
      </c>
      <c r="C788" s="7" t="s">
        <v>140</v>
      </c>
      <c r="D788" s="7" t="s">
        <v>24</v>
      </c>
      <c r="E788" s="9">
        <v>6942.77</v>
      </c>
      <c r="F788" s="7" t="s">
        <v>134</v>
      </c>
      <c r="G788" s="7" t="str">
        <f>VLOOKUP(Table1[Parameter],$L$5:$M$133,2,0)</f>
        <v>Balance Sheet</v>
      </c>
    </row>
    <row r="789" spans="2:7" x14ac:dyDescent="0.25">
      <c r="B789" s="7" t="s">
        <v>155</v>
      </c>
      <c r="C789" s="7" t="s">
        <v>141</v>
      </c>
      <c r="D789" s="7" t="s">
        <v>24</v>
      </c>
      <c r="E789" s="9">
        <v>11747.59</v>
      </c>
      <c r="F789" s="7" t="s">
        <v>134</v>
      </c>
      <c r="G789" s="7" t="str">
        <f>VLOOKUP(Table1[Parameter],$L$5:$M$133,2,0)</f>
        <v>Balance Sheet</v>
      </c>
    </row>
    <row r="790" spans="2:7" x14ac:dyDescent="0.25">
      <c r="B790" s="7" t="s">
        <v>155</v>
      </c>
      <c r="C790" s="7" t="s">
        <v>142</v>
      </c>
      <c r="D790" s="7" t="s">
        <v>24</v>
      </c>
      <c r="E790" s="9">
        <v>17581.38</v>
      </c>
      <c r="F790" s="7" t="s">
        <v>134</v>
      </c>
      <c r="G790" s="7" t="str">
        <f>VLOOKUP(Table1[Parameter],$L$5:$M$133,2,0)</f>
        <v>Balance Sheet</v>
      </c>
    </row>
    <row r="791" spans="2:7" x14ac:dyDescent="0.25">
      <c r="B791" s="7" t="s">
        <v>155</v>
      </c>
      <c r="C791" s="7" t="s">
        <v>143</v>
      </c>
      <c r="D791" s="7" t="s">
        <v>24</v>
      </c>
      <c r="E791" s="9">
        <v>22052.86</v>
      </c>
      <c r="F791" s="7" t="s">
        <v>134</v>
      </c>
      <c r="G791" s="7" t="str">
        <f>VLOOKUP(Table1[Parameter],$L$5:$M$133,2,0)</f>
        <v>Balance Sheet</v>
      </c>
    </row>
    <row r="792" spans="2:7" x14ac:dyDescent="0.25">
      <c r="B792" s="7" t="s">
        <v>155</v>
      </c>
      <c r="C792" s="7" t="s">
        <v>144</v>
      </c>
      <c r="D792" s="7" t="s">
        <v>24</v>
      </c>
      <c r="E792" s="9">
        <v>25043.49</v>
      </c>
      <c r="F792" s="7" t="s">
        <v>134</v>
      </c>
      <c r="G792" s="7" t="str">
        <f>VLOOKUP(Table1[Parameter],$L$5:$M$133,2,0)</f>
        <v>Balance Sheet</v>
      </c>
    </row>
    <row r="793" spans="2:7" x14ac:dyDescent="0.25">
      <c r="B793" s="7" t="s">
        <v>155</v>
      </c>
      <c r="C793" s="7" t="s">
        <v>133</v>
      </c>
      <c r="D793" s="7" t="s">
        <v>32</v>
      </c>
      <c r="E793" s="9">
        <v>1025.51</v>
      </c>
      <c r="F793" s="7" t="s">
        <v>134</v>
      </c>
      <c r="G793" s="7" t="str">
        <f>VLOOKUP(Table1[Parameter],$L$5:$M$133,2,0)</f>
        <v>Balance Sheet</v>
      </c>
    </row>
    <row r="794" spans="2:7" x14ac:dyDescent="0.25">
      <c r="B794" s="7" t="s">
        <v>155</v>
      </c>
      <c r="C794" s="7" t="s">
        <v>136</v>
      </c>
      <c r="D794" s="7" t="s">
        <v>32</v>
      </c>
      <c r="E794" s="9">
        <v>1086.68</v>
      </c>
      <c r="F794" s="7" t="s">
        <v>134</v>
      </c>
      <c r="G794" s="7" t="str">
        <f>VLOOKUP(Table1[Parameter],$L$5:$M$133,2,0)</f>
        <v>Balance Sheet</v>
      </c>
    </row>
    <row r="795" spans="2:7" x14ac:dyDescent="0.25">
      <c r="B795" s="7" t="s">
        <v>155</v>
      </c>
      <c r="C795" s="7" t="s">
        <v>137</v>
      </c>
      <c r="D795" s="7" t="s">
        <v>32</v>
      </c>
      <c r="E795" s="9">
        <v>1200.2</v>
      </c>
      <c r="F795" s="7" t="s">
        <v>134</v>
      </c>
      <c r="G795" s="7" t="str">
        <f>VLOOKUP(Table1[Parameter],$L$5:$M$133,2,0)</f>
        <v>Balance Sheet</v>
      </c>
    </row>
    <row r="796" spans="2:7" x14ac:dyDescent="0.25">
      <c r="B796" s="7" t="s">
        <v>155</v>
      </c>
      <c r="C796" s="7" t="s">
        <v>138</v>
      </c>
      <c r="D796" s="7" t="s">
        <v>32</v>
      </c>
      <c r="E796" s="9">
        <v>1395.76</v>
      </c>
      <c r="F796" s="7" t="s">
        <v>134</v>
      </c>
      <c r="G796" s="7" t="str">
        <f>VLOOKUP(Table1[Parameter],$L$5:$M$133,2,0)</f>
        <v>Balance Sheet</v>
      </c>
    </row>
    <row r="797" spans="2:7" x14ac:dyDescent="0.25">
      <c r="B797" s="7" t="s">
        <v>155</v>
      </c>
      <c r="C797" s="7" t="s">
        <v>139</v>
      </c>
      <c r="D797" s="7" t="s">
        <v>32</v>
      </c>
      <c r="E797" s="9">
        <v>2439.21</v>
      </c>
      <c r="F797" s="7" t="s">
        <v>134</v>
      </c>
      <c r="G797" s="7" t="str">
        <f>VLOOKUP(Table1[Parameter],$L$5:$M$133,2,0)</f>
        <v>Balance Sheet</v>
      </c>
    </row>
    <row r="798" spans="2:7" x14ac:dyDescent="0.25">
      <c r="B798" s="7" t="s">
        <v>155</v>
      </c>
      <c r="C798" s="7" t="s">
        <v>140</v>
      </c>
      <c r="D798" s="7" t="s">
        <v>32</v>
      </c>
      <c r="E798" s="9">
        <v>1982.07</v>
      </c>
      <c r="F798" s="7" t="s">
        <v>134</v>
      </c>
      <c r="G798" s="7" t="str">
        <f>VLOOKUP(Table1[Parameter],$L$5:$M$133,2,0)</f>
        <v>Balance Sheet</v>
      </c>
    </row>
    <row r="799" spans="2:7" x14ac:dyDescent="0.25">
      <c r="B799" s="7" t="s">
        <v>155</v>
      </c>
      <c r="C799" s="7" t="s">
        <v>141</v>
      </c>
      <c r="D799" s="7" t="s">
        <v>32</v>
      </c>
      <c r="E799" s="9">
        <v>1917.18</v>
      </c>
      <c r="F799" s="7" t="s">
        <v>134</v>
      </c>
      <c r="G799" s="7" t="str">
        <f>VLOOKUP(Table1[Parameter],$L$5:$M$133,2,0)</f>
        <v>Balance Sheet</v>
      </c>
    </row>
    <row r="800" spans="2:7" x14ac:dyDescent="0.25">
      <c r="B800" s="7" t="s">
        <v>155</v>
      </c>
      <c r="C800" s="7" t="s">
        <v>142</v>
      </c>
      <c r="D800" s="7" t="s">
        <v>32</v>
      </c>
      <c r="E800" s="9">
        <v>2474.29</v>
      </c>
      <c r="F800" s="7" t="s">
        <v>134</v>
      </c>
      <c r="G800" s="7" t="str">
        <f>VLOOKUP(Table1[Parameter],$L$5:$M$133,2,0)</f>
        <v>Balance Sheet</v>
      </c>
    </row>
    <row r="801" spans="2:7" x14ac:dyDescent="0.25">
      <c r="B801" s="7" t="s">
        <v>155</v>
      </c>
      <c r="C801" s="7" t="s">
        <v>143</v>
      </c>
      <c r="D801" s="7" t="s">
        <v>32</v>
      </c>
      <c r="E801" s="9">
        <v>2682.29</v>
      </c>
      <c r="F801" s="7" t="s">
        <v>134</v>
      </c>
      <c r="G801" s="7" t="str">
        <f>VLOOKUP(Table1[Parameter],$L$5:$M$133,2,0)</f>
        <v>Balance Sheet</v>
      </c>
    </row>
    <row r="802" spans="2:7" x14ac:dyDescent="0.25">
      <c r="B802" s="7" t="s">
        <v>155</v>
      </c>
      <c r="C802" s="7" t="s">
        <v>144</v>
      </c>
      <c r="D802" s="7" t="s">
        <v>32</v>
      </c>
      <c r="E802" s="9">
        <v>4035.28</v>
      </c>
      <c r="F802" s="7" t="s">
        <v>134</v>
      </c>
      <c r="G802" s="7" t="str">
        <f>VLOOKUP(Table1[Parameter],$L$5:$M$133,2,0)</f>
        <v>Balance Sheet</v>
      </c>
    </row>
    <row r="803" spans="2:7" x14ac:dyDescent="0.25">
      <c r="B803" s="7" t="s">
        <v>155</v>
      </c>
      <c r="C803" s="7" t="s">
        <v>133</v>
      </c>
      <c r="D803" s="7" t="s">
        <v>28</v>
      </c>
      <c r="E803" s="9">
        <v>5092.0200000000004</v>
      </c>
      <c r="F803" s="7" t="s">
        <v>134</v>
      </c>
      <c r="G803" s="7" t="str">
        <f>VLOOKUP(Table1[Parameter],$L$5:$M$133,2,0)</f>
        <v>Balance Sheet</v>
      </c>
    </row>
    <row r="804" spans="2:7" x14ac:dyDescent="0.25">
      <c r="B804" s="7" t="s">
        <v>155</v>
      </c>
      <c r="C804" s="7" t="s">
        <v>136</v>
      </c>
      <c r="D804" s="7" t="s">
        <v>28</v>
      </c>
      <c r="E804" s="9">
        <v>5734.8</v>
      </c>
      <c r="F804" s="7" t="s">
        <v>134</v>
      </c>
      <c r="G804" s="7" t="str">
        <f>VLOOKUP(Table1[Parameter],$L$5:$M$133,2,0)</f>
        <v>Balance Sheet</v>
      </c>
    </row>
    <row r="805" spans="2:7" x14ac:dyDescent="0.25">
      <c r="B805" s="7" t="s">
        <v>155</v>
      </c>
      <c r="C805" s="7" t="s">
        <v>137</v>
      </c>
      <c r="D805" s="7" t="s">
        <v>28</v>
      </c>
      <c r="E805" s="9">
        <v>6426.87</v>
      </c>
      <c r="F805" s="7" t="s">
        <v>134</v>
      </c>
      <c r="G805" s="7" t="str">
        <f>VLOOKUP(Table1[Parameter],$L$5:$M$133,2,0)</f>
        <v>Balance Sheet</v>
      </c>
    </row>
    <row r="806" spans="2:7" x14ac:dyDescent="0.25">
      <c r="B806" s="7" t="s">
        <v>155</v>
      </c>
      <c r="C806" s="7" t="s">
        <v>138</v>
      </c>
      <c r="D806" s="7" t="s">
        <v>28</v>
      </c>
      <c r="E806" s="9">
        <v>7522.09</v>
      </c>
      <c r="F806" s="7" t="s">
        <v>134</v>
      </c>
      <c r="G806" s="7" t="str">
        <f>VLOOKUP(Table1[Parameter],$L$5:$M$133,2,0)</f>
        <v>Balance Sheet</v>
      </c>
    </row>
    <row r="807" spans="2:7" x14ac:dyDescent="0.25">
      <c r="B807" s="7" t="s">
        <v>155</v>
      </c>
      <c r="C807" s="7" t="s">
        <v>139</v>
      </c>
      <c r="D807" s="7" t="s">
        <v>28</v>
      </c>
      <c r="E807" s="9">
        <v>8255.24</v>
      </c>
      <c r="F807" s="7" t="s">
        <v>134</v>
      </c>
      <c r="G807" s="7" t="str">
        <f>VLOOKUP(Table1[Parameter],$L$5:$M$133,2,0)</f>
        <v>Balance Sheet</v>
      </c>
    </row>
    <row r="808" spans="2:7" x14ac:dyDescent="0.25">
      <c r="B808" s="7" t="s">
        <v>155</v>
      </c>
      <c r="C808" s="7" t="s">
        <v>140</v>
      </c>
      <c r="D808" s="7" t="s">
        <v>28</v>
      </c>
      <c r="E808" s="9">
        <v>8586.8700000000008</v>
      </c>
      <c r="F808" s="7" t="s">
        <v>134</v>
      </c>
      <c r="G808" s="7" t="str">
        <f>VLOOKUP(Table1[Parameter],$L$5:$M$133,2,0)</f>
        <v>Balance Sheet</v>
      </c>
    </row>
    <row r="809" spans="2:7" x14ac:dyDescent="0.25">
      <c r="B809" s="7" t="s">
        <v>155</v>
      </c>
      <c r="C809" s="7" t="s">
        <v>141</v>
      </c>
      <c r="D809" s="7" t="s">
        <v>28</v>
      </c>
      <c r="E809" s="9">
        <v>9062.1</v>
      </c>
      <c r="F809" s="7" t="s">
        <v>134</v>
      </c>
      <c r="G809" s="7" t="str">
        <f>VLOOKUP(Table1[Parameter],$L$5:$M$133,2,0)</f>
        <v>Balance Sheet</v>
      </c>
    </row>
    <row r="810" spans="2:7" x14ac:dyDescent="0.25">
      <c r="B810" s="7" t="s">
        <v>155</v>
      </c>
      <c r="C810" s="7" t="s">
        <v>142</v>
      </c>
      <c r="D810" s="7" t="s">
        <v>28</v>
      </c>
      <c r="E810" s="9">
        <v>8116.1</v>
      </c>
      <c r="F810" s="7" t="s">
        <v>134</v>
      </c>
      <c r="G810" s="7" t="str">
        <f>VLOOKUP(Table1[Parameter],$L$5:$M$133,2,0)</f>
        <v>Balance Sheet</v>
      </c>
    </row>
    <row r="811" spans="2:7" x14ac:dyDescent="0.25">
      <c r="B811" s="7" t="s">
        <v>155</v>
      </c>
      <c r="C811" s="7" t="s">
        <v>143</v>
      </c>
      <c r="D811" s="7" t="s">
        <v>28</v>
      </c>
      <c r="E811" s="9">
        <v>7495.09</v>
      </c>
      <c r="F811" s="7" t="s">
        <v>134</v>
      </c>
      <c r="G811" s="7" t="str">
        <f>VLOOKUP(Table1[Parameter],$L$5:$M$133,2,0)</f>
        <v>Balance Sheet</v>
      </c>
    </row>
    <row r="812" spans="2:7" x14ac:dyDescent="0.25">
      <c r="B812" s="7" t="s">
        <v>155</v>
      </c>
      <c r="C812" s="7" t="s">
        <v>144</v>
      </c>
      <c r="D812" s="7" t="s">
        <v>28</v>
      </c>
      <c r="E812" s="9">
        <v>7859.56</v>
      </c>
      <c r="F812" s="7" t="s">
        <v>134</v>
      </c>
      <c r="G812" s="7" t="str">
        <f>VLOOKUP(Table1[Parameter],$L$5:$M$133,2,0)</f>
        <v>Balance Sheet</v>
      </c>
    </row>
    <row r="813" spans="2:7" x14ac:dyDescent="0.25">
      <c r="B813" s="7" t="s">
        <v>155</v>
      </c>
      <c r="C813" s="7" t="s">
        <v>133</v>
      </c>
      <c r="D813" s="7" t="s">
        <v>25</v>
      </c>
      <c r="E813" s="9">
        <v>1348.58</v>
      </c>
      <c r="F813" s="7" t="s">
        <v>134</v>
      </c>
      <c r="G813" s="7" t="str">
        <f>VLOOKUP(Table1[Parameter],$L$5:$M$133,2,0)</f>
        <v>Balance Sheet</v>
      </c>
    </row>
    <row r="814" spans="2:7" x14ac:dyDescent="0.25">
      <c r="B814" s="7" t="s">
        <v>155</v>
      </c>
      <c r="C814" s="7" t="s">
        <v>136</v>
      </c>
      <c r="D814" s="7" t="s">
        <v>25</v>
      </c>
      <c r="E814" s="9">
        <v>2426.87</v>
      </c>
      <c r="F814" s="7" t="s">
        <v>134</v>
      </c>
      <c r="G814" s="7" t="str">
        <f>VLOOKUP(Table1[Parameter],$L$5:$M$133,2,0)</f>
        <v>Balance Sheet</v>
      </c>
    </row>
    <row r="815" spans="2:7" x14ac:dyDescent="0.25">
      <c r="B815" s="7" t="s">
        <v>155</v>
      </c>
      <c r="C815" s="7" t="s">
        <v>137</v>
      </c>
      <c r="D815" s="7" t="s">
        <v>25</v>
      </c>
      <c r="E815" s="9">
        <v>3130.12</v>
      </c>
      <c r="F815" s="7" t="s">
        <v>134</v>
      </c>
      <c r="G815" s="7" t="str">
        <f>VLOOKUP(Table1[Parameter],$L$5:$M$133,2,0)</f>
        <v>Balance Sheet</v>
      </c>
    </row>
    <row r="816" spans="2:7" x14ac:dyDescent="0.25">
      <c r="B816" s="7" t="s">
        <v>155</v>
      </c>
      <c r="C816" s="7" t="s">
        <v>138</v>
      </c>
      <c r="D816" s="7" t="s">
        <v>25</v>
      </c>
      <c r="E816" s="9">
        <v>3828.3</v>
      </c>
      <c r="F816" s="7" t="s">
        <v>134</v>
      </c>
      <c r="G816" s="7" t="str">
        <f>VLOOKUP(Table1[Parameter],$L$5:$M$133,2,0)</f>
        <v>Balance Sheet</v>
      </c>
    </row>
    <row r="817" spans="2:7" x14ac:dyDescent="0.25">
      <c r="B817" s="7" t="s">
        <v>155</v>
      </c>
      <c r="C817" s="7" t="s">
        <v>139</v>
      </c>
      <c r="D817" s="7" t="s">
        <v>25</v>
      </c>
      <c r="E817" s="9">
        <v>3490.19</v>
      </c>
      <c r="F817" s="7" t="s">
        <v>134</v>
      </c>
      <c r="G817" s="7" t="str">
        <f>VLOOKUP(Table1[Parameter],$L$5:$M$133,2,0)</f>
        <v>Balance Sheet</v>
      </c>
    </row>
    <row r="818" spans="2:7" x14ac:dyDescent="0.25">
      <c r="B818" s="7" t="s">
        <v>155</v>
      </c>
      <c r="C818" s="7" t="s">
        <v>140</v>
      </c>
      <c r="D818" s="7" t="s">
        <v>25</v>
      </c>
      <c r="E818" s="9">
        <v>7896.22</v>
      </c>
      <c r="F818" s="7" t="s">
        <v>134</v>
      </c>
      <c r="G818" s="7" t="str">
        <f>VLOOKUP(Table1[Parameter],$L$5:$M$133,2,0)</f>
        <v>Balance Sheet</v>
      </c>
    </row>
    <row r="819" spans="2:7" x14ac:dyDescent="0.25">
      <c r="B819" s="7" t="s">
        <v>155</v>
      </c>
      <c r="C819" s="7" t="s">
        <v>141</v>
      </c>
      <c r="D819" s="7" t="s">
        <v>25</v>
      </c>
      <c r="E819" s="9">
        <v>6063.3</v>
      </c>
      <c r="F819" s="7" t="s">
        <v>134</v>
      </c>
      <c r="G819" s="7" t="str">
        <f>VLOOKUP(Table1[Parameter],$L$5:$M$133,2,0)</f>
        <v>Balance Sheet</v>
      </c>
    </row>
    <row r="820" spans="2:7" x14ac:dyDescent="0.25">
      <c r="B820" s="7" t="s">
        <v>155</v>
      </c>
      <c r="C820" s="7" t="s">
        <v>142</v>
      </c>
      <c r="D820" s="7" t="s">
        <v>25</v>
      </c>
      <c r="E820" s="9">
        <v>2967.4</v>
      </c>
      <c r="F820" s="7" t="s">
        <v>134</v>
      </c>
      <c r="G820" s="7" t="str">
        <f>VLOOKUP(Table1[Parameter],$L$5:$M$133,2,0)</f>
        <v>Balance Sheet</v>
      </c>
    </row>
    <row r="821" spans="2:7" x14ac:dyDescent="0.25">
      <c r="B821" s="7" t="s">
        <v>155</v>
      </c>
      <c r="C821" s="7" t="s">
        <v>143</v>
      </c>
      <c r="D821" s="7" t="s">
        <v>25</v>
      </c>
      <c r="E821" s="9">
        <v>2899.6</v>
      </c>
      <c r="F821" s="7" t="s">
        <v>134</v>
      </c>
      <c r="G821" s="7" t="str">
        <f>VLOOKUP(Table1[Parameter],$L$5:$M$133,2,0)</f>
        <v>Balance Sheet</v>
      </c>
    </row>
    <row r="822" spans="2:7" x14ac:dyDescent="0.25">
      <c r="B822" s="7" t="s">
        <v>155</v>
      </c>
      <c r="C822" s="7" t="s">
        <v>144</v>
      </c>
      <c r="D822" s="7" t="s">
        <v>25</v>
      </c>
      <c r="E822" s="9">
        <v>4152.03</v>
      </c>
      <c r="F822" s="7" t="s">
        <v>134</v>
      </c>
      <c r="G822" s="7" t="str">
        <f>VLOOKUP(Table1[Parameter],$L$5:$M$133,2,0)</f>
        <v>Balance Sheet</v>
      </c>
    </row>
    <row r="823" spans="2:7" x14ac:dyDescent="0.25">
      <c r="B823" s="7" t="s">
        <v>155</v>
      </c>
      <c r="C823" s="7" t="s">
        <v>133</v>
      </c>
      <c r="D823" s="7" t="s">
        <v>98</v>
      </c>
      <c r="E823" s="9">
        <v>4457.26</v>
      </c>
      <c r="F823" s="7" t="s">
        <v>134</v>
      </c>
      <c r="G823" s="7" t="str">
        <f>VLOOKUP(Table1[Parameter],$L$5:$M$133,2,0)</f>
        <v>Cash Flow</v>
      </c>
    </row>
    <row r="824" spans="2:7" x14ac:dyDescent="0.25">
      <c r="B824" s="7" t="s">
        <v>155</v>
      </c>
      <c r="C824" s="7" t="s">
        <v>136</v>
      </c>
      <c r="D824" s="7" t="s">
        <v>98</v>
      </c>
      <c r="E824" s="9">
        <v>5508.74</v>
      </c>
      <c r="F824" s="7" t="s">
        <v>134</v>
      </c>
      <c r="G824" s="7" t="str">
        <f>VLOOKUP(Table1[Parameter],$L$5:$M$133,2,0)</f>
        <v>Cash Flow</v>
      </c>
    </row>
    <row r="825" spans="2:7" x14ac:dyDescent="0.25">
      <c r="B825" s="7" t="s">
        <v>155</v>
      </c>
      <c r="C825" s="7" t="s">
        <v>137</v>
      </c>
      <c r="D825" s="7" t="s">
        <v>98</v>
      </c>
      <c r="E825" s="9">
        <v>6255.66</v>
      </c>
      <c r="F825" s="7" t="s">
        <v>134</v>
      </c>
      <c r="G825" s="7" t="str">
        <f>VLOOKUP(Table1[Parameter],$L$5:$M$133,2,0)</f>
        <v>Cash Flow</v>
      </c>
    </row>
    <row r="826" spans="2:7" x14ac:dyDescent="0.25">
      <c r="B826" s="7" t="s">
        <v>155</v>
      </c>
      <c r="C826" s="7" t="s">
        <v>138</v>
      </c>
      <c r="D826" s="7" t="s">
        <v>98</v>
      </c>
      <c r="E826" s="9">
        <v>7101.83</v>
      </c>
      <c r="F826" s="7" t="s">
        <v>134</v>
      </c>
      <c r="G826" s="7" t="str">
        <f>VLOOKUP(Table1[Parameter],$L$5:$M$133,2,0)</f>
        <v>Cash Flow</v>
      </c>
    </row>
    <row r="827" spans="2:7" x14ac:dyDescent="0.25">
      <c r="B827" s="7" t="s">
        <v>155</v>
      </c>
      <c r="C827" s="7" t="s">
        <v>139</v>
      </c>
      <c r="D827" s="7" t="s">
        <v>98</v>
      </c>
      <c r="E827" s="9">
        <v>7343.58</v>
      </c>
      <c r="F827" s="7" t="s">
        <v>134</v>
      </c>
      <c r="G827" s="7" t="str">
        <f>VLOOKUP(Table1[Parameter],$L$5:$M$133,2,0)</f>
        <v>Cash Flow</v>
      </c>
    </row>
    <row r="828" spans="2:7" x14ac:dyDescent="0.25">
      <c r="B828" s="7" t="s">
        <v>155</v>
      </c>
      <c r="C828" s="7" t="s">
        <v>140</v>
      </c>
      <c r="D828" s="7" t="s">
        <v>98</v>
      </c>
      <c r="E828" s="9">
        <v>9843.2000000000007</v>
      </c>
      <c r="F828" s="7" t="s">
        <v>134</v>
      </c>
      <c r="G828" s="7" t="str">
        <f>VLOOKUP(Table1[Parameter],$L$5:$M$133,2,0)</f>
        <v>Cash Flow</v>
      </c>
    </row>
    <row r="829" spans="2:7" x14ac:dyDescent="0.25">
      <c r="B829" s="7" t="s">
        <v>155</v>
      </c>
      <c r="C829" s="7" t="s">
        <v>141</v>
      </c>
      <c r="D829" s="7" t="s">
        <v>98</v>
      </c>
      <c r="E829" s="9">
        <v>9799.0400000000009</v>
      </c>
      <c r="F829" s="7" t="s">
        <v>134</v>
      </c>
      <c r="G829" s="7" t="str">
        <f>VLOOKUP(Table1[Parameter],$L$5:$M$133,2,0)</f>
        <v>Cash Flow</v>
      </c>
    </row>
    <row r="830" spans="2:7" x14ac:dyDescent="0.25">
      <c r="B830" s="7" t="s">
        <v>155</v>
      </c>
      <c r="C830" s="7" t="s">
        <v>142</v>
      </c>
      <c r="D830" s="7" t="s">
        <v>98</v>
      </c>
      <c r="E830" s="9">
        <v>10627.31</v>
      </c>
      <c r="F830" s="7" t="s">
        <v>134</v>
      </c>
      <c r="G830" s="7" t="str">
        <f>VLOOKUP(Table1[Parameter],$L$5:$M$133,2,0)</f>
        <v>Cash Flow</v>
      </c>
    </row>
    <row r="831" spans="2:7" x14ac:dyDescent="0.25">
      <c r="B831" s="7" t="s">
        <v>155</v>
      </c>
      <c r="C831" s="7" t="s">
        <v>143</v>
      </c>
      <c r="D831" s="7" t="s">
        <v>98</v>
      </c>
      <c r="E831" s="9">
        <v>13169.4</v>
      </c>
      <c r="F831" s="7" t="s">
        <v>134</v>
      </c>
      <c r="G831" s="7" t="str">
        <f>VLOOKUP(Table1[Parameter],$L$5:$M$133,2,0)</f>
        <v>Cash Flow</v>
      </c>
    </row>
    <row r="832" spans="2:7" x14ac:dyDescent="0.25">
      <c r="B832" s="7" t="s">
        <v>155</v>
      </c>
      <c r="C832" s="7" t="s">
        <v>144</v>
      </c>
      <c r="D832" s="7" t="s">
        <v>98</v>
      </c>
      <c r="E832" s="9">
        <v>12583.41</v>
      </c>
      <c r="F832" s="7" t="s">
        <v>134</v>
      </c>
      <c r="G832" s="7" t="str">
        <f>VLOOKUP(Table1[Parameter],$L$5:$M$133,2,0)</f>
        <v>Cash Flow</v>
      </c>
    </row>
    <row r="833" spans="2:7" x14ac:dyDescent="0.25">
      <c r="B833" s="7" t="s">
        <v>155</v>
      </c>
      <c r="C833" s="7" t="s">
        <v>133</v>
      </c>
      <c r="D833" s="7" t="s">
        <v>106</v>
      </c>
      <c r="E833" s="9">
        <v>102347.69409798</v>
      </c>
      <c r="F833" s="7" t="s">
        <v>134</v>
      </c>
      <c r="G833" s="7" t="str">
        <f>VLOOKUP(Table1[Parameter],$L$5:$M$133,2,0)</f>
        <v>Valuation Metrics</v>
      </c>
    </row>
    <row r="834" spans="2:7" x14ac:dyDescent="0.25">
      <c r="B834" s="7" t="s">
        <v>155</v>
      </c>
      <c r="C834" s="7" t="s">
        <v>136</v>
      </c>
      <c r="D834" s="7" t="s">
        <v>106</v>
      </c>
      <c r="E834" s="9">
        <v>142824.6887532</v>
      </c>
      <c r="F834" s="7" t="s">
        <v>134</v>
      </c>
      <c r="G834" s="7" t="str">
        <f>VLOOKUP(Table1[Parameter],$L$5:$M$133,2,0)</f>
        <v>Valuation Metrics</v>
      </c>
    </row>
    <row r="835" spans="2:7" x14ac:dyDescent="0.25">
      <c r="B835" s="7" t="s">
        <v>155</v>
      </c>
      <c r="C835" s="7" t="s">
        <v>137</v>
      </c>
      <c r="D835" s="7" t="s">
        <v>106</v>
      </c>
      <c r="E835" s="9">
        <v>179180.54633780001</v>
      </c>
      <c r="F835" s="7" t="s">
        <v>134</v>
      </c>
      <c r="G835" s="7" t="str">
        <f>VLOOKUP(Table1[Parameter],$L$5:$M$133,2,0)</f>
        <v>Valuation Metrics</v>
      </c>
    </row>
    <row r="836" spans="2:7" x14ac:dyDescent="0.25">
      <c r="B836" s="7" t="s">
        <v>155</v>
      </c>
      <c r="C836" s="7" t="s">
        <v>138</v>
      </c>
      <c r="D836" s="7" t="s">
        <v>106</v>
      </c>
      <c r="E836" s="9">
        <v>246084.75303230001</v>
      </c>
      <c r="F836" s="7" t="s">
        <v>134</v>
      </c>
      <c r="G836" s="7" t="str">
        <f>VLOOKUP(Table1[Parameter],$L$5:$M$133,2,0)</f>
        <v>Valuation Metrics</v>
      </c>
    </row>
    <row r="837" spans="2:7" x14ac:dyDescent="0.25">
      <c r="B837" s="7" t="s">
        <v>155</v>
      </c>
      <c r="C837" s="7" t="s">
        <v>139</v>
      </c>
      <c r="D837" s="7" t="s">
        <v>106</v>
      </c>
      <c r="E837" s="9">
        <v>281801.77749615</v>
      </c>
      <c r="F837" s="7" t="s">
        <v>134</v>
      </c>
      <c r="G837" s="7" t="str">
        <f>VLOOKUP(Table1[Parameter],$L$5:$M$133,2,0)</f>
        <v>Valuation Metrics</v>
      </c>
    </row>
    <row r="838" spans="2:7" x14ac:dyDescent="0.25">
      <c r="B838" s="7" t="s">
        <v>155</v>
      </c>
      <c r="C838" s="7" t="s">
        <v>140</v>
      </c>
      <c r="D838" s="7" t="s">
        <v>106</v>
      </c>
      <c r="E838" s="9">
        <v>261592.203172443</v>
      </c>
      <c r="F838" s="7" t="s">
        <v>134</v>
      </c>
      <c r="G838" s="7" t="str">
        <f>VLOOKUP(Table1[Parameter],$L$5:$M$133,2,0)</f>
        <v>Valuation Metrics</v>
      </c>
    </row>
    <row r="839" spans="2:7" x14ac:dyDescent="0.25">
      <c r="B839" s="7" t="s">
        <v>155</v>
      </c>
      <c r="C839" s="7" t="s">
        <v>141</v>
      </c>
      <c r="D839" s="7" t="s">
        <v>106</v>
      </c>
      <c r="E839" s="9">
        <v>264212.36790335301</v>
      </c>
      <c r="F839" s="7" t="s">
        <v>134</v>
      </c>
      <c r="G839" s="7" t="str">
        <f>VLOOKUP(Table1[Parameter],$L$5:$M$133,2,0)</f>
        <v>Valuation Metrics</v>
      </c>
    </row>
    <row r="840" spans="2:7" x14ac:dyDescent="0.25">
      <c r="B840" s="7" t="s">
        <v>155</v>
      </c>
      <c r="C840" s="7" t="s">
        <v>142</v>
      </c>
      <c r="D840" s="7" t="s">
        <v>106</v>
      </c>
      <c r="E840" s="9">
        <v>340491.14748013002</v>
      </c>
      <c r="F840" s="7" t="s">
        <v>134</v>
      </c>
      <c r="G840" s="7" t="str">
        <f>VLOOKUP(Table1[Parameter],$L$5:$M$133,2,0)</f>
        <v>Valuation Metrics</v>
      </c>
    </row>
    <row r="841" spans="2:7" x14ac:dyDescent="0.25">
      <c r="B841" s="7" t="s">
        <v>155</v>
      </c>
      <c r="C841" s="7" t="s">
        <v>143</v>
      </c>
      <c r="D841" s="7" t="s">
        <v>106</v>
      </c>
      <c r="E841" s="9">
        <v>311819.73497604998</v>
      </c>
      <c r="F841" s="7" t="s">
        <v>134</v>
      </c>
      <c r="G841" s="7" t="str">
        <f>VLOOKUP(Table1[Parameter],$L$5:$M$133,2,0)</f>
        <v>Valuation Metrics</v>
      </c>
    </row>
    <row r="842" spans="2:7" x14ac:dyDescent="0.25">
      <c r="B842" s="7" t="s">
        <v>155</v>
      </c>
      <c r="C842" s="7" t="s">
        <v>144</v>
      </c>
      <c r="D842" s="7" t="s">
        <v>106</v>
      </c>
      <c r="E842" s="9">
        <v>364387.82433972496</v>
      </c>
      <c r="F842" s="7" t="s">
        <v>134</v>
      </c>
      <c r="G842" s="7" t="str">
        <f>VLOOKUP(Table1[Parameter],$L$5:$M$133,2,0)</f>
        <v>Valuation Metrics</v>
      </c>
    </row>
    <row r="843" spans="2:7" x14ac:dyDescent="0.25">
      <c r="B843" s="7" t="s">
        <v>155</v>
      </c>
      <c r="C843" s="7" t="s">
        <v>133</v>
      </c>
      <c r="D843" s="7" t="s">
        <v>107</v>
      </c>
      <c r="E843" s="9">
        <v>0.91603529598049982</v>
      </c>
      <c r="F843" s="7" t="s">
        <v>134</v>
      </c>
      <c r="G843" s="7" t="str">
        <f>VLOOKUP(Table1[Parameter],$L$5:$M$133,2,0)</f>
        <v>% P&amp;L</v>
      </c>
    </row>
    <row r="844" spans="2:7" x14ac:dyDescent="0.25">
      <c r="B844" s="7" t="s">
        <v>155</v>
      </c>
      <c r="C844" s="7" t="s">
        <v>136</v>
      </c>
      <c r="D844" s="7" t="s">
        <v>107</v>
      </c>
      <c r="E844" s="9">
        <v>0.68622918215279993</v>
      </c>
      <c r="F844" s="7" t="s">
        <v>134</v>
      </c>
      <c r="G844" s="7" t="str">
        <f>VLOOKUP(Table1[Parameter],$L$5:$M$133,2,0)</f>
        <v>% P&amp;L</v>
      </c>
    </row>
    <row r="845" spans="2:7" x14ac:dyDescent="0.25">
      <c r="B845" s="7" t="s">
        <v>155</v>
      </c>
      <c r="C845" s="7" t="s">
        <v>137</v>
      </c>
      <c r="D845" s="7" t="s">
        <v>107</v>
      </c>
      <c r="E845" s="9">
        <v>0.56219260035729468</v>
      </c>
      <c r="F845" s="7" t="s">
        <v>134</v>
      </c>
      <c r="G845" s="7" t="str">
        <f>VLOOKUP(Table1[Parameter],$L$5:$M$133,2,0)</f>
        <v>% P&amp;L</v>
      </c>
    </row>
    <row r="846" spans="2:7" x14ac:dyDescent="0.25">
      <c r="B846" s="7" t="s">
        <v>155</v>
      </c>
      <c r="C846" s="7" t="s">
        <v>138</v>
      </c>
      <c r="D846" s="7" t="s">
        <v>107</v>
      </c>
      <c r="E846" s="9">
        <v>0.54526837949703399</v>
      </c>
      <c r="F846" s="7" t="s">
        <v>134</v>
      </c>
      <c r="G846" s="7" t="str">
        <f>VLOOKUP(Table1[Parameter],$L$5:$M$133,2,0)</f>
        <v>% P&amp;L</v>
      </c>
    </row>
    <row r="847" spans="2:7" x14ac:dyDescent="0.25">
      <c r="B847" s="7" t="s">
        <v>155</v>
      </c>
      <c r="C847" s="7" t="s">
        <v>139</v>
      </c>
      <c r="D847" s="7" t="s">
        <v>107</v>
      </c>
      <c r="E847" s="9">
        <v>0.53669059246146278</v>
      </c>
      <c r="F847" s="7" t="s">
        <v>134</v>
      </c>
      <c r="G847" s="7" t="str">
        <f>VLOOKUP(Table1[Parameter],$L$5:$M$133,2,0)</f>
        <v>% P&amp;L</v>
      </c>
    </row>
    <row r="848" spans="2:7" x14ac:dyDescent="0.25">
      <c r="B848" s="7" t="s">
        <v>155</v>
      </c>
      <c r="C848" s="7" t="s">
        <v>140</v>
      </c>
      <c r="D848" s="7" t="s">
        <v>107</v>
      </c>
      <c r="E848" s="9">
        <v>0.51843132222655708</v>
      </c>
      <c r="F848" s="7" t="s">
        <v>134</v>
      </c>
      <c r="G848" s="7" t="str">
        <f>VLOOKUP(Table1[Parameter],$L$5:$M$133,2,0)</f>
        <v>% P&amp;L</v>
      </c>
    </row>
    <row r="849" spans="2:7" x14ac:dyDescent="0.25">
      <c r="B849" s="7" t="s">
        <v>155</v>
      </c>
      <c r="C849" s="7" t="s">
        <v>141</v>
      </c>
      <c r="D849" s="7" t="s">
        <v>107</v>
      </c>
      <c r="E849" s="9">
        <v>0.73199813793214152</v>
      </c>
      <c r="F849" s="7" t="s">
        <v>134</v>
      </c>
      <c r="G849" s="7" t="str">
        <f>VLOOKUP(Table1[Parameter],$L$5:$M$133,2,0)</f>
        <v>% P&amp;L</v>
      </c>
    </row>
    <row r="850" spans="2:7" x14ac:dyDescent="0.25">
      <c r="B850" s="7" t="s">
        <v>155</v>
      </c>
      <c r="C850" s="7" t="s">
        <v>142</v>
      </c>
      <c r="D850" s="7" t="s">
        <v>107</v>
      </c>
      <c r="E850" s="9">
        <v>0.56077104293333746</v>
      </c>
      <c r="F850" s="7" t="s">
        <v>134</v>
      </c>
      <c r="G850" s="7" t="str">
        <f>VLOOKUP(Table1[Parameter],$L$5:$M$133,2,0)</f>
        <v>% P&amp;L</v>
      </c>
    </row>
    <row r="851" spans="2:7" x14ac:dyDescent="0.25">
      <c r="B851" s="7" t="s">
        <v>155</v>
      </c>
      <c r="C851" s="7" t="s">
        <v>143</v>
      </c>
      <c r="D851" s="7" t="s">
        <v>107</v>
      </c>
      <c r="E851" s="9">
        <v>0.55763450209383203</v>
      </c>
      <c r="F851" s="7" t="s">
        <v>134</v>
      </c>
      <c r="G851" s="7" t="str">
        <f>VLOOKUP(Table1[Parameter],$L$5:$M$133,2,0)</f>
        <v>% P&amp;L</v>
      </c>
    </row>
    <row r="852" spans="2:7" x14ac:dyDescent="0.25">
      <c r="B852" s="7" t="s">
        <v>155</v>
      </c>
      <c r="C852" s="7" t="s">
        <v>144</v>
      </c>
      <c r="D852" s="7" t="s">
        <v>107</v>
      </c>
      <c r="E852" s="9">
        <v>0.5597605844192457</v>
      </c>
      <c r="F852" s="7" t="s">
        <v>134</v>
      </c>
      <c r="G852" s="7" t="str">
        <f>VLOOKUP(Table1[Parameter],$L$5:$M$133,2,0)</f>
        <v>% P&amp;L</v>
      </c>
    </row>
    <row r="853" spans="2:7" x14ac:dyDescent="0.25">
      <c r="B853" s="7" t="s">
        <v>155</v>
      </c>
      <c r="C853" s="7" t="s">
        <v>133</v>
      </c>
      <c r="D853" s="7" t="s">
        <v>109</v>
      </c>
      <c r="E853" s="9">
        <v>0.33203167275322387</v>
      </c>
      <c r="F853" s="7" t="s">
        <v>134</v>
      </c>
      <c r="G853" s="7" t="str">
        <f>VLOOKUP(Table1[Parameter],$L$5:$M$133,2,0)</f>
        <v>% Efficiency Metrics</v>
      </c>
    </row>
    <row r="854" spans="2:7" x14ac:dyDescent="0.25">
      <c r="B854" s="7" t="s">
        <v>155</v>
      </c>
      <c r="C854" s="7" t="s">
        <v>136</v>
      </c>
      <c r="D854" s="7" t="s">
        <v>109</v>
      </c>
      <c r="E854" s="9">
        <v>0.34076095819507063</v>
      </c>
      <c r="F854" s="7" t="s">
        <v>134</v>
      </c>
      <c r="G854" s="7" t="str">
        <f>VLOOKUP(Table1[Parameter],$L$5:$M$133,2,0)</f>
        <v>% Efficiency Metrics</v>
      </c>
    </row>
    <row r="855" spans="2:7" x14ac:dyDescent="0.25">
      <c r="B855" s="7" t="s">
        <v>155</v>
      </c>
      <c r="C855" s="7" t="s">
        <v>137</v>
      </c>
      <c r="D855" s="7" t="s">
        <v>109</v>
      </c>
      <c r="E855" s="9">
        <v>0.34814110558782746</v>
      </c>
      <c r="F855" s="7" t="s">
        <v>134</v>
      </c>
      <c r="G855" s="7" t="str">
        <f>VLOOKUP(Table1[Parameter],$L$5:$M$133,2,0)</f>
        <v>% Efficiency Metrics</v>
      </c>
    </row>
    <row r="856" spans="2:7" x14ac:dyDescent="0.25">
      <c r="B856" s="7" t="s">
        <v>155</v>
      </c>
      <c r="C856" s="7" t="s">
        <v>138</v>
      </c>
      <c r="D856" s="7" t="s">
        <v>109</v>
      </c>
      <c r="E856" s="9">
        <v>0.35407594265731313</v>
      </c>
      <c r="F856" s="7" t="s">
        <v>134</v>
      </c>
      <c r="G856" s="7" t="str">
        <f>VLOOKUP(Table1[Parameter],$L$5:$M$133,2,0)</f>
        <v>% Efficiency Metrics</v>
      </c>
    </row>
    <row r="857" spans="2:7" x14ac:dyDescent="0.25">
      <c r="B857" s="7" t="s">
        <v>155</v>
      </c>
      <c r="C857" s="7" t="s">
        <v>139</v>
      </c>
      <c r="D857" s="7" t="s">
        <v>109</v>
      </c>
      <c r="E857" s="9">
        <v>0.37032036374110888</v>
      </c>
      <c r="F857" s="7" t="s">
        <v>134</v>
      </c>
      <c r="G857" s="7" t="str">
        <f>VLOOKUP(Table1[Parameter],$L$5:$M$133,2,0)</f>
        <v>% Efficiency Metrics</v>
      </c>
    </row>
    <row r="858" spans="2:7" x14ac:dyDescent="0.25">
      <c r="B858" s="7" t="s">
        <v>155</v>
      </c>
      <c r="C858" s="7" t="s">
        <v>140</v>
      </c>
      <c r="D858" s="7" t="s">
        <v>109</v>
      </c>
      <c r="E858" s="9">
        <v>0.36644782010013632</v>
      </c>
      <c r="F858" s="7" t="s">
        <v>134</v>
      </c>
      <c r="G858" s="7" t="str">
        <f>VLOOKUP(Table1[Parameter],$L$5:$M$133,2,0)</f>
        <v>% Efficiency Metrics</v>
      </c>
    </row>
    <row r="859" spans="2:7" x14ac:dyDescent="0.25">
      <c r="B859" s="7" t="s">
        <v>155</v>
      </c>
      <c r="C859" s="7" t="s">
        <v>141</v>
      </c>
      <c r="D859" s="7" t="s">
        <v>109</v>
      </c>
      <c r="E859" s="9">
        <v>0.37077599822413199</v>
      </c>
      <c r="F859" s="7" t="s">
        <v>134</v>
      </c>
      <c r="G859" s="7" t="str">
        <f>VLOOKUP(Table1[Parameter],$L$5:$M$133,2,0)</f>
        <v>% Efficiency Metrics</v>
      </c>
    </row>
    <row r="860" spans="2:7" x14ac:dyDescent="0.25">
      <c r="B860" s="7" t="s">
        <v>155</v>
      </c>
      <c r="C860" s="7" t="s">
        <v>142</v>
      </c>
      <c r="D860" s="7" t="s">
        <v>109</v>
      </c>
      <c r="E860" s="9">
        <v>0.36150356812166218</v>
      </c>
      <c r="F860" s="7" t="s">
        <v>134</v>
      </c>
      <c r="G860" s="7" t="str">
        <f>VLOOKUP(Table1[Parameter],$L$5:$M$133,2,0)</f>
        <v>% Efficiency Metrics</v>
      </c>
    </row>
    <row r="861" spans="2:7" x14ac:dyDescent="0.25">
      <c r="B861" s="7" t="s">
        <v>155</v>
      </c>
      <c r="C861" s="7" t="s">
        <v>143</v>
      </c>
      <c r="D861" s="7" t="s">
        <v>109</v>
      </c>
      <c r="E861" s="9">
        <v>0.37994160501959323</v>
      </c>
      <c r="F861" s="7" t="s">
        <v>134</v>
      </c>
      <c r="G861" s="7" t="str">
        <f>VLOOKUP(Table1[Parameter],$L$5:$M$133,2,0)</f>
        <v>% Efficiency Metrics</v>
      </c>
    </row>
    <row r="862" spans="2:7" x14ac:dyDescent="0.25">
      <c r="B862" s="7" t="s">
        <v>155</v>
      </c>
      <c r="C862" s="7" t="s">
        <v>144</v>
      </c>
      <c r="D862" s="7" t="s">
        <v>109</v>
      </c>
      <c r="E862" s="9">
        <v>0.38353158501245432</v>
      </c>
      <c r="F862" s="7" t="s">
        <v>134</v>
      </c>
      <c r="G862" s="7" t="str">
        <f>VLOOKUP(Table1[Parameter],$L$5:$M$133,2,0)</f>
        <v>% Efficiency Metrics</v>
      </c>
    </row>
    <row r="863" spans="2:7" x14ac:dyDescent="0.25">
      <c r="B863" s="7" t="s">
        <v>155</v>
      </c>
      <c r="C863" s="7" t="s">
        <v>133</v>
      </c>
      <c r="D863" s="7" t="s">
        <v>64</v>
      </c>
      <c r="E863" s="9">
        <v>0.28828957187942439</v>
      </c>
      <c r="F863" s="7" t="s">
        <v>134</v>
      </c>
      <c r="G863" s="7" t="str">
        <f>VLOOKUP(Table1[Parameter],$L$5:$M$133,2,0)</f>
        <v>% Return Metrics</v>
      </c>
    </row>
    <row r="864" spans="2:7" x14ac:dyDescent="0.25">
      <c r="B864" s="7" t="s">
        <v>155</v>
      </c>
      <c r="C864" s="7" t="s">
        <v>136</v>
      </c>
      <c r="D864" s="7" t="s">
        <v>64</v>
      </c>
      <c r="E864" s="9">
        <v>0.304303240165192</v>
      </c>
      <c r="F864" s="7" t="s">
        <v>134</v>
      </c>
      <c r="G864" s="7" t="str">
        <f>VLOOKUP(Table1[Parameter],$L$5:$M$133,2,0)</f>
        <v>% Return Metrics</v>
      </c>
    </row>
    <row r="865" spans="2:7" x14ac:dyDescent="0.25">
      <c r="B865" s="7" t="s">
        <v>155</v>
      </c>
      <c r="C865" s="7" t="s">
        <v>137</v>
      </c>
      <c r="D865" s="7" t="s">
        <v>64</v>
      </c>
      <c r="E865" s="9">
        <v>0.3216133962498805</v>
      </c>
      <c r="F865" s="7" t="s">
        <v>134</v>
      </c>
      <c r="G865" s="7" t="str">
        <f>VLOOKUP(Table1[Parameter],$L$5:$M$133,2,0)</f>
        <v>% Return Metrics</v>
      </c>
    </row>
    <row r="866" spans="2:7" x14ac:dyDescent="0.25">
      <c r="B866" s="7" t="s">
        <v>155</v>
      </c>
      <c r="C866" s="7" t="s">
        <v>138</v>
      </c>
      <c r="D866" s="7" t="s">
        <v>64</v>
      </c>
      <c r="E866" s="9">
        <v>0.32853022078858612</v>
      </c>
      <c r="F866" s="7" t="s">
        <v>134</v>
      </c>
      <c r="G866" s="7" t="str">
        <f>VLOOKUP(Table1[Parameter],$L$5:$M$133,2,0)</f>
        <v>% Return Metrics</v>
      </c>
    </row>
    <row r="867" spans="2:7" x14ac:dyDescent="0.25">
      <c r="B867" s="7" t="s">
        <v>155</v>
      </c>
      <c r="C867" s="7" t="s">
        <v>139</v>
      </c>
      <c r="D867" s="7" t="s">
        <v>64</v>
      </c>
      <c r="E867" s="9">
        <v>0.32644538891271269</v>
      </c>
      <c r="F867" s="7" t="s">
        <v>134</v>
      </c>
      <c r="G867" s="7" t="str">
        <f>VLOOKUP(Table1[Parameter],$L$5:$M$133,2,0)</f>
        <v>% Return Metrics</v>
      </c>
    </row>
    <row r="868" spans="2:7" x14ac:dyDescent="0.25">
      <c r="B868" s="7" t="s">
        <v>155</v>
      </c>
      <c r="C868" s="7" t="s">
        <v>140</v>
      </c>
      <c r="D868" s="7" t="s">
        <v>64</v>
      </c>
      <c r="E868" s="9">
        <v>0.30449096579255591</v>
      </c>
      <c r="F868" s="7" t="s">
        <v>134</v>
      </c>
      <c r="G868" s="7" t="str">
        <f>VLOOKUP(Table1[Parameter],$L$5:$M$133,2,0)</f>
        <v>% Return Metrics</v>
      </c>
    </row>
    <row r="869" spans="2:7" x14ac:dyDescent="0.25">
      <c r="B869" s="7" t="s">
        <v>155</v>
      </c>
      <c r="C869" s="7" t="s">
        <v>141</v>
      </c>
      <c r="D869" s="7" t="s">
        <v>64</v>
      </c>
      <c r="E869" s="9">
        <v>0.21894458981731754</v>
      </c>
      <c r="F869" s="7" t="s">
        <v>134</v>
      </c>
      <c r="G869" s="7" t="str">
        <f>VLOOKUP(Table1[Parameter],$L$5:$M$133,2,0)</f>
        <v>% Return Metrics</v>
      </c>
    </row>
    <row r="870" spans="2:7" x14ac:dyDescent="0.25">
      <c r="B870" s="7" t="s">
        <v>155</v>
      </c>
      <c r="C870" s="7" t="s">
        <v>142</v>
      </c>
      <c r="D870" s="7" t="s">
        <v>64</v>
      </c>
      <c r="E870" s="9">
        <v>0.2216933944915781</v>
      </c>
      <c r="F870" s="7" t="s">
        <v>134</v>
      </c>
      <c r="G870" s="7" t="str">
        <f>VLOOKUP(Table1[Parameter],$L$5:$M$133,2,0)</f>
        <v>% Return Metrics</v>
      </c>
    </row>
    <row r="871" spans="2:7" x14ac:dyDescent="0.25">
      <c r="B871" s="7" t="s">
        <v>155</v>
      </c>
      <c r="C871" s="7" t="s">
        <v>143</v>
      </c>
      <c r="D871" s="7" t="s">
        <v>64</v>
      </c>
      <c r="E871" s="9">
        <v>0.21464818870118538</v>
      </c>
      <c r="F871" s="7" t="s">
        <v>134</v>
      </c>
      <c r="G871" s="7" t="str">
        <f>VLOOKUP(Table1[Parameter],$L$5:$M$133,2,0)</f>
        <v>% Return Metrics</v>
      </c>
    </row>
    <row r="872" spans="2:7" x14ac:dyDescent="0.25">
      <c r="B872" s="7" t="s">
        <v>155</v>
      </c>
      <c r="C872" s="7" t="s">
        <v>144</v>
      </c>
      <c r="D872" s="7" t="s">
        <v>64</v>
      </c>
      <c r="E872" s="9">
        <v>0.21292094620860327</v>
      </c>
      <c r="F872" s="7" t="s">
        <v>134</v>
      </c>
      <c r="G872" s="7" t="str">
        <f>VLOOKUP(Table1[Parameter],$L$5:$M$133,2,0)</f>
        <v>% Return Metrics</v>
      </c>
    </row>
    <row r="873" spans="2:7" x14ac:dyDescent="0.25">
      <c r="B873" s="7" t="s">
        <v>155</v>
      </c>
      <c r="C873" s="7" t="s">
        <v>133</v>
      </c>
      <c r="D873" s="7" t="s">
        <v>62</v>
      </c>
      <c r="E873" s="9">
        <v>0</v>
      </c>
      <c r="F873" s="7" t="s">
        <v>134</v>
      </c>
      <c r="G873" s="7" t="str">
        <f>VLOOKUP(Table1[Parameter],$L$5:$M$133,2,0)</f>
        <v>% Return Metrics</v>
      </c>
    </row>
    <row r="874" spans="2:7" x14ac:dyDescent="0.25">
      <c r="B874" s="7" t="s">
        <v>155</v>
      </c>
      <c r="C874" s="7" t="s">
        <v>136</v>
      </c>
      <c r="D874" s="7" t="s">
        <v>62</v>
      </c>
      <c r="E874" s="9">
        <v>0.48272564570184689</v>
      </c>
      <c r="F874" s="7" t="s">
        <v>134</v>
      </c>
      <c r="G874" s="7" t="str">
        <f>VLOOKUP(Table1[Parameter],$L$5:$M$133,2,0)</f>
        <v>% Return Metrics</v>
      </c>
    </row>
    <row r="875" spans="2:7" x14ac:dyDescent="0.25">
      <c r="B875" s="7" t="s">
        <v>155</v>
      </c>
      <c r="C875" s="7" t="s">
        <v>137</v>
      </c>
      <c r="D875" s="7" t="s">
        <v>62</v>
      </c>
      <c r="E875" s="9">
        <v>0.51229793797398326</v>
      </c>
      <c r="F875" s="7" t="s">
        <v>134</v>
      </c>
      <c r="G875" s="7" t="str">
        <f>VLOOKUP(Table1[Parameter],$L$5:$M$133,2,0)</f>
        <v>% Return Metrics</v>
      </c>
    </row>
    <row r="876" spans="2:7" x14ac:dyDescent="0.25">
      <c r="B876" s="7" t="s">
        <v>155</v>
      </c>
      <c r="C876" s="7" t="s">
        <v>138</v>
      </c>
      <c r="D876" s="7" t="s">
        <v>62</v>
      </c>
      <c r="E876" s="9">
        <v>0.52356240454976899</v>
      </c>
      <c r="F876" s="7" t="s">
        <v>134</v>
      </c>
      <c r="G876" s="7" t="str">
        <f>VLOOKUP(Table1[Parameter],$L$5:$M$133,2,0)</f>
        <v>% Return Metrics</v>
      </c>
    </row>
    <row r="877" spans="2:7" x14ac:dyDescent="0.25">
      <c r="B877" s="7" t="s">
        <v>155</v>
      </c>
      <c r="C877" s="7" t="s">
        <v>139</v>
      </c>
      <c r="D877" s="7" t="s">
        <v>62</v>
      </c>
      <c r="E877" s="9">
        <v>0.51560150690830531</v>
      </c>
      <c r="F877" s="7" t="s">
        <v>134</v>
      </c>
      <c r="G877" s="7" t="str">
        <f>VLOOKUP(Table1[Parameter],$L$5:$M$133,2,0)</f>
        <v>% Return Metrics</v>
      </c>
    </row>
    <row r="878" spans="2:7" x14ac:dyDescent="0.25">
      <c r="B878" s="7" t="s">
        <v>155</v>
      </c>
      <c r="C878" s="7" t="s">
        <v>140</v>
      </c>
      <c r="D878" s="7" t="s">
        <v>62</v>
      </c>
      <c r="E878" s="9">
        <v>0.48594891437413223</v>
      </c>
      <c r="F878" s="7" t="s">
        <v>134</v>
      </c>
      <c r="G878" s="7" t="str">
        <f>VLOOKUP(Table1[Parameter],$L$5:$M$133,2,0)</f>
        <v>% Return Metrics</v>
      </c>
    </row>
    <row r="879" spans="2:7" x14ac:dyDescent="0.25">
      <c r="B879" s="7" t="s">
        <v>155</v>
      </c>
      <c r="C879" s="7" t="s">
        <v>141</v>
      </c>
      <c r="D879" s="7" t="s">
        <v>62</v>
      </c>
      <c r="E879" s="9">
        <v>0.39956350070933139</v>
      </c>
      <c r="F879" s="7" t="s">
        <v>134</v>
      </c>
      <c r="G879" s="7" t="str">
        <f>VLOOKUP(Table1[Parameter],$L$5:$M$133,2,0)</f>
        <v>% Return Metrics</v>
      </c>
    </row>
    <row r="880" spans="2:7" x14ac:dyDescent="0.25">
      <c r="B880" s="7" t="s">
        <v>155</v>
      </c>
      <c r="C880" s="7" t="s">
        <v>142</v>
      </c>
      <c r="D880" s="7" t="s">
        <v>62</v>
      </c>
      <c r="E880" s="9">
        <v>0.36034518411668875</v>
      </c>
      <c r="F880" s="7" t="s">
        <v>134</v>
      </c>
      <c r="G880" s="7" t="str">
        <f>VLOOKUP(Table1[Parameter],$L$5:$M$133,2,0)</f>
        <v>% Return Metrics</v>
      </c>
    </row>
    <row r="881" spans="2:7" x14ac:dyDescent="0.25">
      <c r="B881" s="7" t="s">
        <v>155</v>
      </c>
      <c r="C881" s="7" t="s">
        <v>143</v>
      </c>
      <c r="D881" s="7" t="s">
        <v>62</v>
      </c>
      <c r="E881" s="9">
        <v>0.35400589143866729</v>
      </c>
      <c r="F881" s="7" t="s">
        <v>134</v>
      </c>
      <c r="G881" s="7" t="str">
        <f>VLOOKUP(Table1[Parameter],$L$5:$M$133,2,0)</f>
        <v>% Return Metrics</v>
      </c>
    </row>
    <row r="882" spans="2:7" x14ac:dyDescent="0.25">
      <c r="B882" s="7" t="s">
        <v>155</v>
      </c>
      <c r="C882" s="7" t="s">
        <v>144</v>
      </c>
      <c r="D882" s="7" t="s">
        <v>62</v>
      </c>
      <c r="E882" s="9">
        <v>0.34415687544012852</v>
      </c>
      <c r="F882" s="7" t="s">
        <v>134</v>
      </c>
      <c r="G882" s="7" t="str">
        <f>VLOOKUP(Table1[Parameter],$L$5:$M$133,2,0)</f>
        <v>% Return Metrics</v>
      </c>
    </row>
    <row r="883" spans="2:7" x14ac:dyDescent="0.25">
      <c r="B883" s="7" t="s">
        <v>155</v>
      </c>
      <c r="C883" s="7" t="s">
        <v>133</v>
      </c>
      <c r="D883" s="7" t="s">
        <v>103</v>
      </c>
      <c r="E883" s="9">
        <v>19.569931797447044</v>
      </c>
      <c r="F883" s="7" t="s">
        <v>134</v>
      </c>
      <c r="G883" s="7" t="str">
        <f>VLOOKUP(Table1[Parameter],$L$5:$M$133,2,0)</f>
        <v>WC Metrics</v>
      </c>
    </row>
    <row r="884" spans="2:7" x14ac:dyDescent="0.25">
      <c r="B884" s="7" t="s">
        <v>155</v>
      </c>
      <c r="C884" s="7" t="s">
        <v>136</v>
      </c>
      <c r="D884" s="7" t="s">
        <v>103</v>
      </c>
      <c r="E884" s="9">
        <v>17.576992753623191</v>
      </c>
      <c r="F884" s="7" t="s">
        <v>134</v>
      </c>
      <c r="G884" s="7" t="str">
        <f>VLOOKUP(Table1[Parameter],$L$5:$M$133,2,0)</f>
        <v>WC Metrics</v>
      </c>
    </row>
    <row r="885" spans="2:7" x14ac:dyDescent="0.25">
      <c r="B885" s="7" t="s">
        <v>155</v>
      </c>
      <c r="C885" s="7" t="s">
        <v>137</v>
      </c>
      <c r="D885" s="7" t="s">
        <v>103</v>
      </c>
      <c r="E885" s="9">
        <v>16.521062919298252</v>
      </c>
      <c r="F885" s="7" t="s">
        <v>134</v>
      </c>
      <c r="G885" s="7" t="str">
        <f>VLOOKUP(Table1[Parameter],$L$5:$M$133,2,0)</f>
        <v>WC Metrics</v>
      </c>
    </row>
    <row r="886" spans="2:7" x14ac:dyDescent="0.25">
      <c r="B886" s="7" t="s">
        <v>155</v>
      </c>
      <c r="C886" s="7" t="s">
        <v>138</v>
      </c>
      <c r="D886" s="7" t="s">
        <v>103</v>
      </c>
      <c r="E886" s="9">
        <v>16.112565084873236</v>
      </c>
      <c r="F886" s="7" t="s">
        <v>134</v>
      </c>
      <c r="G886" s="7" t="str">
        <f>VLOOKUP(Table1[Parameter],$L$5:$M$133,2,0)</f>
        <v>WC Metrics</v>
      </c>
    </row>
    <row r="887" spans="2:7" x14ac:dyDescent="0.25">
      <c r="B887" s="7" t="s">
        <v>155</v>
      </c>
      <c r="C887" s="7" t="s">
        <v>139</v>
      </c>
      <c r="D887" s="7" t="s">
        <v>103</v>
      </c>
      <c r="E887" s="9">
        <v>25.216699904238407</v>
      </c>
      <c r="F887" s="7" t="s">
        <v>134</v>
      </c>
      <c r="G887" s="7" t="str">
        <f>VLOOKUP(Table1[Parameter],$L$5:$M$133,2,0)</f>
        <v>WC Metrics</v>
      </c>
    </row>
    <row r="888" spans="2:7" x14ac:dyDescent="0.25">
      <c r="B888" s="7" t="s">
        <v>155</v>
      </c>
      <c r="C888" s="7" t="s">
        <v>140</v>
      </c>
      <c r="D888" s="7" t="s">
        <v>103</v>
      </c>
      <c r="E888" s="9">
        <v>18.637523620358525</v>
      </c>
      <c r="F888" s="7" t="s">
        <v>134</v>
      </c>
      <c r="G888" s="7" t="str">
        <f>VLOOKUP(Table1[Parameter],$L$5:$M$133,2,0)</f>
        <v>WC Metrics</v>
      </c>
    </row>
    <row r="889" spans="2:7" x14ac:dyDescent="0.25">
      <c r="B889" s="7" t="s">
        <v>155</v>
      </c>
      <c r="C889" s="7" t="s">
        <v>141</v>
      </c>
      <c r="D889" s="7" t="s">
        <v>103</v>
      </c>
      <c r="E889" s="9">
        <v>17.854891674597688</v>
      </c>
      <c r="F889" s="7" t="s">
        <v>134</v>
      </c>
      <c r="G889" s="7" t="str">
        <f>VLOOKUP(Table1[Parameter],$L$5:$M$133,2,0)</f>
        <v>WC Metrics</v>
      </c>
    </row>
    <row r="890" spans="2:7" x14ac:dyDescent="0.25">
      <c r="B890" s="7" t="s">
        <v>155</v>
      </c>
      <c r="C890" s="7" t="s">
        <v>142</v>
      </c>
      <c r="D890" s="7" t="s">
        <v>103</v>
      </c>
      <c r="E890" s="9">
        <v>21.116823249375695</v>
      </c>
      <c r="F890" s="7" t="s">
        <v>134</v>
      </c>
      <c r="G890" s="7" t="str">
        <f>VLOOKUP(Table1[Parameter],$L$5:$M$133,2,0)</f>
        <v>WC Metrics</v>
      </c>
    </row>
    <row r="891" spans="2:7" x14ac:dyDescent="0.25">
      <c r="B891" s="7" t="s">
        <v>155</v>
      </c>
      <c r="C891" s="7" t="s">
        <v>143</v>
      </c>
      <c r="D891" s="7" t="s">
        <v>103</v>
      </c>
      <c r="E891" s="9">
        <v>22.533020368275956</v>
      </c>
      <c r="F891" s="7" t="s">
        <v>134</v>
      </c>
      <c r="G891" s="7" t="str">
        <f>VLOOKUP(Table1[Parameter],$L$5:$M$133,2,0)</f>
        <v>WC Metrics</v>
      </c>
    </row>
    <row r="892" spans="2:7" x14ac:dyDescent="0.25">
      <c r="B892" s="7" t="s">
        <v>155</v>
      </c>
      <c r="C892" s="7" t="s">
        <v>144</v>
      </c>
      <c r="D892" s="7" t="s">
        <v>103</v>
      </c>
      <c r="E892" s="9">
        <v>30.461128524830478</v>
      </c>
      <c r="F892" s="7" t="s">
        <v>134</v>
      </c>
      <c r="G892" s="7" t="str">
        <f>VLOOKUP(Table1[Parameter],$L$5:$M$133,2,0)</f>
        <v>WC Metrics</v>
      </c>
    </row>
    <row r="893" spans="2:7" x14ac:dyDescent="0.25">
      <c r="B893" s="7" t="s">
        <v>155</v>
      </c>
      <c r="C893" s="7" t="s">
        <v>133</v>
      </c>
      <c r="D893" s="7" t="s">
        <v>110</v>
      </c>
      <c r="E893" s="9">
        <v>3.7562401561659216</v>
      </c>
      <c r="F893" s="7" t="s">
        <v>134</v>
      </c>
      <c r="G893" s="7" t="str">
        <f>VLOOKUP(Table1[Parameter],$L$5:$M$133,2,0)</f>
        <v>Efficiency Metrics</v>
      </c>
    </row>
    <row r="894" spans="2:7" x14ac:dyDescent="0.25">
      <c r="B894" s="7" t="s">
        <v>155</v>
      </c>
      <c r="C894" s="7" t="s">
        <v>136</v>
      </c>
      <c r="D894" s="7" t="s">
        <v>110</v>
      </c>
      <c r="E894" s="9">
        <v>3.9348817744297966</v>
      </c>
      <c r="F894" s="7" t="s">
        <v>134</v>
      </c>
      <c r="G894" s="7" t="str">
        <f>VLOOKUP(Table1[Parameter],$L$5:$M$133,2,0)</f>
        <v>Efficiency Metrics</v>
      </c>
    </row>
    <row r="895" spans="2:7" x14ac:dyDescent="0.25">
      <c r="B895" s="7" t="s">
        <v>155</v>
      </c>
      <c r="C895" s="7" t="s">
        <v>137</v>
      </c>
      <c r="D895" s="7" t="s">
        <v>110</v>
      </c>
      <c r="E895" s="9">
        <v>4.1258077415600436</v>
      </c>
      <c r="F895" s="7" t="s">
        <v>134</v>
      </c>
      <c r="G895" s="7" t="str">
        <f>VLOOKUP(Table1[Parameter],$L$5:$M$133,2,0)</f>
        <v>Efficiency Metrics</v>
      </c>
    </row>
    <row r="896" spans="2:7" x14ac:dyDescent="0.25">
      <c r="B896" s="7" t="s">
        <v>155</v>
      </c>
      <c r="C896" s="7" t="s">
        <v>138</v>
      </c>
      <c r="D896" s="7" t="s">
        <v>110</v>
      </c>
      <c r="E896" s="9">
        <v>4.2033969282473356</v>
      </c>
      <c r="F896" s="7" t="s">
        <v>134</v>
      </c>
      <c r="G896" s="7" t="str">
        <f>VLOOKUP(Table1[Parameter],$L$5:$M$133,2,0)</f>
        <v>Efficiency Metrics</v>
      </c>
    </row>
    <row r="897" spans="2:7" x14ac:dyDescent="0.25">
      <c r="B897" s="7" t="s">
        <v>155</v>
      </c>
      <c r="C897" s="7" t="s">
        <v>139</v>
      </c>
      <c r="D897" s="7" t="s">
        <v>110</v>
      </c>
      <c r="E897" s="9">
        <v>4.2768508244460488</v>
      </c>
      <c r="F897" s="7" t="s">
        <v>134</v>
      </c>
      <c r="G897" s="7" t="str">
        <f>VLOOKUP(Table1[Parameter],$L$5:$M$133,2,0)</f>
        <v>Efficiency Metrics</v>
      </c>
    </row>
    <row r="898" spans="2:7" x14ac:dyDescent="0.25">
      <c r="B898" s="7" t="s">
        <v>155</v>
      </c>
      <c r="C898" s="7" t="s">
        <v>140</v>
      </c>
      <c r="D898" s="7" t="s">
        <v>110</v>
      </c>
      <c r="E898" s="9">
        <v>4.5205237764167849</v>
      </c>
      <c r="F898" s="7" t="s">
        <v>134</v>
      </c>
      <c r="G898" s="7" t="str">
        <f>VLOOKUP(Table1[Parameter],$L$5:$M$133,2,0)</f>
        <v>Efficiency Metrics</v>
      </c>
    </row>
    <row r="899" spans="2:7" x14ac:dyDescent="0.25">
      <c r="B899" s="7" t="s">
        <v>155</v>
      </c>
      <c r="C899" s="7" t="s">
        <v>141</v>
      </c>
      <c r="D899" s="7" t="s">
        <v>110</v>
      </c>
      <c r="E899" s="9">
        <v>4.3248364065724276</v>
      </c>
      <c r="F899" s="7" t="s">
        <v>134</v>
      </c>
      <c r="G899" s="7" t="str">
        <f>VLOOKUP(Table1[Parameter],$L$5:$M$133,2,0)</f>
        <v>Efficiency Metrics</v>
      </c>
    </row>
    <row r="900" spans="2:7" x14ac:dyDescent="0.25">
      <c r="B900" s="7" t="s">
        <v>155</v>
      </c>
      <c r="C900" s="7" t="s">
        <v>142</v>
      </c>
      <c r="D900" s="7" t="s">
        <v>110</v>
      </c>
      <c r="E900" s="9">
        <v>5.2694767191138601</v>
      </c>
      <c r="F900" s="7" t="s">
        <v>134</v>
      </c>
      <c r="G900" s="7" t="str">
        <f>VLOOKUP(Table1[Parameter],$L$5:$M$133,2,0)</f>
        <v>Efficiency Metrics</v>
      </c>
    </row>
    <row r="901" spans="2:7" x14ac:dyDescent="0.25">
      <c r="B901" s="7" t="s">
        <v>155</v>
      </c>
      <c r="C901" s="7" t="s">
        <v>143</v>
      </c>
      <c r="D901" s="7" t="s">
        <v>110</v>
      </c>
      <c r="E901" s="9">
        <v>5.7969870942176813</v>
      </c>
      <c r="F901" s="7" t="s">
        <v>134</v>
      </c>
      <c r="G901" s="7" t="str">
        <f>VLOOKUP(Table1[Parameter],$L$5:$M$133,2,0)</f>
        <v>Efficiency Metrics</v>
      </c>
    </row>
    <row r="902" spans="2:7" x14ac:dyDescent="0.25">
      <c r="B902" s="7" t="s">
        <v>155</v>
      </c>
      <c r="C902" s="7" t="s">
        <v>144</v>
      </c>
      <c r="D902" s="7" t="s">
        <v>110</v>
      </c>
      <c r="E902" s="9">
        <v>6.1520848495335612</v>
      </c>
      <c r="F902" s="7" t="s">
        <v>134</v>
      </c>
      <c r="G902" s="7" t="str">
        <f>VLOOKUP(Table1[Parameter],$L$5:$M$133,2,0)</f>
        <v>Efficiency Metrics</v>
      </c>
    </row>
    <row r="903" spans="2:7" x14ac:dyDescent="0.25">
      <c r="B903" s="7" t="s">
        <v>155</v>
      </c>
      <c r="C903" s="7" t="s">
        <v>133</v>
      </c>
      <c r="D903" s="7" t="s">
        <v>8</v>
      </c>
      <c r="E903" s="9">
        <v>6981.4</v>
      </c>
      <c r="F903" s="7" t="s">
        <v>134</v>
      </c>
      <c r="G903" s="7" t="str">
        <f>VLOOKUP(Table1[Parameter],$L$5:$M$133,2,0)</f>
        <v>P&amp;L</v>
      </c>
    </row>
    <row r="904" spans="2:7" x14ac:dyDescent="0.25">
      <c r="B904" s="7" t="s">
        <v>155</v>
      </c>
      <c r="C904" s="7" t="s">
        <v>136</v>
      </c>
      <c r="D904" s="7" t="s">
        <v>8</v>
      </c>
      <c r="E904" s="9">
        <v>8225.6299999999974</v>
      </c>
      <c r="F904" s="7" t="s">
        <v>134</v>
      </c>
      <c r="G904" s="7" t="str">
        <f>VLOOKUP(Table1[Parameter],$L$5:$M$133,2,0)</f>
        <v>P&amp;L</v>
      </c>
    </row>
    <row r="905" spans="2:7" x14ac:dyDescent="0.25">
      <c r="B905" s="7" t="s">
        <v>155</v>
      </c>
      <c r="C905" s="7" t="s">
        <v>137</v>
      </c>
      <c r="D905" s="7" t="s">
        <v>8</v>
      </c>
      <c r="E905" s="9">
        <v>10015.67</v>
      </c>
      <c r="F905" s="7" t="s">
        <v>134</v>
      </c>
      <c r="G905" s="7" t="str">
        <f>VLOOKUP(Table1[Parameter],$L$5:$M$133,2,0)</f>
        <v>P&amp;L</v>
      </c>
    </row>
    <row r="906" spans="2:7" x14ac:dyDescent="0.25">
      <c r="B906" s="7" t="s">
        <v>155</v>
      </c>
      <c r="C906" s="7" t="s">
        <v>138</v>
      </c>
      <c r="D906" s="7" t="s">
        <v>8</v>
      </c>
      <c r="E906" s="9">
        <v>12072.890000000005</v>
      </c>
      <c r="F906" s="7" t="s">
        <v>134</v>
      </c>
      <c r="G906" s="7" t="str">
        <f>VLOOKUP(Table1[Parameter],$L$5:$M$133,2,0)</f>
        <v>P&amp;L</v>
      </c>
    </row>
    <row r="907" spans="2:7" x14ac:dyDescent="0.25">
      <c r="B907" s="7" t="s">
        <v>155</v>
      </c>
      <c r="C907" s="7" t="s">
        <v>139</v>
      </c>
      <c r="D907" s="7" t="s">
        <v>8</v>
      </c>
      <c r="E907" s="9">
        <v>14045.64</v>
      </c>
      <c r="F907" s="7" t="s">
        <v>134</v>
      </c>
      <c r="G907" s="7" t="str">
        <f>VLOOKUP(Table1[Parameter],$L$5:$M$133,2,0)</f>
        <v>P&amp;L</v>
      </c>
    </row>
    <row r="908" spans="2:7" x14ac:dyDescent="0.25">
      <c r="B908" s="7" t="s">
        <v>155</v>
      </c>
      <c r="C908" s="7" t="s">
        <v>140</v>
      </c>
      <c r="D908" s="7" t="s">
        <v>8</v>
      </c>
      <c r="E908" s="9">
        <v>15480.970000000007</v>
      </c>
      <c r="F908" s="7" t="s">
        <v>134</v>
      </c>
      <c r="G908" s="7" t="str">
        <f>VLOOKUP(Table1[Parameter],$L$5:$M$133,2,0)</f>
        <v>P&amp;L</v>
      </c>
    </row>
    <row r="909" spans="2:7" x14ac:dyDescent="0.25">
      <c r="B909" s="7" t="s">
        <v>155</v>
      </c>
      <c r="C909" s="7" t="s">
        <v>141</v>
      </c>
      <c r="D909" s="7" t="s">
        <v>8</v>
      </c>
      <c r="E909" s="9">
        <v>16014.600000000002</v>
      </c>
      <c r="F909" s="7" t="s">
        <v>134</v>
      </c>
      <c r="G909" s="7" t="str">
        <f>VLOOKUP(Table1[Parameter],$L$5:$M$133,2,0)</f>
        <v>P&amp;L</v>
      </c>
    </row>
    <row r="910" spans="2:7" x14ac:dyDescent="0.25">
      <c r="B910" s="7" t="s">
        <v>155</v>
      </c>
      <c r="C910" s="7" t="s">
        <v>142</v>
      </c>
      <c r="D910" s="7" t="s">
        <v>8</v>
      </c>
      <c r="E910" s="9">
        <v>17228.14</v>
      </c>
      <c r="F910" s="7" t="s">
        <v>134</v>
      </c>
      <c r="G910" s="7" t="str">
        <f>VLOOKUP(Table1[Parameter],$L$5:$M$133,2,0)</f>
        <v>P&amp;L</v>
      </c>
    </row>
    <row r="911" spans="2:7" x14ac:dyDescent="0.25">
      <c r="B911" s="7" t="s">
        <v>155</v>
      </c>
      <c r="C911" s="7" t="s">
        <v>143</v>
      </c>
      <c r="D911" s="7" t="s">
        <v>8</v>
      </c>
      <c r="E911" s="9">
        <v>18760.400000000005</v>
      </c>
      <c r="F911" s="7" t="s">
        <v>134</v>
      </c>
      <c r="G911" s="7" t="str">
        <f>VLOOKUP(Table1[Parameter],$L$5:$M$133,2,0)</f>
        <v>P&amp;L</v>
      </c>
    </row>
    <row r="912" spans="2:7" x14ac:dyDescent="0.25">
      <c r="B912" s="7" t="s">
        <v>155</v>
      </c>
      <c r="C912" s="7" t="s">
        <v>144</v>
      </c>
      <c r="D912" s="7" t="s">
        <v>8</v>
      </c>
      <c r="E912" s="9">
        <v>20617.829999999998</v>
      </c>
      <c r="F912" s="7" t="s">
        <v>134</v>
      </c>
      <c r="G912" s="7" t="str">
        <f>VLOOKUP(Table1[Parameter],$L$5:$M$133,2,0)</f>
        <v>P&amp;L</v>
      </c>
    </row>
    <row r="913" spans="2:7" x14ac:dyDescent="0.25">
      <c r="B913" s="7" t="s">
        <v>155</v>
      </c>
      <c r="C913" s="7" t="s">
        <v>133</v>
      </c>
      <c r="D913" s="7" t="s">
        <v>56</v>
      </c>
      <c r="E913" s="9">
        <v>0.3650052151817994</v>
      </c>
      <c r="F913" s="7" t="s">
        <v>134</v>
      </c>
      <c r="G913" s="7" t="str">
        <f>VLOOKUP(Table1[Parameter],$L$5:$M$133,2,0)</f>
        <v>% Efficiency Metrics</v>
      </c>
    </row>
    <row r="914" spans="2:7" x14ac:dyDescent="0.25">
      <c r="B914" s="7" t="s">
        <v>155</v>
      </c>
      <c r="C914" s="7" t="s">
        <v>136</v>
      </c>
      <c r="D914" s="7" t="s">
        <v>56</v>
      </c>
      <c r="E914" s="9">
        <v>0.36451819039110572</v>
      </c>
      <c r="F914" s="7" t="s">
        <v>134</v>
      </c>
      <c r="G914" s="7" t="str">
        <f>VLOOKUP(Table1[Parameter],$L$5:$M$133,2,0)</f>
        <v>% Efficiency Metrics</v>
      </c>
    </row>
    <row r="915" spans="2:7" x14ac:dyDescent="0.25">
      <c r="B915" s="7" t="s">
        <v>155</v>
      </c>
      <c r="C915" s="7" t="s">
        <v>137</v>
      </c>
      <c r="D915" s="7" t="s">
        <v>56</v>
      </c>
      <c r="E915" s="9">
        <v>0.37772132555288257</v>
      </c>
      <c r="F915" s="7" t="s">
        <v>134</v>
      </c>
      <c r="G915" s="7" t="str">
        <f>VLOOKUP(Table1[Parameter],$L$5:$M$133,2,0)</f>
        <v>% Efficiency Metrics</v>
      </c>
    </row>
    <row r="916" spans="2:7" x14ac:dyDescent="0.25">
      <c r="B916" s="7" t="s">
        <v>155</v>
      </c>
      <c r="C916" s="7" t="s">
        <v>138</v>
      </c>
      <c r="D916" s="7" t="s">
        <v>56</v>
      </c>
      <c r="E916" s="9">
        <v>0.38183199428938858</v>
      </c>
      <c r="F916" s="7" t="s">
        <v>134</v>
      </c>
      <c r="G916" s="7" t="str">
        <f>VLOOKUP(Table1[Parameter],$L$5:$M$133,2,0)</f>
        <v>% Efficiency Metrics</v>
      </c>
    </row>
    <row r="917" spans="2:7" x14ac:dyDescent="0.25">
      <c r="B917" s="7" t="s">
        <v>155</v>
      </c>
      <c r="C917" s="7" t="s">
        <v>139</v>
      </c>
      <c r="D917" s="7" t="s">
        <v>56</v>
      </c>
      <c r="E917" s="9">
        <v>0.39782102013712517</v>
      </c>
      <c r="F917" s="7" t="s">
        <v>134</v>
      </c>
      <c r="G917" s="7" t="str">
        <f>VLOOKUP(Table1[Parameter],$L$5:$M$133,2,0)</f>
        <v>% Efficiency Metrics</v>
      </c>
    </row>
    <row r="918" spans="2:7" x14ac:dyDescent="0.25">
      <c r="B918" s="7" t="s">
        <v>155</v>
      </c>
      <c r="C918" s="7" t="s">
        <v>140</v>
      </c>
      <c r="D918" s="7" t="s">
        <v>56</v>
      </c>
      <c r="E918" s="9">
        <v>0.39881779058998423</v>
      </c>
      <c r="F918" s="7" t="s">
        <v>134</v>
      </c>
      <c r="G918" s="7" t="str">
        <f>VLOOKUP(Table1[Parameter],$L$5:$M$133,2,0)</f>
        <v>% Efficiency Metrics</v>
      </c>
    </row>
    <row r="919" spans="2:7" x14ac:dyDescent="0.25">
      <c r="B919" s="7" t="s">
        <v>155</v>
      </c>
      <c r="C919" s="7" t="s">
        <v>141</v>
      </c>
      <c r="D919" s="7" t="s">
        <v>56</v>
      </c>
      <c r="E919" s="9">
        <v>0.40861806333419243</v>
      </c>
      <c r="F919" s="7" t="s">
        <v>134</v>
      </c>
      <c r="G919" s="7" t="str">
        <f>VLOOKUP(Table1[Parameter],$L$5:$M$133,2,0)</f>
        <v>% Efficiency Metrics</v>
      </c>
    </row>
    <row r="920" spans="2:7" x14ac:dyDescent="0.25">
      <c r="B920" s="7" t="s">
        <v>155</v>
      </c>
      <c r="C920" s="7" t="s">
        <v>142</v>
      </c>
      <c r="D920" s="7" t="s">
        <v>56</v>
      </c>
      <c r="E920" s="9">
        <v>0.40283158278696957</v>
      </c>
      <c r="F920" s="7" t="s">
        <v>134</v>
      </c>
      <c r="G920" s="7" t="str">
        <f>VLOOKUP(Table1[Parameter],$L$5:$M$133,2,0)</f>
        <v>% Efficiency Metrics</v>
      </c>
    </row>
    <row r="921" spans="2:7" x14ac:dyDescent="0.25">
      <c r="B921" s="7" t="s">
        <v>155</v>
      </c>
      <c r="C921" s="7" t="s">
        <v>143</v>
      </c>
      <c r="D921" s="7" t="s">
        <v>56</v>
      </c>
      <c r="E921" s="9">
        <v>0.43178038405539937</v>
      </c>
      <c r="F921" s="7" t="s">
        <v>134</v>
      </c>
      <c r="G921" s="7" t="str">
        <f>VLOOKUP(Table1[Parameter],$L$5:$M$133,2,0)</f>
        <v>% Efficiency Metrics</v>
      </c>
    </row>
    <row r="922" spans="2:7" x14ac:dyDescent="0.25">
      <c r="B922" s="7" t="s">
        <v>155</v>
      </c>
      <c r="C922" s="7" t="s">
        <v>144</v>
      </c>
      <c r="D922" s="7" t="s">
        <v>56</v>
      </c>
      <c r="E922" s="9">
        <v>0.42640511342907977</v>
      </c>
      <c r="F922" s="7" t="s">
        <v>134</v>
      </c>
      <c r="G922" s="7" t="str">
        <f>VLOOKUP(Table1[Parameter],$L$5:$M$133,2,0)</f>
        <v>% Efficiency Metrics</v>
      </c>
    </row>
    <row r="923" spans="2:7" x14ac:dyDescent="0.25">
      <c r="B923" s="7" t="s">
        <v>155</v>
      </c>
      <c r="C923" s="7" t="s">
        <v>133</v>
      </c>
      <c r="D923" s="7" t="s">
        <v>111</v>
      </c>
      <c r="E923" s="9">
        <v>0.34492977149922749</v>
      </c>
      <c r="F923" s="7" t="s">
        <v>134</v>
      </c>
      <c r="G923" s="7" t="str">
        <f>VLOOKUP(Table1[Parameter],$L$5:$M$133,2,0)</f>
        <v>% DD</v>
      </c>
    </row>
    <row r="924" spans="2:7" x14ac:dyDescent="0.25">
      <c r="B924" s="7" t="s">
        <v>155</v>
      </c>
      <c r="C924" s="7" t="s">
        <v>136</v>
      </c>
      <c r="D924" s="7" t="s">
        <v>111</v>
      </c>
      <c r="E924" s="9">
        <v>0.38582436399217224</v>
      </c>
      <c r="F924" s="7" t="s">
        <v>134</v>
      </c>
      <c r="G924" s="7" t="str">
        <f>VLOOKUP(Table1[Parameter],$L$5:$M$133,2,0)</f>
        <v>% DD</v>
      </c>
    </row>
    <row r="925" spans="2:7" x14ac:dyDescent="0.25">
      <c r="B925" s="7" t="s">
        <v>155</v>
      </c>
      <c r="C925" s="7" t="s">
        <v>137</v>
      </c>
      <c r="D925" s="7" t="s">
        <v>111</v>
      </c>
      <c r="E925" s="9">
        <v>0.37017871830737858</v>
      </c>
      <c r="F925" s="7" t="s">
        <v>134</v>
      </c>
      <c r="G925" s="7" t="str">
        <f>VLOOKUP(Table1[Parameter],$L$5:$M$133,2,0)</f>
        <v>% DD</v>
      </c>
    </row>
    <row r="926" spans="2:7" x14ac:dyDescent="0.25">
      <c r="B926" s="7" t="s">
        <v>155</v>
      </c>
      <c r="C926" s="7" t="s">
        <v>138</v>
      </c>
      <c r="D926" s="7" t="s">
        <v>111</v>
      </c>
      <c r="E926" s="9">
        <v>0.39951161240963701</v>
      </c>
      <c r="F926" s="7" t="s">
        <v>134</v>
      </c>
      <c r="G926" s="7" t="str">
        <f>VLOOKUP(Table1[Parameter],$L$5:$M$133,2,0)</f>
        <v>% DD</v>
      </c>
    </row>
    <row r="927" spans="2:7" x14ac:dyDescent="0.25">
      <c r="B927" s="7" t="s">
        <v>155</v>
      </c>
      <c r="C927" s="7" t="s">
        <v>139</v>
      </c>
      <c r="D927" s="7" t="s">
        <v>111</v>
      </c>
      <c r="E927" s="9">
        <v>0.38139709962179696</v>
      </c>
      <c r="F927" s="7" t="s">
        <v>134</v>
      </c>
      <c r="G927" s="7" t="str">
        <f>VLOOKUP(Table1[Parameter],$L$5:$M$133,2,0)</f>
        <v>% DD</v>
      </c>
    </row>
    <row r="928" spans="2:7" x14ac:dyDescent="0.25">
      <c r="B928" s="7" t="s">
        <v>155</v>
      </c>
      <c r="C928" s="7" t="s">
        <v>140</v>
      </c>
      <c r="D928" s="7" t="s">
        <v>111</v>
      </c>
      <c r="E928" s="9">
        <v>0.39270322524966411</v>
      </c>
      <c r="F928" s="7" t="s">
        <v>134</v>
      </c>
      <c r="G928" s="7" t="str">
        <f>VLOOKUP(Table1[Parameter],$L$5:$M$133,2,0)</f>
        <v>% DD</v>
      </c>
    </row>
    <row r="929" spans="2:7" x14ac:dyDescent="0.25">
      <c r="B929" s="7" t="s">
        <v>155</v>
      </c>
      <c r="C929" s="7" t="s">
        <v>141</v>
      </c>
      <c r="D929" s="7" t="s">
        <v>111</v>
      </c>
      <c r="E929" s="9">
        <v>0.35617535166525904</v>
      </c>
      <c r="F929" s="7" t="s">
        <v>134</v>
      </c>
      <c r="G929" s="7" t="str">
        <f>VLOOKUP(Table1[Parameter],$L$5:$M$133,2,0)</f>
        <v>% DD</v>
      </c>
    </row>
    <row r="930" spans="2:7" x14ac:dyDescent="0.25">
      <c r="B930" s="7" t="s">
        <v>155</v>
      </c>
      <c r="C930" s="7" t="s">
        <v>142</v>
      </c>
      <c r="D930" s="7" t="s">
        <v>111</v>
      </c>
      <c r="E930" s="9">
        <v>0.34755328800306778</v>
      </c>
      <c r="F930" s="7" t="s">
        <v>134</v>
      </c>
      <c r="G930" s="7" t="str">
        <f>VLOOKUP(Table1[Parameter],$L$5:$M$133,2,0)</f>
        <v>% DD</v>
      </c>
    </row>
    <row r="931" spans="2:7" x14ac:dyDescent="0.25">
      <c r="B931" s="7" t="s">
        <v>155</v>
      </c>
      <c r="C931" s="7" t="s">
        <v>143</v>
      </c>
      <c r="D931" s="7" t="s">
        <v>111</v>
      </c>
      <c r="E931" s="9">
        <v>0.31761327203839723</v>
      </c>
      <c r="F931" s="7" t="s">
        <v>134</v>
      </c>
      <c r="G931" s="7" t="str">
        <f>VLOOKUP(Table1[Parameter],$L$5:$M$133,2,0)</f>
        <v>% DD</v>
      </c>
    </row>
    <row r="932" spans="2:7" x14ac:dyDescent="0.25">
      <c r="B932" s="7" t="s">
        <v>155</v>
      </c>
      <c r="C932" s="7" t="s">
        <v>144</v>
      </c>
      <c r="D932" s="7" t="s">
        <v>111</v>
      </c>
      <c r="E932" s="9">
        <v>0.36868090869006637</v>
      </c>
      <c r="F932" s="7" t="s">
        <v>134</v>
      </c>
      <c r="G932" s="7" t="str">
        <f>VLOOKUP(Table1[Parameter],$L$5:$M$133,2,0)</f>
        <v>% DD</v>
      </c>
    </row>
    <row r="933" spans="2:7" x14ac:dyDescent="0.25">
      <c r="B933" s="7" t="s">
        <v>155</v>
      </c>
      <c r="C933" s="7" t="s">
        <v>133</v>
      </c>
      <c r="D933" s="7" t="s">
        <v>113</v>
      </c>
      <c r="E933" s="9">
        <v>7.6792571698946765E-2</v>
      </c>
      <c r="F933" s="7" t="s">
        <v>134</v>
      </c>
      <c r="G933" s="7" t="str">
        <f>VLOOKUP(Table1[Parameter],$L$5:$M$133,2,0)</f>
        <v>% DD</v>
      </c>
    </row>
    <row r="934" spans="2:7" x14ac:dyDescent="0.25">
      <c r="B934" s="7" t="s">
        <v>155</v>
      </c>
      <c r="C934" s="7" t="s">
        <v>136</v>
      </c>
      <c r="D934" s="7" t="s">
        <v>113</v>
      </c>
      <c r="E934" s="9">
        <v>7.5712052241980771E-2</v>
      </c>
      <c r="F934" s="7" t="s">
        <v>134</v>
      </c>
      <c r="G934" s="7" t="str">
        <f>VLOOKUP(Table1[Parameter],$L$5:$M$133,2,0)</f>
        <v>% DD</v>
      </c>
    </row>
    <row r="935" spans="2:7" x14ac:dyDescent="0.25">
      <c r="B935" s="7" t="s">
        <v>155</v>
      </c>
      <c r="C935" s="7" t="s">
        <v>137</v>
      </c>
      <c r="D935" s="7" t="s">
        <v>113</v>
      </c>
      <c r="E935" s="9">
        <v>7.2978873534235711E-2</v>
      </c>
      <c r="F935" s="7" t="s">
        <v>134</v>
      </c>
      <c r="G935" s="7" t="str">
        <f>VLOOKUP(Table1[Parameter],$L$5:$M$133,2,0)</f>
        <v>% DD</v>
      </c>
    </row>
    <row r="936" spans="2:7" x14ac:dyDescent="0.25">
      <c r="B936" s="7" t="s">
        <v>155</v>
      </c>
      <c r="C936" s="7" t="s">
        <v>138</v>
      </c>
      <c r="D936" s="7" t="s">
        <v>113</v>
      </c>
      <c r="E936" s="9">
        <v>6.786032026359394E-2</v>
      </c>
      <c r="F936" s="7" t="s">
        <v>134</v>
      </c>
      <c r="G936" s="7" t="str">
        <f>VLOOKUP(Table1[Parameter],$L$5:$M$133,2,0)</f>
        <v>% DD</v>
      </c>
    </row>
    <row r="937" spans="2:7" x14ac:dyDescent="0.25">
      <c r="B937" s="7" t="s">
        <v>155</v>
      </c>
      <c r="C937" s="7" t="s">
        <v>139</v>
      </c>
      <c r="D937" s="7" t="s">
        <v>113</v>
      </c>
      <c r="E937" s="9">
        <v>7.092872318158476E-2</v>
      </c>
      <c r="F937" s="7" t="s">
        <v>134</v>
      </c>
      <c r="G937" s="7" t="str">
        <f>VLOOKUP(Table1[Parameter],$L$5:$M$133,2,0)</f>
        <v>% DD</v>
      </c>
    </row>
    <row r="938" spans="2:7" x14ac:dyDescent="0.25">
      <c r="B938" s="7" t="s">
        <v>155</v>
      </c>
      <c r="C938" s="7" t="s">
        <v>140</v>
      </c>
      <c r="D938" s="7" t="s">
        <v>113</v>
      </c>
      <c r="E938" s="9">
        <v>7.1418947552821369E-2</v>
      </c>
      <c r="F938" s="7" t="s">
        <v>134</v>
      </c>
      <c r="G938" s="7" t="str">
        <f>VLOOKUP(Table1[Parameter],$L$5:$M$133,2,0)</f>
        <v>% DD</v>
      </c>
    </row>
    <row r="939" spans="2:7" x14ac:dyDescent="0.25">
      <c r="B939" s="7" t="s">
        <v>155</v>
      </c>
      <c r="C939" s="7" t="s">
        <v>141</v>
      </c>
      <c r="D939" s="7" t="s">
        <v>113</v>
      </c>
      <c r="E939" s="9">
        <v>8.779754083093276E-2</v>
      </c>
      <c r="F939" s="7" t="s">
        <v>134</v>
      </c>
      <c r="G939" s="7" t="str">
        <f>VLOOKUP(Table1[Parameter],$L$5:$M$133,2,0)</f>
        <v>% DD</v>
      </c>
    </row>
    <row r="940" spans="2:7" x14ac:dyDescent="0.25">
      <c r="B940" s="7" t="s">
        <v>155</v>
      </c>
      <c r="C940" s="7" t="s">
        <v>142</v>
      </c>
      <c r="D940" s="7" t="s">
        <v>113</v>
      </c>
      <c r="E940" s="9">
        <v>8.4917788232213173E-2</v>
      </c>
      <c r="F940" s="7" t="s">
        <v>134</v>
      </c>
      <c r="G940" s="7" t="str">
        <f>VLOOKUP(Table1[Parameter],$L$5:$M$133,2,0)</f>
        <v>% DD</v>
      </c>
    </row>
    <row r="941" spans="2:7" x14ac:dyDescent="0.25">
      <c r="B941" s="7" t="s">
        <v>155</v>
      </c>
      <c r="C941" s="7" t="s">
        <v>143</v>
      </c>
      <c r="D941" s="7" t="s">
        <v>113</v>
      </c>
      <c r="E941" s="9">
        <v>8.6559073708127279E-2</v>
      </c>
      <c r="F941" s="7" t="s">
        <v>134</v>
      </c>
      <c r="G941" s="7" t="str">
        <f>VLOOKUP(Table1[Parameter],$L$5:$M$133,2,0)</f>
        <v>% DD</v>
      </c>
    </row>
    <row r="942" spans="2:7" x14ac:dyDescent="0.25">
      <c r="B942" s="7" t="s">
        <v>155</v>
      </c>
      <c r="C942" s="7" t="s">
        <v>144</v>
      </c>
      <c r="D942" s="7" t="s">
        <v>113</v>
      </c>
      <c r="E942" s="9">
        <v>8.6404310991655478E-2</v>
      </c>
      <c r="F942" s="7" t="s">
        <v>134</v>
      </c>
      <c r="G942" s="7" t="str">
        <f>VLOOKUP(Table1[Parameter],$L$5:$M$133,2,0)</f>
        <v>% DD</v>
      </c>
    </row>
    <row r="943" spans="2:7" x14ac:dyDescent="0.25">
      <c r="B943" s="7" t="s">
        <v>155</v>
      </c>
      <c r="C943" s="7" t="s">
        <v>133</v>
      </c>
      <c r="D943" s="7" t="s">
        <v>114</v>
      </c>
      <c r="E943" s="9">
        <v>0.12746374860471013</v>
      </c>
      <c r="F943" s="7" t="s">
        <v>134</v>
      </c>
      <c r="G943" s="7" t="str">
        <f>VLOOKUP(Table1[Parameter],$L$5:$M$133,2,0)</f>
        <v>% DD</v>
      </c>
    </row>
    <row r="944" spans="2:7" x14ac:dyDescent="0.25">
      <c r="B944" s="7" t="s">
        <v>155</v>
      </c>
      <c r="C944" s="7" t="s">
        <v>136</v>
      </c>
      <c r="D944" s="7" t="s">
        <v>114</v>
      </c>
      <c r="E944" s="9">
        <v>0.12783571215859782</v>
      </c>
      <c r="F944" s="7" t="s">
        <v>134</v>
      </c>
      <c r="G944" s="7" t="str">
        <f>VLOOKUP(Table1[Parameter],$L$5:$M$133,2,0)</f>
        <v>% DD</v>
      </c>
    </row>
    <row r="945" spans="2:7" x14ac:dyDescent="0.25">
      <c r="B945" s="7" t="s">
        <v>155</v>
      </c>
      <c r="C945" s="7" t="s">
        <v>137</v>
      </c>
      <c r="D945" s="7" t="s">
        <v>114</v>
      </c>
      <c r="E945" s="9">
        <v>0.11981620174664157</v>
      </c>
      <c r="F945" s="7" t="s">
        <v>134</v>
      </c>
      <c r="G945" s="7" t="str">
        <f>VLOOKUP(Table1[Parameter],$L$5:$M$133,2,0)</f>
        <v>% DD</v>
      </c>
    </row>
    <row r="946" spans="2:7" x14ac:dyDescent="0.25">
      <c r="B946" s="7" t="s">
        <v>155</v>
      </c>
      <c r="C946" s="7" t="s">
        <v>138</v>
      </c>
      <c r="D946" s="7" t="s">
        <v>114</v>
      </c>
      <c r="E946" s="9">
        <v>0.11208245343761039</v>
      </c>
      <c r="F946" s="7" t="s">
        <v>134</v>
      </c>
      <c r="G946" s="7" t="str">
        <f>VLOOKUP(Table1[Parameter],$L$5:$M$133,2,0)</f>
        <v>% DD</v>
      </c>
    </row>
    <row r="947" spans="2:7" x14ac:dyDescent="0.25">
      <c r="B947" s="7" t="s">
        <v>155</v>
      </c>
      <c r="C947" s="7" t="s">
        <v>139</v>
      </c>
      <c r="D947" s="7" t="s">
        <v>114</v>
      </c>
      <c r="E947" s="9">
        <v>9.5200789204685943E-2</v>
      </c>
      <c r="F947" s="7" t="s">
        <v>134</v>
      </c>
      <c r="G947" s="7" t="str">
        <f>VLOOKUP(Table1[Parameter],$L$5:$M$133,2,0)</f>
        <v>% DD</v>
      </c>
    </row>
    <row r="948" spans="2:7" x14ac:dyDescent="0.25">
      <c r="B948" s="7" t="s">
        <v>155</v>
      </c>
      <c r="C948" s="7" t="s">
        <v>140</v>
      </c>
      <c r="D948" s="7" t="s">
        <v>114</v>
      </c>
      <c r="E948" s="9">
        <v>9.9857666005876269E-2</v>
      </c>
      <c r="F948" s="7" t="s">
        <v>134</v>
      </c>
      <c r="G948" s="7" t="str">
        <f>VLOOKUP(Table1[Parameter],$L$5:$M$133,2,0)</f>
        <v>% DD</v>
      </c>
    </row>
    <row r="949" spans="2:7" x14ac:dyDescent="0.25">
      <c r="B949" s="7" t="s">
        <v>155</v>
      </c>
      <c r="C949" s="7" t="s">
        <v>141</v>
      </c>
      <c r="D949" s="7" t="s">
        <v>114</v>
      </c>
      <c r="E949" s="9">
        <v>0.10874079214943828</v>
      </c>
      <c r="F949" s="7" t="s">
        <v>134</v>
      </c>
      <c r="G949" s="7" t="str">
        <f>VLOOKUP(Table1[Parameter],$L$5:$M$133,2,0)</f>
        <v>% DD</v>
      </c>
    </row>
    <row r="950" spans="2:7" x14ac:dyDescent="0.25">
      <c r="B950" s="7" t="s">
        <v>155</v>
      </c>
      <c r="C950" s="7" t="s">
        <v>142</v>
      </c>
      <c r="D950" s="7" t="s">
        <v>114</v>
      </c>
      <c r="E950" s="9">
        <v>9.7731460264312231E-2</v>
      </c>
      <c r="F950" s="7" t="s">
        <v>134</v>
      </c>
      <c r="G950" s="7" t="str">
        <f>VLOOKUP(Table1[Parameter],$L$5:$M$133,2,0)</f>
        <v>% DD</v>
      </c>
    </row>
    <row r="951" spans="2:7" x14ac:dyDescent="0.25">
      <c r="B951" s="7" t="s">
        <v>155</v>
      </c>
      <c r="C951" s="7" t="s">
        <v>143</v>
      </c>
      <c r="D951" s="7" t="s">
        <v>114</v>
      </c>
      <c r="E951" s="9">
        <v>9.1023394356686257E-2</v>
      </c>
      <c r="F951" s="7" t="s">
        <v>134</v>
      </c>
      <c r="G951" s="7" t="str">
        <f>VLOOKUP(Table1[Parameter],$L$5:$M$133,2,0)</f>
        <v>% DD</v>
      </c>
    </row>
    <row r="952" spans="2:7" x14ac:dyDescent="0.25">
      <c r="B952" s="7" t="s">
        <v>155</v>
      </c>
      <c r="C952" s="7" t="s">
        <v>144</v>
      </c>
      <c r="D952" s="7" t="s">
        <v>114</v>
      </c>
      <c r="E952" s="9">
        <v>9.4025605199132709E-2</v>
      </c>
      <c r="F952" s="7" t="s">
        <v>134</v>
      </c>
      <c r="G952" s="7" t="str">
        <f>VLOOKUP(Table1[Parameter],$L$5:$M$133,2,0)</f>
        <v>% DD</v>
      </c>
    </row>
    <row r="953" spans="2:7" x14ac:dyDescent="0.25">
      <c r="B953" s="7" t="s">
        <v>155</v>
      </c>
      <c r="C953" s="7" t="s">
        <v>133</v>
      </c>
      <c r="D953" s="7" t="s">
        <v>115</v>
      </c>
      <c r="E953" s="9">
        <v>2.1455179498976573E-2</v>
      </c>
      <c r="F953" s="7" t="s">
        <v>134</v>
      </c>
      <c r="G953" s="7" t="str">
        <f>VLOOKUP(Table1[Parameter],$L$5:$M$133,2,0)</f>
        <v>% DD</v>
      </c>
    </row>
    <row r="954" spans="2:7" x14ac:dyDescent="0.25">
      <c r="B954" s="7" t="s">
        <v>155</v>
      </c>
      <c r="C954" s="7" t="s">
        <v>136</v>
      </c>
      <c r="D954" s="7" t="s">
        <v>115</v>
      </c>
      <c r="E954" s="9">
        <v>1.9792818854760488E-2</v>
      </c>
      <c r="F954" s="7" t="s">
        <v>134</v>
      </c>
      <c r="G954" s="7" t="str">
        <f>VLOOKUP(Table1[Parameter],$L$5:$M$133,2,0)</f>
        <v>% DD</v>
      </c>
    </row>
    <row r="955" spans="2:7" x14ac:dyDescent="0.25">
      <c r="B955" s="7" t="s">
        <v>155</v>
      </c>
      <c r="C955" s="7" t="s">
        <v>137</v>
      </c>
      <c r="D955" s="7" t="s">
        <v>115</v>
      </c>
      <c r="E955" s="9">
        <v>1.7979312891107758E-2</v>
      </c>
      <c r="F955" s="7" t="s">
        <v>134</v>
      </c>
      <c r="G955" s="7" t="str">
        <f>VLOOKUP(Table1[Parameter],$L$5:$M$133,2,0)</f>
        <v>% DD</v>
      </c>
    </row>
    <row r="956" spans="2:7" x14ac:dyDescent="0.25">
      <c r="B956" s="7" t="s">
        <v>155</v>
      </c>
      <c r="C956" s="7" t="s">
        <v>138</v>
      </c>
      <c r="D956" s="7" t="s">
        <v>115</v>
      </c>
      <c r="E956" s="9">
        <v>1.8343157276174926E-2</v>
      </c>
      <c r="F956" s="7" t="s">
        <v>134</v>
      </c>
      <c r="G956" s="7" t="str">
        <f>VLOOKUP(Table1[Parameter],$L$5:$M$133,2,0)</f>
        <v>% DD</v>
      </c>
    </row>
    <row r="957" spans="2:7" x14ac:dyDescent="0.25">
      <c r="B957" s="7" t="s">
        <v>155</v>
      </c>
      <c r="C957" s="7" t="s">
        <v>139</v>
      </c>
      <c r="D957" s="7" t="s">
        <v>115</v>
      </c>
      <c r="E957" s="9">
        <v>1.8267494051366847E-2</v>
      </c>
      <c r="F957" s="7" t="s">
        <v>134</v>
      </c>
      <c r="G957" s="7" t="str">
        <f>VLOOKUP(Table1[Parameter],$L$5:$M$133,2,0)</f>
        <v>% DD</v>
      </c>
    </row>
    <row r="958" spans="2:7" x14ac:dyDescent="0.25">
      <c r="B958" s="7" t="s">
        <v>155</v>
      </c>
      <c r="C958" s="7" t="s">
        <v>140</v>
      </c>
      <c r="D958" s="7" t="s">
        <v>115</v>
      </c>
      <c r="E958" s="9">
        <v>1.5731963835572679E-2</v>
      </c>
      <c r="F958" s="7" t="s">
        <v>134</v>
      </c>
      <c r="G958" s="7" t="str">
        <f>VLOOKUP(Table1[Parameter],$L$5:$M$133,2,0)</f>
        <v>% DD</v>
      </c>
    </row>
    <row r="959" spans="2:7" x14ac:dyDescent="0.25">
      <c r="B959" s="7" t="s">
        <v>155</v>
      </c>
      <c r="C959" s="7" t="s">
        <v>141</v>
      </c>
      <c r="D959" s="7" t="s">
        <v>115</v>
      </c>
      <c r="E959" s="9">
        <v>1.4591716187701094E-2</v>
      </c>
      <c r="F959" s="7" t="s">
        <v>134</v>
      </c>
      <c r="G959" s="7" t="str">
        <f>VLOOKUP(Table1[Parameter],$L$5:$M$133,2,0)</f>
        <v>% DD</v>
      </c>
    </row>
    <row r="960" spans="2:7" x14ac:dyDescent="0.25">
      <c r="B960" s="7" t="s">
        <v>155</v>
      </c>
      <c r="C960" s="7" t="s">
        <v>142</v>
      </c>
      <c r="D960" s="7" t="s">
        <v>115</v>
      </c>
      <c r="E960" s="9">
        <v>1.366291304632479E-2</v>
      </c>
      <c r="F960" s="7" t="s">
        <v>134</v>
      </c>
      <c r="G960" s="7" t="str">
        <f>VLOOKUP(Table1[Parameter],$L$5:$M$133,2,0)</f>
        <v>% DD</v>
      </c>
    </row>
    <row r="961" spans="2:7" x14ac:dyDescent="0.25">
      <c r="B961" s="7" t="s">
        <v>155</v>
      </c>
      <c r="C961" s="7" t="s">
        <v>143</v>
      </c>
      <c r="D961" s="7" t="s">
        <v>115</v>
      </c>
      <c r="E961" s="9">
        <v>1.5040643108899779E-2</v>
      </c>
      <c r="F961" s="7" t="s">
        <v>134</v>
      </c>
      <c r="G961" s="7" t="str">
        <f>VLOOKUP(Table1[Parameter],$L$5:$M$133,2,0)</f>
        <v>% DD</v>
      </c>
    </row>
    <row r="962" spans="2:7" x14ac:dyDescent="0.25">
      <c r="B962" s="7" t="s">
        <v>155</v>
      </c>
      <c r="C962" s="7" t="s">
        <v>144</v>
      </c>
      <c r="D962" s="7" t="s">
        <v>115</v>
      </c>
      <c r="E962" s="9">
        <v>1.5443404584813086E-2</v>
      </c>
      <c r="F962" s="7" t="s">
        <v>134</v>
      </c>
      <c r="G962" s="7" t="str">
        <f>VLOOKUP(Table1[Parameter],$L$5:$M$133,2,0)</f>
        <v>% DD</v>
      </c>
    </row>
    <row r="963" spans="2:7" x14ac:dyDescent="0.25">
      <c r="B963" s="7" t="s">
        <v>155</v>
      </c>
      <c r="C963" s="7" t="s">
        <v>133</v>
      </c>
      <c r="D963" s="7" t="s">
        <v>116</v>
      </c>
      <c r="E963" s="9">
        <v>7.6960921427208354E-2</v>
      </c>
      <c r="F963" s="7" t="s">
        <v>134</v>
      </c>
      <c r="G963" s="7" t="str">
        <f>VLOOKUP(Table1[Parameter],$L$5:$M$133,2,0)</f>
        <v>% DD</v>
      </c>
    </row>
    <row r="964" spans="2:7" x14ac:dyDescent="0.25">
      <c r="B964" s="7" t="s">
        <v>155</v>
      </c>
      <c r="C964" s="7" t="s">
        <v>136</v>
      </c>
      <c r="D964" s="7" t="s">
        <v>116</v>
      </c>
      <c r="E964" s="9">
        <v>7.4245228168694527E-2</v>
      </c>
      <c r="F964" s="7" t="s">
        <v>134</v>
      </c>
      <c r="G964" s="7" t="str">
        <f>VLOOKUP(Table1[Parameter],$L$5:$M$133,2,0)</f>
        <v>% DD</v>
      </c>
    </row>
    <row r="965" spans="2:7" x14ac:dyDescent="0.25">
      <c r="B965" s="7" t="s">
        <v>155</v>
      </c>
      <c r="C965" s="7" t="s">
        <v>137</v>
      </c>
      <c r="D965" s="7" t="s">
        <v>116</v>
      </c>
      <c r="E965" s="9">
        <v>7.7372819385104027E-2</v>
      </c>
      <c r="F965" s="7" t="s">
        <v>134</v>
      </c>
      <c r="G965" s="7" t="str">
        <f>VLOOKUP(Table1[Parameter],$L$5:$M$133,2,0)</f>
        <v>% DD</v>
      </c>
    </row>
    <row r="966" spans="2:7" x14ac:dyDescent="0.25">
      <c r="B966" s="7" t="s">
        <v>155</v>
      </c>
      <c r="C966" s="7" t="s">
        <v>138</v>
      </c>
      <c r="D966" s="7" t="s">
        <v>116</v>
      </c>
      <c r="E966" s="9">
        <v>6.4372786292002146E-2</v>
      </c>
      <c r="F966" s="7" t="s">
        <v>134</v>
      </c>
      <c r="G966" s="7" t="str">
        <f>VLOOKUP(Table1[Parameter],$L$5:$M$133,2,0)</f>
        <v>% DD</v>
      </c>
    </row>
    <row r="967" spans="2:7" x14ac:dyDescent="0.25">
      <c r="B967" s="7" t="s">
        <v>155</v>
      </c>
      <c r="C967" s="7" t="s">
        <v>139</v>
      </c>
      <c r="D967" s="7" t="s">
        <v>116</v>
      </c>
      <c r="E967" s="9">
        <v>7.027190231354459E-2</v>
      </c>
      <c r="F967" s="7" t="s">
        <v>134</v>
      </c>
      <c r="G967" s="7" t="str">
        <f>VLOOKUP(Table1[Parameter],$L$5:$M$133,2,0)</f>
        <v>% DD</v>
      </c>
    </row>
    <row r="968" spans="2:7" x14ac:dyDescent="0.25">
      <c r="B968" s="7" t="s">
        <v>155</v>
      </c>
      <c r="C968" s="7" t="s">
        <v>140</v>
      </c>
      <c r="D968" s="7" t="s">
        <v>116</v>
      </c>
      <c r="E968" s="9">
        <v>6.598552443958404E-2</v>
      </c>
      <c r="F968" s="7" t="s">
        <v>134</v>
      </c>
      <c r="G968" s="7" t="str">
        <f>VLOOKUP(Table1[Parameter],$L$5:$M$133,2,0)</f>
        <v>% DD</v>
      </c>
    </row>
    <row r="969" spans="2:7" x14ac:dyDescent="0.25">
      <c r="B969" s="7" t="s">
        <v>155</v>
      </c>
      <c r="C969" s="7" t="s">
        <v>141</v>
      </c>
      <c r="D969" s="7" t="s">
        <v>116</v>
      </c>
      <c r="E969" s="9">
        <v>7.1888977625592917E-2</v>
      </c>
      <c r="F969" s="7" t="s">
        <v>134</v>
      </c>
      <c r="G969" s="7" t="str">
        <f>VLOOKUP(Table1[Parameter],$L$5:$M$133,2,0)</f>
        <v>% DD</v>
      </c>
    </row>
    <row r="970" spans="2:7" x14ac:dyDescent="0.25">
      <c r="B970" s="7" t="s">
        <v>155</v>
      </c>
      <c r="C970" s="7" t="s">
        <v>142</v>
      </c>
      <c r="D970" s="7" t="s">
        <v>116</v>
      </c>
      <c r="E970" s="9">
        <v>6.6919817806002674E-2</v>
      </c>
      <c r="F970" s="7" t="s">
        <v>134</v>
      </c>
      <c r="G970" s="7" t="str">
        <f>VLOOKUP(Table1[Parameter],$L$5:$M$133,2,0)</f>
        <v>% DD</v>
      </c>
    </row>
    <row r="971" spans="2:7" x14ac:dyDescent="0.25">
      <c r="B971" s="7" t="s">
        <v>155</v>
      </c>
      <c r="C971" s="7" t="s">
        <v>143</v>
      </c>
      <c r="D971" s="7" t="s">
        <v>116</v>
      </c>
      <c r="E971" s="9">
        <v>6.25131476164896E-2</v>
      </c>
      <c r="F971" s="7" t="s">
        <v>134</v>
      </c>
      <c r="G971" s="7" t="str">
        <f>VLOOKUP(Table1[Parameter],$L$5:$M$133,2,0)</f>
        <v>% DD</v>
      </c>
    </row>
    <row r="972" spans="2:7" x14ac:dyDescent="0.25">
      <c r="B972" s="7" t="s">
        <v>155</v>
      </c>
      <c r="C972" s="7" t="s">
        <v>144</v>
      </c>
      <c r="D972" s="7" t="s">
        <v>116</v>
      </c>
      <c r="E972" s="9">
        <v>6.0318683473180798E-2</v>
      </c>
      <c r="F972" s="7" t="s">
        <v>134</v>
      </c>
      <c r="G972" s="7" t="str">
        <f>VLOOKUP(Table1[Parameter],$L$5:$M$133,2,0)</f>
        <v>% DD</v>
      </c>
    </row>
    <row r="973" spans="2:7" x14ac:dyDescent="0.25">
      <c r="B973" s="7" t="s">
        <v>155</v>
      </c>
      <c r="C973" s="7" t="s">
        <v>133</v>
      </c>
      <c r="D973" s="7" t="s">
        <v>117</v>
      </c>
      <c r="E973" s="9">
        <v>9.9334389657681613E-2</v>
      </c>
      <c r="F973" s="7" t="s">
        <v>134</v>
      </c>
      <c r="G973" s="7" t="str">
        <f>VLOOKUP(Table1[Parameter],$L$5:$M$133,2,0)</f>
        <v>% DD</v>
      </c>
    </row>
    <row r="974" spans="2:7" x14ac:dyDescent="0.25">
      <c r="B974" s="7" t="s">
        <v>155</v>
      </c>
      <c r="C974" s="7" t="s">
        <v>136</v>
      </c>
      <c r="D974" s="7" t="s">
        <v>117</v>
      </c>
      <c r="E974" s="9">
        <v>7.3492015403027147E-2</v>
      </c>
      <c r="F974" s="7" t="s">
        <v>134</v>
      </c>
      <c r="G974" s="7" t="str">
        <f>VLOOKUP(Table1[Parameter],$L$5:$M$133,2,0)</f>
        <v>% DD</v>
      </c>
    </row>
    <row r="975" spans="2:7" x14ac:dyDescent="0.25">
      <c r="B975" s="7" t="s">
        <v>155</v>
      </c>
      <c r="C975" s="7" t="s">
        <v>137</v>
      </c>
      <c r="D975" s="7" t="s">
        <v>117</v>
      </c>
      <c r="E975" s="9">
        <v>9.4081168772752619E-2</v>
      </c>
      <c r="F975" s="7" t="s">
        <v>134</v>
      </c>
      <c r="G975" s="7" t="str">
        <f>VLOOKUP(Table1[Parameter],$L$5:$M$133,2,0)</f>
        <v>% DD</v>
      </c>
    </row>
    <row r="976" spans="2:7" x14ac:dyDescent="0.25">
      <c r="B976" s="7" t="s">
        <v>155</v>
      </c>
      <c r="C976" s="7" t="s">
        <v>138</v>
      </c>
      <c r="D976" s="7" t="s">
        <v>117</v>
      </c>
      <c r="E976" s="9">
        <v>8.9463565208704146E-2</v>
      </c>
      <c r="F976" s="7" t="s">
        <v>134</v>
      </c>
      <c r="G976" s="7" t="str">
        <f>VLOOKUP(Table1[Parameter],$L$5:$M$133,2,0)</f>
        <v>% DD</v>
      </c>
    </row>
    <row r="977" spans="2:7" x14ac:dyDescent="0.25">
      <c r="B977" s="7" t="s">
        <v>155</v>
      </c>
      <c r="C977" s="7" t="s">
        <v>139</v>
      </c>
      <c r="D977" s="7" t="s">
        <v>117</v>
      </c>
      <c r="E977" s="9">
        <v>9.0117976167162134E-2</v>
      </c>
      <c r="F977" s="7" t="s">
        <v>134</v>
      </c>
      <c r="G977" s="7" t="str">
        <f>VLOOKUP(Table1[Parameter],$L$5:$M$133,2,0)</f>
        <v>% DD</v>
      </c>
    </row>
    <row r="978" spans="2:7" x14ac:dyDescent="0.25">
      <c r="B978" s="7" t="s">
        <v>155</v>
      </c>
      <c r="C978" s="7" t="s">
        <v>140</v>
      </c>
      <c r="D978" s="7" t="s">
        <v>117</v>
      </c>
      <c r="E978" s="9">
        <v>8.4676248181311517E-2</v>
      </c>
      <c r="F978" s="7" t="s">
        <v>134</v>
      </c>
      <c r="G978" s="7" t="str">
        <f>VLOOKUP(Table1[Parameter],$L$5:$M$133,2,0)</f>
        <v>% DD</v>
      </c>
    </row>
    <row r="979" spans="2:7" x14ac:dyDescent="0.25">
      <c r="B979" s="7" t="s">
        <v>155</v>
      </c>
      <c r="C979" s="7" t="s">
        <v>141</v>
      </c>
      <c r="D979" s="7" t="s">
        <v>117</v>
      </c>
      <c r="E979" s="9">
        <v>8.3269842214510337E-2</v>
      </c>
      <c r="F979" s="7" t="s">
        <v>134</v>
      </c>
      <c r="G979" s="7" t="str">
        <f>VLOOKUP(Table1[Parameter],$L$5:$M$133,2,0)</f>
        <v>% DD</v>
      </c>
    </row>
    <row r="980" spans="2:7" x14ac:dyDescent="0.25">
      <c r="B980" s="7" t="s">
        <v>155</v>
      </c>
      <c r="C980" s="7" t="s">
        <v>142</v>
      </c>
      <c r="D980" s="7" t="s">
        <v>117</v>
      </c>
      <c r="E980" s="9">
        <v>8.60148388371475E-2</v>
      </c>
      <c r="F980" s="7" t="s">
        <v>134</v>
      </c>
      <c r="G980" s="7" t="str">
        <f>VLOOKUP(Table1[Parameter],$L$5:$M$133,2,0)</f>
        <v>% DD</v>
      </c>
    </row>
    <row r="981" spans="2:7" x14ac:dyDescent="0.25">
      <c r="B981" s="7" t="s">
        <v>155</v>
      </c>
      <c r="C981" s="7" t="s">
        <v>143</v>
      </c>
      <c r="D981" s="7" t="s">
        <v>117</v>
      </c>
      <c r="E981" s="9">
        <v>9.0265248396350514E-2</v>
      </c>
      <c r="F981" s="7" t="s">
        <v>134</v>
      </c>
      <c r="G981" s="7" t="str">
        <f>VLOOKUP(Table1[Parameter],$L$5:$M$133,2,0)</f>
        <v>% DD</v>
      </c>
    </row>
    <row r="982" spans="2:7" x14ac:dyDescent="0.25">
      <c r="B982" s="7" t="s">
        <v>155</v>
      </c>
      <c r="C982" s="7" t="s">
        <v>144</v>
      </c>
      <c r="D982" s="7" t="s">
        <v>117</v>
      </c>
      <c r="E982" s="9">
        <v>7.1005757047656631E-2</v>
      </c>
      <c r="F982" s="7" t="s">
        <v>134</v>
      </c>
      <c r="G982" s="7" t="str">
        <f>VLOOKUP(Table1[Parameter],$L$5:$M$133,2,0)</f>
        <v>% DD</v>
      </c>
    </row>
    <row r="983" spans="2:7" x14ac:dyDescent="0.25">
      <c r="B983" s="7" t="s">
        <v>155</v>
      </c>
      <c r="C983" s="7" t="s">
        <v>133</v>
      </c>
      <c r="D983" s="7" t="s">
        <v>118</v>
      </c>
      <c r="E983" s="9">
        <v>7.3387113318638425E-2</v>
      </c>
      <c r="F983" s="7" t="s">
        <v>134</v>
      </c>
      <c r="G983" s="7" t="str">
        <f>VLOOKUP(Table1[Parameter],$L$5:$M$133,2,0)</f>
        <v>% DD</v>
      </c>
    </row>
    <row r="984" spans="2:7" x14ac:dyDescent="0.25">
      <c r="B984" s="7" t="s">
        <v>155</v>
      </c>
      <c r="C984" s="7" t="s">
        <v>136</v>
      </c>
      <c r="D984" s="7" t="s">
        <v>118</v>
      </c>
      <c r="E984" s="9">
        <v>7.6222344336722023E-2</v>
      </c>
      <c r="F984" s="7" t="s">
        <v>134</v>
      </c>
      <c r="G984" s="7" t="str">
        <f>VLOOKUP(Table1[Parameter],$L$5:$M$133,2,0)</f>
        <v>% DD</v>
      </c>
    </row>
    <row r="985" spans="2:7" x14ac:dyDescent="0.25">
      <c r="B985" s="7" t="s">
        <v>155</v>
      </c>
      <c r="C985" s="7" t="s">
        <v>137</v>
      </c>
      <c r="D985" s="7" t="s">
        <v>118</v>
      </c>
      <c r="E985" s="9">
        <v>7.4492726397013417E-2</v>
      </c>
      <c r="F985" s="7" t="s">
        <v>134</v>
      </c>
      <c r="G985" s="7" t="str">
        <f>VLOOKUP(Table1[Parameter],$L$5:$M$133,2,0)</f>
        <v>% DD</v>
      </c>
    </row>
    <row r="986" spans="2:7" x14ac:dyDescent="0.25">
      <c r="B986" s="7" t="s">
        <v>155</v>
      </c>
      <c r="C986" s="7" t="s">
        <v>138</v>
      </c>
      <c r="D986" s="7" t="s">
        <v>118</v>
      </c>
      <c r="E986" s="9">
        <v>7.0767877309649313E-2</v>
      </c>
      <c r="F986" s="7" t="s">
        <v>134</v>
      </c>
      <c r="G986" s="7" t="str">
        <f>VLOOKUP(Table1[Parameter],$L$5:$M$133,2,0)</f>
        <v>% DD</v>
      </c>
    </row>
    <row r="987" spans="2:7" x14ac:dyDescent="0.25">
      <c r="B987" s="7" t="s">
        <v>155</v>
      </c>
      <c r="C987" s="7" t="s">
        <v>139</v>
      </c>
      <c r="D987" s="7" t="s">
        <v>118</v>
      </c>
      <c r="E987" s="9">
        <v>7.4676696617213434E-2</v>
      </c>
      <c r="F987" s="7" t="s">
        <v>134</v>
      </c>
      <c r="G987" s="7" t="str">
        <f>VLOOKUP(Table1[Parameter],$L$5:$M$133,2,0)</f>
        <v>% DD</v>
      </c>
    </row>
    <row r="988" spans="2:7" x14ac:dyDescent="0.25">
      <c r="B988" s="7" t="s">
        <v>155</v>
      </c>
      <c r="C988" s="7" t="s">
        <v>140</v>
      </c>
      <c r="D988" s="7" t="s">
        <v>118</v>
      </c>
      <c r="E988" s="9">
        <v>6.7172527719547709E-2</v>
      </c>
      <c r="F988" s="7" t="s">
        <v>134</v>
      </c>
      <c r="G988" s="7" t="str">
        <f>VLOOKUP(Table1[Parameter],$L$5:$M$133,2,0)</f>
        <v>% DD</v>
      </c>
    </row>
    <row r="989" spans="2:7" x14ac:dyDescent="0.25">
      <c r="B989" s="7" t="s">
        <v>155</v>
      </c>
      <c r="C989" s="7" t="s">
        <v>141</v>
      </c>
      <c r="D989" s="7" t="s">
        <v>118</v>
      </c>
      <c r="E989" s="9">
        <v>7.1319678842998085E-2</v>
      </c>
      <c r="F989" s="7" t="s">
        <v>134</v>
      </c>
      <c r="G989" s="7" t="str">
        <f>VLOOKUP(Table1[Parameter],$L$5:$M$133,2,0)</f>
        <v>% DD</v>
      </c>
    </row>
    <row r="990" spans="2:7" x14ac:dyDescent="0.25">
      <c r="B990" s="7" t="s">
        <v>155</v>
      </c>
      <c r="C990" s="7" t="s">
        <v>142</v>
      </c>
      <c r="D990" s="7" t="s">
        <v>118</v>
      </c>
      <c r="E990" s="9">
        <v>7.2532258511037229E-2</v>
      </c>
      <c r="F990" s="7" t="s">
        <v>134</v>
      </c>
      <c r="G990" s="7" t="str">
        <f>VLOOKUP(Table1[Parameter],$L$5:$M$133,2,0)</f>
        <v>% DD</v>
      </c>
    </row>
    <row r="991" spans="2:7" x14ac:dyDescent="0.25">
      <c r="B991" s="7" t="s">
        <v>155</v>
      </c>
      <c r="C991" s="7" t="s">
        <v>143</v>
      </c>
      <c r="D991" s="7" t="s">
        <v>118</v>
      </c>
      <c r="E991" s="9">
        <v>7.4817416648309487E-2</v>
      </c>
      <c r="F991" s="7" t="s">
        <v>134</v>
      </c>
      <c r="G991" s="7" t="str">
        <f>VLOOKUP(Table1[Parameter],$L$5:$M$133,2,0)</f>
        <v>% DD</v>
      </c>
    </row>
    <row r="992" spans="2:7" x14ac:dyDescent="0.25">
      <c r="B992" s="7" t="s">
        <v>155</v>
      </c>
      <c r="C992" s="7" t="s">
        <v>144</v>
      </c>
      <c r="D992" s="7" t="s">
        <v>118</v>
      </c>
      <c r="E992" s="9">
        <v>7.2086110438681572E-2</v>
      </c>
      <c r="F992" s="7" t="s">
        <v>134</v>
      </c>
      <c r="G992" s="7" t="str">
        <f>VLOOKUP(Table1[Parameter],$L$5:$M$133,2,0)</f>
        <v>% DD</v>
      </c>
    </row>
    <row r="993" spans="2:7" x14ac:dyDescent="0.25">
      <c r="B993" s="7" t="s">
        <v>155</v>
      </c>
      <c r="C993" s="7" t="s">
        <v>133</v>
      </c>
      <c r="D993" s="7" t="s">
        <v>119</v>
      </c>
      <c r="E993" s="9">
        <v>0.8287287829541351</v>
      </c>
      <c r="F993" s="7" t="s">
        <v>134</v>
      </c>
      <c r="G993" s="7" t="str">
        <f>VLOOKUP(Table1[Parameter],$L$5:$M$133,2,0)</f>
        <v>% DD</v>
      </c>
    </row>
    <row r="994" spans="2:7" x14ac:dyDescent="0.25">
      <c r="B994" s="7" t="s">
        <v>155</v>
      </c>
      <c r="C994" s="7" t="s">
        <v>136</v>
      </c>
      <c r="D994" s="7" t="s">
        <v>119</v>
      </c>
      <c r="E994" s="9">
        <v>0.73606873293720887</v>
      </c>
      <c r="F994" s="7" t="s">
        <v>134</v>
      </c>
      <c r="G994" s="7" t="str">
        <f>VLOOKUP(Table1[Parameter],$L$5:$M$133,2,0)</f>
        <v>% DD</v>
      </c>
    </row>
    <row r="995" spans="2:7" x14ac:dyDescent="0.25">
      <c r="B995" s="7" t="s">
        <v>155</v>
      </c>
      <c r="C995" s="7" t="s">
        <v>137</v>
      </c>
      <c r="D995" s="7" t="s">
        <v>119</v>
      </c>
      <c r="E995" s="9">
        <v>0.86768707482993201</v>
      </c>
      <c r="F995" s="7" t="s">
        <v>134</v>
      </c>
      <c r="G995" s="7" t="str">
        <f>VLOOKUP(Table1[Parameter],$L$5:$M$133,2,0)</f>
        <v>% DD</v>
      </c>
    </row>
    <row r="996" spans="2:7" x14ac:dyDescent="0.25">
      <c r="B996" s="7" t="s">
        <v>155</v>
      </c>
      <c r="C996" s="7" t="s">
        <v>138</v>
      </c>
      <c r="D996" s="7" t="s">
        <v>119</v>
      </c>
      <c r="E996" s="9">
        <v>1.0561633131470991</v>
      </c>
      <c r="F996" s="7" t="s">
        <v>134</v>
      </c>
      <c r="G996" s="7" t="str">
        <f>VLOOKUP(Table1[Parameter],$L$5:$M$133,2,0)</f>
        <v>% DD</v>
      </c>
    </row>
    <row r="997" spans="2:7" x14ac:dyDescent="0.25">
      <c r="B997" s="7" t="s">
        <v>155</v>
      </c>
      <c r="C997" s="7" t="s">
        <v>139</v>
      </c>
      <c r="D997" s="7" t="s">
        <v>119</v>
      </c>
      <c r="E997" s="9">
        <v>0.12033331958252548</v>
      </c>
      <c r="F997" s="7" t="s">
        <v>134</v>
      </c>
      <c r="G997" s="7" t="str">
        <f>VLOOKUP(Table1[Parameter],$L$5:$M$133,2,0)</f>
        <v>% DD</v>
      </c>
    </row>
    <row r="998" spans="2:7" x14ac:dyDescent="0.25">
      <c r="B998" s="7" t="s">
        <v>155</v>
      </c>
      <c r="C998" s="7" t="s">
        <v>140</v>
      </c>
      <c r="D998" s="7" t="s">
        <v>119</v>
      </c>
      <c r="E998" s="9">
        <v>0.33839285714285711</v>
      </c>
      <c r="F998" s="7" t="s">
        <v>134</v>
      </c>
      <c r="G998" s="7" t="str">
        <f>VLOOKUP(Table1[Parameter],$L$5:$M$133,2,0)</f>
        <v>% DD</v>
      </c>
    </row>
    <row r="999" spans="2:7" x14ac:dyDescent="0.25">
      <c r="B999" s="7" t="s">
        <v>155</v>
      </c>
      <c r="C999" s="7" t="s">
        <v>141</v>
      </c>
      <c r="D999" s="7" t="s">
        <v>119</v>
      </c>
      <c r="E999" s="9">
        <v>0.93256147051802329</v>
      </c>
      <c r="F999" s="7" t="s">
        <v>134</v>
      </c>
      <c r="G999" s="7" t="str">
        <f>VLOOKUP(Table1[Parameter],$L$5:$M$133,2,0)</f>
        <v>% DD</v>
      </c>
    </row>
    <row r="1000" spans="2:7" x14ac:dyDescent="0.25">
      <c r="B1000" s="7" t="s">
        <v>155</v>
      </c>
      <c r="C1000" s="7" t="s">
        <v>142</v>
      </c>
      <c r="D1000" s="7" t="s">
        <v>119</v>
      </c>
      <c r="E1000" s="9">
        <v>1.0723972003499562</v>
      </c>
      <c r="F1000" s="7" t="s">
        <v>134</v>
      </c>
      <c r="G1000" s="7" t="str">
        <f>VLOOKUP(Table1[Parameter],$L$5:$M$133,2,0)</f>
        <v>% DD</v>
      </c>
    </row>
    <row r="1001" spans="2:7" x14ac:dyDescent="0.25">
      <c r="B1001" s="7" t="s">
        <v>155</v>
      </c>
      <c r="C1001" s="7" t="s">
        <v>143</v>
      </c>
      <c r="D1001" s="7" t="s">
        <v>119</v>
      </c>
      <c r="E1001" s="9">
        <v>3.201837416481069</v>
      </c>
      <c r="F1001" s="7" t="s">
        <v>134</v>
      </c>
      <c r="G1001" s="7" t="str">
        <f>VLOOKUP(Table1[Parameter],$L$5:$M$133,2,0)</f>
        <v>% DD</v>
      </c>
    </row>
    <row r="1002" spans="2:7" x14ac:dyDescent="0.25">
      <c r="B1002" s="7" t="s">
        <v>155</v>
      </c>
      <c r="C1002" s="7" t="s">
        <v>144</v>
      </c>
      <c r="D1002" s="7" t="s">
        <v>119</v>
      </c>
      <c r="E1002" s="9">
        <v>5.3125000000000009</v>
      </c>
      <c r="F1002" s="7" t="s">
        <v>134</v>
      </c>
      <c r="G1002" s="7" t="str">
        <f>VLOOKUP(Table1[Parameter],$L$5:$M$133,2,0)</f>
        <v>% DD</v>
      </c>
    </row>
    <row r="1003" spans="2:7" x14ac:dyDescent="0.25">
      <c r="B1003" s="7" t="s">
        <v>155</v>
      </c>
      <c r="C1003" s="7" t="s">
        <v>133</v>
      </c>
      <c r="D1003" s="7" t="s">
        <v>120</v>
      </c>
      <c r="E1003" s="9">
        <v>0.32581243765720791</v>
      </c>
      <c r="F1003" s="7" t="s">
        <v>134</v>
      </c>
      <c r="G1003" s="7" t="str">
        <f>VLOOKUP(Table1[Parameter],$L$5:$M$133,2,0)</f>
        <v>% DD</v>
      </c>
    </row>
    <row r="1004" spans="2:7" x14ac:dyDescent="0.25">
      <c r="B1004" s="7" t="s">
        <v>155</v>
      </c>
      <c r="C1004" s="7" t="s">
        <v>136</v>
      </c>
      <c r="D1004" s="7" t="s">
        <v>120</v>
      </c>
      <c r="E1004" s="9">
        <v>0.31815620178967485</v>
      </c>
      <c r="F1004" s="7" t="s">
        <v>134</v>
      </c>
      <c r="G1004" s="7" t="str">
        <f>VLOOKUP(Table1[Parameter],$L$5:$M$133,2,0)</f>
        <v>% DD</v>
      </c>
    </row>
    <row r="1005" spans="2:7" x14ac:dyDescent="0.25">
      <c r="B1005" s="7" t="s">
        <v>155</v>
      </c>
      <c r="C1005" s="7" t="s">
        <v>137</v>
      </c>
      <c r="D1005" s="7" t="s">
        <v>120</v>
      </c>
      <c r="E1005" s="9">
        <v>0.31039631768677434</v>
      </c>
      <c r="F1005" s="7" t="s">
        <v>134</v>
      </c>
      <c r="G1005" s="7" t="str">
        <f>VLOOKUP(Table1[Parameter],$L$5:$M$133,2,0)</f>
        <v>% DD</v>
      </c>
    </row>
    <row r="1006" spans="2:7" x14ac:dyDescent="0.25">
      <c r="B1006" s="7" t="s">
        <v>155</v>
      </c>
      <c r="C1006" s="7" t="s">
        <v>138</v>
      </c>
      <c r="D1006" s="7" t="s">
        <v>120</v>
      </c>
      <c r="E1006" s="9">
        <v>0.30723730713645758</v>
      </c>
      <c r="F1006" s="7" t="s">
        <v>134</v>
      </c>
      <c r="G1006" s="7" t="str">
        <f>VLOOKUP(Table1[Parameter],$L$5:$M$133,2,0)</f>
        <v>% DD</v>
      </c>
    </row>
    <row r="1007" spans="2:7" x14ac:dyDescent="0.25">
      <c r="B1007" s="7" t="s">
        <v>155</v>
      </c>
      <c r="C1007" s="7" t="s">
        <v>139</v>
      </c>
      <c r="D1007" s="7" t="s">
        <v>120</v>
      </c>
      <c r="E1007" s="9">
        <v>0.31114541950956015</v>
      </c>
      <c r="F1007" s="7" t="s">
        <v>134</v>
      </c>
      <c r="G1007" s="7" t="str">
        <f>VLOOKUP(Table1[Parameter],$L$5:$M$133,2,0)</f>
        <v>% DD</v>
      </c>
    </row>
    <row r="1008" spans="2:7" x14ac:dyDescent="0.25">
      <c r="B1008" s="7" t="s">
        <v>155</v>
      </c>
      <c r="C1008" s="7" t="s">
        <v>140</v>
      </c>
      <c r="D1008" s="7" t="s">
        <v>120</v>
      </c>
      <c r="E1008" s="9">
        <v>0.32003927015990058</v>
      </c>
      <c r="F1008" s="7" t="s">
        <v>134</v>
      </c>
      <c r="G1008" s="7" t="str">
        <f>VLOOKUP(Table1[Parameter],$L$5:$M$133,2,0)</f>
        <v>% DD</v>
      </c>
    </row>
    <row r="1009" spans="2:7" x14ac:dyDescent="0.25">
      <c r="B1009" s="7" t="s">
        <v>155</v>
      </c>
      <c r="C1009" s="7" t="s">
        <v>141</v>
      </c>
      <c r="D1009" s="7" t="s">
        <v>120</v>
      </c>
      <c r="E1009" s="9">
        <v>0.36060197576295155</v>
      </c>
      <c r="F1009" s="7" t="s">
        <v>134</v>
      </c>
      <c r="G1009" s="7" t="str">
        <f>VLOOKUP(Table1[Parameter],$L$5:$M$133,2,0)</f>
        <v>% DD</v>
      </c>
    </row>
    <row r="1010" spans="2:7" x14ac:dyDescent="0.25">
      <c r="B1010" s="7" t="s">
        <v>155</v>
      </c>
      <c r="C1010" s="7" t="s">
        <v>142</v>
      </c>
      <c r="D1010" s="7" t="s">
        <v>120</v>
      </c>
      <c r="E1010" s="9">
        <v>0.34624854614159711</v>
      </c>
      <c r="F1010" s="7" t="s">
        <v>134</v>
      </c>
      <c r="G1010" s="7" t="str">
        <f>VLOOKUP(Table1[Parameter],$L$5:$M$133,2,0)</f>
        <v>% DD</v>
      </c>
    </row>
    <row r="1011" spans="2:7" x14ac:dyDescent="0.25">
      <c r="B1011" s="7" t="s">
        <v>155</v>
      </c>
      <c r="C1011" s="7" t="s">
        <v>143</v>
      </c>
      <c r="D1011" s="7" t="s">
        <v>120</v>
      </c>
      <c r="E1011" s="9">
        <v>0.33984678136906482</v>
      </c>
      <c r="F1011" s="7" t="s">
        <v>134</v>
      </c>
      <c r="G1011" s="7" t="str">
        <f>VLOOKUP(Table1[Parameter],$L$5:$M$133,2,0)</f>
        <v>% DD</v>
      </c>
    </row>
    <row r="1012" spans="2:7" x14ac:dyDescent="0.25">
      <c r="B1012" s="7" t="s">
        <v>155</v>
      </c>
      <c r="C1012" s="7" t="s">
        <v>144</v>
      </c>
      <c r="D1012" s="7" t="s">
        <v>120</v>
      </c>
      <c r="E1012" s="9">
        <v>0.32971171530594023</v>
      </c>
      <c r="F1012" s="7" t="s">
        <v>134</v>
      </c>
      <c r="G1012" s="7" t="str">
        <f>VLOOKUP(Table1[Parameter],$L$5:$M$133,2,0)</f>
        <v>% DD</v>
      </c>
    </row>
    <row r="1013" spans="2:7" x14ac:dyDescent="0.25">
      <c r="B1013" s="7" t="s">
        <v>155</v>
      </c>
      <c r="C1013" s="7" t="s">
        <v>133</v>
      </c>
      <c r="D1013" s="7" t="s">
        <v>53</v>
      </c>
      <c r="E1013" s="9">
        <v>0.2179229721569417</v>
      </c>
      <c r="F1013" s="7" t="s">
        <v>134</v>
      </c>
      <c r="G1013" s="7" t="str">
        <f>VLOOKUP(Table1[Parameter],$L$5:$M$133,2,0)</f>
        <v>% Efficiency Metrics</v>
      </c>
    </row>
    <row r="1014" spans="2:7" x14ac:dyDescent="0.25">
      <c r="B1014" s="7" t="s">
        <v>155</v>
      </c>
      <c r="C1014" s="7" t="s">
        <v>136</v>
      </c>
      <c r="D1014" s="7" t="s">
        <v>53</v>
      </c>
      <c r="E1014" s="9">
        <v>0.22236920006239544</v>
      </c>
      <c r="F1014" s="7" t="s">
        <v>134</v>
      </c>
      <c r="G1014" s="7" t="str">
        <f>VLOOKUP(Table1[Parameter],$L$5:$M$133,2,0)</f>
        <v>% Efficiency Metrics</v>
      </c>
    </row>
    <row r="1015" spans="2:7" x14ac:dyDescent="0.25">
      <c r="B1015" s="7" t="s">
        <v>155</v>
      </c>
      <c r="C1015" s="7" t="s">
        <v>137</v>
      </c>
      <c r="D1015" s="7" t="s">
        <v>53</v>
      </c>
      <c r="E1015" s="9">
        <v>0.23601346053689035</v>
      </c>
      <c r="F1015" s="7" t="s">
        <v>134</v>
      </c>
      <c r="G1015" s="7" t="str">
        <f>VLOOKUP(Table1[Parameter],$L$5:$M$133,2,0)</f>
        <v>% Efficiency Metrics</v>
      </c>
    </row>
    <row r="1016" spans="2:7" x14ac:dyDescent="0.25">
      <c r="B1016" s="7" t="s">
        <v>155</v>
      </c>
      <c r="C1016" s="7" t="s">
        <v>138</v>
      </c>
      <c r="D1016" s="7" t="s">
        <v>53</v>
      </c>
      <c r="E1016" s="9">
        <v>0.24062213279448977</v>
      </c>
      <c r="F1016" s="7" t="s">
        <v>134</v>
      </c>
      <c r="G1016" s="7" t="str">
        <f>VLOOKUP(Table1[Parameter],$L$5:$M$133,2,0)</f>
        <v>% Efficiency Metrics</v>
      </c>
    </row>
    <row r="1017" spans="2:7" x14ac:dyDescent="0.25">
      <c r="B1017" s="7" t="s">
        <v>155</v>
      </c>
      <c r="C1017" s="7" t="s">
        <v>139</v>
      </c>
      <c r="D1017" s="7" t="s">
        <v>53</v>
      </c>
      <c r="E1017" s="9">
        <v>0.25183458083980736</v>
      </c>
      <c r="F1017" s="7" t="s">
        <v>134</v>
      </c>
      <c r="G1017" s="7" t="str">
        <f>VLOOKUP(Table1[Parameter],$L$5:$M$133,2,0)</f>
        <v>% Efficiency Metrics</v>
      </c>
    </row>
    <row r="1018" spans="2:7" x14ac:dyDescent="0.25">
      <c r="B1018" s="7" t="s">
        <v>155</v>
      </c>
      <c r="C1018" s="7" t="s">
        <v>140</v>
      </c>
      <c r="D1018" s="7" t="s">
        <v>53</v>
      </c>
      <c r="E1018" s="9">
        <v>0.24894073882291717</v>
      </c>
      <c r="F1018" s="7" t="s">
        <v>134</v>
      </c>
      <c r="G1018" s="7" t="str">
        <f>VLOOKUP(Table1[Parameter],$L$5:$M$133,2,0)</f>
        <v>% Efficiency Metrics</v>
      </c>
    </row>
    <row r="1019" spans="2:7" x14ac:dyDescent="0.25">
      <c r="B1019" s="7" t="s">
        <v>155</v>
      </c>
      <c r="C1019" s="7" t="s">
        <v>141</v>
      </c>
      <c r="D1019" s="7" t="s">
        <v>53</v>
      </c>
      <c r="E1019" s="9">
        <v>0.23842687684507849</v>
      </c>
      <c r="F1019" s="7" t="s">
        <v>134</v>
      </c>
      <c r="G1019" s="7" t="str">
        <f>VLOOKUP(Table1[Parameter],$L$5:$M$133,2,0)</f>
        <v>% Efficiency Metrics</v>
      </c>
    </row>
    <row r="1020" spans="2:7" x14ac:dyDescent="0.25">
      <c r="B1020" s="7" t="s">
        <v>155</v>
      </c>
      <c r="C1020" s="7" t="s">
        <v>142</v>
      </c>
      <c r="D1020" s="7" t="s">
        <v>53</v>
      </c>
      <c r="E1020" s="9">
        <v>0.2405896052151629</v>
      </c>
      <c r="F1020" s="7" t="s">
        <v>134</v>
      </c>
      <c r="G1020" s="7" t="str">
        <f>VLOOKUP(Table1[Parameter],$L$5:$M$133,2,0)</f>
        <v>% Efficiency Metrics</v>
      </c>
    </row>
    <row r="1021" spans="2:7" x14ac:dyDescent="0.25">
      <c r="B1021" s="7" t="s">
        <v>155</v>
      </c>
      <c r="C1021" s="7" t="s">
        <v>143</v>
      </c>
      <c r="D1021" s="7" t="s">
        <v>53</v>
      </c>
      <c r="E1021" s="9">
        <v>0.25941254263049918</v>
      </c>
      <c r="F1021" s="7" t="s">
        <v>134</v>
      </c>
      <c r="G1021" s="7" t="str">
        <f>VLOOKUP(Table1[Parameter],$L$5:$M$133,2,0)</f>
        <v>% Efficiency Metrics</v>
      </c>
    </row>
    <row r="1022" spans="2:7" x14ac:dyDescent="0.25">
      <c r="B1022" s="7" t="s">
        <v>155</v>
      </c>
      <c r="C1022" s="7" t="s">
        <v>144</v>
      </c>
      <c r="D1022" s="7" t="s">
        <v>53</v>
      </c>
      <c r="E1022" s="9">
        <v>0.26042672298619229</v>
      </c>
      <c r="F1022" s="7" t="s">
        <v>134</v>
      </c>
      <c r="G1022" s="7" t="str">
        <f>VLOOKUP(Table1[Parameter],$L$5:$M$133,2,0)</f>
        <v>% Efficiency Metrics</v>
      </c>
    </row>
    <row r="1023" spans="2:7" x14ac:dyDescent="0.25">
      <c r="B1023" s="7" t="s">
        <v>155</v>
      </c>
      <c r="C1023" s="7" t="s">
        <v>133</v>
      </c>
      <c r="D1023" s="7" t="s">
        <v>121</v>
      </c>
      <c r="E1023" s="9">
        <v>1.0693540106233417</v>
      </c>
      <c r="F1023" s="7" t="s">
        <v>134</v>
      </c>
      <c r="G1023" s="7" t="str">
        <f>VLOOKUP(Table1[Parameter],$L$5:$M$133,2,0)</f>
        <v>% DD</v>
      </c>
    </row>
    <row r="1024" spans="2:7" x14ac:dyDescent="0.25">
      <c r="B1024" s="7" t="s">
        <v>155</v>
      </c>
      <c r="C1024" s="7" t="s">
        <v>136</v>
      </c>
      <c r="D1024" s="7" t="s">
        <v>121</v>
      </c>
      <c r="E1024" s="9">
        <v>1.0978112488615823</v>
      </c>
      <c r="F1024" s="7" t="s">
        <v>134</v>
      </c>
      <c r="G1024" s="7" t="str">
        <f>VLOOKUP(Table1[Parameter],$L$5:$M$133,2,0)</f>
        <v>% DD</v>
      </c>
    </row>
    <row r="1025" spans="2:7" x14ac:dyDescent="0.25">
      <c r="B1025" s="7" t="s">
        <v>155</v>
      </c>
      <c r="C1025" s="7" t="s">
        <v>137</v>
      </c>
      <c r="D1025" s="7" t="s">
        <v>121</v>
      </c>
      <c r="E1025" s="9">
        <v>0.99960371612012511</v>
      </c>
      <c r="F1025" s="7" t="s">
        <v>134</v>
      </c>
      <c r="G1025" s="7" t="str">
        <f>VLOOKUP(Table1[Parameter],$L$5:$M$133,2,0)</f>
        <v>% DD</v>
      </c>
    </row>
    <row r="1026" spans="2:7" x14ac:dyDescent="0.25">
      <c r="B1026" s="7" t="s">
        <v>155</v>
      </c>
      <c r="C1026" s="7" t="s">
        <v>138</v>
      </c>
      <c r="D1026" s="7" t="s">
        <v>121</v>
      </c>
      <c r="E1026" s="9">
        <v>0.93346012852142535</v>
      </c>
      <c r="F1026" s="7" t="s">
        <v>134</v>
      </c>
      <c r="G1026" s="7" t="str">
        <f>VLOOKUP(Table1[Parameter],$L$5:$M$133,2,0)</f>
        <v>% DD</v>
      </c>
    </row>
    <row r="1027" spans="2:7" x14ac:dyDescent="0.25">
      <c r="B1027" s="7" t="s">
        <v>155</v>
      </c>
      <c r="C1027" s="7" t="s">
        <v>139</v>
      </c>
      <c r="D1027" s="7" t="s">
        <v>121</v>
      </c>
      <c r="E1027" s="9">
        <v>0.825921285559722</v>
      </c>
      <c r="F1027" s="7" t="s">
        <v>134</v>
      </c>
      <c r="G1027" s="7" t="str">
        <f>VLOOKUP(Table1[Parameter],$L$5:$M$133,2,0)</f>
        <v>% DD</v>
      </c>
    </row>
    <row r="1028" spans="2:7" x14ac:dyDescent="0.25">
      <c r="B1028" s="7" t="s">
        <v>155</v>
      </c>
      <c r="C1028" s="7" t="s">
        <v>140</v>
      </c>
      <c r="D1028" s="7" t="s">
        <v>121</v>
      </c>
      <c r="E1028" s="9">
        <v>1.0186305322166536</v>
      </c>
      <c r="F1028" s="7" t="s">
        <v>134</v>
      </c>
      <c r="G1028" s="7" t="str">
        <f>VLOOKUP(Table1[Parameter],$L$5:$M$133,2,0)</f>
        <v>% DD</v>
      </c>
    </row>
    <row r="1029" spans="2:7" x14ac:dyDescent="0.25">
      <c r="B1029" s="7" t="s">
        <v>155</v>
      </c>
      <c r="C1029" s="7" t="s">
        <v>141</v>
      </c>
      <c r="D1029" s="7" t="s">
        <v>121</v>
      </c>
      <c r="E1029" s="9">
        <v>1.0486481280332176</v>
      </c>
      <c r="F1029" s="7" t="s">
        <v>134</v>
      </c>
      <c r="G1029" s="7" t="str">
        <f>VLOOKUP(Table1[Parameter],$L$5:$M$133,2,0)</f>
        <v>% DD</v>
      </c>
    </row>
    <row r="1030" spans="2:7" x14ac:dyDescent="0.25">
      <c r="B1030" s="7" t="s">
        <v>155</v>
      </c>
      <c r="C1030" s="7" t="s">
        <v>142</v>
      </c>
      <c r="D1030" s="7" t="s">
        <v>121</v>
      </c>
      <c r="E1030" s="9">
        <v>1.0328365780839384</v>
      </c>
      <c r="F1030" s="7" t="s">
        <v>134</v>
      </c>
      <c r="G1030" s="7" t="str">
        <f>VLOOKUP(Table1[Parameter],$L$5:$M$133,2,0)</f>
        <v>% DD</v>
      </c>
    </row>
    <row r="1031" spans="2:7" x14ac:dyDescent="0.25">
      <c r="B1031" s="7" t="s">
        <v>155</v>
      </c>
      <c r="C1031" s="7" t="s">
        <v>143</v>
      </c>
      <c r="D1031" s="7" t="s">
        <v>121</v>
      </c>
      <c r="E1031" s="9">
        <v>1.1684115267229753</v>
      </c>
      <c r="F1031" s="7" t="s">
        <v>134</v>
      </c>
      <c r="G1031" s="7" t="str">
        <f>VLOOKUP(Table1[Parameter],$L$5:$M$133,2,0)</f>
        <v>% DD</v>
      </c>
    </row>
    <row r="1032" spans="2:7" x14ac:dyDescent="0.25">
      <c r="B1032" s="7" t="s">
        <v>155</v>
      </c>
      <c r="C1032" s="7" t="s">
        <v>144</v>
      </c>
      <c r="D1032" s="7" t="s">
        <v>121</v>
      </c>
      <c r="E1032" s="9">
        <v>0.99929163228727325</v>
      </c>
      <c r="F1032" s="7" t="s">
        <v>134</v>
      </c>
      <c r="G1032" s="7" t="str">
        <f>VLOOKUP(Table1[Parameter],$L$5:$M$133,2,0)</f>
        <v>% DD</v>
      </c>
    </row>
    <row r="1033" spans="2:7" x14ac:dyDescent="0.25">
      <c r="B1033" s="7" t="s">
        <v>155</v>
      </c>
      <c r="C1033" s="7" t="s">
        <v>133</v>
      </c>
      <c r="D1033" s="7" t="s">
        <v>16</v>
      </c>
      <c r="E1033" s="9">
        <v>0</v>
      </c>
      <c r="F1033" s="7" t="s">
        <v>134</v>
      </c>
      <c r="G1033" s="7" t="str">
        <f>VLOOKUP(Table1[Parameter],$L$5:$M$133,2,0)</f>
        <v>% Growth</v>
      </c>
    </row>
    <row r="1034" spans="2:7" x14ac:dyDescent="0.25">
      <c r="B1034" s="7" t="s">
        <v>155</v>
      </c>
      <c r="C1034" s="7" t="s">
        <v>136</v>
      </c>
      <c r="D1034" s="7" t="s">
        <v>16</v>
      </c>
      <c r="E1034" s="9">
        <v>0.17979489565715223</v>
      </c>
      <c r="F1034" s="7" t="s">
        <v>134</v>
      </c>
      <c r="G1034" s="7" t="str">
        <f>VLOOKUP(Table1[Parameter],$L$5:$M$133,2,0)</f>
        <v>% Growth</v>
      </c>
    </row>
    <row r="1035" spans="2:7" x14ac:dyDescent="0.25">
      <c r="B1035" s="7" t="s">
        <v>155</v>
      </c>
      <c r="C1035" s="7" t="s">
        <v>137</v>
      </c>
      <c r="D1035" s="7" t="s">
        <v>16</v>
      </c>
      <c r="E1035" s="9">
        <v>0.17505592543747706</v>
      </c>
      <c r="F1035" s="7" t="s">
        <v>134</v>
      </c>
      <c r="G1035" s="7" t="str">
        <f>VLOOKUP(Table1[Parameter],$L$5:$M$133,2,0)</f>
        <v>% Growth</v>
      </c>
    </row>
    <row r="1036" spans="2:7" x14ac:dyDescent="0.25">
      <c r="B1036" s="7" t="s">
        <v>155</v>
      </c>
      <c r="C1036" s="7" t="s">
        <v>138</v>
      </c>
      <c r="D1036" s="7" t="s">
        <v>16</v>
      </c>
      <c r="E1036" s="9">
        <v>0.19242322474367413</v>
      </c>
      <c r="F1036" s="7" t="s">
        <v>134</v>
      </c>
      <c r="G1036" s="7" t="str">
        <f>VLOOKUP(Table1[Parameter],$L$5:$M$133,2,0)</f>
        <v>% Growth</v>
      </c>
    </row>
    <row r="1037" spans="2:7" x14ac:dyDescent="0.25">
      <c r="B1037" s="7" t="s">
        <v>155</v>
      </c>
      <c r="C1037" s="7" t="s">
        <v>139</v>
      </c>
      <c r="D1037" s="7" t="s">
        <v>16</v>
      </c>
      <c r="E1037" s="9">
        <v>0.11664436420266333</v>
      </c>
      <c r="F1037" s="7" t="s">
        <v>134</v>
      </c>
      <c r="G1037" s="7" t="str">
        <f>VLOOKUP(Table1[Parameter],$L$5:$M$133,2,0)</f>
        <v>% Growth</v>
      </c>
    </row>
    <row r="1038" spans="2:7" x14ac:dyDescent="0.25">
      <c r="B1038" s="7" t="s">
        <v>155</v>
      </c>
      <c r="C1038" s="7" t="s">
        <v>140</v>
      </c>
      <c r="D1038" s="7" t="s">
        <v>16</v>
      </c>
      <c r="E1038" s="9">
        <v>9.9435711851920461E-2</v>
      </c>
      <c r="F1038" s="7" t="s">
        <v>134</v>
      </c>
      <c r="G1038" s="7" t="str">
        <f>VLOOKUP(Table1[Parameter],$L$5:$M$133,2,0)</f>
        <v>% Growth</v>
      </c>
    </row>
    <row r="1039" spans="2:7" x14ac:dyDescent="0.25">
      <c r="B1039" s="7" t="s">
        <v>155</v>
      </c>
      <c r="C1039" s="7" t="s">
        <v>141</v>
      </c>
      <c r="D1039" s="7" t="s">
        <v>16</v>
      </c>
      <c r="E1039" s="9">
        <v>9.6593902437451806E-3</v>
      </c>
      <c r="F1039" s="7" t="s">
        <v>134</v>
      </c>
      <c r="G1039" s="7" t="str">
        <f>VLOOKUP(Table1[Parameter],$L$5:$M$133,2,0)</f>
        <v>% Growth</v>
      </c>
    </row>
    <row r="1040" spans="2:7" x14ac:dyDescent="0.25">
      <c r="B1040" s="7" t="s">
        <v>155</v>
      </c>
      <c r="C1040" s="7" t="s">
        <v>142</v>
      </c>
      <c r="D1040" s="7" t="s">
        <v>16</v>
      </c>
      <c r="E1040" s="9">
        <v>9.1230120355888067E-2</v>
      </c>
      <c r="F1040" s="7" t="s">
        <v>134</v>
      </c>
      <c r="G1040" s="7" t="str">
        <f>VLOOKUP(Table1[Parameter],$L$5:$M$133,2,0)</f>
        <v>% Growth</v>
      </c>
    </row>
    <row r="1041" spans="2:7" x14ac:dyDescent="0.25">
      <c r="B1041" s="7" t="s">
        <v>155</v>
      </c>
      <c r="C1041" s="7" t="s">
        <v>143</v>
      </c>
      <c r="D1041" s="7" t="s">
        <v>16</v>
      </c>
      <c r="E1041" s="9">
        <v>1.5931218960147486E-2</v>
      </c>
      <c r="F1041" s="7" t="s">
        <v>134</v>
      </c>
      <c r="G1041" s="7" t="str">
        <f>VLOOKUP(Table1[Parameter],$L$5:$M$133,2,0)</f>
        <v>% Growth</v>
      </c>
    </row>
    <row r="1042" spans="2:7" x14ac:dyDescent="0.25">
      <c r="B1042" s="7" t="s">
        <v>155</v>
      </c>
      <c r="C1042" s="7" t="s">
        <v>144</v>
      </c>
      <c r="D1042" s="7" t="s">
        <v>16</v>
      </c>
      <c r="E1042" s="9">
        <v>0.11286213196455419</v>
      </c>
      <c r="F1042" s="7" t="s">
        <v>134</v>
      </c>
      <c r="G1042" s="7" t="str">
        <f>VLOOKUP(Table1[Parameter],$L$5:$M$133,2,0)</f>
        <v>% Growth</v>
      </c>
    </row>
    <row r="1043" spans="2:7" x14ac:dyDescent="0.25">
      <c r="B1043" s="7" t="s">
        <v>155</v>
      </c>
      <c r="C1043" s="7" t="s">
        <v>133</v>
      </c>
      <c r="D1043" s="7" t="s">
        <v>18</v>
      </c>
      <c r="E1043" s="9">
        <v>0</v>
      </c>
      <c r="F1043" s="7" t="s">
        <v>134</v>
      </c>
      <c r="G1043" s="7" t="str">
        <f>VLOOKUP(Table1[Parameter],$L$5:$M$133,2,0)</f>
        <v>% Growth</v>
      </c>
    </row>
    <row r="1044" spans="2:7" x14ac:dyDescent="0.25">
      <c r="B1044" s="7" t="s">
        <v>155</v>
      </c>
      <c r="C1044" s="7" t="s">
        <v>136</v>
      </c>
      <c r="D1044" s="7" t="s">
        <v>18</v>
      </c>
      <c r="E1044" s="9">
        <v>0.17822070071905327</v>
      </c>
      <c r="F1044" s="7" t="s">
        <v>134</v>
      </c>
      <c r="G1044" s="7" t="str">
        <f>VLOOKUP(Table1[Parameter],$L$5:$M$133,2,0)</f>
        <v>% Growth</v>
      </c>
    </row>
    <row r="1045" spans="2:7" x14ac:dyDescent="0.25">
      <c r="B1045" s="7" t="s">
        <v>155</v>
      </c>
      <c r="C1045" s="7" t="s">
        <v>137</v>
      </c>
      <c r="D1045" s="7" t="s">
        <v>18</v>
      </c>
      <c r="E1045" s="9">
        <v>0.21761737398837577</v>
      </c>
      <c r="F1045" s="7" t="s">
        <v>134</v>
      </c>
      <c r="G1045" s="7" t="str">
        <f>VLOOKUP(Table1[Parameter],$L$5:$M$133,2,0)</f>
        <v>% Growth</v>
      </c>
    </row>
    <row r="1046" spans="2:7" x14ac:dyDescent="0.25">
      <c r="B1046" s="7" t="s">
        <v>155</v>
      </c>
      <c r="C1046" s="7" t="s">
        <v>138</v>
      </c>
      <c r="D1046" s="7" t="s">
        <v>18</v>
      </c>
      <c r="E1046" s="9">
        <v>0.20540013798377998</v>
      </c>
      <c r="F1046" s="7" t="s">
        <v>134</v>
      </c>
      <c r="G1046" s="7" t="str">
        <f>VLOOKUP(Table1[Parameter],$L$5:$M$133,2,0)</f>
        <v>% Growth</v>
      </c>
    </row>
    <row r="1047" spans="2:7" x14ac:dyDescent="0.25">
      <c r="B1047" s="7" t="s">
        <v>155</v>
      </c>
      <c r="C1047" s="7" t="s">
        <v>139</v>
      </c>
      <c r="D1047" s="7" t="s">
        <v>18</v>
      </c>
      <c r="E1047" s="9">
        <v>0.16340329448872581</v>
      </c>
      <c r="F1047" s="7" t="s">
        <v>134</v>
      </c>
      <c r="G1047" s="7" t="str">
        <f>VLOOKUP(Table1[Parameter],$L$5:$M$133,2,0)</f>
        <v>% Growth</v>
      </c>
    </row>
    <row r="1048" spans="2:7" x14ac:dyDescent="0.25">
      <c r="B1048" s="7" t="s">
        <v>155</v>
      </c>
      <c r="C1048" s="7" t="s">
        <v>140</v>
      </c>
      <c r="D1048" s="7" t="s">
        <v>18</v>
      </c>
      <c r="E1048" s="9">
        <v>0.10219043062473521</v>
      </c>
      <c r="F1048" s="7" t="s">
        <v>134</v>
      </c>
      <c r="G1048" s="7" t="str">
        <f>VLOOKUP(Table1[Parameter],$L$5:$M$133,2,0)</f>
        <v>% Growth</v>
      </c>
    </row>
    <row r="1049" spans="2:7" x14ac:dyDescent="0.25">
      <c r="B1049" s="7" t="s">
        <v>155</v>
      </c>
      <c r="C1049" s="7" t="s">
        <v>141</v>
      </c>
      <c r="D1049" s="7" t="s">
        <v>18</v>
      </c>
      <c r="E1049" s="9">
        <v>3.4470062276459101E-2</v>
      </c>
      <c r="F1049" s="7" t="s">
        <v>134</v>
      </c>
      <c r="G1049" s="7" t="str">
        <f>VLOOKUP(Table1[Parameter],$L$5:$M$133,2,0)</f>
        <v>% Growth</v>
      </c>
    </row>
    <row r="1050" spans="2:7" x14ac:dyDescent="0.25">
      <c r="B1050" s="7" t="s">
        <v>155</v>
      </c>
      <c r="C1050" s="7" t="s">
        <v>142</v>
      </c>
      <c r="D1050" s="7" t="s">
        <v>18</v>
      </c>
      <c r="E1050" s="9">
        <v>7.5777103393153578E-2</v>
      </c>
      <c r="F1050" s="7" t="s">
        <v>134</v>
      </c>
      <c r="G1050" s="7" t="str">
        <f>VLOOKUP(Table1[Parameter],$L$5:$M$133,2,0)</f>
        <v>% Growth</v>
      </c>
    </row>
    <row r="1051" spans="2:7" x14ac:dyDescent="0.25">
      <c r="B1051" s="7" t="s">
        <v>155</v>
      </c>
      <c r="C1051" s="7" t="s">
        <v>143</v>
      </c>
      <c r="D1051" s="7" t="s">
        <v>18</v>
      </c>
      <c r="E1051" s="9">
        <v>8.8939374767096568E-2</v>
      </c>
      <c r="F1051" s="7" t="s">
        <v>134</v>
      </c>
      <c r="G1051" s="7" t="str">
        <f>VLOOKUP(Table1[Parameter],$L$5:$M$133,2,0)</f>
        <v>% Growth</v>
      </c>
    </row>
    <row r="1052" spans="2:7" x14ac:dyDescent="0.25">
      <c r="B1052" s="7" t="s">
        <v>155</v>
      </c>
      <c r="C1052" s="7" t="s">
        <v>144</v>
      </c>
      <c r="D1052" s="7" t="s">
        <v>18</v>
      </c>
      <c r="E1052" s="9">
        <v>9.9008016886633188E-2</v>
      </c>
      <c r="F1052" s="7" t="s">
        <v>134</v>
      </c>
      <c r="G1052" s="7" t="str">
        <f>VLOOKUP(Table1[Parameter],$L$5:$M$133,2,0)</f>
        <v>% Growth</v>
      </c>
    </row>
    <row r="1053" spans="2:7" x14ac:dyDescent="0.25">
      <c r="B1053" s="7" t="s">
        <v>155</v>
      </c>
      <c r="C1053" s="7" t="s">
        <v>133</v>
      </c>
      <c r="D1053" s="7" t="s">
        <v>21</v>
      </c>
      <c r="E1053" s="9">
        <v>0</v>
      </c>
      <c r="F1053" s="7" t="s">
        <v>134</v>
      </c>
      <c r="G1053" s="7" t="str">
        <f>VLOOKUP(Table1[Parameter],$L$5:$M$133,2,0)</f>
        <v>% Growth</v>
      </c>
    </row>
    <row r="1054" spans="2:7" x14ac:dyDescent="0.25">
      <c r="B1054" s="7" t="s">
        <v>155</v>
      </c>
      <c r="C1054" s="7" t="s">
        <v>136</v>
      </c>
      <c r="D1054" s="7" t="s">
        <v>21</v>
      </c>
      <c r="E1054" s="9">
        <v>0.20386595588482259</v>
      </c>
      <c r="F1054" s="7" t="s">
        <v>134</v>
      </c>
      <c r="G1054" s="7" t="str">
        <f>VLOOKUP(Table1[Parameter],$L$5:$M$133,2,0)</f>
        <v>% Growth</v>
      </c>
    </row>
    <row r="1055" spans="2:7" x14ac:dyDescent="0.25">
      <c r="B1055" s="7" t="s">
        <v>155</v>
      </c>
      <c r="C1055" s="7" t="s">
        <v>137</v>
      </c>
      <c r="D1055" s="7" t="s">
        <v>21</v>
      </c>
      <c r="E1055" s="9">
        <v>0.24715569966101558</v>
      </c>
      <c r="F1055" s="7" t="s">
        <v>134</v>
      </c>
      <c r="G1055" s="7" t="str">
        <f>VLOOKUP(Table1[Parameter],$L$5:$M$133,2,0)</f>
        <v>% Growth</v>
      </c>
    </row>
    <row r="1056" spans="2:7" x14ac:dyDescent="0.25">
      <c r="B1056" s="7" t="s">
        <v>155</v>
      </c>
      <c r="C1056" s="7" t="s">
        <v>138</v>
      </c>
      <c r="D1056" s="7" t="s">
        <v>21</v>
      </c>
      <c r="E1056" s="9">
        <v>0.21570786208042625</v>
      </c>
      <c r="F1056" s="7" t="s">
        <v>134</v>
      </c>
      <c r="G1056" s="7" t="str">
        <f>VLOOKUP(Table1[Parameter],$L$5:$M$133,2,0)</f>
        <v>% Growth</v>
      </c>
    </row>
    <row r="1057" spans="2:7" x14ac:dyDescent="0.25">
      <c r="B1057" s="7" t="s">
        <v>155</v>
      </c>
      <c r="C1057" s="7" t="s">
        <v>139</v>
      </c>
      <c r="D1057" s="7" t="s">
        <v>21</v>
      </c>
      <c r="E1057" s="9">
        <v>0.16867747010739897</v>
      </c>
      <c r="F1057" s="7" t="s">
        <v>134</v>
      </c>
      <c r="G1057" s="7" t="str">
        <f>VLOOKUP(Table1[Parameter],$L$5:$M$133,2,0)</f>
        <v>% Growth</v>
      </c>
    </row>
    <row r="1058" spans="2:7" x14ac:dyDescent="0.25">
      <c r="B1058" s="7" t="s">
        <v>155</v>
      </c>
      <c r="C1058" s="7" t="s">
        <v>140</v>
      </c>
      <c r="D1058" s="7" t="s">
        <v>21</v>
      </c>
      <c r="E1058" s="9">
        <v>8.6802048725844738E-2</v>
      </c>
      <c r="F1058" s="7" t="s">
        <v>134</v>
      </c>
      <c r="G1058" s="7" t="str">
        <f>VLOOKUP(Table1[Parameter],$L$5:$M$133,2,0)</f>
        <v>% Growth</v>
      </c>
    </row>
    <row r="1059" spans="2:7" x14ac:dyDescent="0.25">
      <c r="B1059" s="7" t="s">
        <v>155</v>
      </c>
      <c r="C1059" s="7" t="s">
        <v>141</v>
      </c>
      <c r="D1059" s="7" t="s">
        <v>21</v>
      </c>
      <c r="E1059" s="9">
        <v>-3.2982965217418281E-2</v>
      </c>
      <c r="F1059" s="7" t="s">
        <v>134</v>
      </c>
      <c r="G1059" s="7" t="str">
        <f>VLOOKUP(Table1[Parameter],$L$5:$M$133,2,0)</f>
        <v>% Growth</v>
      </c>
    </row>
    <row r="1060" spans="2:7" x14ac:dyDescent="0.25">
      <c r="B1060" s="7" t="s">
        <v>155</v>
      </c>
      <c r="C1060" s="7" t="s">
        <v>142</v>
      </c>
      <c r="D1060" s="7" t="s">
        <v>21</v>
      </c>
      <c r="E1060" s="9">
        <v>0.10112847733146402</v>
      </c>
      <c r="F1060" s="7" t="s">
        <v>134</v>
      </c>
      <c r="G1060" s="7" t="str">
        <f>VLOOKUP(Table1[Parameter],$L$5:$M$133,2,0)</f>
        <v>% Growth</v>
      </c>
    </row>
    <row r="1061" spans="2:7" x14ac:dyDescent="0.25">
      <c r="B1061" s="7" t="s">
        <v>155</v>
      </c>
      <c r="C1061" s="7" t="s">
        <v>143</v>
      </c>
      <c r="D1061" s="7" t="s">
        <v>21</v>
      </c>
      <c r="E1061" s="9">
        <v>9.5414327699077983E-2</v>
      </c>
      <c r="F1061" s="7" t="s">
        <v>134</v>
      </c>
      <c r="G1061" s="7" t="str">
        <f>VLOOKUP(Table1[Parameter],$L$5:$M$133,2,0)</f>
        <v>% Growth</v>
      </c>
    </row>
    <row r="1062" spans="2:7" x14ac:dyDescent="0.25">
      <c r="B1062" s="7" t="s">
        <v>155</v>
      </c>
      <c r="C1062" s="7" t="s">
        <v>144</v>
      </c>
      <c r="D1062" s="7" t="s">
        <v>21</v>
      </c>
      <c r="E1062" s="9">
        <v>0.1172128965859891</v>
      </c>
      <c r="F1062" s="7" t="s">
        <v>134</v>
      </c>
      <c r="G1062" s="7" t="str">
        <f>VLOOKUP(Table1[Parameter],$L$5:$M$133,2,0)</f>
        <v>% Growth</v>
      </c>
    </row>
    <row r="1063" spans="2:7" x14ac:dyDescent="0.25">
      <c r="B1063" s="7" t="s">
        <v>155</v>
      </c>
      <c r="C1063" s="7" t="s">
        <v>133</v>
      </c>
      <c r="D1063" s="7" t="s">
        <v>31</v>
      </c>
      <c r="E1063" s="9">
        <v>14458.31</v>
      </c>
      <c r="F1063" s="7" t="s">
        <v>134</v>
      </c>
      <c r="G1063" s="7" t="str">
        <f>VLOOKUP(Table1[Parameter],$L$5:$M$133,2,0)</f>
        <v>Balance Sheet</v>
      </c>
    </row>
    <row r="1064" spans="2:7" x14ac:dyDescent="0.25">
      <c r="B1064" s="7" t="s">
        <v>155</v>
      </c>
      <c r="C1064" s="7" t="s">
        <v>136</v>
      </c>
      <c r="D1064" s="7" t="s">
        <v>31</v>
      </c>
      <c r="E1064" s="9">
        <v>16489.900000000001</v>
      </c>
      <c r="F1064" s="7" t="s">
        <v>134</v>
      </c>
      <c r="G1064" s="7" t="str">
        <f>VLOOKUP(Table1[Parameter],$L$5:$M$133,2,0)</f>
        <v>Balance Sheet</v>
      </c>
    </row>
    <row r="1065" spans="2:7" x14ac:dyDescent="0.25">
      <c r="B1065" s="7" t="s">
        <v>155</v>
      </c>
      <c r="C1065" s="7" t="s">
        <v>137</v>
      </c>
      <c r="D1065" s="7" t="s">
        <v>31</v>
      </c>
      <c r="E1065" s="9">
        <v>19458.580000000002</v>
      </c>
      <c r="F1065" s="7" t="s">
        <v>134</v>
      </c>
      <c r="G1065" s="7" t="str">
        <f>VLOOKUP(Table1[Parameter],$L$5:$M$133,2,0)</f>
        <v>Balance Sheet</v>
      </c>
    </row>
    <row r="1066" spans="2:7" x14ac:dyDescent="0.25">
      <c r="B1066" s="7" t="s">
        <v>155</v>
      </c>
      <c r="C1066" s="7" t="s">
        <v>138</v>
      </c>
      <c r="D1066" s="7" t="s">
        <v>31</v>
      </c>
      <c r="E1066" s="9">
        <v>23157.9</v>
      </c>
      <c r="F1066" s="7" t="s">
        <v>134</v>
      </c>
      <c r="G1066" s="7" t="str">
        <f>VLOOKUP(Table1[Parameter],$L$5:$M$133,2,0)</f>
        <v>Balance Sheet</v>
      </c>
    </row>
    <row r="1067" spans="2:7" x14ac:dyDescent="0.25">
      <c r="B1067" s="7" t="s">
        <v>155</v>
      </c>
      <c r="C1067" s="7" t="s">
        <v>139</v>
      </c>
      <c r="D1067" s="7" t="s">
        <v>31</v>
      </c>
      <c r="E1067" s="9">
        <v>27236.959999999999</v>
      </c>
      <c r="F1067" s="7" t="s">
        <v>134</v>
      </c>
      <c r="G1067" s="7" t="str">
        <f>VLOOKUP(Table1[Parameter],$L$5:$M$133,2,0)</f>
        <v>Balance Sheet</v>
      </c>
    </row>
    <row r="1068" spans="2:7" x14ac:dyDescent="0.25">
      <c r="B1068" s="7" t="s">
        <v>155</v>
      </c>
      <c r="C1068" s="7" t="s">
        <v>140</v>
      </c>
      <c r="D1068" s="7" t="s">
        <v>31</v>
      </c>
      <c r="E1068" s="9">
        <v>31735.489999999998</v>
      </c>
      <c r="F1068" s="7" t="s">
        <v>134</v>
      </c>
      <c r="G1068" s="7" t="str">
        <f>VLOOKUP(Table1[Parameter],$L$5:$M$133,2,0)</f>
        <v>Balance Sheet</v>
      </c>
    </row>
    <row r="1069" spans="2:7" x14ac:dyDescent="0.25">
      <c r="B1069" s="7" t="s">
        <v>155</v>
      </c>
      <c r="C1069" s="7" t="s">
        <v>141</v>
      </c>
      <c r="D1069" s="7" t="s">
        <v>31</v>
      </c>
      <c r="E1069" s="9">
        <v>42679.520000000004</v>
      </c>
      <c r="F1069" s="7" t="s">
        <v>134</v>
      </c>
      <c r="G1069" s="7" t="str">
        <f>VLOOKUP(Table1[Parameter],$L$5:$M$133,2,0)</f>
        <v>Balance Sheet</v>
      </c>
    </row>
    <row r="1070" spans="2:7" x14ac:dyDescent="0.25">
      <c r="B1070" s="7" t="s">
        <v>155</v>
      </c>
      <c r="C1070" s="7" t="s">
        <v>142</v>
      </c>
      <c r="D1070" s="7" t="s">
        <v>31</v>
      </c>
      <c r="E1070" s="9">
        <v>46412.93</v>
      </c>
      <c r="F1070" s="7" t="s">
        <v>134</v>
      </c>
      <c r="G1070" s="7" t="str">
        <f>VLOOKUP(Table1[Parameter],$L$5:$M$133,2,0)</f>
        <v>Balance Sheet</v>
      </c>
    </row>
    <row r="1071" spans="2:7" x14ac:dyDescent="0.25">
      <c r="B1071" s="7" t="s">
        <v>155</v>
      </c>
      <c r="C1071" s="7" t="s">
        <v>143</v>
      </c>
      <c r="D1071" s="7" t="s">
        <v>31</v>
      </c>
      <c r="E1071" s="9">
        <v>52510.11</v>
      </c>
      <c r="F1071" s="7" t="s">
        <v>134</v>
      </c>
      <c r="G1071" s="7" t="str">
        <f>VLOOKUP(Table1[Parameter],$L$5:$M$133,2,0)</f>
        <v>Balance Sheet</v>
      </c>
    </row>
    <row r="1072" spans="2:7" x14ac:dyDescent="0.25">
      <c r="B1072" s="7" t="s">
        <v>155</v>
      </c>
      <c r="C1072" s="7" t="s">
        <v>144</v>
      </c>
      <c r="D1072" s="7" t="s">
        <v>31</v>
      </c>
      <c r="E1072" s="9">
        <v>59140.87</v>
      </c>
      <c r="F1072" s="7" t="s">
        <v>134</v>
      </c>
      <c r="G1072" s="7" t="str">
        <f>VLOOKUP(Table1[Parameter],$L$5:$M$133,2,0)</f>
        <v>Balance Sheet</v>
      </c>
    </row>
    <row r="1073" spans="2:7" x14ac:dyDescent="0.25">
      <c r="B1073" s="7" t="s">
        <v>155</v>
      </c>
      <c r="C1073" s="7" t="s">
        <v>133</v>
      </c>
      <c r="D1073" s="7" t="s">
        <v>34</v>
      </c>
      <c r="E1073" s="9">
        <v>7.6606463687664749E-3</v>
      </c>
      <c r="F1073" s="7" t="s">
        <v>134</v>
      </c>
      <c r="G1073" s="7" t="str">
        <f>VLOOKUP(Table1[Parameter],$L$5:$M$133,2,0)</f>
        <v>Balance Sheet</v>
      </c>
    </row>
    <row r="1074" spans="2:7" x14ac:dyDescent="0.25">
      <c r="B1074" s="7" t="s">
        <v>155</v>
      </c>
      <c r="C1074" s="7" t="s">
        <v>136</v>
      </c>
      <c r="D1074" s="7" t="s">
        <v>34</v>
      </c>
      <c r="E1074" s="9">
        <v>7.5525018344562425E-3</v>
      </c>
      <c r="F1074" s="7" t="s">
        <v>134</v>
      </c>
      <c r="G1074" s="7" t="str">
        <f>VLOOKUP(Table1[Parameter],$L$5:$M$133,2,0)</f>
        <v>Balance Sheet</v>
      </c>
    </row>
    <row r="1075" spans="2:7" x14ac:dyDescent="0.25">
      <c r="B1075" s="7" t="s">
        <v>155</v>
      </c>
      <c r="C1075" s="7" t="s">
        <v>137</v>
      </c>
      <c r="D1075" s="7" t="s">
        <v>34</v>
      </c>
      <c r="E1075" s="9">
        <v>6.0436064707702197E-3</v>
      </c>
      <c r="F1075" s="7" t="s">
        <v>134</v>
      </c>
      <c r="G1075" s="7" t="str">
        <f>VLOOKUP(Table1[Parameter],$L$5:$M$133,2,0)</f>
        <v>Balance Sheet</v>
      </c>
    </row>
    <row r="1076" spans="2:7" x14ac:dyDescent="0.25">
      <c r="B1076" s="7" t="s">
        <v>155</v>
      </c>
      <c r="C1076" s="7" t="s">
        <v>138</v>
      </c>
      <c r="D1076" s="7" t="s">
        <v>34</v>
      </c>
      <c r="E1076" s="9">
        <v>4.4209535406923763E-3</v>
      </c>
      <c r="F1076" s="7" t="s">
        <v>134</v>
      </c>
      <c r="G1076" s="7" t="str">
        <f>VLOOKUP(Table1[Parameter],$L$5:$M$133,2,0)</f>
        <v>Balance Sheet</v>
      </c>
    </row>
    <row r="1077" spans="2:7" x14ac:dyDescent="0.25">
      <c r="B1077" s="7" t="s">
        <v>155</v>
      </c>
      <c r="C1077" s="7" t="s">
        <v>139</v>
      </c>
      <c r="D1077" s="7" t="s">
        <v>34</v>
      </c>
      <c r="E1077" s="9">
        <v>8.9000387708466737E-3</v>
      </c>
      <c r="F1077" s="7" t="s">
        <v>134</v>
      </c>
      <c r="G1077" s="7" t="str">
        <f>VLOOKUP(Table1[Parameter],$L$5:$M$133,2,0)</f>
        <v>Balance Sheet</v>
      </c>
    </row>
    <row r="1078" spans="2:7" x14ac:dyDescent="0.25">
      <c r="B1078" s="7" t="s">
        <v>155</v>
      </c>
      <c r="C1078" s="7" t="s">
        <v>140</v>
      </c>
      <c r="D1078" s="7" t="s">
        <v>34</v>
      </c>
      <c r="E1078" s="9">
        <v>8.4700125947322711E-3</v>
      </c>
      <c r="F1078" s="7" t="s">
        <v>134</v>
      </c>
      <c r="G1078" s="7" t="str">
        <f>VLOOKUP(Table1[Parameter],$L$5:$M$133,2,0)</f>
        <v>Balance Sheet</v>
      </c>
    </row>
    <row r="1079" spans="2:7" x14ac:dyDescent="0.25">
      <c r="B1079" s="7" t="s">
        <v>155</v>
      </c>
      <c r="C1079" s="7" t="s">
        <v>141</v>
      </c>
      <c r="D1079" s="7" t="s">
        <v>34</v>
      </c>
      <c r="E1079" s="9">
        <v>1.9630023955283468E-3</v>
      </c>
      <c r="F1079" s="7" t="s">
        <v>134</v>
      </c>
      <c r="G1079" s="7" t="str">
        <f>VLOOKUP(Table1[Parameter],$L$5:$M$133,2,0)</f>
        <v>Balance Sheet</v>
      </c>
    </row>
    <row r="1080" spans="2:7" x14ac:dyDescent="0.25">
      <c r="B1080" s="7" t="s">
        <v>155</v>
      </c>
      <c r="C1080" s="7" t="s">
        <v>142</v>
      </c>
      <c r="D1080" s="7" t="s">
        <v>34</v>
      </c>
      <c r="E1080" s="9">
        <v>9.8507032415320471E-4</v>
      </c>
      <c r="F1080" s="7" t="s">
        <v>134</v>
      </c>
      <c r="G1080" s="7" t="str">
        <f>VLOOKUP(Table1[Parameter],$L$5:$M$133,2,0)</f>
        <v>Balance Sheet</v>
      </c>
    </row>
    <row r="1081" spans="2:7" x14ac:dyDescent="0.25">
      <c r="B1081" s="7" t="s">
        <v>155</v>
      </c>
      <c r="C1081" s="7" t="s">
        <v>143</v>
      </c>
      <c r="D1081" s="7" t="s">
        <v>34</v>
      </c>
      <c r="E1081" s="9">
        <v>6.8405874602052831E-4</v>
      </c>
      <c r="F1081" s="7" t="s">
        <v>134</v>
      </c>
      <c r="G1081" s="7" t="str">
        <f>VLOOKUP(Table1[Parameter],$L$5:$M$133,2,0)</f>
        <v>Balance Sheet</v>
      </c>
    </row>
    <row r="1082" spans="2:7" x14ac:dyDescent="0.25">
      <c r="B1082" s="7" t="s">
        <v>155</v>
      </c>
      <c r="C1082" s="7" t="s">
        <v>144</v>
      </c>
      <c r="D1082" s="7" t="s">
        <v>34</v>
      </c>
      <c r="E1082" s="9">
        <v>2.2725401232683926E-4</v>
      </c>
      <c r="F1082" s="7" t="s">
        <v>134</v>
      </c>
      <c r="G1082" s="7" t="str">
        <f>VLOOKUP(Table1[Parameter],$L$5:$M$133,2,0)</f>
        <v>Balance Sheet</v>
      </c>
    </row>
    <row r="1083" spans="2:7" x14ac:dyDescent="0.25">
      <c r="B1083" s="7" t="s">
        <v>155</v>
      </c>
      <c r="C1083" s="7" t="s">
        <v>133</v>
      </c>
      <c r="D1083" s="7" t="s">
        <v>35</v>
      </c>
      <c r="E1083" s="9">
        <v>1.6716047726186534</v>
      </c>
      <c r="F1083" s="7" t="s">
        <v>134</v>
      </c>
      <c r="G1083" s="7" t="str">
        <f>VLOOKUP(Table1[Parameter],$L$5:$M$133,2,0)</f>
        <v>Balance Sheet</v>
      </c>
    </row>
    <row r="1084" spans="2:7" x14ac:dyDescent="0.25">
      <c r="B1084" s="7" t="s">
        <v>155</v>
      </c>
      <c r="C1084" s="7" t="s">
        <v>136</v>
      </c>
      <c r="D1084" s="7" t="s">
        <v>35</v>
      </c>
      <c r="E1084" s="9">
        <v>1.626093548171911</v>
      </c>
      <c r="F1084" s="7" t="s">
        <v>134</v>
      </c>
      <c r="G1084" s="7" t="str">
        <f>VLOOKUP(Table1[Parameter],$L$5:$M$133,2,0)</f>
        <v>Balance Sheet</v>
      </c>
    </row>
    <row r="1085" spans="2:7" x14ac:dyDescent="0.25">
      <c r="B1085" s="7" t="s">
        <v>155</v>
      </c>
      <c r="C1085" s="7" t="s">
        <v>137</v>
      </c>
      <c r="D1085" s="7" t="s">
        <v>35</v>
      </c>
      <c r="E1085" s="9">
        <v>1.5688529173249024</v>
      </c>
      <c r="F1085" s="7" t="s">
        <v>134</v>
      </c>
      <c r="G1085" s="7" t="str">
        <f>VLOOKUP(Table1[Parameter],$L$5:$M$133,2,0)</f>
        <v>Balance Sheet</v>
      </c>
    </row>
    <row r="1086" spans="2:7" x14ac:dyDescent="0.25">
      <c r="B1086" s="7" t="s">
        <v>155</v>
      </c>
      <c r="C1086" s="7" t="s">
        <v>138</v>
      </c>
      <c r="D1086" s="7" t="s">
        <v>35</v>
      </c>
      <c r="E1086" s="9">
        <v>1.5483981708185974</v>
      </c>
      <c r="F1086" s="7" t="s">
        <v>134</v>
      </c>
      <c r="G1086" s="7" t="str">
        <f>VLOOKUP(Table1[Parameter],$L$5:$M$133,2,0)</f>
        <v>Balance Sheet</v>
      </c>
    </row>
    <row r="1087" spans="2:7" x14ac:dyDescent="0.25">
      <c r="B1087" s="7" t="s">
        <v>155</v>
      </c>
      <c r="C1087" s="7" t="s">
        <v>139</v>
      </c>
      <c r="D1087" s="7" t="s">
        <v>35</v>
      </c>
      <c r="E1087" s="9">
        <v>1.5174233835200404</v>
      </c>
      <c r="F1087" s="7" t="s">
        <v>134</v>
      </c>
      <c r="G1087" s="7" t="str">
        <f>VLOOKUP(Table1[Parameter],$L$5:$M$133,2,0)</f>
        <v>Balance Sheet</v>
      </c>
    </row>
    <row r="1088" spans="2:7" x14ac:dyDescent="0.25">
      <c r="B1088" s="7" t="s">
        <v>155</v>
      </c>
      <c r="C1088" s="7" t="s">
        <v>140</v>
      </c>
      <c r="D1088" s="7" t="s">
        <v>35</v>
      </c>
      <c r="E1088" s="9">
        <v>1.4640665702656555</v>
      </c>
      <c r="F1088" s="7" t="s">
        <v>134</v>
      </c>
      <c r="G1088" s="7" t="str">
        <f>VLOOKUP(Table1[Parameter],$L$5:$M$133,2,0)</f>
        <v>Balance Sheet</v>
      </c>
    </row>
    <row r="1089" spans="2:7" x14ac:dyDescent="0.25">
      <c r="B1089" s="7" t="s">
        <v>155</v>
      </c>
      <c r="C1089" s="7" t="s">
        <v>141</v>
      </c>
      <c r="D1089" s="7" t="s">
        <v>35</v>
      </c>
      <c r="E1089" s="9">
        <v>1.2235681188541951</v>
      </c>
      <c r="F1089" s="7" t="s">
        <v>134</v>
      </c>
      <c r="G1089" s="7" t="str">
        <f>VLOOKUP(Table1[Parameter],$L$5:$M$133,2,0)</f>
        <v>Balance Sheet</v>
      </c>
    </row>
    <row r="1090" spans="2:7" x14ac:dyDescent="0.25">
      <c r="B1090" s="7" t="s">
        <v>155</v>
      </c>
      <c r="C1090" s="7" t="s">
        <v>142</v>
      </c>
      <c r="D1090" s="7" t="s">
        <v>35</v>
      </c>
      <c r="E1090" s="9">
        <v>1.2053380383440562</v>
      </c>
      <c r="F1090" s="7" t="s">
        <v>134</v>
      </c>
      <c r="G1090" s="7" t="str">
        <f>VLOOKUP(Table1[Parameter],$L$5:$M$133,2,0)</f>
        <v>Balance Sheet</v>
      </c>
    </row>
    <row r="1091" spans="2:7" x14ac:dyDescent="0.25">
      <c r="B1091" s="7" t="s">
        <v>155</v>
      </c>
      <c r="C1091" s="7" t="s">
        <v>143</v>
      </c>
      <c r="D1091" s="7" t="s">
        <v>35</v>
      </c>
      <c r="E1091" s="9">
        <v>1.2243139464000361</v>
      </c>
      <c r="F1091" s="7" t="s">
        <v>134</v>
      </c>
      <c r="G1091" s="7" t="str">
        <f>VLOOKUP(Table1[Parameter],$L$5:$M$133,2,0)</f>
        <v>Balance Sheet</v>
      </c>
    </row>
    <row r="1092" spans="2:7" x14ac:dyDescent="0.25">
      <c r="B1092" s="7" t="s">
        <v>155</v>
      </c>
      <c r="C1092" s="7" t="s">
        <v>144</v>
      </c>
      <c r="D1092" s="7" t="s">
        <v>35</v>
      </c>
      <c r="E1092" s="9">
        <v>1.2140235677966862</v>
      </c>
      <c r="F1092" s="7" t="s">
        <v>134</v>
      </c>
      <c r="G1092" s="7" t="str">
        <f>VLOOKUP(Table1[Parameter],$L$5:$M$133,2,0)</f>
        <v>Balance Sheet</v>
      </c>
    </row>
    <row r="1093" spans="2:7" x14ac:dyDescent="0.25">
      <c r="B1093" s="7" t="s">
        <v>155</v>
      </c>
      <c r="C1093" s="7" t="s">
        <v>133</v>
      </c>
      <c r="D1093" s="7" t="s">
        <v>105</v>
      </c>
      <c r="E1093" s="9">
        <v>69.043468787449612</v>
      </c>
      <c r="F1093" s="7" t="s">
        <v>134</v>
      </c>
      <c r="G1093" s="7" t="str">
        <f>VLOOKUP(Table1[Parameter],$L$5:$M$133,2,0)</f>
        <v>P&amp;L</v>
      </c>
    </row>
    <row r="1094" spans="2:7" x14ac:dyDescent="0.25">
      <c r="B1094" s="7" t="s">
        <v>155</v>
      </c>
      <c r="C1094" s="7" t="s">
        <v>136</v>
      </c>
      <c r="D1094" s="7" t="s">
        <v>105</v>
      </c>
      <c r="E1094" s="9">
        <v>82.10472346460125</v>
      </c>
      <c r="F1094" s="7" t="s">
        <v>134</v>
      </c>
      <c r="G1094" s="7" t="str">
        <f>VLOOKUP(Table1[Parameter],$L$5:$M$133,2,0)</f>
        <v>P&amp;L</v>
      </c>
    </row>
    <row r="1095" spans="2:7" x14ac:dyDescent="0.25">
      <c r="B1095" s="7" t="s">
        <v>155</v>
      </c>
      <c r="C1095" s="7" t="s">
        <v>137</v>
      </c>
      <c r="D1095" s="7" t="s">
        <v>105</v>
      </c>
      <c r="E1095" s="9">
        <v>90.848588788710316</v>
      </c>
      <c r="F1095" s="7" t="s">
        <v>134</v>
      </c>
      <c r="G1095" s="7" t="str">
        <f>VLOOKUP(Table1[Parameter],$L$5:$M$133,2,0)</f>
        <v>P&amp;L</v>
      </c>
    </row>
    <row r="1096" spans="2:7" x14ac:dyDescent="0.25">
      <c r="B1096" s="7" t="s">
        <v>155</v>
      </c>
      <c r="C1096" s="7" t="s">
        <v>138</v>
      </c>
      <c r="D1096" s="7" t="s">
        <v>105</v>
      </c>
      <c r="E1096" s="9">
        <v>103.70646444095075</v>
      </c>
      <c r="F1096" s="7" t="s">
        <v>134</v>
      </c>
      <c r="G1096" s="7" t="str">
        <f>VLOOKUP(Table1[Parameter],$L$5:$M$133,2,0)</f>
        <v>P&amp;L</v>
      </c>
    </row>
    <row r="1097" spans="2:7" x14ac:dyDescent="0.25">
      <c r="B1097" s="7" t="s">
        <v>155</v>
      </c>
      <c r="C1097" s="7" t="s">
        <v>139</v>
      </c>
      <c r="D1097" s="7" t="s">
        <v>105</v>
      </c>
      <c r="E1097" s="9">
        <v>448.43057936235851</v>
      </c>
      <c r="F1097" s="7" t="s">
        <v>134</v>
      </c>
      <c r="G1097" s="7" t="str">
        <f>VLOOKUP(Table1[Parameter],$L$5:$M$133,2,0)</f>
        <v>P&amp;L</v>
      </c>
    </row>
    <row r="1098" spans="2:7" x14ac:dyDescent="0.25">
      <c r="B1098" s="7" t="s">
        <v>155</v>
      </c>
      <c r="C1098" s="7" t="s">
        <v>140</v>
      </c>
      <c r="D1098" s="7" t="s">
        <v>105</v>
      </c>
      <c r="E1098" s="9">
        <v>158.89412928759901</v>
      </c>
      <c r="F1098" s="7" t="s">
        <v>134</v>
      </c>
      <c r="G1098" s="7" t="str">
        <f>VLOOKUP(Table1[Parameter],$L$5:$M$133,2,0)</f>
        <v>P&amp;L</v>
      </c>
    </row>
    <row r="1099" spans="2:7" x14ac:dyDescent="0.25">
      <c r="B1099" s="7" t="s">
        <v>155</v>
      </c>
      <c r="C1099" s="7" t="s">
        <v>141</v>
      </c>
      <c r="D1099" s="7" t="s">
        <v>105</v>
      </c>
      <c r="E1099" s="9">
        <v>191.18392422884941</v>
      </c>
      <c r="F1099" s="7" t="s">
        <v>134</v>
      </c>
      <c r="G1099" s="7" t="str">
        <f>VLOOKUP(Table1[Parameter],$L$5:$M$133,2,0)</f>
        <v>P&amp;L</v>
      </c>
    </row>
    <row r="1100" spans="2:7" x14ac:dyDescent="0.25">
      <c r="B1100" s="7" t="s">
        <v>155</v>
      </c>
      <c r="C1100" s="7" t="s">
        <v>142</v>
      </c>
      <c r="D1100" s="7" t="s">
        <v>105</v>
      </c>
      <c r="E1100" s="9">
        <v>327.86763206200283</v>
      </c>
      <c r="F1100" s="7" t="s">
        <v>134</v>
      </c>
      <c r="G1100" s="7" t="str">
        <f>VLOOKUP(Table1[Parameter],$L$5:$M$133,2,0)</f>
        <v>P&amp;L</v>
      </c>
    </row>
    <row r="1101" spans="2:7" x14ac:dyDescent="0.25">
      <c r="B1101" s="7" t="s">
        <v>155</v>
      </c>
      <c r="C1101" s="7" t="s">
        <v>143</v>
      </c>
      <c r="D1101" s="7" t="s">
        <v>105</v>
      </c>
      <c r="E1101" s="9">
        <v>152.37040257368929</v>
      </c>
      <c r="F1101" s="7" t="s">
        <v>134</v>
      </c>
      <c r="G1101" s="7" t="str">
        <f>VLOOKUP(Table1[Parameter],$L$5:$M$133,2,0)</f>
        <v>P&amp;L</v>
      </c>
    </row>
    <row r="1102" spans="2:7" x14ac:dyDescent="0.25">
      <c r="B1102" s="7" t="s">
        <v>155</v>
      </c>
      <c r="C1102" s="7" t="s">
        <v>144</v>
      </c>
      <c r="D1102" s="7" t="s">
        <v>105</v>
      </c>
      <c r="E1102" s="9">
        <v>269.20476190476182</v>
      </c>
      <c r="F1102" s="7" t="s">
        <v>134</v>
      </c>
      <c r="G1102" s="7" t="str">
        <f>VLOOKUP(Table1[Parameter],$L$5:$M$133,2,0)</f>
        <v>P&amp;L</v>
      </c>
    </row>
    <row r="1103" spans="2:7" x14ac:dyDescent="0.25">
      <c r="B1103" s="7" t="s">
        <v>155</v>
      </c>
      <c r="C1103" s="7" t="s">
        <v>133</v>
      </c>
      <c r="D1103" s="7" t="s">
        <v>122</v>
      </c>
      <c r="E1103" s="9">
        <v>0.79139320555862191</v>
      </c>
      <c r="F1103" s="7" t="s">
        <v>134</v>
      </c>
      <c r="G1103" s="7" t="str">
        <f>VLOOKUP(Table1[Parameter],$L$5:$M$133,2,0)</f>
        <v>Efficiency Metrics</v>
      </c>
    </row>
    <row r="1104" spans="2:7" x14ac:dyDescent="0.25">
      <c r="B1104" s="7" t="s">
        <v>155</v>
      </c>
      <c r="C1104" s="7" t="s">
        <v>136</v>
      </c>
      <c r="D1104" s="7" t="s">
        <v>122</v>
      </c>
      <c r="E1104" s="9">
        <v>0.84156257971546333</v>
      </c>
      <c r="F1104" s="7" t="s">
        <v>134</v>
      </c>
      <c r="G1104" s="7" t="str">
        <f>VLOOKUP(Table1[Parameter],$L$5:$M$133,2,0)</f>
        <v>Efficiency Metrics</v>
      </c>
    </row>
    <row r="1105" spans="2:7" x14ac:dyDescent="0.25">
      <c r="B1105" s="7" t="s">
        <v>155</v>
      </c>
      <c r="C1105" s="7" t="s">
        <v>137</v>
      </c>
      <c r="D1105" s="7" t="s">
        <v>122</v>
      </c>
      <c r="E1105" s="9">
        <v>0.86859060556577394</v>
      </c>
      <c r="F1105" s="7" t="s">
        <v>134</v>
      </c>
      <c r="G1105" s="7" t="str">
        <f>VLOOKUP(Table1[Parameter],$L$5:$M$133,2,0)</f>
        <v>Efficiency Metrics</v>
      </c>
    </row>
    <row r="1106" spans="2:7" x14ac:dyDescent="0.25">
      <c r="B1106" s="7" t="s">
        <v>155</v>
      </c>
      <c r="C1106" s="7" t="s">
        <v>138</v>
      </c>
      <c r="D1106" s="7" t="s">
        <v>122</v>
      </c>
      <c r="E1106" s="9">
        <v>0.88177362431726569</v>
      </c>
      <c r="F1106" s="7" t="s">
        <v>134</v>
      </c>
      <c r="G1106" s="7" t="str">
        <f>VLOOKUP(Table1[Parameter],$L$5:$M$133,2,0)</f>
        <v>Efficiency Metrics</v>
      </c>
    </row>
    <row r="1107" spans="2:7" x14ac:dyDescent="0.25">
      <c r="B1107" s="7" t="s">
        <v>155</v>
      </c>
      <c r="C1107" s="7" t="s">
        <v>139</v>
      </c>
      <c r="D1107" s="7" t="s">
        <v>122</v>
      </c>
      <c r="E1107" s="9">
        <v>0.85425671425114924</v>
      </c>
      <c r="F1107" s="7" t="s">
        <v>134</v>
      </c>
      <c r="G1107" s="7" t="str">
        <f>VLOOKUP(Table1[Parameter],$L$5:$M$133,2,0)</f>
        <v>Efficiency Metrics</v>
      </c>
    </row>
    <row r="1108" spans="2:7" x14ac:dyDescent="0.25">
      <c r="B1108" s="7" t="s">
        <v>155</v>
      </c>
      <c r="C1108" s="7" t="s">
        <v>140</v>
      </c>
      <c r="D1108" s="7" t="s">
        <v>122</v>
      </c>
      <c r="E1108" s="9">
        <v>0.8354445173102738</v>
      </c>
      <c r="F1108" s="7" t="s">
        <v>134</v>
      </c>
      <c r="G1108" s="7" t="str">
        <f>VLOOKUP(Table1[Parameter],$L$5:$M$133,2,0)</f>
        <v>Efficiency Metrics</v>
      </c>
    </row>
    <row r="1109" spans="2:7" x14ac:dyDescent="0.25">
      <c r="B1109" s="7" t="s">
        <v>155</v>
      </c>
      <c r="C1109" s="7" t="s">
        <v>141</v>
      </c>
      <c r="D1109" s="7" t="s">
        <v>122</v>
      </c>
      <c r="E1109" s="9">
        <v>0.7505002747920867</v>
      </c>
      <c r="F1109" s="7" t="s">
        <v>134</v>
      </c>
      <c r="G1109" s="7" t="str">
        <f>VLOOKUP(Table1[Parameter],$L$5:$M$133,2,0)</f>
        <v>Efficiency Metrics</v>
      </c>
    </row>
    <row r="1110" spans="2:7" x14ac:dyDescent="0.25">
      <c r="B1110" s="7" t="s">
        <v>155</v>
      </c>
      <c r="C1110" s="7" t="s">
        <v>142</v>
      </c>
      <c r="D1110" s="7" t="s">
        <v>122</v>
      </c>
      <c r="E1110" s="9">
        <v>0.76448159001073768</v>
      </c>
      <c r="F1110" s="7" t="s">
        <v>134</v>
      </c>
      <c r="G1110" s="7" t="str">
        <f>VLOOKUP(Table1[Parameter],$L$5:$M$133,2,0)</f>
        <v>Efficiency Metrics</v>
      </c>
    </row>
    <row r="1111" spans="2:7" x14ac:dyDescent="0.25">
      <c r="B1111" s="7" t="s">
        <v>155</v>
      </c>
      <c r="C1111" s="7" t="s">
        <v>143</v>
      </c>
      <c r="D1111" s="7" t="s">
        <v>122</v>
      </c>
      <c r="E1111" s="9">
        <v>0.6758393289288378</v>
      </c>
      <c r="F1111" s="7" t="s">
        <v>134</v>
      </c>
      <c r="G1111" s="7" t="str">
        <f>VLOOKUP(Table1[Parameter],$L$5:$M$133,2,0)</f>
        <v>Efficiency Metrics</v>
      </c>
    </row>
    <row r="1112" spans="2:7" x14ac:dyDescent="0.25">
      <c r="B1112" s="7" t="s">
        <v>155</v>
      </c>
      <c r="C1112" s="7" t="s">
        <v>144</v>
      </c>
      <c r="D1112" s="7" t="s">
        <v>122</v>
      </c>
      <c r="E1112" s="9">
        <v>0.67345056805575498</v>
      </c>
      <c r="F1112" s="7" t="s">
        <v>134</v>
      </c>
      <c r="G1112" s="7" t="str">
        <f>VLOOKUP(Table1[Parameter],$L$5:$M$133,2,0)</f>
        <v>Efficiency Metrics</v>
      </c>
    </row>
    <row r="1113" spans="2:7" x14ac:dyDescent="0.25">
      <c r="B1113" s="7" t="s">
        <v>155</v>
      </c>
      <c r="C1113" s="7" t="s">
        <v>133</v>
      </c>
      <c r="D1113" s="7" t="s">
        <v>123</v>
      </c>
      <c r="E1113" s="9">
        <v>1.3176457094470254E-2</v>
      </c>
      <c r="F1113" s="7" t="s">
        <v>134</v>
      </c>
      <c r="G1113" s="7" t="str">
        <f>VLOOKUP(Table1[Parameter],$L$5:$M$133,2,0)</f>
        <v>% DD</v>
      </c>
    </row>
    <row r="1114" spans="2:7" x14ac:dyDescent="0.25">
      <c r="B1114" s="7" t="s">
        <v>155</v>
      </c>
      <c r="C1114" s="7" t="s">
        <v>136</v>
      </c>
      <c r="D1114" s="7" t="s">
        <v>123</v>
      </c>
      <c r="E1114" s="9">
        <v>1.6991950209628067E-2</v>
      </c>
      <c r="F1114" s="7" t="s">
        <v>134</v>
      </c>
      <c r="G1114" s="7" t="str">
        <f>VLOOKUP(Table1[Parameter],$L$5:$M$133,2,0)</f>
        <v>% DD</v>
      </c>
    </row>
    <row r="1115" spans="2:7" x14ac:dyDescent="0.25">
      <c r="B1115" s="7" t="s">
        <v>155</v>
      </c>
      <c r="C1115" s="7" t="s">
        <v>137</v>
      </c>
      <c r="D1115" s="7" t="s">
        <v>123</v>
      </c>
      <c r="E1115" s="9">
        <v>1.7469083915499079E-2</v>
      </c>
      <c r="F1115" s="7" t="s">
        <v>134</v>
      </c>
      <c r="G1115" s="7" t="str">
        <f>VLOOKUP(Table1[Parameter],$L$5:$M$133,2,0)</f>
        <v>% DD</v>
      </c>
    </row>
    <row r="1116" spans="2:7" x14ac:dyDescent="0.25">
      <c r="B1116" s="7" t="s">
        <v>155</v>
      </c>
      <c r="C1116" s="7" t="s">
        <v>138</v>
      </c>
      <c r="D1116" s="7" t="s">
        <v>123</v>
      </c>
      <c r="E1116" s="9">
        <v>1.5556835410674607E-2</v>
      </c>
      <c r="F1116" s="7" t="s">
        <v>134</v>
      </c>
      <c r="G1116" s="7" t="str">
        <f>VLOOKUP(Table1[Parameter],$L$5:$M$133,2,0)</f>
        <v>% DD</v>
      </c>
    </row>
    <row r="1117" spans="2:7" x14ac:dyDescent="0.25">
      <c r="B1117" s="7" t="s">
        <v>155</v>
      </c>
      <c r="C1117" s="7" t="s">
        <v>139</v>
      </c>
      <c r="D1117" s="7" t="s">
        <v>123</v>
      </c>
      <c r="E1117" s="9">
        <v>1.2385266093815477E-2</v>
      </c>
      <c r="F1117" s="7" t="s">
        <v>134</v>
      </c>
      <c r="G1117" s="7" t="str">
        <f>VLOOKUP(Table1[Parameter],$L$5:$M$133,2,0)</f>
        <v>% DD</v>
      </c>
    </row>
    <row r="1118" spans="2:7" x14ac:dyDescent="0.25">
      <c r="B1118" s="7" t="s">
        <v>155</v>
      </c>
      <c r="C1118" s="7" t="s">
        <v>140</v>
      </c>
      <c r="D1118" s="7" t="s">
        <v>123</v>
      </c>
      <c r="E1118" s="9">
        <v>3.0185226869299194E-2</v>
      </c>
      <c r="F1118" s="7" t="s">
        <v>134</v>
      </c>
      <c r="G1118" s="7" t="str">
        <f>VLOOKUP(Table1[Parameter],$L$5:$M$133,2,0)</f>
        <v>% DD</v>
      </c>
    </row>
    <row r="1119" spans="2:7" x14ac:dyDescent="0.25">
      <c r="B1119" s="7" t="s">
        <v>155</v>
      </c>
      <c r="C1119" s="7" t="s">
        <v>141</v>
      </c>
      <c r="D1119" s="7" t="s">
        <v>123</v>
      </c>
      <c r="E1119" s="9">
        <v>2.2948585064791183E-2</v>
      </c>
      <c r="F1119" s="7" t="s">
        <v>134</v>
      </c>
      <c r="G1119" s="7" t="str">
        <f>VLOOKUP(Table1[Parameter],$L$5:$M$133,2,0)</f>
        <v>% DD</v>
      </c>
    </row>
    <row r="1120" spans="2:7" x14ac:dyDescent="0.25">
      <c r="B1120" s="7" t="s">
        <v>155</v>
      </c>
      <c r="C1120" s="7" t="s">
        <v>142</v>
      </c>
      <c r="D1120" s="7" t="s">
        <v>123</v>
      </c>
      <c r="E1120" s="9">
        <v>8.7150577099017468E-3</v>
      </c>
      <c r="F1120" s="7" t="s">
        <v>134</v>
      </c>
      <c r="G1120" s="7" t="str">
        <f>VLOOKUP(Table1[Parameter],$L$5:$M$133,2,0)</f>
        <v>% DD</v>
      </c>
    </row>
    <row r="1121" spans="2:7" x14ac:dyDescent="0.25">
      <c r="B1121" s="7" t="s">
        <v>155</v>
      </c>
      <c r="C1121" s="7" t="s">
        <v>143</v>
      </c>
      <c r="D1121" s="7" t="s">
        <v>123</v>
      </c>
      <c r="E1121" s="9">
        <v>9.2989624284771782E-3</v>
      </c>
      <c r="F1121" s="7" t="s">
        <v>134</v>
      </c>
      <c r="G1121" s="7" t="str">
        <f>VLOOKUP(Table1[Parameter],$L$5:$M$133,2,0)</f>
        <v>% DD</v>
      </c>
    </row>
    <row r="1122" spans="2:7" x14ac:dyDescent="0.25">
      <c r="B1122" s="7" t="s">
        <v>155</v>
      </c>
      <c r="C1122" s="7" t="s">
        <v>144</v>
      </c>
      <c r="D1122" s="7" t="s">
        <v>123</v>
      </c>
      <c r="E1122" s="9">
        <v>1.1394535499432581E-2</v>
      </c>
      <c r="F1122" s="7" t="s">
        <v>134</v>
      </c>
      <c r="G1122" s="7" t="str">
        <f>VLOOKUP(Table1[Parameter],$L$5:$M$133,2,0)</f>
        <v>% DD</v>
      </c>
    </row>
    <row r="1123" spans="2:7" x14ac:dyDescent="0.25">
      <c r="B1123" s="7" t="s">
        <v>155</v>
      </c>
      <c r="C1123" s="7" t="s">
        <v>133</v>
      </c>
      <c r="D1123" s="7" t="s">
        <v>124</v>
      </c>
      <c r="E1123" s="9">
        <v>4.8857769039846816E-2</v>
      </c>
      <c r="F1123" s="7" t="s">
        <v>134</v>
      </c>
      <c r="G1123" s="7" t="str">
        <f>VLOOKUP(Table1[Parameter],$L$5:$M$133,2,0)</f>
        <v>% DD</v>
      </c>
    </row>
    <row r="1124" spans="2:7" x14ac:dyDescent="0.25">
      <c r="B1124" s="7" t="s">
        <v>155</v>
      </c>
      <c r="C1124" s="7" t="s">
        <v>136</v>
      </c>
      <c r="D1124" s="7" t="s">
        <v>124</v>
      </c>
      <c r="E1124" s="9">
        <v>3.4082342783267133E-2</v>
      </c>
      <c r="F1124" s="7" t="s">
        <v>134</v>
      </c>
      <c r="G1124" s="7" t="str">
        <f>VLOOKUP(Table1[Parameter],$L$5:$M$133,2,0)</f>
        <v>% DD</v>
      </c>
    </row>
    <row r="1125" spans="2:7" x14ac:dyDescent="0.25">
      <c r="B1125" s="7" t="s">
        <v>155</v>
      </c>
      <c r="C1125" s="7" t="s">
        <v>137</v>
      </c>
      <c r="D1125" s="7" t="s">
        <v>124</v>
      </c>
      <c r="E1125" s="9">
        <v>2.9059125593823266E-2</v>
      </c>
      <c r="F1125" s="7" t="s">
        <v>134</v>
      </c>
      <c r="G1125" s="7" t="str">
        <f>VLOOKUP(Table1[Parameter],$L$5:$M$133,2,0)</f>
        <v>% DD</v>
      </c>
    </row>
    <row r="1126" spans="2:7" x14ac:dyDescent="0.25">
      <c r="B1126" s="7" t="s">
        <v>155</v>
      </c>
      <c r="C1126" s="7" t="s">
        <v>138</v>
      </c>
      <c r="D1126" s="7" t="s">
        <v>124</v>
      </c>
      <c r="E1126" s="9">
        <v>2.4305772406854165E-2</v>
      </c>
      <c r="F1126" s="7" t="s">
        <v>134</v>
      </c>
      <c r="G1126" s="7" t="str">
        <f>VLOOKUP(Table1[Parameter],$L$5:$M$133,2,0)</f>
        <v>% DD</v>
      </c>
    </row>
    <row r="1127" spans="2:7" x14ac:dyDescent="0.25">
      <c r="B1127" s="7" t="s">
        <v>155</v>
      </c>
      <c r="C1127" s="7" t="s">
        <v>139</v>
      </c>
      <c r="D1127" s="7" t="s">
        <v>124</v>
      </c>
      <c r="E1127" s="9">
        <v>2.5848027165476326E-2</v>
      </c>
      <c r="F1127" s="7" t="s">
        <v>134</v>
      </c>
      <c r="G1127" s="7" t="str">
        <f>VLOOKUP(Table1[Parameter],$L$5:$M$133,2,0)</f>
        <v>% DD</v>
      </c>
    </row>
    <row r="1128" spans="2:7" x14ac:dyDescent="0.25">
      <c r="B1128" s="7" t="s">
        <v>155</v>
      </c>
      <c r="C1128" s="7" t="s">
        <v>140</v>
      </c>
      <c r="D1128" s="7" t="s">
        <v>124</v>
      </c>
      <c r="E1128" s="9">
        <v>2.6540431694071893E-2</v>
      </c>
      <c r="F1128" s="7" t="s">
        <v>134</v>
      </c>
      <c r="G1128" s="7" t="str">
        <f>VLOOKUP(Table1[Parameter],$L$5:$M$133,2,0)</f>
        <v>% DD</v>
      </c>
    </row>
    <row r="1129" spans="2:7" x14ac:dyDescent="0.25">
      <c r="B1129" s="7" t="s">
        <v>155</v>
      </c>
      <c r="C1129" s="7" t="s">
        <v>141</v>
      </c>
      <c r="D1129" s="7" t="s">
        <v>124</v>
      </c>
      <c r="E1129" s="9">
        <v>4.446268012819591E-2</v>
      </c>
      <c r="F1129" s="7" t="s">
        <v>134</v>
      </c>
      <c r="G1129" s="7" t="str">
        <f>VLOOKUP(Table1[Parameter],$L$5:$M$133,2,0)</f>
        <v>% DD</v>
      </c>
    </row>
    <row r="1130" spans="2:7" x14ac:dyDescent="0.25">
      <c r="B1130" s="7" t="s">
        <v>155</v>
      </c>
      <c r="C1130" s="7" t="s">
        <v>142</v>
      </c>
      <c r="D1130" s="7" t="s">
        <v>124</v>
      </c>
      <c r="E1130" s="9">
        <v>5.163535125689573E-2</v>
      </c>
      <c r="F1130" s="7" t="s">
        <v>134</v>
      </c>
      <c r="G1130" s="7" t="str">
        <f>VLOOKUP(Table1[Parameter],$L$5:$M$133,2,0)</f>
        <v>% DD</v>
      </c>
    </row>
    <row r="1131" spans="2:7" x14ac:dyDescent="0.25">
      <c r="B1131" s="7" t="s">
        <v>155</v>
      </c>
      <c r="C1131" s="7" t="s">
        <v>143</v>
      </c>
      <c r="D1131" s="7" t="s">
        <v>124</v>
      </c>
      <c r="E1131" s="9">
        <v>7.0723105456086094E-2</v>
      </c>
      <c r="F1131" s="7" t="s">
        <v>134</v>
      </c>
      <c r="G1131" s="7" t="str">
        <f>VLOOKUP(Table1[Parameter],$L$5:$M$133,2,0)</f>
        <v>% DD</v>
      </c>
    </row>
    <row r="1132" spans="2:7" x14ac:dyDescent="0.25">
      <c r="B1132" s="7" t="s">
        <v>155</v>
      </c>
      <c r="C1132" s="7" t="s">
        <v>144</v>
      </c>
      <c r="D1132" s="7" t="s">
        <v>124</v>
      </c>
      <c r="E1132" s="9">
        <v>6.8727570811069505E-2</v>
      </c>
      <c r="F1132" s="7" t="s">
        <v>134</v>
      </c>
      <c r="G1132" s="7" t="str">
        <f>VLOOKUP(Table1[Parameter],$L$5:$M$133,2,0)</f>
        <v>% DD</v>
      </c>
    </row>
    <row r="1133" spans="2:7" x14ac:dyDescent="0.25">
      <c r="B1133" s="7" t="s">
        <v>155</v>
      </c>
      <c r="C1133" s="7" t="s">
        <v>133</v>
      </c>
      <c r="D1133" s="7" t="s">
        <v>125</v>
      </c>
      <c r="E1133" s="9">
        <v>7.0788144740277392</v>
      </c>
      <c r="F1133" s="7" t="s">
        <v>134</v>
      </c>
      <c r="G1133" s="7" t="str">
        <f>VLOOKUP(Table1[Parameter],$L$5:$M$133,2,0)</f>
        <v>Valuation Metrics</v>
      </c>
    </row>
    <row r="1134" spans="2:7" x14ac:dyDescent="0.25">
      <c r="B1134" s="7" t="s">
        <v>155</v>
      </c>
      <c r="C1134" s="7" t="s">
        <v>136</v>
      </c>
      <c r="D1134" s="7" t="s">
        <v>125</v>
      </c>
      <c r="E1134" s="9">
        <v>8.6613435347212526</v>
      </c>
      <c r="F1134" s="7" t="s">
        <v>134</v>
      </c>
      <c r="G1134" s="7" t="str">
        <f>VLOOKUP(Table1[Parameter],$L$5:$M$133,2,0)</f>
        <v>Valuation Metrics</v>
      </c>
    </row>
    <row r="1135" spans="2:7" x14ac:dyDescent="0.25">
      <c r="B1135" s="7" t="s">
        <v>155</v>
      </c>
      <c r="C1135" s="7" t="s">
        <v>137</v>
      </c>
      <c r="D1135" s="7" t="s">
        <v>125</v>
      </c>
      <c r="E1135" s="9">
        <v>9.2083053510482262</v>
      </c>
      <c r="F1135" s="7" t="s">
        <v>134</v>
      </c>
      <c r="G1135" s="7" t="str">
        <f>VLOOKUP(Table1[Parameter],$L$5:$M$133,2,0)</f>
        <v>Valuation Metrics</v>
      </c>
    </row>
    <row r="1136" spans="2:7" x14ac:dyDescent="0.25">
      <c r="B1136" s="7" t="s">
        <v>155</v>
      </c>
      <c r="C1136" s="7" t="s">
        <v>138</v>
      </c>
      <c r="D1136" s="7" t="s">
        <v>125</v>
      </c>
      <c r="E1136" s="9">
        <v>10.626384647670989</v>
      </c>
      <c r="F1136" s="7" t="s">
        <v>134</v>
      </c>
      <c r="G1136" s="7" t="str">
        <f>VLOOKUP(Table1[Parameter],$L$5:$M$133,2,0)</f>
        <v>Valuation Metrics</v>
      </c>
    </row>
    <row r="1137" spans="2:7" x14ac:dyDescent="0.25">
      <c r="B1137" s="7" t="s">
        <v>155</v>
      </c>
      <c r="C1137" s="7" t="s">
        <v>139</v>
      </c>
      <c r="D1137" s="7" t="s">
        <v>125</v>
      </c>
      <c r="E1137" s="9">
        <v>10.346300669977486</v>
      </c>
      <c r="F1137" s="7" t="s">
        <v>134</v>
      </c>
      <c r="G1137" s="7" t="str">
        <f>VLOOKUP(Table1[Parameter],$L$5:$M$133,2,0)</f>
        <v>Valuation Metrics</v>
      </c>
    </row>
    <row r="1138" spans="2:7" x14ac:dyDescent="0.25">
      <c r="B1138" s="7" t="s">
        <v>155</v>
      </c>
      <c r="C1138" s="7" t="s">
        <v>140</v>
      </c>
      <c r="D1138" s="7" t="s">
        <v>125</v>
      </c>
      <c r="E1138" s="9">
        <v>8.2428915757230481</v>
      </c>
      <c r="F1138" s="7" t="s">
        <v>134</v>
      </c>
      <c r="G1138" s="7" t="str">
        <f>VLOOKUP(Table1[Parameter],$L$5:$M$133,2,0)</f>
        <v>Valuation Metrics</v>
      </c>
    </row>
    <row r="1139" spans="2:7" x14ac:dyDescent="0.25">
      <c r="B1139" s="7" t="s">
        <v>155</v>
      </c>
      <c r="C1139" s="7" t="s">
        <v>141</v>
      </c>
      <c r="D1139" s="7" t="s">
        <v>125</v>
      </c>
      <c r="E1139" s="9">
        <v>6.1906124507340516</v>
      </c>
      <c r="F1139" s="7" t="s">
        <v>134</v>
      </c>
      <c r="G1139" s="7" t="str">
        <f>VLOOKUP(Table1[Parameter],$L$5:$M$133,2,0)</f>
        <v>Valuation Metrics</v>
      </c>
    </row>
    <row r="1140" spans="2:7" x14ac:dyDescent="0.25">
      <c r="B1140" s="7" t="s">
        <v>155</v>
      </c>
      <c r="C1140" s="7" t="s">
        <v>142</v>
      </c>
      <c r="D1140" s="7" t="s">
        <v>125</v>
      </c>
      <c r="E1140" s="9">
        <v>7.3361269689315032</v>
      </c>
      <c r="F1140" s="7" t="s">
        <v>134</v>
      </c>
      <c r="G1140" s="7" t="str">
        <f>VLOOKUP(Table1[Parameter],$L$5:$M$133,2,0)</f>
        <v>Valuation Metrics</v>
      </c>
    </row>
    <row r="1141" spans="2:7" x14ac:dyDescent="0.25">
      <c r="B1141" s="7" t="s">
        <v>155</v>
      </c>
      <c r="C1141" s="7" t="s">
        <v>143</v>
      </c>
      <c r="D1141" s="7" t="s">
        <v>125</v>
      </c>
      <c r="E1141" s="9">
        <v>5.9382799802942703</v>
      </c>
      <c r="F1141" s="7" t="s">
        <v>134</v>
      </c>
      <c r="G1141" s="7" t="str">
        <f>VLOOKUP(Table1[Parameter],$L$5:$M$133,2,0)</f>
        <v>Valuation Metrics</v>
      </c>
    </row>
    <row r="1142" spans="2:7" x14ac:dyDescent="0.25">
      <c r="B1142" s="7" t="s">
        <v>155</v>
      </c>
      <c r="C1142" s="7" t="s">
        <v>144</v>
      </c>
      <c r="D1142" s="7" t="s">
        <v>125</v>
      </c>
      <c r="E1142" s="9">
        <v>6.161353803887649</v>
      </c>
      <c r="F1142" s="7" t="s">
        <v>134</v>
      </c>
      <c r="G1142" s="7" t="str">
        <f>VLOOKUP(Table1[Parameter],$L$5:$M$133,2,0)</f>
        <v>Valuation Metrics</v>
      </c>
    </row>
    <row r="1143" spans="2:7" x14ac:dyDescent="0.25">
      <c r="B1143" s="7" t="s">
        <v>155</v>
      </c>
      <c r="C1143" s="7" t="s">
        <v>133</v>
      </c>
      <c r="D1143" s="7" t="s">
        <v>126</v>
      </c>
      <c r="E1143" s="9">
        <v>8.396470401950018E-2</v>
      </c>
      <c r="F1143" s="7" t="s">
        <v>134</v>
      </c>
      <c r="G1143" s="7" t="str">
        <f>VLOOKUP(Table1[Parameter],$L$5:$M$133,2,0)</f>
        <v>% DD</v>
      </c>
    </row>
    <row r="1144" spans="2:7" x14ac:dyDescent="0.25">
      <c r="B1144" s="7" t="s">
        <v>155</v>
      </c>
      <c r="C1144" s="7" t="s">
        <v>136</v>
      </c>
      <c r="D1144" s="7" t="s">
        <v>126</v>
      </c>
      <c r="E1144" s="9">
        <v>0.31377081784720007</v>
      </c>
      <c r="F1144" s="7" t="s">
        <v>134</v>
      </c>
      <c r="G1144" s="7" t="str">
        <f>VLOOKUP(Table1[Parameter],$L$5:$M$133,2,0)</f>
        <v>% DD</v>
      </c>
    </row>
    <row r="1145" spans="2:7" x14ac:dyDescent="0.25">
      <c r="B1145" s="7" t="s">
        <v>155</v>
      </c>
      <c r="C1145" s="7" t="s">
        <v>137</v>
      </c>
      <c r="D1145" s="7" t="s">
        <v>126</v>
      </c>
      <c r="E1145" s="9">
        <v>0.43780739964270532</v>
      </c>
      <c r="F1145" s="7" t="s">
        <v>134</v>
      </c>
      <c r="G1145" s="7" t="str">
        <f>VLOOKUP(Table1[Parameter],$L$5:$M$133,2,0)</f>
        <v>% DD</v>
      </c>
    </row>
    <row r="1146" spans="2:7" x14ac:dyDescent="0.25">
      <c r="B1146" s="7" t="s">
        <v>155</v>
      </c>
      <c r="C1146" s="7" t="s">
        <v>138</v>
      </c>
      <c r="D1146" s="7" t="s">
        <v>126</v>
      </c>
      <c r="E1146" s="9">
        <v>0.45473162050296601</v>
      </c>
      <c r="F1146" s="7" t="s">
        <v>134</v>
      </c>
      <c r="G1146" s="7" t="str">
        <f>VLOOKUP(Table1[Parameter],$L$5:$M$133,2,0)</f>
        <v>% DD</v>
      </c>
    </row>
    <row r="1147" spans="2:7" x14ac:dyDescent="0.25">
      <c r="B1147" s="7" t="s">
        <v>155</v>
      </c>
      <c r="C1147" s="7" t="s">
        <v>139</v>
      </c>
      <c r="D1147" s="7" t="s">
        <v>126</v>
      </c>
      <c r="E1147" s="9">
        <v>0.46330940753853722</v>
      </c>
      <c r="F1147" s="7" t="s">
        <v>134</v>
      </c>
      <c r="G1147" s="7" t="str">
        <f>VLOOKUP(Table1[Parameter],$L$5:$M$133,2,0)</f>
        <v>% DD</v>
      </c>
    </row>
    <row r="1148" spans="2:7" x14ac:dyDescent="0.25">
      <c r="B1148" s="7" t="s">
        <v>155</v>
      </c>
      <c r="C1148" s="7" t="s">
        <v>140</v>
      </c>
      <c r="D1148" s="7" t="s">
        <v>126</v>
      </c>
      <c r="E1148" s="9">
        <v>0.48156867777344292</v>
      </c>
      <c r="F1148" s="7" t="s">
        <v>134</v>
      </c>
      <c r="G1148" s="7" t="str">
        <f>VLOOKUP(Table1[Parameter],$L$5:$M$133,2,0)</f>
        <v>% DD</v>
      </c>
    </row>
    <row r="1149" spans="2:7" x14ac:dyDescent="0.25">
      <c r="B1149" s="7" t="s">
        <v>155</v>
      </c>
      <c r="C1149" s="7" t="s">
        <v>141</v>
      </c>
      <c r="D1149" s="7" t="s">
        <v>126</v>
      </c>
      <c r="E1149" s="9">
        <v>0.26800186206785848</v>
      </c>
      <c r="F1149" s="7" t="s">
        <v>134</v>
      </c>
      <c r="G1149" s="7" t="str">
        <f>VLOOKUP(Table1[Parameter],$L$5:$M$133,2,0)</f>
        <v>% DD</v>
      </c>
    </row>
    <row r="1150" spans="2:7" x14ac:dyDescent="0.25">
      <c r="B1150" s="7" t="s">
        <v>155</v>
      </c>
      <c r="C1150" s="7" t="s">
        <v>142</v>
      </c>
      <c r="D1150" s="7" t="s">
        <v>126</v>
      </c>
      <c r="E1150" s="9">
        <v>0.43922895706666254</v>
      </c>
      <c r="F1150" s="7" t="s">
        <v>134</v>
      </c>
      <c r="G1150" s="7" t="str">
        <f>VLOOKUP(Table1[Parameter],$L$5:$M$133,2,0)</f>
        <v>% DD</v>
      </c>
    </row>
    <row r="1151" spans="2:7" x14ac:dyDescent="0.25">
      <c r="B1151" s="7" t="s">
        <v>155</v>
      </c>
      <c r="C1151" s="7" t="s">
        <v>143</v>
      </c>
      <c r="D1151" s="7" t="s">
        <v>126</v>
      </c>
      <c r="E1151" s="9">
        <v>0.44236549790616797</v>
      </c>
      <c r="F1151" s="7" t="s">
        <v>134</v>
      </c>
      <c r="G1151" s="7" t="str">
        <f>VLOOKUP(Table1[Parameter],$L$5:$M$133,2,0)</f>
        <v>% DD</v>
      </c>
    </row>
    <row r="1152" spans="2:7" x14ac:dyDescent="0.25">
      <c r="B1152" s="7" t="s">
        <v>155</v>
      </c>
      <c r="C1152" s="7" t="s">
        <v>144</v>
      </c>
      <c r="D1152" s="7" t="s">
        <v>126</v>
      </c>
      <c r="E1152" s="9">
        <v>0.4402394155807543</v>
      </c>
      <c r="F1152" s="7" t="s">
        <v>134</v>
      </c>
      <c r="G1152" s="7" t="str">
        <f>VLOOKUP(Table1[Parameter],$L$5:$M$133,2,0)</f>
        <v>% DD</v>
      </c>
    </row>
    <row r="1153" spans="2:7" x14ac:dyDescent="0.25">
      <c r="B1153" s="7" t="s">
        <v>155</v>
      </c>
      <c r="C1153" s="7" t="s">
        <v>133</v>
      </c>
      <c r="D1153" s="7" t="s">
        <v>64</v>
      </c>
      <c r="E1153" s="9">
        <v>0.28828957187942439</v>
      </c>
      <c r="F1153" s="7" t="s">
        <v>134</v>
      </c>
      <c r="G1153" s="7" t="str">
        <f>VLOOKUP(Table1[Parameter],$L$5:$M$133,2,0)</f>
        <v>% Return Metrics</v>
      </c>
    </row>
    <row r="1154" spans="2:7" x14ac:dyDescent="0.25">
      <c r="B1154" s="7" t="s">
        <v>155</v>
      </c>
      <c r="C1154" s="7" t="s">
        <v>136</v>
      </c>
      <c r="D1154" s="7" t="s">
        <v>64</v>
      </c>
      <c r="E1154" s="9">
        <v>0.304303240165192</v>
      </c>
      <c r="F1154" s="7" t="s">
        <v>134</v>
      </c>
      <c r="G1154" s="7" t="str">
        <f>VLOOKUP(Table1[Parameter],$L$5:$M$133,2,0)</f>
        <v>% Return Metrics</v>
      </c>
    </row>
    <row r="1155" spans="2:7" x14ac:dyDescent="0.25">
      <c r="B1155" s="7" t="s">
        <v>155</v>
      </c>
      <c r="C1155" s="7" t="s">
        <v>137</v>
      </c>
      <c r="D1155" s="7" t="s">
        <v>64</v>
      </c>
      <c r="E1155" s="9">
        <v>0.3216133962498805</v>
      </c>
      <c r="F1155" s="7" t="s">
        <v>134</v>
      </c>
      <c r="G1155" s="7" t="str">
        <f>VLOOKUP(Table1[Parameter],$L$5:$M$133,2,0)</f>
        <v>% Return Metrics</v>
      </c>
    </row>
    <row r="1156" spans="2:7" x14ac:dyDescent="0.25">
      <c r="B1156" s="7" t="s">
        <v>155</v>
      </c>
      <c r="C1156" s="7" t="s">
        <v>138</v>
      </c>
      <c r="D1156" s="7" t="s">
        <v>64</v>
      </c>
      <c r="E1156" s="9">
        <v>0.32853022078858618</v>
      </c>
      <c r="F1156" s="7" t="s">
        <v>134</v>
      </c>
      <c r="G1156" s="7" t="str">
        <f>VLOOKUP(Table1[Parameter],$L$5:$M$133,2,0)</f>
        <v>% Return Metrics</v>
      </c>
    </row>
    <row r="1157" spans="2:7" x14ac:dyDescent="0.25">
      <c r="B1157" s="7" t="s">
        <v>155</v>
      </c>
      <c r="C1157" s="7" t="s">
        <v>139</v>
      </c>
      <c r="D1157" s="7" t="s">
        <v>64</v>
      </c>
      <c r="E1157" s="9">
        <v>0.32644538891271269</v>
      </c>
      <c r="F1157" s="7" t="s">
        <v>134</v>
      </c>
      <c r="G1157" s="7" t="str">
        <f>VLOOKUP(Table1[Parameter],$L$5:$M$133,2,0)</f>
        <v>% Return Metrics</v>
      </c>
    </row>
    <row r="1158" spans="2:7" x14ac:dyDescent="0.25">
      <c r="B1158" s="7" t="s">
        <v>155</v>
      </c>
      <c r="C1158" s="7" t="s">
        <v>140</v>
      </c>
      <c r="D1158" s="7" t="s">
        <v>64</v>
      </c>
      <c r="E1158" s="9">
        <v>0.30449096579255591</v>
      </c>
      <c r="F1158" s="7" t="s">
        <v>134</v>
      </c>
      <c r="G1158" s="7" t="str">
        <f>VLOOKUP(Table1[Parameter],$L$5:$M$133,2,0)</f>
        <v>% Return Metrics</v>
      </c>
    </row>
    <row r="1159" spans="2:7" x14ac:dyDescent="0.25">
      <c r="B1159" s="7" t="s">
        <v>155</v>
      </c>
      <c r="C1159" s="7" t="s">
        <v>141</v>
      </c>
      <c r="D1159" s="7" t="s">
        <v>64</v>
      </c>
      <c r="E1159" s="9">
        <v>0.21894458981731754</v>
      </c>
      <c r="F1159" s="7" t="s">
        <v>134</v>
      </c>
      <c r="G1159" s="7" t="str">
        <f>VLOOKUP(Table1[Parameter],$L$5:$M$133,2,0)</f>
        <v>% Return Metrics</v>
      </c>
    </row>
    <row r="1160" spans="2:7" x14ac:dyDescent="0.25">
      <c r="B1160" s="7" t="s">
        <v>155</v>
      </c>
      <c r="C1160" s="7" t="s">
        <v>142</v>
      </c>
      <c r="D1160" s="7" t="s">
        <v>64</v>
      </c>
      <c r="E1160" s="9">
        <v>0.2216933944915781</v>
      </c>
      <c r="F1160" s="7" t="s">
        <v>134</v>
      </c>
      <c r="G1160" s="7" t="str">
        <f>VLOOKUP(Table1[Parameter],$L$5:$M$133,2,0)</f>
        <v>% Return Metrics</v>
      </c>
    </row>
    <row r="1161" spans="2:7" x14ac:dyDescent="0.25">
      <c r="B1161" s="7" t="s">
        <v>155</v>
      </c>
      <c r="C1161" s="7" t="s">
        <v>143</v>
      </c>
      <c r="D1161" s="7" t="s">
        <v>64</v>
      </c>
      <c r="E1161" s="9">
        <v>0.21464818870118541</v>
      </c>
      <c r="F1161" s="7" t="s">
        <v>134</v>
      </c>
      <c r="G1161" s="7" t="str">
        <f>VLOOKUP(Table1[Parameter],$L$5:$M$133,2,0)</f>
        <v>% Return Metrics</v>
      </c>
    </row>
    <row r="1162" spans="2:7" x14ac:dyDescent="0.25">
      <c r="B1162" s="7" t="s">
        <v>155</v>
      </c>
      <c r="C1162" s="7" t="s">
        <v>144</v>
      </c>
      <c r="D1162" s="7" t="s">
        <v>64</v>
      </c>
      <c r="E1162" s="9">
        <v>0.2129209462086033</v>
      </c>
      <c r="F1162" s="7" t="s">
        <v>134</v>
      </c>
      <c r="G1162" s="7" t="str">
        <f>VLOOKUP(Table1[Parameter],$L$5:$M$133,2,0)</f>
        <v>% Return Metrics</v>
      </c>
    </row>
    <row r="1163" spans="2:7" x14ac:dyDescent="0.25">
      <c r="B1163" s="7" t="s">
        <v>155</v>
      </c>
      <c r="C1163" s="7" t="s">
        <v>133</v>
      </c>
      <c r="D1163" s="7" t="s">
        <v>127</v>
      </c>
      <c r="E1163" s="9">
        <v>2.4206148574764292E-2</v>
      </c>
      <c r="F1163" s="7" t="s">
        <v>134</v>
      </c>
      <c r="G1163" s="7" t="str">
        <f>VLOOKUP(Table1[Parameter],$L$5:$M$133,2,0)</f>
        <v>% DD</v>
      </c>
    </row>
    <row r="1164" spans="2:7" x14ac:dyDescent="0.25">
      <c r="B1164" s="7" t="s">
        <v>155</v>
      </c>
      <c r="C1164" s="7" t="s">
        <v>136</v>
      </c>
      <c r="D1164" s="7" t="s">
        <v>127</v>
      </c>
      <c r="E1164" s="9">
        <v>9.5481476540185239E-2</v>
      </c>
      <c r="F1164" s="7" t="s">
        <v>134</v>
      </c>
      <c r="G1164" s="7" t="str">
        <f>VLOOKUP(Table1[Parameter],$L$5:$M$133,2,0)</f>
        <v>% DD</v>
      </c>
    </row>
    <row r="1165" spans="2:7" x14ac:dyDescent="0.25">
      <c r="B1165" s="7" t="s">
        <v>155</v>
      </c>
      <c r="C1165" s="7" t="s">
        <v>137</v>
      </c>
      <c r="D1165" s="7" t="s">
        <v>127</v>
      </c>
      <c r="E1165" s="9">
        <v>0.14080472470241917</v>
      </c>
      <c r="F1165" s="7" t="s">
        <v>134</v>
      </c>
      <c r="G1165" s="7" t="str">
        <f>VLOOKUP(Table1[Parameter],$L$5:$M$133,2,0)</f>
        <v>% DD</v>
      </c>
    </row>
    <row r="1166" spans="2:7" x14ac:dyDescent="0.25">
      <c r="B1166" s="7" t="s">
        <v>155</v>
      </c>
      <c r="C1166" s="7" t="s">
        <v>138</v>
      </c>
      <c r="D1166" s="7" t="s">
        <v>127</v>
      </c>
      <c r="E1166" s="9">
        <v>0.14939307968339099</v>
      </c>
      <c r="F1166" s="7" t="s">
        <v>134</v>
      </c>
      <c r="G1166" s="7" t="str">
        <f>VLOOKUP(Table1[Parameter],$L$5:$M$133,2,0)</f>
        <v>% DD</v>
      </c>
    </row>
    <row r="1167" spans="2:7" x14ac:dyDescent="0.25">
      <c r="B1167" s="7" t="s">
        <v>155</v>
      </c>
      <c r="C1167" s="7" t="s">
        <v>139</v>
      </c>
      <c r="D1167" s="7" t="s">
        <v>127</v>
      </c>
      <c r="E1167" s="9">
        <v>0.15124521973083629</v>
      </c>
      <c r="F1167" s="7" t="s">
        <v>134</v>
      </c>
      <c r="G1167" s="7" t="str">
        <f>VLOOKUP(Table1[Parameter],$L$5:$M$133,2,0)</f>
        <v>% DD</v>
      </c>
    </row>
    <row r="1168" spans="2:7" x14ac:dyDescent="0.25">
      <c r="B1168" s="7" t="s">
        <v>155</v>
      </c>
      <c r="C1168" s="7" t="s">
        <v>140</v>
      </c>
      <c r="D1168" s="7" t="s">
        <v>127</v>
      </c>
      <c r="E1168" s="9">
        <v>0.14663331179067979</v>
      </c>
      <c r="F1168" s="7" t="s">
        <v>134</v>
      </c>
      <c r="G1168" s="7" t="str">
        <f>VLOOKUP(Table1[Parameter],$L$5:$M$133,2,0)</f>
        <v>% DD</v>
      </c>
    </row>
    <row r="1169" spans="2:7" x14ac:dyDescent="0.25">
      <c r="B1169" s="7" t="s">
        <v>155</v>
      </c>
      <c r="C1169" s="7" t="s">
        <v>141</v>
      </c>
      <c r="D1169" s="7" t="s">
        <v>127</v>
      </c>
      <c r="E1169" s="9">
        <v>5.8677557760724586E-2</v>
      </c>
      <c r="F1169" s="7" t="s">
        <v>134</v>
      </c>
      <c r="G1169" s="7" t="str">
        <f>VLOOKUP(Table1[Parameter],$L$5:$M$133,2,0)</f>
        <v>% DD</v>
      </c>
    </row>
    <row r="1170" spans="2:7" x14ac:dyDescent="0.25">
      <c r="B1170" s="7" t="s">
        <v>155</v>
      </c>
      <c r="C1170" s="7" t="s">
        <v>142</v>
      </c>
      <c r="D1170" s="7" t="s">
        <v>127</v>
      </c>
      <c r="E1170" s="9">
        <v>9.7374158451104045E-2</v>
      </c>
      <c r="F1170" s="7" t="s">
        <v>134</v>
      </c>
      <c r="G1170" s="7" t="str">
        <f>VLOOKUP(Table1[Parameter],$L$5:$M$133,2,0)</f>
        <v>% DD</v>
      </c>
    </row>
    <row r="1171" spans="2:7" x14ac:dyDescent="0.25">
      <c r="B1171" s="7" t="s">
        <v>155</v>
      </c>
      <c r="C1171" s="7" t="s">
        <v>143</v>
      </c>
      <c r="D1171" s="7" t="s">
        <v>127</v>
      </c>
      <c r="E1171" s="9">
        <v>9.4952952869456986E-2</v>
      </c>
      <c r="F1171" s="7" t="s">
        <v>134</v>
      </c>
      <c r="G1171" s="7" t="str">
        <f>VLOOKUP(Table1[Parameter],$L$5:$M$133,2,0)</f>
        <v>% DD</v>
      </c>
    </row>
    <row r="1172" spans="2:7" x14ac:dyDescent="0.25">
      <c r="B1172" s="7" t="s">
        <v>155</v>
      </c>
      <c r="C1172" s="7" t="s">
        <v>144</v>
      </c>
      <c r="D1172" s="7" t="s">
        <v>127</v>
      </c>
      <c r="E1172" s="9">
        <v>9.3736192923776746E-2</v>
      </c>
      <c r="F1172" s="7" t="s">
        <v>134</v>
      </c>
      <c r="G1172" s="7" t="str">
        <f>VLOOKUP(Table1[Parameter],$L$5:$M$133,2,0)</f>
        <v>% DD</v>
      </c>
    </row>
    <row r="1173" spans="2:7" x14ac:dyDescent="0.25">
      <c r="B1173" s="7" t="s">
        <v>155</v>
      </c>
      <c r="C1173" s="7" t="s">
        <v>133</v>
      </c>
      <c r="D1173" s="7" t="s">
        <v>128</v>
      </c>
      <c r="E1173" s="9">
        <v>3.7306165357714284E-2</v>
      </c>
      <c r="F1173" s="7" t="s">
        <v>134</v>
      </c>
      <c r="G1173" s="7" t="str">
        <f>VLOOKUP(Table1[Parameter],$L$5:$M$133,2,0)</f>
        <v>% DD</v>
      </c>
    </row>
    <row r="1174" spans="2:7" x14ac:dyDescent="0.25">
      <c r="B1174" s="7" t="s">
        <v>155</v>
      </c>
      <c r="C1174" s="7" t="s">
        <v>136</v>
      </c>
      <c r="D1174" s="7" t="s">
        <v>128</v>
      </c>
      <c r="E1174" s="9">
        <v>2.410962719442894E-2</v>
      </c>
      <c r="F1174" s="7" t="s">
        <v>134</v>
      </c>
      <c r="G1174" s="7" t="str">
        <f>VLOOKUP(Table1[Parameter],$L$5:$M$133,2,0)</f>
        <v>% DD</v>
      </c>
    </row>
    <row r="1175" spans="2:7" x14ac:dyDescent="0.25">
      <c r="B1175" s="7" t="s">
        <v>155</v>
      </c>
      <c r="C1175" s="7" t="s">
        <v>137</v>
      </c>
      <c r="D1175" s="7" t="s">
        <v>128</v>
      </c>
      <c r="E1175" s="9">
        <v>1.9635390514811609E-2</v>
      </c>
      <c r="F1175" s="7" t="s">
        <v>134</v>
      </c>
      <c r="G1175" s="7" t="str">
        <f>VLOOKUP(Table1[Parameter],$L$5:$M$133,2,0)</f>
        <v>% DD</v>
      </c>
    </row>
    <row r="1176" spans="2:7" x14ac:dyDescent="0.25">
      <c r="B1176" s="7" t="s">
        <v>155</v>
      </c>
      <c r="C1176" s="7" t="s">
        <v>138</v>
      </c>
      <c r="D1176" s="7" t="s">
        <v>128</v>
      </c>
      <c r="E1176" s="9">
        <v>1.6857769320862775E-2</v>
      </c>
      <c r="F1176" s="7" t="s">
        <v>134</v>
      </c>
      <c r="G1176" s="7" t="str">
        <f>VLOOKUP(Table1[Parameter],$L$5:$M$133,2,0)</f>
        <v>% DD</v>
      </c>
    </row>
    <row r="1177" spans="2:7" x14ac:dyDescent="0.25">
      <c r="B1177" s="7" t="s">
        <v>155</v>
      </c>
      <c r="C1177" s="7" t="s">
        <v>139</v>
      </c>
      <c r="D1177" s="7" t="s">
        <v>128</v>
      </c>
      <c r="E1177" s="9">
        <v>1.6933605041100901E-2</v>
      </c>
      <c r="F1177" s="7" t="s">
        <v>134</v>
      </c>
      <c r="G1177" s="7" t="str">
        <f>VLOOKUP(Table1[Parameter],$L$5:$M$133,2,0)</f>
        <v>% DD</v>
      </c>
    </row>
    <row r="1178" spans="2:7" x14ac:dyDescent="0.25">
      <c r="B1178" s="7" t="s">
        <v>155</v>
      </c>
      <c r="C1178" s="7" t="s">
        <v>140</v>
      </c>
      <c r="D1178" s="7" t="s">
        <v>128</v>
      </c>
      <c r="E1178" s="9">
        <v>1.9150761908211709E-2</v>
      </c>
      <c r="F1178" s="7" t="s">
        <v>134</v>
      </c>
      <c r="G1178" s="7" t="str">
        <f>VLOOKUP(Table1[Parameter],$L$5:$M$133,2,0)</f>
        <v>% DD</v>
      </c>
    </row>
    <row r="1179" spans="2:7" x14ac:dyDescent="0.25">
      <c r="B1179" s="7" t="s">
        <v>155</v>
      </c>
      <c r="C1179" s="7" t="s">
        <v>141</v>
      </c>
      <c r="D1179" s="7" t="s">
        <v>128</v>
      </c>
      <c r="E1179" s="9">
        <v>2.5888719950089796E-2</v>
      </c>
      <c r="F1179" s="7" t="s">
        <v>134</v>
      </c>
      <c r="G1179" s="7" t="str">
        <f>VLOOKUP(Table1[Parameter],$L$5:$M$133,2,0)</f>
        <v>% DD</v>
      </c>
    </row>
    <row r="1180" spans="2:7" x14ac:dyDescent="0.25">
      <c r="B1180" s="7" t="s">
        <v>155</v>
      </c>
      <c r="C1180" s="7" t="s">
        <v>142</v>
      </c>
      <c r="D1180" s="7" t="s">
        <v>128</v>
      </c>
      <c r="E1180" s="9">
        <v>1.6946167448705023E-2</v>
      </c>
      <c r="F1180" s="7" t="s">
        <v>134</v>
      </c>
      <c r="G1180" s="7" t="str">
        <f>VLOOKUP(Table1[Parameter],$L$5:$M$133,2,0)</f>
        <v>% DD</v>
      </c>
    </row>
    <row r="1181" spans="2:7" x14ac:dyDescent="0.25">
      <c r="B1181" s="7" t="s">
        <v>155</v>
      </c>
      <c r="C1181" s="7" t="s">
        <v>143</v>
      </c>
      <c r="D1181" s="7" t="s">
        <v>128</v>
      </c>
      <c r="E1181" s="9">
        <v>2.0156549746547472E-2</v>
      </c>
      <c r="F1181" s="7" t="s">
        <v>134</v>
      </c>
      <c r="G1181" s="7" t="str">
        <f>VLOOKUP(Table1[Parameter],$L$5:$M$133,2,0)</f>
        <v>% DD</v>
      </c>
    </row>
    <row r="1182" spans="2:7" x14ac:dyDescent="0.25">
      <c r="B1182" s="7" t="s">
        <v>155</v>
      </c>
      <c r="C1182" s="7" t="s">
        <v>144</v>
      </c>
      <c r="D1182" s="7" t="s">
        <v>128</v>
      </c>
      <c r="E1182" s="9">
        <v>1.9343922955637471E-2</v>
      </c>
      <c r="F1182" s="7" t="s">
        <v>134</v>
      </c>
      <c r="G1182" s="7" t="str">
        <f>VLOOKUP(Table1[Parameter],$L$5:$M$133,2,0)</f>
        <v>% DD</v>
      </c>
    </row>
    <row r="1183" spans="2:7" x14ac:dyDescent="0.25">
      <c r="B1183" s="7" t="s">
        <v>155</v>
      </c>
      <c r="C1183" s="7" t="s">
        <v>133</v>
      </c>
      <c r="D1183" s="7" t="s">
        <v>92</v>
      </c>
      <c r="E1183" s="9">
        <v>24.554528378808016</v>
      </c>
      <c r="F1183" s="7" t="s">
        <v>134</v>
      </c>
      <c r="G1183" s="7" t="str">
        <f>VLOOKUP(Table1[Parameter],$L$5:$M$133,2,0)</f>
        <v>Valuation Metrics</v>
      </c>
    </row>
    <row r="1184" spans="2:7" x14ac:dyDescent="0.25">
      <c r="B1184" s="7" t="s">
        <v>155</v>
      </c>
      <c r="C1184" s="7" t="s">
        <v>136</v>
      </c>
      <c r="D1184" s="7" t="s">
        <v>92</v>
      </c>
      <c r="E1184" s="9">
        <v>28.462869899181531</v>
      </c>
      <c r="F1184" s="7" t="s">
        <v>134</v>
      </c>
      <c r="G1184" s="7" t="str">
        <f>VLOOKUP(Table1[Parameter],$L$5:$M$133,2,0)</f>
        <v>Valuation Metrics</v>
      </c>
    </row>
    <row r="1185" spans="2:7" x14ac:dyDescent="0.25">
      <c r="B1185" s="7" t="s">
        <v>155</v>
      </c>
      <c r="C1185" s="7" t="s">
        <v>137</v>
      </c>
      <c r="D1185" s="7" t="s">
        <v>92</v>
      </c>
      <c r="E1185" s="9">
        <v>28.63159762130601</v>
      </c>
      <c r="F1185" s="7" t="s">
        <v>134</v>
      </c>
      <c r="G1185" s="7" t="str">
        <f>VLOOKUP(Table1[Parameter],$L$5:$M$133,2,0)</f>
        <v>Valuation Metrics</v>
      </c>
    </row>
    <row r="1186" spans="2:7" x14ac:dyDescent="0.25">
      <c r="B1186" s="7" t="s">
        <v>155</v>
      </c>
      <c r="C1186" s="7" t="s">
        <v>138</v>
      </c>
      <c r="D1186" s="7" t="s">
        <v>92</v>
      </c>
      <c r="E1186" s="9">
        <v>32.34522724321674</v>
      </c>
      <c r="F1186" s="7" t="s">
        <v>134</v>
      </c>
      <c r="G1186" s="7" t="str">
        <f>VLOOKUP(Table1[Parameter],$L$5:$M$133,2,0)</f>
        <v>Valuation Metrics</v>
      </c>
    </row>
    <row r="1187" spans="2:7" x14ac:dyDescent="0.25">
      <c r="B1187" s="7" t="s">
        <v>155</v>
      </c>
      <c r="C1187" s="7" t="s">
        <v>139</v>
      </c>
      <c r="D1187" s="7" t="s">
        <v>92</v>
      </c>
      <c r="E1187" s="9">
        <v>31.693817775885183</v>
      </c>
      <c r="F1187" s="7" t="s">
        <v>134</v>
      </c>
      <c r="G1187" s="7" t="str">
        <f>VLOOKUP(Table1[Parameter],$L$5:$M$133,2,0)</f>
        <v>Valuation Metrics</v>
      </c>
    </row>
    <row r="1188" spans="2:7" x14ac:dyDescent="0.25">
      <c r="B1188" s="7" t="s">
        <v>155</v>
      </c>
      <c r="C1188" s="7" t="s">
        <v>140</v>
      </c>
      <c r="D1188" s="7" t="s">
        <v>92</v>
      </c>
      <c r="E1188" s="9">
        <v>27.071054651055814</v>
      </c>
      <c r="F1188" s="7" t="s">
        <v>134</v>
      </c>
      <c r="G1188" s="7" t="str">
        <f>VLOOKUP(Table1[Parameter],$L$5:$M$133,2,0)</f>
        <v>Valuation Metrics</v>
      </c>
    </row>
    <row r="1189" spans="2:7" x14ac:dyDescent="0.25">
      <c r="B1189" s="7" t="s">
        <v>155</v>
      </c>
      <c r="C1189" s="7" t="s">
        <v>141</v>
      </c>
      <c r="D1189" s="7" t="s">
        <v>92</v>
      </c>
      <c r="E1189" s="9">
        <v>28.274790694300144</v>
      </c>
      <c r="F1189" s="7" t="s">
        <v>134</v>
      </c>
      <c r="G1189" s="7" t="str">
        <f>VLOOKUP(Table1[Parameter],$L$5:$M$133,2,0)</f>
        <v>Valuation Metrics</v>
      </c>
    </row>
    <row r="1190" spans="2:7" x14ac:dyDescent="0.25">
      <c r="B1190" s="7" t="s">
        <v>155</v>
      </c>
      <c r="C1190" s="7" t="s">
        <v>142</v>
      </c>
      <c r="D1190" s="7" t="s">
        <v>92</v>
      </c>
      <c r="E1190" s="9">
        <v>33.091319593693143</v>
      </c>
      <c r="F1190" s="7" t="s">
        <v>134</v>
      </c>
      <c r="G1190" s="7" t="str">
        <f>VLOOKUP(Table1[Parameter],$L$5:$M$133,2,0)</f>
        <v>Valuation Metrics</v>
      </c>
    </row>
    <row r="1191" spans="2:7" x14ac:dyDescent="0.25">
      <c r="B1191" s="7" t="s">
        <v>155</v>
      </c>
      <c r="C1191" s="7" t="s">
        <v>143</v>
      </c>
      <c r="D1191" s="7" t="s">
        <v>92</v>
      </c>
      <c r="E1191" s="9">
        <v>27.665176287888599</v>
      </c>
      <c r="F1191" s="7" t="s">
        <v>134</v>
      </c>
      <c r="G1191" s="7" t="str">
        <f>VLOOKUP(Table1[Parameter],$L$5:$M$133,2,0)</f>
        <v>Valuation Metrics</v>
      </c>
    </row>
    <row r="1192" spans="2:7" x14ac:dyDescent="0.25">
      <c r="B1192" s="7" t="s">
        <v>155</v>
      </c>
      <c r="C1192" s="7" t="s">
        <v>144</v>
      </c>
      <c r="D1192" s="7" t="s">
        <v>92</v>
      </c>
      <c r="E1192" s="9">
        <v>28.93728359562726</v>
      </c>
      <c r="F1192" s="7" t="s">
        <v>134</v>
      </c>
      <c r="G1192" s="7" t="str">
        <f>VLOOKUP(Table1[Parameter],$L$5:$M$133,2,0)</f>
        <v>Valuation Metrics</v>
      </c>
    </row>
    <row r="1193" spans="2:7" x14ac:dyDescent="0.25">
      <c r="B1193" s="7" t="s">
        <v>155</v>
      </c>
      <c r="C1193" s="7" t="s">
        <v>133</v>
      </c>
      <c r="D1193" s="7" t="s">
        <v>63</v>
      </c>
      <c r="E1193" s="9">
        <v>0.17246275950014439</v>
      </c>
      <c r="F1193" s="7" t="s">
        <v>134</v>
      </c>
      <c r="G1193" s="7" t="str">
        <f>VLOOKUP(Table1[Parameter],$L$5:$M$133,2,0)</f>
        <v>% Return Metrics</v>
      </c>
    </row>
    <row r="1194" spans="2:7" x14ac:dyDescent="0.25">
      <c r="B1194" s="7" t="s">
        <v>155</v>
      </c>
      <c r="C1194" s="7" t="s">
        <v>136</v>
      </c>
      <c r="D1194" s="7" t="s">
        <v>63</v>
      </c>
      <c r="E1194" s="9">
        <v>0.18713759765377347</v>
      </c>
      <c r="F1194" s="7" t="s">
        <v>134</v>
      </c>
      <c r="G1194" s="7" t="str">
        <f>VLOOKUP(Table1[Parameter],$L$5:$M$133,2,0)</f>
        <v>% Return Metrics</v>
      </c>
    </row>
    <row r="1195" spans="2:7" x14ac:dyDescent="0.25">
      <c r="B1195" s="7" t="s">
        <v>155</v>
      </c>
      <c r="C1195" s="7" t="s">
        <v>137</v>
      </c>
      <c r="D1195" s="7" t="s">
        <v>63</v>
      </c>
      <c r="E1195" s="9">
        <v>0.20499907460941147</v>
      </c>
      <c r="F1195" s="7" t="s">
        <v>134</v>
      </c>
      <c r="G1195" s="7" t="str">
        <f>VLOOKUP(Table1[Parameter],$L$5:$M$133,2,0)</f>
        <v>% Return Metrics</v>
      </c>
    </row>
    <row r="1196" spans="2:7" x14ac:dyDescent="0.25">
      <c r="B1196" s="7" t="s">
        <v>155</v>
      </c>
      <c r="C1196" s="7" t="s">
        <v>138</v>
      </c>
      <c r="D1196" s="7" t="s">
        <v>63</v>
      </c>
      <c r="E1196" s="9">
        <v>0.21217425012514765</v>
      </c>
      <c r="F1196" s="7" t="s">
        <v>134</v>
      </c>
      <c r="G1196" s="7" t="str">
        <f>VLOOKUP(Table1[Parameter],$L$5:$M$133,2,0)</f>
        <v>% Return Metrics</v>
      </c>
    </row>
    <row r="1197" spans="2:7" x14ac:dyDescent="0.25">
      <c r="B1197" s="7" t="s">
        <v>155</v>
      </c>
      <c r="C1197" s="7" t="s">
        <v>139</v>
      </c>
      <c r="D1197" s="7" t="s">
        <v>63</v>
      </c>
      <c r="E1197" s="9">
        <v>0.21513138156302927</v>
      </c>
      <c r="F1197" s="7" t="s">
        <v>134</v>
      </c>
      <c r="G1197" s="7" t="str">
        <f>VLOOKUP(Table1[Parameter],$L$5:$M$133,2,0)</f>
        <v>% Return Metrics</v>
      </c>
    </row>
    <row r="1198" spans="2:7" x14ac:dyDescent="0.25">
      <c r="B1198" s="7" t="s">
        <v>155</v>
      </c>
      <c r="C1198" s="7" t="s">
        <v>140</v>
      </c>
      <c r="D1198" s="7" t="s">
        <v>63</v>
      </c>
      <c r="E1198" s="9">
        <v>0.20797617538477498</v>
      </c>
      <c r="F1198" s="7" t="s">
        <v>134</v>
      </c>
      <c r="G1198" s="7" t="str">
        <f>VLOOKUP(Table1[Parameter],$L$5:$M$133,2,0)</f>
        <v>% Return Metrics</v>
      </c>
    </row>
    <row r="1199" spans="2:7" x14ac:dyDescent="0.25">
      <c r="B1199" s="7" t="s">
        <v>155</v>
      </c>
      <c r="C1199" s="7" t="s">
        <v>141</v>
      </c>
      <c r="D1199" s="7" t="s">
        <v>63</v>
      </c>
      <c r="E1199" s="9">
        <v>0.17893943659005043</v>
      </c>
      <c r="F1199" s="7" t="s">
        <v>134</v>
      </c>
      <c r="G1199" s="7" t="str">
        <f>VLOOKUP(Table1[Parameter],$L$5:$M$133,2,0)</f>
        <v>% Return Metrics</v>
      </c>
    </row>
    <row r="1200" spans="2:7" x14ac:dyDescent="0.25">
      <c r="B1200" s="7" t="s">
        <v>155</v>
      </c>
      <c r="C1200" s="7" t="s">
        <v>142</v>
      </c>
      <c r="D1200" s="7" t="s">
        <v>63</v>
      </c>
      <c r="E1200" s="9">
        <v>0.1839263239349434</v>
      </c>
      <c r="F1200" s="7" t="s">
        <v>134</v>
      </c>
      <c r="G1200" s="7" t="str">
        <f>VLOOKUP(Table1[Parameter],$L$5:$M$133,2,0)</f>
        <v>% Return Metrics</v>
      </c>
    </row>
    <row r="1201" spans="2:7" x14ac:dyDescent="0.25">
      <c r="B1201" s="7" t="s">
        <v>155</v>
      </c>
      <c r="C1201" s="7" t="s">
        <v>143</v>
      </c>
      <c r="D1201" s="7" t="s">
        <v>63</v>
      </c>
      <c r="E1201" s="9">
        <v>0.1753211987271201</v>
      </c>
      <c r="F1201" s="7" t="s">
        <v>134</v>
      </c>
      <c r="G1201" s="7" t="str">
        <f>VLOOKUP(Table1[Parameter],$L$5:$M$133,2,0)</f>
        <v>% Return Metrics</v>
      </c>
    </row>
    <row r="1202" spans="2:7" x14ac:dyDescent="0.25">
      <c r="B1202" s="7" t="s">
        <v>155</v>
      </c>
      <c r="C1202" s="7" t="s">
        <v>144</v>
      </c>
      <c r="D1202" s="7" t="s">
        <v>63</v>
      </c>
      <c r="E1202" s="9">
        <v>0.17538452453194994</v>
      </c>
      <c r="F1202" s="7" t="s">
        <v>134</v>
      </c>
      <c r="G1202" s="7" t="str">
        <f>VLOOKUP(Table1[Parameter],$L$5:$M$133,2,0)</f>
        <v>% Return Metrics</v>
      </c>
    </row>
    <row r="1203" spans="2:7" x14ac:dyDescent="0.25">
      <c r="B1203" s="7" t="s">
        <v>155</v>
      </c>
      <c r="C1203" s="7" t="s">
        <v>145</v>
      </c>
      <c r="D1203" s="7" t="s">
        <v>3</v>
      </c>
      <c r="E1203" s="9">
        <v>0</v>
      </c>
      <c r="F1203" s="7" t="s">
        <v>146</v>
      </c>
      <c r="G1203" s="7" t="str">
        <f>VLOOKUP(Table1[Parameter],$L$5:$M$133,2,0)</f>
        <v>P&amp;L</v>
      </c>
    </row>
    <row r="1204" spans="2:7" x14ac:dyDescent="0.25">
      <c r="B1204" s="7" t="s">
        <v>155</v>
      </c>
      <c r="C1204" s="7" t="s">
        <v>145</v>
      </c>
      <c r="D1204" s="7" t="s">
        <v>3</v>
      </c>
      <c r="E1204" s="9">
        <v>0</v>
      </c>
      <c r="F1204" s="7" t="s">
        <v>146</v>
      </c>
      <c r="G1204" s="7" t="str">
        <f>VLOOKUP(Table1[Parameter],$L$5:$M$133,2,0)</f>
        <v>P&amp;L</v>
      </c>
    </row>
    <row r="1205" spans="2:7" x14ac:dyDescent="0.25">
      <c r="B1205" s="7" t="s">
        <v>155</v>
      </c>
      <c r="C1205" s="7" t="s">
        <v>147</v>
      </c>
      <c r="D1205" s="7" t="s">
        <v>3</v>
      </c>
      <c r="E1205" s="9">
        <v>0</v>
      </c>
      <c r="F1205" s="7" t="s">
        <v>146</v>
      </c>
      <c r="G1205" s="7" t="str">
        <f>VLOOKUP(Table1[Parameter],$L$5:$M$133,2,0)</f>
        <v>P&amp;L</v>
      </c>
    </row>
    <row r="1206" spans="2:7" x14ac:dyDescent="0.25">
      <c r="B1206" s="7" t="s">
        <v>155</v>
      </c>
      <c r="C1206" s="7" t="s">
        <v>148</v>
      </c>
      <c r="D1206" s="7" t="s">
        <v>3</v>
      </c>
      <c r="E1206" s="9">
        <v>0</v>
      </c>
      <c r="F1206" s="7" t="s">
        <v>146</v>
      </c>
      <c r="G1206" s="7" t="str">
        <f>VLOOKUP(Table1[Parameter],$L$5:$M$133,2,0)</f>
        <v>P&amp;L</v>
      </c>
    </row>
    <row r="1207" spans="2:7" x14ac:dyDescent="0.25">
      <c r="B1207" s="7" t="s">
        <v>155</v>
      </c>
      <c r="C1207" s="7" t="s">
        <v>149</v>
      </c>
      <c r="D1207" s="7" t="s">
        <v>3</v>
      </c>
      <c r="E1207" s="9">
        <v>11881.87</v>
      </c>
      <c r="F1207" s="7" t="s">
        <v>146</v>
      </c>
      <c r="G1207" s="7" t="str">
        <f>VLOOKUP(Table1[Parameter],$L$5:$M$133,2,0)</f>
        <v>P&amp;L</v>
      </c>
    </row>
    <row r="1208" spans="2:7" x14ac:dyDescent="0.25">
      <c r="B1208" s="7" t="s">
        <v>155</v>
      </c>
      <c r="C1208" s="7" t="s">
        <v>150</v>
      </c>
      <c r="D1208" s="7" t="s">
        <v>3</v>
      </c>
      <c r="E1208" s="9">
        <v>12184.28</v>
      </c>
      <c r="F1208" s="7" t="s">
        <v>146</v>
      </c>
      <c r="G1208" s="7" t="str">
        <f>VLOOKUP(Table1[Parameter],$L$5:$M$133,2,0)</f>
        <v>P&amp;L</v>
      </c>
    </row>
    <row r="1209" spans="2:7" x14ac:dyDescent="0.25">
      <c r="B1209" s="7" t="s">
        <v>155</v>
      </c>
      <c r="C1209" s="7" t="s">
        <v>151</v>
      </c>
      <c r="D1209" s="7" t="s">
        <v>3</v>
      </c>
      <c r="E1209" s="9">
        <v>12583.77</v>
      </c>
      <c r="F1209" s="7" t="s">
        <v>146</v>
      </c>
      <c r="G1209" s="7" t="str">
        <f>VLOOKUP(Table1[Parameter],$L$5:$M$133,2,0)</f>
        <v>P&amp;L</v>
      </c>
    </row>
    <row r="1210" spans="2:7" x14ac:dyDescent="0.25">
      <c r="B1210" s="7" t="s">
        <v>155</v>
      </c>
      <c r="C1210" s="7" t="s">
        <v>152</v>
      </c>
      <c r="D1210" s="7" t="s">
        <v>3</v>
      </c>
      <c r="E1210" s="9">
        <v>13212.19</v>
      </c>
      <c r="F1210" s="7" t="s">
        <v>146</v>
      </c>
      <c r="G1210" s="7" t="str">
        <f>VLOOKUP(Table1[Parameter],$L$5:$M$133,2,0)</f>
        <v>P&amp;L</v>
      </c>
    </row>
    <row r="1211" spans="2:7" x14ac:dyDescent="0.25">
      <c r="B1211" s="7" t="s">
        <v>155</v>
      </c>
      <c r="C1211" s="7" t="s">
        <v>153</v>
      </c>
      <c r="D1211" s="7" t="s">
        <v>3</v>
      </c>
      <c r="E1211" s="9">
        <v>12657.9</v>
      </c>
      <c r="F1211" s="7" t="s">
        <v>146</v>
      </c>
      <c r="G1211" s="7" t="str">
        <f>VLOOKUP(Table1[Parameter],$L$5:$M$133,2,0)</f>
        <v>P&amp;L</v>
      </c>
    </row>
    <row r="1212" spans="2:7" x14ac:dyDescent="0.25">
      <c r="B1212" s="7" t="s">
        <v>155</v>
      </c>
      <c r="C1212" s="7" t="s">
        <v>154</v>
      </c>
      <c r="D1212" s="7" t="s">
        <v>3</v>
      </c>
      <c r="E1212" s="9">
        <v>12867.39</v>
      </c>
      <c r="F1212" s="7" t="s">
        <v>146</v>
      </c>
      <c r="G1212" s="7" t="str">
        <f>VLOOKUP(Table1[Parameter],$L$5:$M$133,2,0)</f>
        <v>P&amp;L</v>
      </c>
    </row>
    <row r="1213" spans="2:7" x14ac:dyDescent="0.25">
      <c r="B1213" s="7" t="s">
        <v>155</v>
      </c>
      <c r="C1213" s="7" t="s">
        <v>145</v>
      </c>
      <c r="D1213" s="7" t="s">
        <v>11</v>
      </c>
      <c r="E1213" s="9">
        <v>0</v>
      </c>
      <c r="F1213" s="7" t="s">
        <v>146</v>
      </c>
      <c r="G1213" s="7" t="str">
        <f>VLOOKUP(Table1[Parameter],$L$5:$M$133,2,0)</f>
        <v>P&amp;L</v>
      </c>
    </row>
    <row r="1214" spans="2:7" x14ac:dyDescent="0.25">
      <c r="B1214" s="7" t="s">
        <v>155</v>
      </c>
      <c r="C1214" s="7" t="s">
        <v>145</v>
      </c>
      <c r="D1214" s="7" t="s">
        <v>11</v>
      </c>
      <c r="E1214" s="9">
        <v>0</v>
      </c>
      <c r="F1214" s="7" t="s">
        <v>146</v>
      </c>
      <c r="G1214" s="7" t="str">
        <f>VLOOKUP(Table1[Parameter],$L$5:$M$133,2,0)</f>
        <v>P&amp;L</v>
      </c>
    </row>
    <row r="1215" spans="2:7" x14ac:dyDescent="0.25">
      <c r="B1215" s="7" t="s">
        <v>155</v>
      </c>
      <c r="C1215" s="7" t="s">
        <v>147</v>
      </c>
      <c r="D1215" s="7" t="s">
        <v>11</v>
      </c>
      <c r="E1215" s="9">
        <v>0</v>
      </c>
      <c r="F1215" s="7" t="s">
        <v>146</v>
      </c>
      <c r="G1215" s="7" t="str">
        <f>VLOOKUP(Table1[Parameter],$L$5:$M$133,2,0)</f>
        <v>P&amp;L</v>
      </c>
    </row>
    <row r="1216" spans="2:7" x14ac:dyDescent="0.25">
      <c r="B1216" s="7" t="s">
        <v>155</v>
      </c>
      <c r="C1216" s="7" t="s">
        <v>148</v>
      </c>
      <c r="D1216" s="7" t="s">
        <v>11</v>
      </c>
      <c r="E1216" s="9">
        <v>0</v>
      </c>
      <c r="F1216" s="7" t="s">
        <v>146</v>
      </c>
      <c r="G1216" s="7" t="str">
        <f>VLOOKUP(Table1[Parameter],$L$5:$M$133,2,0)</f>
        <v>P&amp;L</v>
      </c>
    </row>
    <row r="1217" spans="2:7" x14ac:dyDescent="0.25">
      <c r="B1217" s="7" t="s">
        <v>155</v>
      </c>
      <c r="C1217" s="7" t="s">
        <v>149</v>
      </c>
      <c r="D1217" s="7" t="s">
        <v>11</v>
      </c>
      <c r="E1217" s="9">
        <v>7339.6</v>
      </c>
      <c r="F1217" s="7" t="s">
        <v>146</v>
      </c>
      <c r="G1217" s="7" t="str">
        <f>VLOOKUP(Table1[Parameter],$L$5:$M$133,2,0)</f>
        <v>P&amp;L</v>
      </c>
    </row>
    <row r="1218" spans="2:7" x14ac:dyDescent="0.25">
      <c r="B1218" s="7" t="s">
        <v>155</v>
      </c>
      <c r="C1218" s="7" t="s">
        <v>150</v>
      </c>
      <c r="D1218" s="7" t="s">
        <v>11</v>
      </c>
      <c r="E1218" s="9">
        <v>7757.72</v>
      </c>
      <c r="F1218" s="7" t="s">
        <v>146</v>
      </c>
      <c r="G1218" s="7" t="str">
        <f>VLOOKUP(Table1[Parameter],$L$5:$M$133,2,0)</f>
        <v>P&amp;L</v>
      </c>
    </row>
    <row r="1219" spans="2:7" x14ac:dyDescent="0.25">
      <c r="B1219" s="7" t="s">
        <v>155</v>
      </c>
      <c r="C1219" s="7" t="s">
        <v>151</v>
      </c>
      <c r="D1219" s="7" t="s">
        <v>11</v>
      </c>
      <c r="E1219" s="9">
        <v>7978.48</v>
      </c>
      <c r="F1219" s="7" t="s">
        <v>146</v>
      </c>
      <c r="G1219" s="7" t="str">
        <f>VLOOKUP(Table1[Parameter],$L$5:$M$133,2,0)</f>
        <v>P&amp;L</v>
      </c>
    </row>
    <row r="1220" spans="2:7" x14ac:dyDescent="0.25">
      <c r="B1220" s="7" t="s">
        <v>155</v>
      </c>
      <c r="C1220" s="7" t="s">
        <v>152</v>
      </c>
      <c r="D1220" s="7" t="s">
        <v>11</v>
      </c>
      <c r="E1220" s="9">
        <v>8379.9500000000007</v>
      </c>
      <c r="F1220" s="7" t="s">
        <v>146</v>
      </c>
      <c r="G1220" s="7" t="str">
        <f>VLOOKUP(Table1[Parameter],$L$5:$M$133,2,0)</f>
        <v>P&amp;L</v>
      </c>
    </row>
    <row r="1221" spans="2:7" x14ac:dyDescent="0.25">
      <c r="B1221" s="7" t="s">
        <v>155</v>
      </c>
      <c r="C1221" s="7" t="s">
        <v>153</v>
      </c>
      <c r="D1221" s="7" t="s">
        <v>11</v>
      </c>
      <c r="E1221" s="9">
        <v>7720.15</v>
      </c>
      <c r="F1221" s="7" t="s">
        <v>146</v>
      </c>
      <c r="G1221" s="7" t="str">
        <f>VLOOKUP(Table1[Parameter],$L$5:$M$133,2,0)</f>
        <v>P&amp;L</v>
      </c>
    </row>
    <row r="1222" spans="2:7" x14ac:dyDescent="0.25">
      <c r="B1222" s="7" t="s">
        <v>155</v>
      </c>
      <c r="C1222" s="7" t="s">
        <v>154</v>
      </c>
      <c r="D1222" s="7" t="s">
        <v>11</v>
      </c>
      <c r="E1222" s="9">
        <v>8025.33</v>
      </c>
      <c r="F1222" s="7" t="s">
        <v>146</v>
      </c>
      <c r="G1222" s="7" t="str">
        <f>VLOOKUP(Table1[Parameter],$L$5:$M$133,2,0)</f>
        <v>P&amp;L</v>
      </c>
    </row>
    <row r="1223" spans="2:7" x14ac:dyDescent="0.25">
      <c r="B1223" s="7" t="s">
        <v>155</v>
      </c>
      <c r="C1223" s="7" t="s">
        <v>145</v>
      </c>
      <c r="D1223" s="7" t="s">
        <v>6</v>
      </c>
      <c r="E1223" s="9">
        <v>0</v>
      </c>
      <c r="F1223" s="7" t="s">
        <v>146</v>
      </c>
      <c r="G1223" s="7" t="str">
        <f>VLOOKUP(Table1[Parameter],$L$5:$M$133,2,0)</f>
        <v>P&amp;L</v>
      </c>
    </row>
    <row r="1224" spans="2:7" x14ac:dyDescent="0.25">
      <c r="B1224" s="7" t="s">
        <v>155</v>
      </c>
      <c r="C1224" s="7" t="s">
        <v>145</v>
      </c>
      <c r="D1224" s="7" t="s">
        <v>6</v>
      </c>
      <c r="E1224" s="9">
        <v>0</v>
      </c>
      <c r="F1224" s="7" t="s">
        <v>146</v>
      </c>
      <c r="G1224" s="7" t="str">
        <f>VLOOKUP(Table1[Parameter],$L$5:$M$133,2,0)</f>
        <v>P&amp;L</v>
      </c>
    </row>
    <row r="1225" spans="2:7" x14ac:dyDescent="0.25">
      <c r="B1225" s="7" t="s">
        <v>155</v>
      </c>
      <c r="C1225" s="7" t="s">
        <v>147</v>
      </c>
      <c r="D1225" s="7" t="s">
        <v>6</v>
      </c>
      <c r="E1225" s="9">
        <v>0</v>
      </c>
      <c r="F1225" s="7" t="s">
        <v>146</v>
      </c>
      <c r="G1225" s="7" t="str">
        <f>VLOOKUP(Table1[Parameter],$L$5:$M$133,2,0)</f>
        <v>P&amp;L</v>
      </c>
    </row>
    <row r="1226" spans="2:7" x14ac:dyDescent="0.25">
      <c r="B1226" s="7" t="s">
        <v>155</v>
      </c>
      <c r="C1226" s="7" t="s">
        <v>148</v>
      </c>
      <c r="D1226" s="7" t="s">
        <v>6</v>
      </c>
      <c r="E1226" s="9">
        <v>0</v>
      </c>
      <c r="F1226" s="7" t="s">
        <v>146</v>
      </c>
      <c r="G1226" s="7" t="str">
        <f>VLOOKUP(Table1[Parameter],$L$5:$M$133,2,0)</f>
        <v>P&amp;L</v>
      </c>
    </row>
    <row r="1227" spans="2:7" x14ac:dyDescent="0.25">
      <c r="B1227" s="7" t="s">
        <v>155</v>
      </c>
      <c r="C1227" s="7" t="s">
        <v>149</v>
      </c>
      <c r="D1227" s="7" t="s">
        <v>6</v>
      </c>
      <c r="E1227" s="9">
        <v>424.28</v>
      </c>
      <c r="F1227" s="7" t="s">
        <v>146</v>
      </c>
      <c r="G1227" s="7" t="str">
        <f>VLOOKUP(Table1[Parameter],$L$5:$M$133,2,0)</f>
        <v>P&amp;L</v>
      </c>
    </row>
    <row r="1228" spans="2:7" x14ac:dyDescent="0.25">
      <c r="B1228" s="7" t="s">
        <v>155</v>
      </c>
      <c r="C1228" s="7" t="s">
        <v>150</v>
      </c>
      <c r="D1228" s="7" t="s">
        <v>6</v>
      </c>
      <c r="E1228" s="9">
        <v>474.37</v>
      </c>
      <c r="F1228" s="7" t="s">
        <v>146</v>
      </c>
      <c r="G1228" s="7" t="str">
        <f>VLOOKUP(Table1[Parameter],$L$5:$M$133,2,0)</f>
        <v>P&amp;L</v>
      </c>
    </row>
    <row r="1229" spans="2:7" x14ac:dyDescent="0.25">
      <c r="B1229" s="7" t="s">
        <v>155</v>
      </c>
      <c r="C1229" s="7" t="s">
        <v>151</v>
      </c>
      <c r="D1229" s="7" t="s">
        <v>6</v>
      </c>
      <c r="E1229" s="9">
        <v>585.03</v>
      </c>
      <c r="F1229" s="7" t="s">
        <v>146</v>
      </c>
      <c r="G1229" s="7" t="str">
        <f>VLOOKUP(Table1[Parameter],$L$5:$M$133,2,0)</f>
        <v>P&amp;L</v>
      </c>
    </row>
    <row r="1230" spans="2:7" x14ac:dyDescent="0.25">
      <c r="B1230" s="7" t="s">
        <v>155</v>
      </c>
      <c r="C1230" s="7" t="s">
        <v>152</v>
      </c>
      <c r="D1230" s="7" t="s">
        <v>6</v>
      </c>
      <c r="E1230" s="9">
        <v>690.11</v>
      </c>
      <c r="F1230" s="7" t="s">
        <v>146</v>
      </c>
      <c r="G1230" s="7" t="str">
        <f>VLOOKUP(Table1[Parameter],$L$5:$M$133,2,0)</f>
        <v>P&amp;L</v>
      </c>
    </row>
    <row r="1231" spans="2:7" x14ac:dyDescent="0.25">
      <c r="B1231" s="7" t="s">
        <v>155</v>
      </c>
      <c r="C1231" s="7" t="s">
        <v>153</v>
      </c>
      <c r="D1231" s="7" t="s">
        <v>6</v>
      </c>
      <c r="E1231" s="9">
        <v>647.29</v>
      </c>
      <c r="F1231" s="7" t="s">
        <v>146</v>
      </c>
      <c r="G1231" s="7" t="str">
        <f>VLOOKUP(Table1[Parameter],$L$5:$M$133,2,0)</f>
        <v>P&amp;L</v>
      </c>
    </row>
    <row r="1232" spans="2:7" x14ac:dyDescent="0.25">
      <c r="B1232" s="7" t="s">
        <v>155</v>
      </c>
      <c r="C1232" s="7" t="s">
        <v>154</v>
      </c>
      <c r="D1232" s="7" t="s">
        <v>6</v>
      </c>
      <c r="E1232" s="9">
        <v>629.88</v>
      </c>
      <c r="F1232" s="7" t="s">
        <v>146</v>
      </c>
      <c r="G1232" s="7" t="str">
        <f>VLOOKUP(Table1[Parameter],$L$5:$M$133,2,0)</f>
        <v>P&amp;L</v>
      </c>
    </row>
    <row r="1233" spans="2:7" x14ac:dyDescent="0.25">
      <c r="B1233" s="7" t="s">
        <v>155</v>
      </c>
      <c r="C1233" s="7" t="s">
        <v>145</v>
      </c>
      <c r="D1233" s="7" t="s">
        <v>5</v>
      </c>
      <c r="E1233" s="9">
        <v>0</v>
      </c>
      <c r="F1233" s="7" t="s">
        <v>146</v>
      </c>
      <c r="G1233" s="7" t="str">
        <f>VLOOKUP(Table1[Parameter],$L$5:$M$133,2,0)</f>
        <v>P&amp;L</v>
      </c>
    </row>
    <row r="1234" spans="2:7" x14ac:dyDescent="0.25">
      <c r="B1234" s="7" t="s">
        <v>155</v>
      </c>
      <c r="C1234" s="7" t="s">
        <v>145</v>
      </c>
      <c r="D1234" s="7" t="s">
        <v>5</v>
      </c>
      <c r="E1234" s="9">
        <v>0</v>
      </c>
      <c r="F1234" s="7" t="s">
        <v>146</v>
      </c>
      <c r="G1234" s="7" t="str">
        <f>VLOOKUP(Table1[Parameter],$L$5:$M$133,2,0)</f>
        <v>P&amp;L</v>
      </c>
    </row>
    <row r="1235" spans="2:7" x14ac:dyDescent="0.25">
      <c r="B1235" s="7" t="s">
        <v>155</v>
      </c>
      <c r="C1235" s="7" t="s">
        <v>147</v>
      </c>
      <c r="D1235" s="7" t="s">
        <v>5</v>
      </c>
      <c r="E1235" s="9">
        <v>0</v>
      </c>
      <c r="F1235" s="7" t="s">
        <v>146</v>
      </c>
      <c r="G1235" s="7" t="str">
        <f>VLOOKUP(Table1[Parameter],$L$5:$M$133,2,0)</f>
        <v>P&amp;L</v>
      </c>
    </row>
    <row r="1236" spans="2:7" x14ac:dyDescent="0.25">
      <c r="B1236" s="7" t="s">
        <v>155</v>
      </c>
      <c r="C1236" s="7" t="s">
        <v>148</v>
      </c>
      <c r="D1236" s="7" t="s">
        <v>5</v>
      </c>
      <c r="E1236" s="9">
        <v>0</v>
      </c>
      <c r="F1236" s="7" t="s">
        <v>146</v>
      </c>
      <c r="G1236" s="7" t="str">
        <f>VLOOKUP(Table1[Parameter],$L$5:$M$133,2,0)</f>
        <v>P&amp;L</v>
      </c>
    </row>
    <row r="1237" spans="2:7" x14ac:dyDescent="0.25">
      <c r="B1237" s="7" t="s">
        <v>155</v>
      </c>
      <c r="C1237" s="7" t="s">
        <v>149</v>
      </c>
      <c r="D1237" s="7" t="s">
        <v>5</v>
      </c>
      <c r="E1237" s="9">
        <v>320.12</v>
      </c>
      <c r="F1237" s="7" t="s">
        <v>146</v>
      </c>
      <c r="G1237" s="7" t="str">
        <f>VLOOKUP(Table1[Parameter],$L$5:$M$133,2,0)</f>
        <v>P&amp;L</v>
      </c>
    </row>
    <row r="1238" spans="2:7" x14ac:dyDescent="0.25">
      <c r="B1238" s="7" t="s">
        <v>155</v>
      </c>
      <c r="C1238" s="7" t="s">
        <v>150</v>
      </c>
      <c r="D1238" s="7" t="s">
        <v>5</v>
      </c>
      <c r="E1238" s="9">
        <v>349.28</v>
      </c>
      <c r="F1238" s="7" t="s">
        <v>146</v>
      </c>
      <c r="G1238" s="7" t="str">
        <f>VLOOKUP(Table1[Parameter],$L$5:$M$133,2,0)</f>
        <v>P&amp;L</v>
      </c>
    </row>
    <row r="1239" spans="2:7" x14ac:dyDescent="0.25">
      <c r="B1239" s="7" t="s">
        <v>155</v>
      </c>
      <c r="C1239" s="7" t="s">
        <v>151</v>
      </c>
      <c r="D1239" s="7" t="s">
        <v>5</v>
      </c>
      <c r="E1239" s="9">
        <v>356.43</v>
      </c>
      <c r="F1239" s="7" t="s">
        <v>146</v>
      </c>
      <c r="G1239" s="7" t="str">
        <f>VLOOKUP(Table1[Parameter],$L$5:$M$133,2,0)</f>
        <v>P&amp;L</v>
      </c>
    </row>
    <row r="1240" spans="2:7" x14ac:dyDescent="0.25">
      <c r="B1240" s="7" t="s">
        <v>155</v>
      </c>
      <c r="C1240" s="7" t="s">
        <v>152</v>
      </c>
      <c r="D1240" s="7" t="s">
        <v>5</v>
      </c>
      <c r="E1240" s="9">
        <v>370.78</v>
      </c>
      <c r="F1240" s="7" t="s">
        <v>146</v>
      </c>
      <c r="G1240" s="7" t="str">
        <f>VLOOKUP(Table1[Parameter],$L$5:$M$133,2,0)</f>
        <v>P&amp;L</v>
      </c>
    </row>
    <row r="1241" spans="2:7" x14ac:dyDescent="0.25">
      <c r="B1241" s="7" t="s">
        <v>155</v>
      </c>
      <c r="C1241" s="7" t="s">
        <v>153</v>
      </c>
      <c r="D1241" s="7" t="s">
        <v>5</v>
      </c>
      <c r="E1241" s="9">
        <v>378.94</v>
      </c>
      <c r="F1241" s="7" t="s">
        <v>146</v>
      </c>
      <c r="G1241" s="7" t="str">
        <f>VLOOKUP(Table1[Parameter],$L$5:$M$133,2,0)</f>
        <v>P&amp;L</v>
      </c>
    </row>
    <row r="1242" spans="2:7" x14ac:dyDescent="0.25">
      <c r="B1242" s="7" t="s">
        <v>155</v>
      </c>
      <c r="C1242" s="7" t="s">
        <v>154</v>
      </c>
      <c r="D1242" s="7" t="s">
        <v>5</v>
      </c>
      <c r="E1242" s="9">
        <v>415.84</v>
      </c>
      <c r="F1242" s="7" t="s">
        <v>146</v>
      </c>
      <c r="G1242" s="7" t="str">
        <f>VLOOKUP(Table1[Parameter],$L$5:$M$133,2,0)</f>
        <v>P&amp;L</v>
      </c>
    </row>
    <row r="1243" spans="2:7" x14ac:dyDescent="0.25">
      <c r="B1243" s="7" t="s">
        <v>155</v>
      </c>
      <c r="C1243" s="7" t="s">
        <v>145</v>
      </c>
      <c r="D1243" s="7" t="s">
        <v>10</v>
      </c>
      <c r="E1243" s="9">
        <v>0</v>
      </c>
      <c r="F1243" s="7" t="s">
        <v>146</v>
      </c>
      <c r="G1243" s="7" t="str">
        <f>VLOOKUP(Table1[Parameter],$L$5:$M$133,2,0)</f>
        <v>P&amp;L</v>
      </c>
    </row>
    <row r="1244" spans="2:7" x14ac:dyDescent="0.25">
      <c r="B1244" s="7" t="s">
        <v>155</v>
      </c>
      <c r="C1244" s="7" t="s">
        <v>145</v>
      </c>
      <c r="D1244" s="7" t="s">
        <v>10</v>
      </c>
      <c r="E1244" s="9">
        <v>0</v>
      </c>
      <c r="F1244" s="7" t="s">
        <v>146</v>
      </c>
      <c r="G1244" s="7" t="str">
        <f>VLOOKUP(Table1[Parameter],$L$5:$M$133,2,0)</f>
        <v>P&amp;L</v>
      </c>
    </row>
    <row r="1245" spans="2:7" x14ac:dyDescent="0.25">
      <c r="B1245" s="7" t="s">
        <v>155</v>
      </c>
      <c r="C1245" s="7" t="s">
        <v>147</v>
      </c>
      <c r="D1245" s="7" t="s">
        <v>10</v>
      </c>
      <c r="E1245" s="9">
        <v>0</v>
      </c>
      <c r="F1245" s="7" t="s">
        <v>146</v>
      </c>
      <c r="G1245" s="7" t="str">
        <f>VLOOKUP(Table1[Parameter],$L$5:$M$133,2,0)</f>
        <v>P&amp;L</v>
      </c>
    </row>
    <row r="1246" spans="2:7" x14ac:dyDescent="0.25">
      <c r="B1246" s="7" t="s">
        <v>155</v>
      </c>
      <c r="C1246" s="7" t="s">
        <v>148</v>
      </c>
      <c r="D1246" s="7" t="s">
        <v>10</v>
      </c>
      <c r="E1246" s="9">
        <v>0</v>
      </c>
      <c r="F1246" s="7" t="s">
        <v>146</v>
      </c>
      <c r="G1246" s="7" t="str">
        <f>VLOOKUP(Table1[Parameter],$L$5:$M$133,2,0)</f>
        <v>P&amp;L</v>
      </c>
    </row>
    <row r="1247" spans="2:7" x14ac:dyDescent="0.25">
      <c r="B1247" s="7" t="s">
        <v>155</v>
      </c>
      <c r="C1247" s="7" t="s">
        <v>149</v>
      </c>
      <c r="D1247" s="7" t="s">
        <v>10</v>
      </c>
      <c r="E1247" s="9">
        <v>7.9</v>
      </c>
      <c r="F1247" s="7" t="s">
        <v>146</v>
      </c>
      <c r="G1247" s="7" t="str">
        <f>VLOOKUP(Table1[Parameter],$L$5:$M$133,2,0)</f>
        <v>P&amp;L</v>
      </c>
    </row>
    <row r="1248" spans="2:7" x14ac:dyDescent="0.25">
      <c r="B1248" s="7" t="s">
        <v>155</v>
      </c>
      <c r="C1248" s="7" t="s">
        <v>150</v>
      </c>
      <c r="D1248" s="7" t="s">
        <v>10</v>
      </c>
      <c r="E1248" s="9">
        <v>22.19</v>
      </c>
      <c r="F1248" s="7" t="s">
        <v>146</v>
      </c>
      <c r="G1248" s="7" t="str">
        <f>VLOOKUP(Table1[Parameter],$L$5:$M$133,2,0)</f>
        <v>P&amp;L</v>
      </c>
    </row>
    <row r="1249" spans="2:7" x14ac:dyDescent="0.25">
      <c r="B1249" s="7" t="s">
        <v>155</v>
      </c>
      <c r="C1249" s="7" t="s">
        <v>151</v>
      </c>
      <c r="D1249" s="7" t="s">
        <v>10</v>
      </c>
      <c r="E1249" s="9">
        <v>5.7</v>
      </c>
      <c r="F1249" s="7" t="s">
        <v>146</v>
      </c>
      <c r="G1249" s="7" t="str">
        <f>VLOOKUP(Table1[Parameter],$L$5:$M$133,2,0)</f>
        <v>P&amp;L</v>
      </c>
    </row>
    <row r="1250" spans="2:7" x14ac:dyDescent="0.25">
      <c r="B1250" s="7" t="s">
        <v>155</v>
      </c>
      <c r="C1250" s="7" t="s">
        <v>152</v>
      </c>
      <c r="D1250" s="7" t="s">
        <v>10</v>
      </c>
      <c r="E1250" s="9">
        <v>9.6300000000000008</v>
      </c>
      <c r="F1250" s="7" t="s">
        <v>146</v>
      </c>
      <c r="G1250" s="7" t="str">
        <f>VLOOKUP(Table1[Parameter],$L$5:$M$133,2,0)</f>
        <v>P&amp;L</v>
      </c>
    </row>
    <row r="1251" spans="2:7" x14ac:dyDescent="0.25">
      <c r="B1251" s="7" t="s">
        <v>155</v>
      </c>
      <c r="C1251" s="7" t="s">
        <v>153</v>
      </c>
      <c r="D1251" s="7" t="s">
        <v>10</v>
      </c>
      <c r="E1251" s="9">
        <v>14.58</v>
      </c>
      <c r="F1251" s="7" t="s">
        <v>146</v>
      </c>
      <c r="G1251" s="7" t="str">
        <f>VLOOKUP(Table1[Parameter],$L$5:$M$133,2,0)</f>
        <v>P&amp;L</v>
      </c>
    </row>
    <row r="1252" spans="2:7" x14ac:dyDescent="0.25">
      <c r="B1252" s="7" t="s">
        <v>155</v>
      </c>
      <c r="C1252" s="7" t="s">
        <v>154</v>
      </c>
      <c r="D1252" s="7" t="s">
        <v>10</v>
      </c>
      <c r="E1252" s="9">
        <v>13.99</v>
      </c>
      <c r="F1252" s="7" t="s">
        <v>146</v>
      </c>
      <c r="G1252" s="7" t="str">
        <f>VLOOKUP(Table1[Parameter],$L$5:$M$133,2,0)</f>
        <v>P&amp;L</v>
      </c>
    </row>
    <row r="1253" spans="2:7" x14ac:dyDescent="0.25">
      <c r="B1253" s="7" t="s">
        <v>155</v>
      </c>
      <c r="C1253" s="7" t="s">
        <v>145</v>
      </c>
      <c r="D1253" s="7" t="s">
        <v>12</v>
      </c>
      <c r="E1253" s="9">
        <v>0</v>
      </c>
      <c r="F1253" s="7" t="s">
        <v>146</v>
      </c>
      <c r="G1253" s="7" t="str">
        <f>VLOOKUP(Table1[Parameter],$L$5:$M$133,2,0)</f>
        <v>P&amp;L</v>
      </c>
    </row>
    <row r="1254" spans="2:7" x14ac:dyDescent="0.25">
      <c r="B1254" s="7" t="s">
        <v>155</v>
      </c>
      <c r="C1254" s="7" t="s">
        <v>145</v>
      </c>
      <c r="D1254" s="7" t="s">
        <v>12</v>
      </c>
      <c r="E1254" s="9">
        <v>0</v>
      </c>
      <c r="F1254" s="7" t="s">
        <v>146</v>
      </c>
      <c r="G1254" s="7" t="str">
        <f>VLOOKUP(Table1[Parameter],$L$5:$M$133,2,0)</f>
        <v>P&amp;L</v>
      </c>
    </row>
    <row r="1255" spans="2:7" x14ac:dyDescent="0.25">
      <c r="B1255" s="7" t="s">
        <v>155</v>
      </c>
      <c r="C1255" s="7" t="s">
        <v>147</v>
      </c>
      <c r="D1255" s="7" t="s">
        <v>12</v>
      </c>
      <c r="E1255" s="9">
        <v>0</v>
      </c>
      <c r="F1255" s="7" t="s">
        <v>146</v>
      </c>
      <c r="G1255" s="7" t="str">
        <f>VLOOKUP(Table1[Parameter],$L$5:$M$133,2,0)</f>
        <v>P&amp;L</v>
      </c>
    </row>
    <row r="1256" spans="2:7" x14ac:dyDescent="0.25">
      <c r="B1256" s="7" t="s">
        <v>155</v>
      </c>
      <c r="C1256" s="7" t="s">
        <v>148</v>
      </c>
      <c r="D1256" s="7" t="s">
        <v>12</v>
      </c>
      <c r="E1256" s="9">
        <v>0</v>
      </c>
      <c r="F1256" s="7" t="s">
        <v>146</v>
      </c>
      <c r="G1256" s="7" t="str">
        <f>VLOOKUP(Table1[Parameter],$L$5:$M$133,2,0)</f>
        <v>P&amp;L</v>
      </c>
    </row>
    <row r="1257" spans="2:7" x14ac:dyDescent="0.25">
      <c r="B1257" s="7" t="s">
        <v>155</v>
      </c>
      <c r="C1257" s="7" t="s">
        <v>149</v>
      </c>
      <c r="D1257" s="7" t="s">
        <v>12</v>
      </c>
      <c r="E1257" s="9">
        <v>4638.53</v>
      </c>
      <c r="F1257" s="7" t="s">
        <v>146</v>
      </c>
      <c r="G1257" s="7" t="str">
        <f>VLOOKUP(Table1[Parameter],$L$5:$M$133,2,0)</f>
        <v>P&amp;L</v>
      </c>
    </row>
    <row r="1258" spans="2:7" x14ac:dyDescent="0.25">
      <c r="B1258" s="7" t="s">
        <v>155</v>
      </c>
      <c r="C1258" s="7" t="s">
        <v>150</v>
      </c>
      <c r="D1258" s="7" t="s">
        <v>12</v>
      </c>
      <c r="E1258" s="9">
        <v>4529.46</v>
      </c>
      <c r="F1258" s="7" t="s">
        <v>146</v>
      </c>
      <c r="G1258" s="7" t="str">
        <f>VLOOKUP(Table1[Parameter],$L$5:$M$133,2,0)</f>
        <v>P&amp;L</v>
      </c>
    </row>
    <row r="1259" spans="2:7" x14ac:dyDescent="0.25">
      <c r="B1259" s="7" t="s">
        <v>155</v>
      </c>
      <c r="C1259" s="7" t="s">
        <v>151</v>
      </c>
      <c r="D1259" s="7" t="s">
        <v>12</v>
      </c>
      <c r="E1259" s="9">
        <v>4828.1899999999996</v>
      </c>
      <c r="F1259" s="7" t="s">
        <v>146</v>
      </c>
      <c r="G1259" s="7" t="str">
        <f>VLOOKUP(Table1[Parameter],$L$5:$M$133,2,0)</f>
        <v>P&amp;L</v>
      </c>
    </row>
    <row r="1260" spans="2:7" x14ac:dyDescent="0.25">
      <c r="B1260" s="7" t="s">
        <v>155</v>
      </c>
      <c r="C1260" s="7" t="s">
        <v>152</v>
      </c>
      <c r="D1260" s="7" t="s">
        <v>12</v>
      </c>
      <c r="E1260" s="9">
        <v>5141.9399999999996</v>
      </c>
      <c r="F1260" s="7" t="s">
        <v>146</v>
      </c>
      <c r="G1260" s="7" t="str">
        <f>VLOOKUP(Table1[Parameter],$L$5:$M$133,2,0)</f>
        <v>P&amp;L</v>
      </c>
    </row>
    <row r="1261" spans="2:7" x14ac:dyDescent="0.25">
      <c r="B1261" s="7" t="s">
        <v>155</v>
      </c>
      <c r="C1261" s="7" t="s">
        <v>153</v>
      </c>
      <c r="D1261" s="7" t="s">
        <v>12</v>
      </c>
      <c r="E1261" s="9">
        <v>5191.5200000000004</v>
      </c>
      <c r="F1261" s="7" t="s">
        <v>146</v>
      </c>
      <c r="G1261" s="7" t="str">
        <f>VLOOKUP(Table1[Parameter],$L$5:$M$133,2,0)</f>
        <v>P&amp;L</v>
      </c>
    </row>
    <row r="1262" spans="2:7" x14ac:dyDescent="0.25">
      <c r="B1262" s="7" t="s">
        <v>155</v>
      </c>
      <c r="C1262" s="7" t="s">
        <v>154</v>
      </c>
      <c r="D1262" s="7" t="s">
        <v>12</v>
      </c>
      <c r="E1262" s="9">
        <v>5042.1099999999997</v>
      </c>
      <c r="F1262" s="7" t="s">
        <v>146</v>
      </c>
      <c r="G1262" s="7" t="str">
        <f>VLOOKUP(Table1[Parameter],$L$5:$M$133,2,0)</f>
        <v>P&amp;L</v>
      </c>
    </row>
    <row r="1263" spans="2:7" x14ac:dyDescent="0.25">
      <c r="B1263" s="7" t="s">
        <v>155</v>
      </c>
      <c r="C1263" s="7" t="s">
        <v>145</v>
      </c>
      <c r="D1263" s="7" t="s">
        <v>13</v>
      </c>
      <c r="E1263" s="9">
        <v>0</v>
      </c>
      <c r="F1263" s="7" t="s">
        <v>146</v>
      </c>
      <c r="G1263" s="7" t="str">
        <f>VLOOKUP(Table1[Parameter],$L$5:$M$133,2,0)</f>
        <v>P&amp;L</v>
      </c>
    </row>
    <row r="1264" spans="2:7" x14ac:dyDescent="0.25">
      <c r="B1264" s="7" t="s">
        <v>155</v>
      </c>
      <c r="C1264" s="7" t="s">
        <v>145</v>
      </c>
      <c r="D1264" s="7" t="s">
        <v>13</v>
      </c>
      <c r="E1264" s="9">
        <v>0</v>
      </c>
      <c r="F1264" s="7" t="s">
        <v>146</v>
      </c>
      <c r="G1264" s="7" t="str">
        <f>VLOOKUP(Table1[Parameter],$L$5:$M$133,2,0)</f>
        <v>P&amp;L</v>
      </c>
    </row>
    <row r="1265" spans="2:7" x14ac:dyDescent="0.25">
      <c r="B1265" s="7" t="s">
        <v>155</v>
      </c>
      <c r="C1265" s="7" t="s">
        <v>147</v>
      </c>
      <c r="D1265" s="7" t="s">
        <v>13</v>
      </c>
      <c r="E1265" s="9">
        <v>0</v>
      </c>
      <c r="F1265" s="7" t="s">
        <v>146</v>
      </c>
      <c r="G1265" s="7" t="str">
        <f>VLOOKUP(Table1[Parameter],$L$5:$M$133,2,0)</f>
        <v>P&amp;L</v>
      </c>
    </row>
    <row r="1266" spans="2:7" x14ac:dyDescent="0.25">
      <c r="B1266" s="7" t="s">
        <v>155</v>
      </c>
      <c r="C1266" s="7" t="s">
        <v>148</v>
      </c>
      <c r="D1266" s="7" t="s">
        <v>13</v>
      </c>
      <c r="E1266" s="9">
        <v>0</v>
      </c>
      <c r="F1266" s="7" t="s">
        <v>146</v>
      </c>
      <c r="G1266" s="7" t="str">
        <f>VLOOKUP(Table1[Parameter],$L$5:$M$133,2,0)</f>
        <v>P&amp;L</v>
      </c>
    </row>
    <row r="1267" spans="2:7" x14ac:dyDescent="0.25">
      <c r="B1267" s="7" t="s">
        <v>155</v>
      </c>
      <c r="C1267" s="7" t="s">
        <v>149</v>
      </c>
      <c r="D1267" s="7" t="s">
        <v>13</v>
      </c>
      <c r="E1267" s="9">
        <v>1589.15</v>
      </c>
      <c r="F1267" s="7" t="s">
        <v>146</v>
      </c>
      <c r="G1267" s="7" t="str">
        <f>VLOOKUP(Table1[Parameter],$L$5:$M$133,2,0)</f>
        <v>P&amp;L</v>
      </c>
    </row>
    <row r="1268" spans="2:7" x14ac:dyDescent="0.25">
      <c r="B1268" s="7" t="s">
        <v>155</v>
      </c>
      <c r="C1268" s="7" t="s">
        <v>150</v>
      </c>
      <c r="D1268" s="7" t="s">
        <v>13</v>
      </c>
      <c r="E1268" s="9">
        <v>1484.39</v>
      </c>
      <c r="F1268" s="7" t="s">
        <v>146</v>
      </c>
      <c r="G1268" s="7" t="str">
        <f>VLOOKUP(Table1[Parameter],$L$5:$M$133,2,0)</f>
        <v>P&amp;L</v>
      </c>
    </row>
    <row r="1269" spans="2:7" x14ac:dyDescent="0.25">
      <c r="B1269" s="7" t="s">
        <v>155</v>
      </c>
      <c r="C1269" s="7" t="s">
        <v>151</v>
      </c>
      <c r="D1269" s="7" t="s">
        <v>13</v>
      </c>
      <c r="E1269" s="9">
        <v>1691.24</v>
      </c>
      <c r="F1269" s="7" t="s">
        <v>146</v>
      </c>
      <c r="G1269" s="7" t="str">
        <f>VLOOKUP(Table1[Parameter],$L$5:$M$133,2,0)</f>
        <v>P&amp;L</v>
      </c>
    </row>
    <row r="1270" spans="2:7" x14ac:dyDescent="0.25">
      <c r="B1270" s="7" t="s">
        <v>155</v>
      </c>
      <c r="C1270" s="7" t="s">
        <v>152</v>
      </c>
      <c r="D1270" s="7" t="s">
        <v>13</v>
      </c>
      <c r="E1270" s="9">
        <v>1549.14</v>
      </c>
      <c r="F1270" s="7" t="s">
        <v>146</v>
      </c>
      <c r="G1270" s="7" t="str">
        <f>VLOOKUP(Table1[Parameter],$L$5:$M$133,2,0)</f>
        <v>P&amp;L</v>
      </c>
    </row>
    <row r="1271" spans="2:7" x14ac:dyDescent="0.25">
      <c r="B1271" s="7" t="s">
        <v>155</v>
      </c>
      <c r="C1271" s="7" t="s">
        <v>153</v>
      </c>
      <c r="D1271" s="7" t="s">
        <v>13</v>
      </c>
      <c r="E1271" s="9">
        <v>1755.01</v>
      </c>
      <c r="F1271" s="7" t="s">
        <v>146</v>
      </c>
      <c r="G1271" s="7" t="str">
        <f>VLOOKUP(Table1[Parameter],$L$5:$M$133,2,0)</f>
        <v>P&amp;L</v>
      </c>
    </row>
    <row r="1272" spans="2:7" x14ac:dyDescent="0.25">
      <c r="B1272" s="7" t="s">
        <v>155</v>
      </c>
      <c r="C1272" s="7" t="s">
        <v>154</v>
      </c>
      <c r="D1272" s="7" t="s">
        <v>13</v>
      </c>
      <c r="E1272" s="9">
        <v>868.39</v>
      </c>
      <c r="F1272" s="7" t="s">
        <v>146</v>
      </c>
      <c r="G1272" s="7" t="str">
        <f>VLOOKUP(Table1[Parameter],$L$5:$M$133,2,0)</f>
        <v>P&amp;L</v>
      </c>
    </row>
    <row r="1273" spans="2:7" x14ac:dyDescent="0.25">
      <c r="B1273" s="7" t="s">
        <v>155</v>
      </c>
      <c r="C1273" s="7" t="s">
        <v>145</v>
      </c>
      <c r="D1273" s="7" t="s">
        <v>14</v>
      </c>
      <c r="E1273" s="9">
        <v>0</v>
      </c>
      <c r="F1273" s="7" t="s">
        <v>146</v>
      </c>
      <c r="G1273" s="7" t="str">
        <f>VLOOKUP(Table1[Parameter],$L$5:$M$133,2,0)</f>
        <v>P&amp;L</v>
      </c>
    </row>
    <row r="1274" spans="2:7" x14ac:dyDescent="0.25">
      <c r="B1274" s="7" t="s">
        <v>155</v>
      </c>
      <c r="C1274" s="7" t="s">
        <v>145</v>
      </c>
      <c r="D1274" s="7" t="s">
        <v>14</v>
      </c>
      <c r="E1274" s="9">
        <v>0</v>
      </c>
      <c r="F1274" s="7" t="s">
        <v>146</v>
      </c>
      <c r="G1274" s="7" t="str">
        <f>VLOOKUP(Table1[Parameter],$L$5:$M$133,2,0)</f>
        <v>P&amp;L</v>
      </c>
    </row>
    <row r="1275" spans="2:7" x14ac:dyDescent="0.25">
      <c r="B1275" s="7" t="s">
        <v>155</v>
      </c>
      <c r="C1275" s="7" t="s">
        <v>147</v>
      </c>
      <c r="D1275" s="7" t="s">
        <v>14</v>
      </c>
      <c r="E1275" s="9">
        <v>0</v>
      </c>
      <c r="F1275" s="7" t="s">
        <v>146</v>
      </c>
      <c r="G1275" s="7" t="str">
        <f>VLOOKUP(Table1[Parameter],$L$5:$M$133,2,0)</f>
        <v>P&amp;L</v>
      </c>
    </row>
    <row r="1276" spans="2:7" x14ac:dyDescent="0.25">
      <c r="B1276" s="7" t="s">
        <v>155</v>
      </c>
      <c r="C1276" s="7" t="s">
        <v>148</v>
      </c>
      <c r="D1276" s="7" t="s">
        <v>14</v>
      </c>
      <c r="E1276" s="9">
        <v>0</v>
      </c>
      <c r="F1276" s="7" t="s">
        <v>146</v>
      </c>
      <c r="G1276" s="7" t="str">
        <f>VLOOKUP(Table1[Parameter],$L$5:$M$133,2,0)</f>
        <v>P&amp;L</v>
      </c>
    </row>
    <row r="1277" spans="2:7" x14ac:dyDescent="0.25">
      <c r="B1277" s="7" t="s">
        <v>155</v>
      </c>
      <c r="C1277" s="7" t="s">
        <v>149</v>
      </c>
      <c r="D1277" s="7" t="s">
        <v>14</v>
      </c>
      <c r="E1277" s="9">
        <v>2974.56</v>
      </c>
      <c r="F1277" s="7" t="s">
        <v>146</v>
      </c>
      <c r="G1277" s="7" t="str">
        <f>VLOOKUP(Table1[Parameter],$L$5:$M$133,2,0)</f>
        <v>P&amp;L</v>
      </c>
    </row>
    <row r="1278" spans="2:7" x14ac:dyDescent="0.25">
      <c r="B1278" s="7" t="s">
        <v>155</v>
      </c>
      <c r="C1278" s="7" t="s">
        <v>150</v>
      </c>
      <c r="D1278" s="7" t="s">
        <v>14</v>
      </c>
      <c r="E1278" s="9">
        <v>3003.99</v>
      </c>
      <c r="F1278" s="7" t="s">
        <v>146</v>
      </c>
      <c r="G1278" s="7" t="str">
        <f>VLOOKUP(Table1[Parameter],$L$5:$M$133,2,0)</f>
        <v>P&amp;L</v>
      </c>
    </row>
    <row r="1279" spans="2:7" x14ac:dyDescent="0.25">
      <c r="B1279" s="7" t="s">
        <v>155</v>
      </c>
      <c r="C1279" s="7" t="s">
        <v>151</v>
      </c>
      <c r="D1279" s="7" t="s">
        <v>14</v>
      </c>
      <c r="E1279" s="9">
        <v>3078.67</v>
      </c>
      <c r="F1279" s="7" t="s">
        <v>146</v>
      </c>
      <c r="G1279" s="7" t="str">
        <f>VLOOKUP(Table1[Parameter],$L$5:$M$133,2,0)</f>
        <v>P&amp;L</v>
      </c>
    </row>
    <row r="1280" spans="2:7" x14ac:dyDescent="0.25">
      <c r="B1280" s="7" t="s">
        <v>155</v>
      </c>
      <c r="C1280" s="7" t="s">
        <v>152</v>
      </c>
      <c r="D1280" s="7" t="s">
        <v>14</v>
      </c>
      <c r="E1280" s="9">
        <v>3535.11</v>
      </c>
      <c r="F1280" s="7" t="s">
        <v>146</v>
      </c>
      <c r="G1280" s="7" t="str">
        <f>VLOOKUP(Table1[Parameter],$L$5:$M$133,2,0)</f>
        <v>P&amp;L</v>
      </c>
    </row>
    <row r="1281" spans="2:7" x14ac:dyDescent="0.25">
      <c r="B1281" s="7" t="s">
        <v>155</v>
      </c>
      <c r="C1281" s="7" t="s">
        <v>153</v>
      </c>
      <c r="D1281" s="7" t="s">
        <v>14</v>
      </c>
      <c r="E1281" s="9">
        <v>3355.01</v>
      </c>
      <c r="F1281" s="7" t="s">
        <v>146</v>
      </c>
      <c r="G1281" s="7" t="str">
        <f>VLOOKUP(Table1[Parameter],$L$5:$M$133,2,0)</f>
        <v>P&amp;L</v>
      </c>
    </row>
    <row r="1282" spans="2:7" x14ac:dyDescent="0.25">
      <c r="B1282" s="7" t="s">
        <v>155</v>
      </c>
      <c r="C1282" s="7" t="s">
        <v>154</v>
      </c>
      <c r="D1282" s="7" t="s">
        <v>14</v>
      </c>
      <c r="E1282" s="9">
        <v>4119.16</v>
      </c>
      <c r="F1282" s="7" t="s">
        <v>146</v>
      </c>
      <c r="G1282" s="7" t="str">
        <f>VLOOKUP(Table1[Parameter],$L$5:$M$133,2,0)</f>
        <v>P&amp;L</v>
      </c>
    </row>
    <row r="1283" spans="2:7" x14ac:dyDescent="0.25">
      <c r="B1283" s="6" t="s">
        <v>156</v>
      </c>
      <c r="C1283" s="6" t="s">
        <v>133</v>
      </c>
      <c r="D1283" s="6" t="s">
        <v>3</v>
      </c>
      <c r="E1283" s="8">
        <v>471.48</v>
      </c>
      <c r="F1283" s="6" t="s">
        <v>134</v>
      </c>
      <c r="G1283" s="6" t="str">
        <f>VLOOKUP(Table1[Parameter],$L$5:$M$133,2,0)</f>
        <v>P&amp;L</v>
      </c>
    </row>
    <row r="1284" spans="2:7" x14ac:dyDescent="0.25">
      <c r="B1284" s="7" t="s">
        <v>156</v>
      </c>
      <c r="C1284" s="7" t="s">
        <v>136</v>
      </c>
      <c r="D1284" s="7" t="s">
        <v>3</v>
      </c>
      <c r="E1284" s="9">
        <v>578.42999999999995</v>
      </c>
      <c r="F1284" s="7" t="s">
        <v>134</v>
      </c>
      <c r="G1284" s="7" t="str">
        <f>VLOOKUP(Table1[Parameter],$L$5:$M$133,2,0)</f>
        <v>P&amp;L</v>
      </c>
    </row>
    <row r="1285" spans="2:7" x14ac:dyDescent="0.25">
      <c r="B1285" s="7" t="s">
        <v>156</v>
      </c>
      <c r="C1285" s="7" t="s">
        <v>137</v>
      </c>
      <c r="D1285" s="7" t="s">
        <v>3</v>
      </c>
      <c r="E1285" s="9">
        <v>684.43</v>
      </c>
      <c r="F1285" s="7" t="s">
        <v>134</v>
      </c>
      <c r="G1285" s="7" t="str">
        <f>VLOOKUP(Table1[Parameter],$L$5:$M$133,2,0)</f>
        <v>P&amp;L</v>
      </c>
    </row>
    <row r="1286" spans="2:7" x14ac:dyDescent="0.25">
      <c r="B1286" s="7" t="s">
        <v>156</v>
      </c>
      <c r="C1286" s="7" t="s">
        <v>138</v>
      </c>
      <c r="D1286" s="7" t="s">
        <v>3</v>
      </c>
      <c r="E1286" s="9">
        <v>668.68</v>
      </c>
      <c r="F1286" s="7" t="s">
        <v>134</v>
      </c>
      <c r="G1286" s="7" t="str">
        <f>VLOOKUP(Table1[Parameter],$L$5:$M$133,2,0)</f>
        <v>P&amp;L</v>
      </c>
    </row>
    <row r="1287" spans="2:7" x14ac:dyDescent="0.25">
      <c r="B1287" s="7" t="s">
        <v>156</v>
      </c>
      <c r="C1287" s="7" t="s">
        <v>139</v>
      </c>
      <c r="D1287" s="7" t="s">
        <v>3</v>
      </c>
      <c r="E1287" s="9">
        <v>789.18</v>
      </c>
      <c r="F1287" s="7" t="s">
        <v>134</v>
      </c>
      <c r="G1287" s="7" t="str">
        <f>VLOOKUP(Table1[Parameter],$L$5:$M$133,2,0)</f>
        <v>P&amp;L</v>
      </c>
    </row>
    <row r="1288" spans="2:7" x14ac:dyDescent="0.25">
      <c r="B1288" s="7" t="s">
        <v>156</v>
      </c>
      <c r="C1288" s="7" t="s">
        <v>140</v>
      </c>
      <c r="D1288" s="7" t="s">
        <v>3</v>
      </c>
      <c r="E1288" s="9">
        <v>836.16</v>
      </c>
      <c r="F1288" s="7" t="s">
        <v>134</v>
      </c>
      <c r="G1288" s="7" t="str">
        <f>VLOOKUP(Table1[Parameter],$L$5:$M$133,2,0)</f>
        <v>P&amp;L</v>
      </c>
    </row>
    <row r="1289" spans="2:7" x14ac:dyDescent="0.25">
      <c r="B1289" s="7" t="s">
        <v>156</v>
      </c>
      <c r="C1289" s="7" t="s">
        <v>141</v>
      </c>
      <c r="D1289" s="7" t="s">
        <v>3</v>
      </c>
      <c r="E1289" s="9">
        <v>883.15</v>
      </c>
      <c r="F1289" s="7" t="s">
        <v>134</v>
      </c>
      <c r="G1289" s="7" t="str">
        <f>VLOOKUP(Table1[Parameter],$L$5:$M$133,2,0)</f>
        <v>P&amp;L</v>
      </c>
    </row>
    <row r="1290" spans="2:7" x14ac:dyDescent="0.25">
      <c r="B1290" s="7" t="s">
        <v>156</v>
      </c>
      <c r="C1290" s="7" t="s">
        <v>142</v>
      </c>
      <c r="D1290" s="7" t="s">
        <v>3</v>
      </c>
      <c r="E1290" s="9">
        <v>922.39</v>
      </c>
      <c r="F1290" s="7" t="s">
        <v>134</v>
      </c>
      <c r="G1290" s="7" t="str">
        <f>VLOOKUP(Table1[Parameter],$L$5:$M$133,2,0)</f>
        <v>P&amp;L</v>
      </c>
    </row>
    <row r="1291" spans="2:7" x14ac:dyDescent="0.25">
      <c r="B1291" s="7" t="s">
        <v>156</v>
      </c>
      <c r="C1291" s="7" t="s">
        <v>143</v>
      </c>
      <c r="D1291" s="7" t="s">
        <v>3</v>
      </c>
      <c r="E1291" s="9">
        <v>947.58</v>
      </c>
      <c r="F1291" s="7" t="s">
        <v>134</v>
      </c>
      <c r="G1291" s="7" t="str">
        <f>VLOOKUP(Table1[Parameter],$L$5:$M$133,2,0)</f>
        <v>P&amp;L</v>
      </c>
    </row>
    <row r="1292" spans="2:7" x14ac:dyDescent="0.25">
      <c r="B1292" s="7" t="s">
        <v>156</v>
      </c>
      <c r="C1292" s="7" t="s">
        <v>144</v>
      </c>
      <c r="D1292" s="7" t="s">
        <v>3</v>
      </c>
      <c r="E1292" s="9">
        <v>1099.01</v>
      </c>
      <c r="F1292" s="7" t="s">
        <v>134</v>
      </c>
      <c r="G1292" s="7" t="str">
        <f>VLOOKUP(Table1[Parameter],$L$5:$M$133,2,0)</f>
        <v>P&amp;L</v>
      </c>
    </row>
    <row r="1293" spans="2:7" x14ac:dyDescent="0.25">
      <c r="B1293" s="7" t="s">
        <v>156</v>
      </c>
      <c r="C1293" s="7" t="s">
        <v>133</v>
      </c>
      <c r="D1293" s="7" t="s">
        <v>7</v>
      </c>
      <c r="E1293" s="9">
        <v>263.45</v>
      </c>
      <c r="F1293" s="7" t="s">
        <v>134</v>
      </c>
      <c r="G1293" s="7" t="str">
        <f>VLOOKUP(Table1[Parameter],$L$5:$M$133,2,0)</f>
        <v>P&amp;L</v>
      </c>
    </row>
    <row r="1294" spans="2:7" x14ac:dyDescent="0.25">
      <c r="B1294" s="7" t="s">
        <v>156</v>
      </c>
      <c r="C1294" s="7" t="s">
        <v>136</v>
      </c>
      <c r="D1294" s="7" t="s">
        <v>7</v>
      </c>
      <c r="E1294" s="9">
        <v>290.24</v>
      </c>
      <c r="F1294" s="7" t="s">
        <v>134</v>
      </c>
      <c r="G1294" s="7" t="str">
        <f>VLOOKUP(Table1[Parameter],$L$5:$M$133,2,0)</f>
        <v>P&amp;L</v>
      </c>
    </row>
    <row r="1295" spans="2:7" x14ac:dyDescent="0.25">
      <c r="B1295" s="7" t="s">
        <v>156</v>
      </c>
      <c r="C1295" s="7" t="s">
        <v>137</v>
      </c>
      <c r="D1295" s="7" t="s">
        <v>7</v>
      </c>
      <c r="E1295" s="9">
        <v>304.73</v>
      </c>
      <c r="F1295" s="7" t="s">
        <v>134</v>
      </c>
      <c r="G1295" s="7" t="str">
        <f>VLOOKUP(Table1[Parameter],$L$5:$M$133,2,0)</f>
        <v>P&amp;L</v>
      </c>
    </row>
    <row r="1296" spans="2:7" x14ac:dyDescent="0.25">
      <c r="B1296" s="7" t="s">
        <v>156</v>
      </c>
      <c r="C1296" s="7" t="s">
        <v>138</v>
      </c>
      <c r="D1296" s="7" t="s">
        <v>7</v>
      </c>
      <c r="E1296" s="9">
        <v>324.2</v>
      </c>
      <c r="F1296" s="7" t="s">
        <v>134</v>
      </c>
      <c r="G1296" s="7" t="str">
        <f>VLOOKUP(Table1[Parameter],$L$5:$M$133,2,0)</f>
        <v>P&amp;L</v>
      </c>
    </row>
    <row r="1297" spans="2:7" x14ac:dyDescent="0.25">
      <c r="B1297" s="7" t="s">
        <v>156</v>
      </c>
      <c r="C1297" s="7" t="s">
        <v>139</v>
      </c>
      <c r="D1297" s="7" t="s">
        <v>7</v>
      </c>
      <c r="E1297" s="9">
        <v>384.65</v>
      </c>
      <c r="F1297" s="7" t="s">
        <v>134</v>
      </c>
      <c r="G1297" s="7" t="str">
        <f>VLOOKUP(Table1[Parameter],$L$5:$M$133,2,0)</f>
        <v>P&amp;L</v>
      </c>
    </row>
    <row r="1298" spans="2:7" x14ac:dyDescent="0.25">
      <c r="B1298" s="7" t="s">
        <v>156</v>
      </c>
      <c r="C1298" s="7" t="s">
        <v>140</v>
      </c>
      <c r="D1298" s="7" t="s">
        <v>7</v>
      </c>
      <c r="E1298" s="9">
        <v>406.67</v>
      </c>
      <c r="F1298" s="7" t="s">
        <v>134</v>
      </c>
      <c r="G1298" s="7" t="str">
        <f>VLOOKUP(Table1[Parameter],$L$5:$M$133,2,0)</f>
        <v>P&amp;L</v>
      </c>
    </row>
    <row r="1299" spans="2:7" x14ac:dyDescent="0.25">
      <c r="B1299" s="7" t="s">
        <v>156</v>
      </c>
      <c r="C1299" s="7" t="s">
        <v>141</v>
      </c>
      <c r="D1299" s="7" t="s">
        <v>7</v>
      </c>
      <c r="E1299" s="9">
        <v>438.38</v>
      </c>
      <c r="F1299" s="7" t="s">
        <v>134</v>
      </c>
      <c r="G1299" s="7" t="str">
        <f>VLOOKUP(Table1[Parameter],$L$5:$M$133,2,0)</f>
        <v>P&amp;L</v>
      </c>
    </row>
    <row r="1300" spans="2:7" x14ac:dyDescent="0.25">
      <c r="B1300" s="7" t="s">
        <v>156</v>
      </c>
      <c r="C1300" s="7" t="s">
        <v>142</v>
      </c>
      <c r="D1300" s="7" t="s">
        <v>7</v>
      </c>
      <c r="E1300" s="9">
        <v>468.47</v>
      </c>
      <c r="F1300" s="7" t="s">
        <v>134</v>
      </c>
      <c r="G1300" s="7" t="str">
        <f>VLOOKUP(Table1[Parameter],$L$5:$M$133,2,0)</f>
        <v>P&amp;L</v>
      </c>
    </row>
    <row r="1301" spans="2:7" x14ac:dyDescent="0.25">
      <c r="B1301" s="7" t="s">
        <v>156</v>
      </c>
      <c r="C1301" s="7" t="s">
        <v>143</v>
      </c>
      <c r="D1301" s="7" t="s">
        <v>7</v>
      </c>
      <c r="E1301" s="9">
        <v>463.24</v>
      </c>
      <c r="F1301" s="7" t="s">
        <v>134</v>
      </c>
      <c r="G1301" s="7" t="str">
        <f>VLOOKUP(Table1[Parameter],$L$5:$M$133,2,0)</f>
        <v>P&amp;L</v>
      </c>
    </row>
    <row r="1302" spans="2:7" x14ac:dyDescent="0.25">
      <c r="B1302" s="7" t="s">
        <v>156</v>
      </c>
      <c r="C1302" s="7" t="s">
        <v>144</v>
      </c>
      <c r="D1302" s="7" t="s">
        <v>7</v>
      </c>
      <c r="E1302" s="9">
        <v>559.64</v>
      </c>
      <c r="F1302" s="7" t="s">
        <v>134</v>
      </c>
      <c r="G1302" s="7" t="str">
        <f>VLOOKUP(Table1[Parameter],$L$5:$M$133,2,0)</f>
        <v>P&amp;L</v>
      </c>
    </row>
    <row r="1303" spans="2:7" x14ac:dyDescent="0.25">
      <c r="B1303" s="7" t="s">
        <v>156</v>
      </c>
      <c r="C1303" s="7" t="s">
        <v>133</v>
      </c>
      <c r="D1303" s="7" t="s">
        <v>9</v>
      </c>
      <c r="E1303" s="9">
        <v>69.59</v>
      </c>
      <c r="F1303" s="7" t="s">
        <v>134</v>
      </c>
      <c r="G1303" s="7" t="str">
        <f>VLOOKUP(Table1[Parameter],$L$5:$M$133,2,0)</f>
        <v>P&amp;L</v>
      </c>
    </row>
    <row r="1304" spans="2:7" x14ac:dyDescent="0.25">
      <c r="B1304" s="7" t="s">
        <v>156</v>
      </c>
      <c r="C1304" s="7" t="s">
        <v>136</v>
      </c>
      <c r="D1304" s="7" t="s">
        <v>9</v>
      </c>
      <c r="E1304" s="9">
        <v>60.9</v>
      </c>
      <c r="F1304" s="7" t="s">
        <v>134</v>
      </c>
      <c r="G1304" s="7" t="str">
        <f>VLOOKUP(Table1[Parameter],$L$5:$M$133,2,0)</f>
        <v>P&amp;L</v>
      </c>
    </row>
    <row r="1305" spans="2:7" x14ac:dyDescent="0.25">
      <c r="B1305" s="7" t="s">
        <v>156</v>
      </c>
      <c r="C1305" s="7" t="s">
        <v>137</v>
      </c>
      <c r="D1305" s="7" t="s">
        <v>9</v>
      </c>
      <c r="E1305" s="9">
        <v>62.28</v>
      </c>
      <c r="F1305" s="7" t="s">
        <v>134</v>
      </c>
      <c r="G1305" s="7" t="str">
        <f>VLOOKUP(Table1[Parameter],$L$5:$M$133,2,0)</f>
        <v>P&amp;L</v>
      </c>
    </row>
    <row r="1306" spans="2:7" x14ac:dyDescent="0.25">
      <c r="B1306" s="7" t="s">
        <v>156</v>
      </c>
      <c r="C1306" s="7" t="s">
        <v>138</v>
      </c>
      <c r="D1306" s="7" t="s">
        <v>9</v>
      </c>
      <c r="E1306" s="9">
        <v>63.76</v>
      </c>
      <c r="F1306" s="7" t="s">
        <v>134</v>
      </c>
      <c r="G1306" s="7" t="str">
        <f>VLOOKUP(Table1[Parameter],$L$5:$M$133,2,0)</f>
        <v>P&amp;L</v>
      </c>
    </row>
    <row r="1307" spans="2:7" x14ac:dyDescent="0.25">
      <c r="B1307" s="7" t="s">
        <v>156</v>
      </c>
      <c r="C1307" s="7" t="s">
        <v>139</v>
      </c>
      <c r="D1307" s="7" t="s">
        <v>9</v>
      </c>
      <c r="E1307" s="9">
        <v>70.89</v>
      </c>
      <c r="F1307" s="7" t="s">
        <v>134</v>
      </c>
      <c r="G1307" s="7" t="str">
        <f>VLOOKUP(Table1[Parameter],$L$5:$M$133,2,0)</f>
        <v>P&amp;L</v>
      </c>
    </row>
    <row r="1308" spans="2:7" x14ac:dyDescent="0.25">
      <c r="B1308" s="7" t="s">
        <v>156</v>
      </c>
      <c r="C1308" s="7" t="s">
        <v>140</v>
      </c>
      <c r="D1308" s="7" t="s">
        <v>9</v>
      </c>
      <c r="E1308" s="9">
        <v>77.69</v>
      </c>
      <c r="F1308" s="7" t="s">
        <v>134</v>
      </c>
      <c r="G1308" s="7" t="str">
        <f>VLOOKUP(Table1[Parameter],$L$5:$M$133,2,0)</f>
        <v>P&amp;L</v>
      </c>
    </row>
    <row r="1309" spans="2:7" x14ac:dyDescent="0.25">
      <c r="B1309" s="7" t="s">
        <v>156</v>
      </c>
      <c r="C1309" s="7" t="s">
        <v>141</v>
      </c>
      <c r="D1309" s="7" t="s">
        <v>9</v>
      </c>
      <c r="E1309" s="9">
        <v>81.41</v>
      </c>
      <c r="F1309" s="7" t="s">
        <v>134</v>
      </c>
      <c r="G1309" s="7" t="str">
        <f>VLOOKUP(Table1[Parameter],$L$5:$M$133,2,0)</f>
        <v>P&amp;L</v>
      </c>
    </row>
    <row r="1310" spans="2:7" x14ac:dyDescent="0.25">
      <c r="B1310" s="7" t="s">
        <v>156</v>
      </c>
      <c r="C1310" s="7" t="s">
        <v>142</v>
      </c>
      <c r="D1310" s="7" t="s">
        <v>9</v>
      </c>
      <c r="E1310" s="9">
        <v>90.78</v>
      </c>
      <c r="F1310" s="7" t="s">
        <v>134</v>
      </c>
      <c r="G1310" s="7" t="str">
        <f>VLOOKUP(Table1[Parameter],$L$5:$M$133,2,0)</f>
        <v>P&amp;L</v>
      </c>
    </row>
    <row r="1311" spans="2:7" x14ac:dyDescent="0.25">
      <c r="B1311" s="7" t="s">
        <v>156</v>
      </c>
      <c r="C1311" s="7" t="s">
        <v>143</v>
      </c>
      <c r="D1311" s="7" t="s">
        <v>9</v>
      </c>
      <c r="E1311" s="9">
        <v>90.49</v>
      </c>
      <c r="F1311" s="7" t="s">
        <v>134</v>
      </c>
      <c r="G1311" s="7" t="str">
        <f>VLOOKUP(Table1[Parameter],$L$5:$M$133,2,0)</f>
        <v>P&amp;L</v>
      </c>
    </row>
    <row r="1312" spans="2:7" x14ac:dyDescent="0.25">
      <c r="B1312" s="7" t="s">
        <v>156</v>
      </c>
      <c r="C1312" s="7" t="s">
        <v>144</v>
      </c>
      <c r="D1312" s="7" t="s">
        <v>9</v>
      </c>
      <c r="E1312" s="9">
        <v>93.87</v>
      </c>
      <c r="F1312" s="7" t="s">
        <v>134</v>
      </c>
      <c r="G1312" s="7" t="str">
        <f>VLOOKUP(Table1[Parameter],$L$5:$M$133,2,0)</f>
        <v>P&amp;L</v>
      </c>
    </row>
    <row r="1313" spans="2:7" x14ac:dyDescent="0.25">
      <c r="B1313" s="7" t="s">
        <v>156</v>
      </c>
      <c r="C1313" s="7" t="s">
        <v>133</v>
      </c>
      <c r="D1313" s="7" t="s">
        <v>6</v>
      </c>
      <c r="E1313" s="9">
        <v>33.380000000000003</v>
      </c>
      <c r="F1313" s="7" t="s">
        <v>134</v>
      </c>
      <c r="G1313" s="7" t="str">
        <f>VLOOKUP(Table1[Parameter],$L$5:$M$133,2,0)</f>
        <v>P&amp;L</v>
      </c>
    </row>
    <row r="1314" spans="2:7" x14ac:dyDescent="0.25">
      <c r="B1314" s="7" t="s">
        <v>156</v>
      </c>
      <c r="C1314" s="7" t="s">
        <v>136</v>
      </c>
      <c r="D1314" s="7" t="s">
        <v>6</v>
      </c>
      <c r="E1314" s="9">
        <v>20.21</v>
      </c>
      <c r="F1314" s="7" t="s">
        <v>134</v>
      </c>
      <c r="G1314" s="7" t="str">
        <f>VLOOKUP(Table1[Parameter],$L$5:$M$133,2,0)</f>
        <v>P&amp;L</v>
      </c>
    </row>
    <row r="1315" spans="2:7" x14ac:dyDescent="0.25">
      <c r="B1315" s="7" t="s">
        <v>156</v>
      </c>
      <c r="C1315" s="7" t="s">
        <v>137</v>
      </c>
      <c r="D1315" s="7" t="s">
        <v>6</v>
      </c>
      <c r="E1315" s="9">
        <v>25.72</v>
      </c>
      <c r="F1315" s="7" t="s">
        <v>134</v>
      </c>
      <c r="G1315" s="7" t="str">
        <f>VLOOKUP(Table1[Parameter],$L$5:$M$133,2,0)</f>
        <v>P&amp;L</v>
      </c>
    </row>
    <row r="1316" spans="2:7" x14ac:dyDescent="0.25">
      <c r="B1316" s="7" t="s">
        <v>156</v>
      </c>
      <c r="C1316" s="7" t="s">
        <v>138</v>
      </c>
      <c r="D1316" s="7" t="s">
        <v>6</v>
      </c>
      <c r="E1316" s="9">
        <v>26.25</v>
      </c>
      <c r="F1316" s="7" t="s">
        <v>134</v>
      </c>
      <c r="G1316" s="7" t="str">
        <f>VLOOKUP(Table1[Parameter],$L$5:$M$133,2,0)</f>
        <v>P&amp;L</v>
      </c>
    </row>
    <row r="1317" spans="2:7" x14ac:dyDescent="0.25">
      <c r="B1317" s="7" t="s">
        <v>156</v>
      </c>
      <c r="C1317" s="7" t="s">
        <v>139</v>
      </c>
      <c r="D1317" s="7" t="s">
        <v>6</v>
      </c>
      <c r="E1317" s="9">
        <v>32.44</v>
      </c>
      <c r="F1317" s="7" t="s">
        <v>134</v>
      </c>
      <c r="G1317" s="7" t="str">
        <f>VLOOKUP(Table1[Parameter],$L$5:$M$133,2,0)</f>
        <v>P&amp;L</v>
      </c>
    </row>
    <row r="1318" spans="2:7" x14ac:dyDescent="0.25">
      <c r="B1318" s="7" t="s">
        <v>156</v>
      </c>
      <c r="C1318" s="7" t="s">
        <v>140</v>
      </c>
      <c r="D1318" s="7" t="s">
        <v>6</v>
      </c>
      <c r="E1318" s="9">
        <v>18.09</v>
      </c>
      <c r="F1318" s="7" t="s">
        <v>134</v>
      </c>
      <c r="G1318" s="7" t="str">
        <f>VLOOKUP(Table1[Parameter],$L$5:$M$133,2,0)</f>
        <v>P&amp;L</v>
      </c>
    </row>
    <row r="1319" spans="2:7" x14ac:dyDescent="0.25">
      <c r="B1319" s="7" t="s">
        <v>156</v>
      </c>
      <c r="C1319" s="7" t="s">
        <v>141</v>
      </c>
      <c r="D1319" s="7" t="s">
        <v>6</v>
      </c>
      <c r="E1319" s="9">
        <v>20.2</v>
      </c>
      <c r="F1319" s="7" t="s">
        <v>134</v>
      </c>
      <c r="G1319" s="7" t="str">
        <f>VLOOKUP(Table1[Parameter],$L$5:$M$133,2,0)</f>
        <v>P&amp;L</v>
      </c>
    </row>
    <row r="1320" spans="2:7" x14ac:dyDescent="0.25">
      <c r="B1320" s="7" t="s">
        <v>156</v>
      </c>
      <c r="C1320" s="7" t="s">
        <v>142</v>
      </c>
      <c r="D1320" s="7" t="s">
        <v>6</v>
      </c>
      <c r="E1320" s="9">
        <v>20.079999999999998</v>
      </c>
      <c r="F1320" s="7" t="s">
        <v>134</v>
      </c>
      <c r="G1320" s="7" t="str">
        <f>VLOOKUP(Table1[Parameter],$L$5:$M$133,2,0)</f>
        <v>P&amp;L</v>
      </c>
    </row>
    <row r="1321" spans="2:7" x14ac:dyDescent="0.25">
      <c r="B1321" s="7" t="s">
        <v>156</v>
      </c>
      <c r="C1321" s="7" t="s">
        <v>143</v>
      </c>
      <c r="D1321" s="7" t="s">
        <v>6</v>
      </c>
      <c r="E1321" s="9">
        <v>24.62</v>
      </c>
      <c r="F1321" s="7" t="s">
        <v>134</v>
      </c>
      <c r="G1321" s="7" t="str">
        <f>VLOOKUP(Table1[Parameter],$L$5:$M$133,2,0)</f>
        <v>P&amp;L</v>
      </c>
    </row>
    <row r="1322" spans="2:7" x14ac:dyDescent="0.25">
      <c r="B1322" s="7" t="s">
        <v>156</v>
      </c>
      <c r="C1322" s="7" t="s">
        <v>144</v>
      </c>
      <c r="D1322" s="7" t="s">
        <v>6</v>
      </c>
      <c r="E1322" s="9">
        <v>38.9</v>
      </c>
      <c r="F1322" s="7" t="s">
        <v>134</v>
      </c>
      <c r="G1322" s="7" t="str">
        <f>VLOOKUP(Table1[Parameter],$L$5:$M$133,2,0)</f>
        <v>P&amp;L</v>
      </c>
    </row>
    <row r="1323" spans="2:7" x14ac:dyDescent="0.25">
      <c r="B1323" s="7" t="s">
        <v>156</v>
      </c>
      <c r="C1323" s="7" t="s">
        <v>133</v>
      </c>
      <c r="D1323" s="7" t="s">
        <v>5</v>
      </c>
      <c r="E1323" s="9">
        <v>17.87</v>
      </c>
      <c r="F1323" s="7" t="s">
        <v>134</v>
      </c>
      <c r="G1323" s="7" t="str">
        <f>VLOOKUP(Table1[Parameter],$L$5:$M$133,2,0)</f>
        <v>P&amp;L</v>
      </c>
    </row>
    <row r="1324" spans="2:7" x14ac:dyDescent="0.25">
      <c r="B1324" s="7" t="s">
        <v>156</v>
      </c>
      <c r="C1324" s="7" t="s">
        <v>136</v>
      </c>
      <c r="D1324" s="7" t="s">
        <v>5</v>
      </c>
      <c r="E1324" s="9">
        <v>24.42</v>
      </c>
      <c r="F1324" s="7" t="s">
        <v>134</v>
      </c>
      <c r="G1324" s="7" t="str">
        <f>VLOOKUP(Table1[Parameter],$L$5:$M$133,2,0)</f>
        <v>P&amp;L</v>
      </c>
    </row>
    <row r="1325" spans="2:7" x14ac:dyDescent="0.25">
      <c r="B1325" s="7" t="s">
        <v>156</v>
      </c>
      <c r="C1325" s="7" t="s">
        <v>137</v>
      </c>
      <c r="D1325" s="7" t="s">
        <v>5</v>
      </c>
      <c r="E1325" s="9">
        <v>24.83</v>
      </c>
      <c r="F1325" s="7" t="s">
        <v>134</v>
      </c>
      <c r="G1325" s="7" t="str">
        <f>VLOOKUP(Table1[Parameter],$L$5:$M$133,2,0)</f>
        <v>P&amp;L</v>
      </c>
    </row>
    <row r="1326" spans="2:7" x14ac:dyDescent="0.25">
      <c r="B1326" s="7" t="s">
        <v>156</v>
      </c>
      <c r="C1326" s="7" t="s">
        <v>138</v>
      </c>
      <c r="D1326" s="7" t="s">
        <v>5</v>
      </c>
      <c r="E1326" s="9">
        <v>22.5</v>
      </c>
      <c r="F1326" s="7" t="s">
        <v>134</v>
      </c>
      <c r="G1326" s="7" t="str">
        <f>VLOOKUP(Table1[Parameter],$L$5:$M$133,2,0)</f>
        <v>P&amp;L</v>
      </c>
    </row>
    <row r="1327" spans="2:7" x14ac:dyDescent="0.25">
      <c r="B1327" s="7" t="s">
        <v>156</v>
      </c>
      <c r="C1327" s="7" t="s">
        <v>139</v>
      </c>
      <c r="D1327" s="7" t="s">
        <v>5</v>
      </c>
      <c r="E1327" s="9">
        <v>26.57</v>
      </c>
      <c r="F1327" s="7" t="s">
        <v>134</v>
      </c>
      <c r="G1327" s="7" t="str">
        <f>VLOOKUP(Table1[Parameter],$L$5:$M$133,2,0)</f>
        <v>P&amp;L</v>
      </c>
    </row>
    <row r="1328" spans="2:7" x14ac:dyDescent="0.25">
      <c r="B1328" s="7" t="s">
        <v>156</v>
      </c>
      <c r="C1328" s="7" t="s">
        <v>140</v>
      </c>
      <c r="D1328" s="7" t="s">
        <v>5</v>
      </c>
      <c r="E1328" s="9">
        <v>31.9</v>
      </c>
      <c r="F1328" s="7" t="s">
        <v>134</v>
      </c>
      <c r="G1328" s="7" t="str">
        <f>VLOOKUP(Table1[Parameter],$L$5:$M$133,2,0)</f>
        <v>P&amp;L</v>
      </c>
    </row>
    <row r="1329" spans="2:7" x14ac:dyDescent="0.25">
      <c r="B1329" s="7" t="s">
        <v>156</v>
      </c>
      <c r="C1329" s="7" t="s">
        <v>141</v>
      </c>
      <c r="D1329" s="7" t="s">
        <v>5</v>
      </c>
      <c r="E1329" s="9">
        <v>31.02</v>
      </c>
      <c r="F1329" s="7" t="s">
        <v>134</v>
      </c>
      <c r="G1329" s="7" t="str">
        <f>VLOOKUP(Table1[Parameter],$L$5:$M$133,2,0)</f>
        <v>P&amp;L</v>
      </c>
    </row>
    <row r="1330" spans="2:7" x14ac:dyDescent="0.25">
      <c r="B1330" s="7" t="s">
        <v>156</v>
      </c>
      <c r="C1330" s="7" t="s">
        <v>142</v>
      </c>
      <c r="D1330" s="7" t="s">
        <v>5</v>
      </c>
      <c r="E1330" s="9">
        <v>36.92</v>
      </c>
      <c r="F1330" s="7" t="s">
        <v>134</v>
      </c>
      <c r="G1330" s="7" t="str">
        <f>VLOOKUP(Table1[Parameter],$L$5:$M$133,2,0)</f>
        <v>P&amp;L</v>
      </c>
    </row>
    <row r="1331" spans="2:7" x14ac:dyDescent="0.25">
      <c r="B1331" s="7" t="s">
        <v>156</v>
      </c>
      <c r="C1331" s="7" t="s">
        <v>143</v>
      </c>
      <c r="D1331" s="7" t="s">
        <v>5</v>
      </c>
      <c r="E1331" s="9">
        <v>39.159999999999997</v>
      </c>
      <c r="F1331" s="7" t="s">
        <v>134</v>
      </c>
      <c r="G1331" s="7" t="str">
        <f>VLOOKUP(Table1[Parameter],$L$5:$M$133,2,0)</f>
        <v>P&amp;L</v>
      </c>
    </row>
    <row r="1332" spans="2:7" x14ac:dyDescent="0.25">
      <c r="B1332" s="7" t="s">
        <v>156</v>
      </c>
      <c r="C1332" s="7" t="s">
        <v>144</v>
      </c>
      <c r="D1332" s="7" t="s">
        <v>5</v>
      </c>
      <c r="E1332" s="9">
        <v>41.35</v>
      </c>
      <c r="F1332" s="7" t="s">
        <v>134</v>
      </c>
      <c r="G1332" s="7" t="str">
        <f>VLOOKUP(Table1[Parameter],$L$5:$M$133,2,0)</f>
        <v>P&amp;L</v>
      </c>
    </row>
    <row r="1333" spans="2:7" x14ac:dyDescent="0.25">
      <c r="B1333" s="7" t="s">
        <v>156</v>
      </c>
      <c r="C1333" s="7" t="s">
        <v>133</v>
      </c>
      <c r="D1333" s="7" t="s">
        <v>10</v>
      </c>
      <c r="E1333" s="9">
        <v>0.03</v>
      </c>
      <c r="F1333" s="7" t="s">
        <v>134</v>
      </c>
      <c r="G1333" s="7" t="str">
        <f>VLOOKUP(Table1[Parameter],$L$5:$M$133,2,0)</f>
        <v>P&amp;L</v>
      </c>
    </row>
    <row r="1334" spans="2:7" x14ac:dyDescent="0.25">
      <c r="B1334" s="7" t="s">
        <v>156</v>
      </c>
      <c r="C1334" s="7" t="s">
        <v>136</v>
      </c>
      <c r="D1334" s="7" t="s">
        <v>10</v>
      </c>
      <c r="E1334" s="9">
        <v>0</v>
      </c>
      <c r="F1334" s="7" t="s">
        <v>134</v>
      </c>
      <c r="G1334" s="7" t="str">
        <f>VLOOKUP(Table1[Parameter],$L$5:$M$133,2,0)</f>
        <v>P&amp;L</v>
      </c>
    </row>
    <row r="1335" spans="2:7" x14ac:dyDescent="0.25">
      <c r="B1335" s="7" t="s">
        <v>156</v>
      </c>
      <c r="C1335" s="7" t="s">
        <v>137</v>
      </c>
      <c r="D1335" s="7" t="s">
        <v>10</v>
      </c>
      <c r="E1335" s="9">
        <v>0</v>
      </c>
      <c r="F1335" s="7" t="s">
        <v>134</v>
      </c>
      <c r="G1335" s="7" t="str">
        <f>VLOOKUP(Table1[Parameter],$L$5:$M$133,2,0)</f>
        <v>P&amp;L</v>
      </c>
    </row>
    <row r="1336" spans="2:7" x14ac:dyDescent="0.25">
      <c r="B1336" s="7" t="s">
        <v>156</v>
      </c>
      <c r="C1336" s="7" t="s">
        <v>138</v>
      </c>
      <c r="D1336" s="7" t="s">
        <v>10</v>
      </c>
      <c r="E1336" s="9">
        <v>0</v>
      </c>
      <c r="F1336" s="7" t="s">
        <v>134</v>
      </c>
      <c r="G1336" s="7" t="str">
        <f>VLOOKUP(Table1[Parameter],$L$5:$M$133,2,0)</f>
        <v>P&amp;L</v>
      </c>
    </row>
    <row r="1337" spans="2:7" x14ac:dyDescent="0.25">
      <c r="B1337" s="7" t="s">
        <v>156</v>
      </c>
      <c r="C1337" s="7" t="s">
        <v>139</v>
      </c>
      <c r="D1337" s="7" t="s">
        <v>10</v>
      </c>
      <c r="E1337" s="9">
        <v>0</v>
      </c>
      <c r="F1337" s="7" t="s">
        <v>134</v>
      </c>
      <c r="G1337" s="7" t="str">
        <f>VLOOKUP(Table1[Parameter],$L$5:$M$133,2,0)</f>
        <v>P&amp;L</v>
      </c>
    </row>
    <row r="1338" spans="2:7" x14ac:dyDescent="0.25">
      <c r="B1338" s="7" t="s">
        <v>156</v>
      </c>
      <c r="C1338" s="7" t="s">
        <v>140</v>
      </c>
      <c r="D1338" s="7" t="s">
        <v>10</v>
      </c>
      <c r="E1338" s="9">
        <v>0</v>
      </c>
      <c r="F1338" s="7" t="s">
        <v>134</v>
      </c>
      <c r="G1338" s="7" t="str">
        <f>VLOOKUP(Table1[Parameter],$L$5:$M$133,2,0)</f>
        <v>P&amp;L</v>
      </c>
    </row>
    <row r="1339" spans="2:7" x14ac:dyDescent="0.25">
      <c r="B1339" s="7" t="s">
        <v>156</v>
      </c>
      <c r="C1339" s="7" t="s">
        <v>141</v>
      </c>
      <c r="D1339" s="7" t="s">
        <v>10</v>
      </c>
      <c r="E1339" s="9">
        <v>0</v>
      </c>
      <c r="F1339" s="7" t="s">
        <v>134</v>
      </c>
      <c r="G1339" s="7" t="str">
        <f>VLOOKUP(Table1[Parameter],$L$5:$M$133,2,0)</f>
        <v>P&amp;L</v>
      </c>
    </row>
    <row r="1340" spans="2:7" x14ac:dyDescent="0.25">
      <c r="B1340" s="7" t="s">
        <v>156</v>
      </c>
      <c r="C1340" s="7" t="s">
        <v>142</v>
      </c>
      <c r="D1340" s="7" t="s">
        <v>10</v>
      </c>
      <c r="E1340" s="9">
        <v>0</v>
      </c>
      <c r="F1340" s="7" t="s">
        <v>134</v>
      </c>
      <c r="G1340" s="7" t="str">
        <f>VLOOKUP(Table1[Parameter],$L$5:$M$133,2,0)</f>
        <v>P&amp;L</v>
      </c>
    </row>
    <row r="1341" spans="2:7" x14ac:dyDescent="0.25">
      <c r="B1341" s="7" t="s">
        <v>156</v>
      </c>
      <c r="C1341" s="7" t="s">
        <v>143</v>
      </c>
      <c r="D1341" s="7" t="s">
        <v>10</v>
      </c>
      <c r="E1341" s="9">
        <v>0</v>
      </c>
      <c r="F1341" s="7" t="s">
        <v>134</v>
      </c>
      <c r="G1341" s="7" t="str">
        <f>VLOOKUP(Table1[Parameter],$L$5:$M$133,2,0)</f>
        <v>P&amp;L</v>
      </c>
    </row>
    <row r="1342" spans="2:7" x14ac:dyDescent="0.25">
      <c r="B1342" s="7" t="s">
        <v>156</v>
      </c>
      <c r="C1342" s="7" t="s">
        <v>144</v>
      </c>
      <c r="D1342" s="7" t="s">
        <v>10</v>
      </c>
      <c r="E1342" s="9">
        <v>0</v>
      </c>
      <c r="F1342" s="7" t="s">
        <v>134</v>
      </c>
      <c r="G1342" s="7" t="str">
        <f>VLOOKUP(Table1[Parameter],$L$5:$M$133,2,0)</f>
        <v>P&amp;L</v>
      </c>
    </row>
    <row r="1343" spans="2:7" x14ac:dyDescent="0.25">
      <c r="B1343" s="7" t="s">
        <v>156</v>
      </c>
      <c r="C1343" s="7" t="s">
        <v>133</v>
      </c>
      <c r="D1343" s="7" t="s">
        <v>12</v>
      </c>
      <c r="E1343" s="9">
        <v>85.54</v>
      </c>
      <c r="F1343" s="7" t="s">
        <v>134</v>
      </c>
      <c r="G1343" s="7" t="str">
        <f>VLOOKUP(Table1[Parameter],$L$5:$M$133,2,0)</f>
        <v>P&amp;L</v>
      </c>
    </row>
    <row r="1344" spans="2:7" x14ac:dyDescent="0.25">
      <c r="B1344" s="7" t="s">
        <v>156</v>
      </c>
      <c r="C1344" s="7" t="s">
        <v>136</v>
      </c>
      <c r="D1344" s="7" t="s">
        <v>12</v>
      </c>
      <c r="E1344" s="9">
        <v>135.25</v>
      </c>
      <c r="F1344" s="7" t="s">
        <v>134</v>
      </c>
      <c r="G1344" s="7" t="str">
        <f>VLOOKUP(Table1[Parameter],$L$5:$M$133,2,0)</f>
        <v>P&amp;L</v>
      </c>
    </row>
    <row r="1345" spans="2:7" x14ac:dyDescent="0.25">
      <c r="B1345" s="7" t="s">
        <v>156</v>
      </c>
      <c r="C1345" s="7" t="s">
        <v>137</v>
      </c>
      <c r="D1345" s="7" t="s">
        <v>12</v>
      </c>
      <c r="E1345" s="9">
        <v>210.66</v>
      </c>
      <c r="F1345" s="7" t="s">
        <v>134</v>
      </c>
      <c r="G1345" s="7" t="str">
        <f>VLOOKUP(Table1[Parameter],$L$5:$M$133,2,0)</f>
        <v>P&amp;L</v>
      </c>
    </row>
    <row r="1346" spans="2:7" x14ac:dyDescent="0.25">
      <c r="B1346" s="7" t="s">
        <v>156</v>
      </c>
      <c r="C1346" s="7" t="s">
        <v>138</v>
      </c>
      <c r="D1346" s="7" t="s">
        <v>12</v>
      </c>
      <c r="E1346" s="9">
        <v>184.06</v>
      </c>
      <c r="F1346" s="7" t="s">
        <v>134</v>
      </c>
      <c r="G1346" s="7" t="str">
        <f>VLOOKUP(Table1[Parameter],$L$5:$M$133,2,0)</f>
        <v>P&amp;L</v>
      </c>
    </row>
    <row r="1347" spans="2:7" x14ac:dyDescent="0.25">
      <c r="B1347" s="7" t="s">
        <v>156</v>
      </c>
      <c r="C1347" s="7" t="s">
        <v>139</v>
      </c>
      <c r="D1347" s="7" t="s">
        <v>12</v>
      </c>
      <c r="E1347" s="9">
        <v>223.98</v>
      </c>
      <c r="F1347" s="7" t="s">
        <v>134</v>
      </c>
      <c r="G1347" s="7" t="str">
        <f>VLOOKUP(Table1[Parameter],$L$5:$M$133,2,0)</f>
        <v>P&amp;L</v>
      </c>
    </row>
    <row r="1348" spans="2:7" x14ac:dyDescent="0.25">
      <c r="B1348" s="7" t="s">
        <v>156</v>
      </c>
      <c r="C1348" s="7" t="s">
        <v>140</v>
      </c>
      <c r="D1348" s="7" t="s">
        <v>12</v>
      </c>
      <c r="E1348" s="9">
        <v>228.76</v>
      </c>
      <c r="F1348" s="7" t="s">
        <v>134</v>
      </c>
      <c r="G1348" s="7" t="str">
        <f>VLOOKUP(Table1[Parameter],$L$5:$M$133,2,0)</f>
        <v>P&amp;L</v>
      </c>
    </row>
    <row r="1349" spans="2:7" x14ac:dyDescent="0.25">
      <c r="B1349" s="7" t="s">
        <v>156</v>
      </c>
      <c r="C1349" s="7" t="s">
        <v>141</v>
      </c>
      <c r="D1349" s="7" t="s">
        <v>12</v>
      </c>
      <c r="E1349" s="9">
        <v>226.58</v>
      </c>
      <c r="F1349" s="7" t="s">
        <v>134</v>
      </c>
      <c r="G1349" s="7" t="str">
        <f>VLOOKUP(Table1[Parameter],$L$5:$M$133,2,0)</f>
        <v>P&amp;L</v>
      </c>
    </row>
    <row r="1350" spans="2:7" x14ac:dyDescent="0.25">
      <c r="B1350" s="7" t="s">
        <v>156</v>
      </c>
      <c r="C1350" s="7" t="s">
        <v>142</v>
      </c>
      <c r="D1350" s="7" t="s">
        <v>12</v>
      </c>
      <c r="E1350" s="9">
        <v>230.89</v>
      </c>
      <c r="F1350" s="7" t="s">
        <v>134</v>
      </c>
      <c r="G1350" s="7" t="str">
        <f>VLOOKUP(Table1[Parameter],$L$5:$M$133,2,0)</f>
        <v>P&amp;L</v>
      </c>
    </row>
    <row r="1351" spans="2:7" x14ac:dyDescent="0.25">
      <c r="B1351" s="7" t="s">
        <v>156</v>
      </c>
      <c r="C1351" s="7" t="s">
        <v>143</v>
      </c>
      <c r="D1351" s="7" t="s">
        <v>12</v>
      </c>
      <c r="E1351" s="9">
        <v>279.45999999999998</v>
      </c>
      <c r="F1351" s="7" t="s">
        <v>134</v>
      </c>
      <c r="G1351" s="7" t="str">
        <f>VLOOKUP(Table1[Parameter],$L$5:$M$133,2,0)</f>
        <v>P&amp;L</v>
      </c>
    </row>
    <row r="1352" spans="2:7" x14ac:dyDescent="0.25">
      <c r="B1352" s="7" t="s">
        <v>156</v>
      </c>
      <c r="C1352" s="7" t="s">
        <v>144</v>
      </c>
      <c r="D1352" s="7" t="s">
        <v>12</v>
      </c>
      <c r="E1352" s="9">
        <v>350.67</v>
      </c>
      <c r="F1352" s="7" t="s">
        <v>134</v>
      </c>
      <c r="G1352" s="7" t="str">
        <f>VLOOKUP(Table1[Parameter],$L$5:$M$133,2,0)</f>
        <v>P&amp;L</v>
      </c>
    </row>
    <row r="1353" spans="2:7" x14ac:dyDescent="0.25">
      <c r="B1353" s="7" t="s">
        <v>156</v>
      </c>
      <c r="C1353" s="7" t="s">
        <v>133</v>
      </c>
      <c r="D1353" s="7" t="s">
        <v>13</v>
      </c>
      <c r="E1353" s="9">
        <v>23.49</v>
      </c>
      <c r="F1353" s="7" t="s">
        <v>134</v>
      </c>
      <c r="G1353" s="7" t="str">
        <f>VLOOKUP(Table1[Parameter],$L$5:$M$133,2,0)</f>
        <v>P&amp;L</v>
      </c>
    </row>
    <row r="1354" spans="2:7" x14ac:dyDescent="0.25">
      <c r="B1354" s="7" t="s">
        <v>156</v>
      </c>
      <c r="C1354" s="7" t="s">
        <v>136</v>
      </c>
      <c r="D1354" s="7" t="s">
        <v>13</v>
      </c>
      <c r="E1354" s="9">
        <v>40.24</v>
      </c>
      <c r="F1354" s="7" t="s">
        <v>134</v>
      </c>
      <c r="G1354" s="7" t="str">
        <f>VLOOKUP(Table1[Parameter],$L$5:$M$133,2,0)</f>
        <v>P&amp;L</v>
      </c>
    </row>
    <row r="1355" spans="2:7" x14ac:dyDescent="0.25">
      <c r="B1355" s="7" t="s">
        <v>156</v>
      </c>
      <c r="C1355" s="7" t="s">
        <v>137</v>
      </c>
      <c r="D1355" s="7" t="s">
        <v>13</v>
      </c>
      <c r="E1355" s="9">
        <v>68.150000000000006</v>
      </c>
      <c r="F1355" s="7" t="s">
        <v>134</v>
      </c>
      <c r="G1355" s="7" t="str">
        <f>VLOOKUP(Table1[Parameter],$L$5:$M$133,2,0)</f>
        <v>P&amp;L</v>
      </c>
    </row>
    <row r="1356" spans="2:7" x14ac:dyDescent="0.25">
      <c r="B1356" s="7" t="s">
        <v>156</v>
      </c>
      <c r="C1356" s="7" t="s">
        <v>138</v>
      </c>
      <c r="D1356" s="7" t="s">
        <v>13</v>
      </c>
      <c r="E1356" s="9">
        <v>57.81</v>
      </c>
      <c r="F1356" s="7" t="s">
        <v>134</v>
      </c>
      <c r="G1356" s="7" t="str">
        <f>VLOOKUP(Table1[Parameter],$L$5:$M$133,2,0)</f>
        <v>P&amp;L</v>
      </c>
    </row>
    <row r="1357" spans="2:7" x14ac:dyDescent="0.25">
      <c r="B1357" s="7" t="s">
        <v>156</v>
      </c>
      <c r="C1357" s="7" t="s">
        <v>139</v>
      </c>
      <c r="D1357" s="7" t="s">
        <v>13</v>
      </c>
      <c r="E1357" s="9">
        <v>73.819999999999993</v>
      </c>
      <c r="F1357" s="7" t="s">
        <v>134</v>
      </c>
      <c r="G1357" s="7" t="str">
        <f>VLOOKUP(Table1[Parameter],$L$5:$M$133,2,0)</f>
        <v>P&amp;L</v>
      </c>
    </row>
    <row r="1358" spans="2:7" x14ac:dyDescent="0.25">
      <c r="B1358" s="7" t="s">
        <v>156</v>
      </c>
      <c r="C1358" s="7" t="s">
        <v>140</v>
      </c>
      <c r="D1358" s="7" t="s">
        <v>13</v>
      </c>
      <c r="E1358" s="9">
        <v>76.55</v>
      </c>
      <c r="F1358" s="7" t="s">
        <v>134</v>
      </c>
      <c r="G1358" s="7" t="str">
        <f>VLOOKUP(Table1[Parameter],$L$5:$M$133,2,0)</f>
        <v>P&amp;L</v>
      </c>
    </row>
    <row r="1359" spans="2:7" x14ac:dyDescent="0.25">
      <c r="B1359" s="7" t="s">
        <v>156</v>
      </c>
      <c r="C1359" s="7" t="s">
        <v>141</v>
      </c>
      <c r="D1359" s="7" t="s">
        <v>13</v>
      </c>
      <c r="E1359" s="9">
        <v>73.459999999999994</v>
      </c>
      <c r="F1359" s="7" t="s">
        <v>134</v>
      </c>
      <c r="G1359" s="7" t="str">
        <f>VLOOKUP(Table1[Parameter],$L$5:$M$133,2,0)</f>
        <v>P&amp;L</v>
      </c>
    </row>
    <row r="1360" spans="2:7" x14ac:dyDescent="0.25">
      <c r="B1360" s="7" t="s">
        <v>156</v>
      </c>
      <c r="C1360" s="7" t="s">
        <v>142</v>
      </c>
      <c r="D1360" s="7" t="s">
        <v>13</v>
      </c>
      <c r="E1360" s="9">
        <v>79.37</v>
      </c>
      <c r="F1360" s="7" t="s">
        <v>134</v>
      </c>
      <c r="G1360" s="7" t="str">
        <f>VLOOKUP(Table1[Parameter],$L$5:$M$133,2,0)</f>
        <v>P&amp;L</v>
      </c>
    </row>
    <row r="1361" spans="2:7" x14ac:dyDescent="0.25">
      <c r="B1361" s="7" t="s">
        <v>156</v>
      </c>
      <c r="C1361" s="7" t="s">
        <v>143</v>
      </c>
      <c r="D1361" s="7" t="s">
        <v>13</v>
      </c>
      <c r="E1361" s="9">
        <v>97.56</v>
      </c>
      <c r="F1361" s="7" t="s">
        <v>134</v>
      </c>
      <c r="G1361" s="7" t="str">
        <f>VLOOKUP(Table1[Parameter],$L$5:$M$133,2,0)</f>
        <v>P&amp;L</v>
      </c>
    </row>
    <row r="1362" spans="2:7" x14ac:dyDescent="0.25">
      <c r="B1362" s="7" t="s">
        <v>156</v>
      </c>
      <c r="C1362" s="7" t="s">
        <v>144</v>
      </c>
      <c r="D1362" s="7" t="s">
        <v>13</v>
      </c>
      <c r="E1362" s="9">
        <v>123.83</v>
      </c>
      <c r="F1362" s="7" t="s">
        <v>134</v>
      </c>
      <c r="G1362" s="7" t="str">
        <f>VLOOKUP(Table1[Parameter],$L$5:$M$133,2,0)</f>
        <v>P&amp;L</v>
      </c>
    </row>
    <row r="1363" spans="2:7" x14ac:dyDescent="0.25">
      <c r="B1363" s="7" t="s">
        <v>156</v>
      </c>
      <c r="C1363" s="7" t="s">
        <v>133</v>
      </c>
      <c r="D1363" s="7" t="s">
        <v>14</v>
      </c>
      <c r="E1363" s="9">
        <v>62.05</v>
      </c>
      <c r="F1363" s="7" t="s">
        <v>134</v>
      </c>
      <c r="G1363" s="7" t="str">
        <f>VLOOKUP(Table1[Parameter],$L$5:$M$133,2,0)</f>
        <v>P&amp;L</v>
      </c>
    </row>
    <row r="1364" spans="2:7" x14ac:dyDescent="0.25">
      <c r="B1364" s="7" t="s">
        <v>156</v>
      </c>
      <c r="C1364" s="7" t="s">
        <v>136</v>
      </c>
      <c r="D1364" s="7" t="s">
        <v>14</v>
      </c>
      <c r="E1364" s="9">
        <v>95.01</v>
      </c>
      <c r="F1364" s="7" t="s">
        <v>134</v>
      </c>
      <c r="G1364" s="7" t="str">
        <f>VLOOKUP(Table1[Parameter],$L$5:$M$133,2,0)</f>
        <v>P&amp;L</v>
      </c>
    </row>
    <row r="1365" spans="2:7" x14ac:dyDescent="0.25">
      <c r="B1365" s="7" t="s">
        <v>156</v>
      </c>
      <c r="C1365" s="7" t="s">
        <v>137</v>
      </c>
      <c r="D1365" s="7" t="s">
        <v>14</v>
      </c>
      <c r="E1365" s="9">
        <v>142.51</v>
      </c>
      <c r="F1365" s="7" t="s">
        <v>134</v>
      </c>
      <c r="G1365" s="7" t="str">
        <f>VLOOKUP(Table1[Parameter],$L$5:$M$133,2,0)</f>
        <v>P&amp;L</v>
      </c>
    </row>
    <row r="1366" spans="2:7" x14ac:dyDescent="0.25">
      <c r="B1366" s="7" t="s">
        <v>156</v>
      </c>
      <c r="C1366" s="7" t="s">
        <v>138</v>
      </c>
      <c r="D1366" s="7" t="s">
        <v>14</v>
      </c>
      <c r="E1366" s="9">
        <v>126.25</v>
      </c>
      <c r="F1366" s="7" t="s">
        <v>134</v>
      </c>
      <c r="G1366" s="7" t="str">
        <f>VLOOKUP(Table1[Parameter],$L$5:$M$133,2,0)</f>
        <v>P&amp;L</v>
      </c>
    </row>
    <row r="1367" spans="2:7" x14ac:dyDescent="0.25">
      <c r="B1367" s="7" t="s">
        <v>156</v>
      </c>
      <c r="C1367" s="7" t="s">
        <v>139</v>
      </c>
      <c r="D1367" s="7" t="s">
        <v>14</v>
      </c>
      <c r="E1367" s="9">
        <v>150.15</v>
      </c>
      <c r="F1367" s="7" t="s">
        <v>134</v>
      </c>
      <c r="G1367" s="7" t="str">
        <f>VLOOKUP(Table1[Parameter],$L$5:$M$133,2,0)</f>
        <v>P&amp;L</v>
      </c>
    </row>
    <row r="1368" spans="2:7" x14ac:dyDescent="0.25">
      <c r="B1368" s="7" t="s">
        <v>156</v>
      </c>
      <c r="C1368" s="7" t="s">
        <v>140</v>
      </c>
      <c r="D1368" s="7" t="s">
        <v>14</v>
      </c>
      <c r="E1368" s="9">
        <v>152.21</v>
      </c>
      <c r="F1368" s="7" t="s">
        <v>134</v>
      </c>
      <c r="G1368" s="7" t="str">
        <f>VLOOKUP(Table1[Parameter],$L$5:$M$133,2,0)</f>
        <v>P&amp;L</v>
      </c>
    </row>
    <row r="1369" spans="2:7" x14ac:dyDescent="0.25">
      <c r="B1369" s="7" t="s">
        <v>156</v>
      </c>
      <c r="C1369" s="7" t="s">
        <v>141</v>
      </c>
      <c r="D1369" s="7" t="s">
        <v>14</v>
      </c>
      <c r="E1369" s="9">
        <v>153.11000000000001</v>
      </c>
      <c r="F1369" s="7" t="s">
        <v>134</v>
      </c>
      <c r="G1369" s="7" t="str">
        <f>VLOOKUP(Table1[Parameter],$L$5:$M$133,2,0)</f>
        <v>P&amp;L</v>
      </c>
    </row>
    <row r="1370" spans="2:7" x14ac:dyDescent="0.25">
      <c r="B1370" s="7" t="s">
        <v>156</v>
      </c>
      <c r="C1370" s="7" t="s">
        <v>142</v>
      </c>
      <c r="D1370" s="7" t="s">
        <v>14</v>
      </c>
      <c r="E1370" s="9">
        <v>151.53</v>
      </c>
      <c r="F1370" s="7" t="s">
        <v>134</v>
      </c>
      <c r="G1370" s="7" t="str">
        <f>VLOOKUP(Table1[Parameter],$L$5:$M$133,2,0)</f>
        <v>P&amp;L</v>
      </c>
    </row>
    <row r="1371" spans="2:7" x14ac:dyDescent="0.25">
      <c r="B1371" s="7" t="s">
        <v>156</v>
      </c>
      <c r="C1371" s="7" t="s">
        <v>143</v>
      </c>
      <c r="D1371" s="7" t="s">
        <v>14</v>
      </c>
      <c r="E1371" s="9">
        <v>181.89</v>
      </c>
      <c r="F1371" s="7" t="s">
        <v>134</v>
      </c>
      <c r="G1371" s="7" t="str">
        <f>VLOOKUP(Table1[Parameter],$L$5:$M$133,2,0)</f>
        <v>P&amp;L</v>
      </c>
    </row>
    <row r="1372" spans="2:7" x14ac:dyDescent="0.25">
      <c r="B1372" s="7" t="s">
        <v>156</v>
      </c>
      <c r="C1372" s="7" t="s">
        <v>144</v>
      </c>
      <c r="D1372" s="7" t="s">
        <v>14</v>
      </c>
      <c r="E1372" s="9">
        <v>226.84</v>
      </c>
      <c r="F1372" s="7" t="s">
        <v>134</v>
      </c>
      <c r="G1372" s="7" t="str">
        <f>VLOOKUP(Table1[Parameter],$L$5:$M$133,2,0)</f>
        <v>P&amp;L</v>
      </c>
    </row>
    <row r="1373" spans="2:7" x14ac:dyDescent="0.25">
      <c r="B1373" s="7" t="s">
        <v>156</v>
      </c>
      <c r="C1373" s="7" t="s">
        <v>133</v>
      </c>
      <c r="D1373" s="7" t="s">
        <v>15</v>
      </c>
      <c r="E1373" s="9">
        <v>46.32</v>
      </c>
      <c r="F1373" s="7" t="s">
        <v>134</v>
      </c>
      <c r="G1373" s="7" t="str">
        <f>VLOOKUP(Table1[Parameter],$L$5:$M$133,2,0)</f>
        <v>P&amp;L</v>
      </c>
    </row>
    <row r="1374" spans="2:7" x14ac:dyDescent="0.25">
      <c r="B1374" s="7" t="s">
        <v>156</v>
      </c>
      <c r="C1374" s="7" t="s">
        <v>136</v>
      </c>
      <c r="D1374" s="7" t="s">
        <v>15</v>
      </c>
      <c r="E1374" s="9">
        <v>69.48</v>
      </c>
      <c r="F1374" s="7" t="s">
        <v>134</v>
      </c>
      <c r="G1374" s="7" t="str">
        <f>VLOOKUP(Table1[Parameter],$L$5:$M$133,2,0)</f>
        <v>P&amp;L</v>
      </c>
    </row>
    <row r="1375" spans="2:7" x14ac:dyDescent="0.25">
      <c r="B1375" s="7" t="s">
        <v>156</v>
      </c>
      <c r="C1375" s="7" t="s">
        <v>137</v>
      </c>
      <c r="D1375" s="7" t="s">
        <v>15</v>
      </c>
      <c r="E1375" s="9">
        <v>100.36</v>
      </c>
      <c r="F1375" s="7" t="s">
        <v>134</v>
      </c>
      <c r="G1375" s="7" t="str">
        <f>VLOOKUP(Table1[Parameter],$L$5:$M$133,2,0)</f>
        <v>P&amp;L</v>
      </c>
    </row>
    <row r="1376" spans="2:7" x14ac:dyDescent="0.25">
      <c r="B1376" s="7" t="s">
        <v>156</v>
      </c>
      <c r="C1376" s="7" t="s">
        <v>138</v>
      </c>
      <c r="D1376" s="7" t="s">
        <v>15</v>
      </c>
      <c r="E1376" s="9">
        <v>96.5</v>
      </c>
      <c r="F1376" s="7" t="s">
        <v>134</v>
      </c>
      <c r="G1376" s="7" t="str">
        <f>VLOOKUP(Table1[Parameter],$L$5:$M$133,2,0)</f>
        <v>P&amp;L</v>
      </c>
    </row>
    <row r="1377" spans="2:7" x14ac:dyDescent="0.25">
      <c r="B1377" s="7" t="s">
        <v>156</v>
      </c>
      <c r="C1377" s="7" t="s">
        <v>139</v>
      </c>
      <c r="D1377" s="7" t="s">
        <v>15</v>
      </c>
      <c r="E1377" s="9">
        <v>108.08</v>
      </c>
      <c r="F1377" s="7" t="s">
        <v>134</v>
      </c>
      <c r="G1377" s="7" t="str">
        <f>VLOOKUP(Table1[Parameter],$L$5:$M$133,2,0)</f>
        <v>P&amp;L</v>
      </c>
    </row>
    <row r="1378" spans="2:7" x14ac:dyDescent="0.25">
      <c r="B1378" s="7" t="s">
        <v>156</v>
      </c>
      <c r="C1378" s="7" t="s">
        <v>140</v>
      </c>
      <c r="D1378" s="7" t="s">
        <v>15</v>
      </c>
      <c r="E1378" s="9">
        <v>108.08</v>
      </c>
      <c r="F1378" s="7" t="s">
        <v>134</v>
      </c>
      <c r="G1378" s="7" t="str">
        <f>VLOOKUP(Table1[Parameter],$L$5:$M$133,2,0)</f>
        <v>P&amp;L</v>
      </c>
    </row>
    <row r="1379" spans="2:7" x14ac:dyDescent="0.25">
      <c r="B1379" s="7" t="s">
        <v>156</v>
      </c>
      <c r="C1379" s="7" t="s">
        <v>141</v>
      </c>
      <c r="D1379" s="7" t="s">
        <v>15</v>
      </c>
      <c r="E1379" s="9">
        <v>108.08</v>
      </c>
      <c r="F1379" s="7" t="s">
        <v>134</v>
      </c>
      <c r="G1379" s="7" t="str">
        <f>VLOOKUP(Table1[Parameter],$L$5:$M$133,2,0)</f>
        <v>P&amp;L</v>
      </c>
    </row>
    <row r="1380" spans="2:7" x14ac:dyDescent="0.25">
      <c r="B1380" s="7" t="s">
        <v>156</v>
      </c>
      <c r="C1380" s="7" t="s">
        <v>142</v>
      </c>
      <c r="D1380" s="7" t="s">
        <v>15</v>
      </c>
      <c r="E1380" s="9">
        <v>115.8</v>
      </c>
      <c r="F1380" s="7" t="s">
        <v>134</v>
      </c>
      <c r="G1380" s="7" t="str">
        <f>VLOOKUP(Table1[Parameter],$L$5:$M$133,2,0)</f>
        <v>P&amp;L</v>
      </c>
    </row>
    <row r="1381" spans="2:7" x14ac:dyDescent="0.25">
      <c r="B1381" s="7" t="s">
        <v>156</v>
      </c>
      <c r="C1381" s="7" t="s">
        <v>143</v>
      </c>
      <c r="D1381" s="7" t="s">
        <v>15</v>
      </c>
      <c r="E1381" s="9">
        <v>119.66</v>
      </c>
      <c r="F1381" s="7" t="s">
        <v>134</v>
      </c>
      <c r="G1381" s="7" t="str">
        <f>VLOOKUP(Table1[Parameter],$L$5:$M$133,2,0)</f>
        <v>P&amp;L</v>
      </c>
    </row>
    <row r="1382" spans="2:7" x14ac:dyDescent="0.25">
      <c r="B1382" s="7" t="s">
        <v>156</v>
      </c>
      <c r="C1382" s="7" t="s">
        <v>144</v>
      </c>
      <c r="D1382" s="7" t="s">
        <v>15</v>
      </c>
      <c r="E1382" s="9">
        <v>146.68</v>
      </c>
      <c r="F1382" s="7" t="s">
        <v>134</v>
      </c>
      <c r="G1382" s="7" t="str">
        <f>VLOOKUP(Table1[Parameter],$L$5:$M$133,2,0)</f>
        <v>P&amp;L</v>
      </c>
    </row>
    <row r="1383" spans="2:7" x14ac:dyDescent="0.25">
      <c r="B1383" s="7" t="s">
        <v>156</v>
      </c>
      <c r="C1383" s="7" t="s">
        <v>133</v>
      </c>
      <c r="D1383" s="7" t="s">
        <v>29</v>
      </c>
      <c r="E1383" s="9">
        <v>15.44</v>
      </c>
      <c r="F1383" s="7" t="s">
        <v>134</v>
      </c>
      <c r="G1383" s="7" t="str">
        <f>VLOOKUP(Table1[Parameter],$L$5:$M$133,2,0)</f>
        <v>Balance Sheet</v>
      </c>
    </row>
    <row r="1384" spans="2:7" x14ac:dyDescent="0.25">
      <c r="B1384" s="7" t="s">
        <v>156</v>
      </c>
      <c r="C1384" s="7" t="s">
        <v>136</v>
      </c>
      <c r="D1384" s="7" t="s">
        <v>29</v>
      </c>
      <c r="E1384" s="9">
        <v>15.44</v>
      </c>
      <c r="F1384" s="7" t="s">
        <v>134</v>
      </c>
      <c r="G1384" s="7" t="str">
        <f>VLOOKUP(Table1[Parameter],$L$5:$M$133,2,0)</f>
        <v>Balance Sheet</v>
      </c>
    </row>
    <row r="1385" spans="2:7" x14ac:dyDescent="0.25">
      <c r="B1385" s="7" t="s">
        <v>156</v>
      </c>
      <c r="C1385" s="7" t="s">
        <v>137</v>
      </c>
      <c r="D1385" s="7" t="s">
        <v>29</v>
      </c>
      <c r="E1385" s="9">
        <v>15.44</v>
      </c>
      <c r="F1385" s="7" t="s">
        <v>134</v>
      </c>
      <c r="G1385" s="7" t="str">
        <f>VLOOKUP(Table1[Parameter],$L$5:$M$133,2,0)</f>
        <v>Balance Sheet</v>
      </c>
    </row>
    <row r="1386" spans="2:7" x14ac:dyDescent="0.25">
      <c r="B1386" s="7" t="s">
        <v>156</v>
      </c>
      <c r="C1386" s="7" t="s">
        <v>138</v>
      </c>
      <c r="D1386" s="7" t="s">
        <v>29</v>
      </c>
      <c r="E1386" s="9">
        <v>15.44</v>
      </c>
      <c r="F1386" s="7" t="s">
        <v>134</v>
      </c>
      <c r="G1386" s="7" t="str">
        <f>VLOOKUP(Table1[Parameter],$L$5:$M$133,2,0)</f>
        <v>Balance Sheet</v>
      </c>
    </row>
    <row r="1387" spans="2:7" x14ac:dyDescent="0.25">
      <c r="B1387" s="7" t="s">
        <v>156</v>
      </c>
      <c r="C1387" s="7" t="s">
        <v>139</v>
      </c>
      <c r="D1387" s="7" t="s">
        <v>29</v>
      </c>
      <c r="E1387" s="9">
        <v>15.44</v>
      </c>
      <c r="F1387" s="7" t="s">
        <v>134</v>
      </c>
      <c r="G1387" s="7" t="str">
        <f>VLOOKUP(Table1[Parameter],$L$5:$M$133,2,0)</f>
        <v>Balance Sheet</v>
      </c>
    </row>
    <row r="1388" spans="2:7" x14ac:dyDescent="0.25">
      <c r="B1388" s="7" t="s">
        <v>156</v>
      </c>
      <c r="C1388" s="7" t="s">
        <v>140</v>
      </c>
      <c r="D1388" s="7" t="s">
        <v>29</v>
      </c>
      <c r="E1388" s="9">
        <v>15.44</v>
      </c>
      <c r="F1388" s="7" t="s">
        <v>134</v>
      </c>
      <c r="G1388" s="7" t="str">
        <f>VLOOKUP(Table1[Parameter],$L$5:$M$133,2,0)</f>
        <v>Balance Sheet</v>
      </c>
    </row>
    <row r="1389" spans="2:7" x14ac:dyDescent="0.25">
      <c r="B1389" s="7" t="s">
        <v>156</v>
      </c>
      <c r="C1389" s="7" t="s">
        <v>141</v>
      </c>
      <c r="D1389" s="7" t="s">
        <v>29</v>
      </c>
      <c r="E1389" s="9">
        <v>15.44</v>
      </c>
      <c r="F1389" s="7" t="s">
        <v>134</v>
      </c>
      <c r="G1389" s="7" t="str">
        <f>VLOOKUP(Table1[Parameter],$L$5:$M$133,2,0)</f>
        <v>Balance Sheet</v>
      </c>
    </row>
    <row r="1390" spans="2:7" x14ac:dyDescent="0.25">
      <c r="B1390" s="7" t="s">
        <v>156</v>
      </c>
      <c r="C1390" s="7" t="s">
        <v>142</v>
      </c>
      <c r="D1390" s="7" t="s">
        <v>29</v>
      </c>
      <c r="E1390" s="9">
        <v>15.44</v>
      </c>
      <c r="F1390" s="7" t="s">
        <v>134</v>
      </c>
      <c r="G1390" s="7" t="str">
        <f>VLOOKUP(Table1[Parameter],$L$5:$M$133,2,0)</f>
        <v>Balance Sheet</v>
      </c>
    </row>
    <row r="1391" spans="2:7" x14ac:dyDescent="0.25">
      <c r="B1391" s="7" t="s">
        <v>156</v>
      </c>
      <c r="C1391" s="7" t="s">
        <v>143</v>
      </c>
      <c r="D1391" s="7" t="s">
        <v>29</v>
      </c>
      <c r="E1391" s="9">
        <v>15.44</v>
      </c>
      <c r="F1391" s="7" t="s">
        <v>134</v>
      </c>
      <c r="G1391" s="7" t="str">
        <f>VLOOKUP(Table1[Parameter],$L$5:$M$133,2,0)</f>
        <v>Balance Sheet</v>
      </c>
    </row>
    <row r="1392" spans="2:7" x14ac:dyDescent="0.25">
      <c r="B1392" s="7" t="s">
        <v>156</v>
      </c>
      <c r="C1392" s="7" t="s">
        <v>144</v>
      </c>
      <c r="D1392" s="7" t="s">
        <v>29</v>
      </c>
      <c r="E1392" s="9">
        <v>15.44</v>
      </c>
      <c r="F1392" s="7" t="s">
        <v>134</v>
      </c>
      <c r="G1392" s="7" t="str">
        <f>VLOOKUP(Table1[Parameter],$L$5:$M$133,2,0)</f>
        <v>Balance Sheet</v>
      </c>
    </row>
    <row r="1393" spans="2:7" x14ac:dyDescent="0.25">
      <c r="B1393" s="7" t="s">
        <v>156</v>
      </c>
      <c r="C1393" s="7" t="s">
        <v>133</v>
      </c>
      <c r="D1393" s="7" t="s">
        <v>30</v>
      </c>
      <c r="E1393" s="9">
        <v>231.94</v>
      </c>
      <c r="F1393" s="7" t="s">
        <v>134</v>
      </c>
      <c r="G1393" s="7" t="str">
        <f>VLOOKUP(Table1[Parameter],$L$5:$M$133,2,0)</f>
        <v>Balance Sheet</v>
      </c>
    </row>
    <row r="1394" spans="2:7" x14ac:dyDescent="0.25">
      <c r="B1394" s="7" t="s">
        <v>156</v>
      </c>
      <c r="C1394" s="7" t="s">
        <v>136</v>
      </c>
      <c r="D1394" s="7" t="s">
        <v>30</v>
      </c>
      <c r="E1394" s="9">
        <v>249</v>
      </c>
      <c r="F1394" s="7" t="s">
        <v>134</v>
      </c>
      <c r="G1394" s="7" t="str">
        <f>VLOOKUP(Table1[Parameter],$L$5:$M$133,2,0)</f>
        <v>Balance Sheet</v>
      </c>
    </row>
    <row r="1395" spans="2:7" x14ac:dyDescent="0.25">
      <c r="B1395" s="7" t="s">
        <v>156</v>
      </c>
      <c r="C1395" s="7" t="s">
        <v>137</v>
      </c>
      <c r="D1395" s="7" t="s">
        <v>30</v>
      </c>
      <c r="E1395" s="9">
        <v>274.75</v>
      </c>
      <c r="F1395" s="7" t="s">
        <v>134</v>
      </c>
      <c r="G1395" s="7" t="str">
        <f>VLOOKUP(Table1[Parameter],$L$5:$M$133,2,0)</f>
        <v>Balance Sheet</v>
      </c>
    </row>
    <row r="1396" spans="2:7" x14ac:dyDescent="0.25">
      <c r="B1396" s="7" t="s">
        <v>156</v>
      </c>
      <c r="C1396" s="7" t="s">
        <v>138</v>
      </c>
      <c r="D1396" s="7" t="s">
        <v>30</v>
      </c>
      <c r="E1396" s="9">
        <v>288.67</v>
      </c>
      <c r="F1396" s="7" t="s">
        <v>134</v>
      </c>
      <c r="G1396" s="7" t="str">
        <f>VLOOKUP(Table1[Parameter],$L$5:$M$133,2,0)</f>
        <v>Balance Sheet</v>
      </c>
    </row>
    <row r="1397" spans="2:7" x14ac:dyDescent="0.25">
      <c r="B1397" s="7" t="s">
        <v>156</v>
      </c>
      <c r="C1397" s="7" t="s">
        <v>139</v>
      </c>
      <c r="D1397" s="7" t="s">
        <v>30</v>
      </c>
      <c r="E1397" s="9">
        <v>312.79000000000002</v>
      </c>
      <c r="F1397" s="7" t="s">
        <v>134</v>
      </c>
      <c r="G1397" s="7" t="str">
        <f>VLOOKUP(Table1[Parameter],$L$5:$M$133,2,0)</f>
        <v>Balance Sheet</v>
      </c>
    </row>
    <row r="1398" spans="2:7" x14ac:dyDescent="0.25">
      <c r="B1398" s="7" t="s">
        <v>156</v>
      </c>
      <c r="C1398" s="7" t="s">
        <v>140</v>
      </c>
      <c r="D1398" s="7" t="s">
        <v>30</v>
      </c>
      <c r="E1398" s="9">
        <v>331.23</v>
      </c>
      <c r="F1398" s="7" t="s">
        <v>134</v>
      </c>
      <c r="G1398" s="7" t="str">
        <f>VLOOKUP(Table1[Parameter],$L$5:$M$133,2,0)</f>
        <v>Balance Sheet</v>
      </c>
    </row>
    <row r="1399" spans="2:7" x14ac:dyDescent="0.25">
      <c r="B1399" s="7" t="s">
        <v>156</v>
      </c>
      <c r="C1399" s="7" t="s">
        <v>141</v>
      </c>
      <c r="D1399" s="7" t="s">
        <v>30</v>
      </c>
      <c r="E1399" s="9">
        <v>354.99</v>
      </c>
      <c r="F1399" s="7" t="s">
        <v>134</v>
      </c>
      <c r="G1399" s="7" t="str">
        <f>VLOOKUP(Table1[Parameter],$L$5:$M$133,2,0)</f>
        <v>Balance Sheet</v>
      </c>
    </row>
    <row r="1400" spans="2:7" x14ac:dyDescent="0.25">
      <c r="B1400" s="7" t="s">
        <v>156</v>
      </c>
      <c r="C1400" s="7" t="s">
        <v>142</v>
      </c>
      <c r="D1400" s="7" t="s">
        <v>30</v>
      </c>
      <c r="E1400" s="9">
        <v>523.53</v>
      </c>
      <c r="F1400" s="7" t="s">
        <v>134</v>
      </c>
      <c r="G1400" s="7" t="str">
        <f>VLOOKUP(Table1[Parameter],$L$5:$M$133,2,0)</f>
        <v>Balance Sheet</v>
      </c>
    </row>
    <row r="1401" spans="2:7" x14ac:dyDescent="0.25">
      <c r="B1401" s="7" t="s">
        <v>156</v>
      </c>
      <c r="C1401" s="7" t="s">
        <v>143</v>
      </c>
      <c r="D1401" s="7" t="s">
        <v>30</v>
      </c>
      <c r="E1401" s="9">
        <v>566.65</v>
      </c>
      <c r="F1401" s="7" t="s">
        <v>134</v>
      </c>
      <c r="G1401" s="7" t="str">
        <f>VLOOKUP(Table1[Parameter],$L$5:$M$133,2,0)</f>
        <v>Balance Sheet</v>
      </c>
    </row>
    <row r="1402" spans="2:7" x14ac:dyDescent="0.25">
      <c r="B1402" s="7" t="s">
        <v>156</v>
      </c>
      <c r="C1402" s="7" t="s">
        <v>144</v>
      </c>
      <c r="D1402" s="7" t="s">
        <v>30</v>
      </c>
      <c r="E1402" s="9">
        <v>648.59</v>
      </c>
      <c r="F1402" s="7" t="s">
        <v>134</v>
      </c>
      <c r="G1402" s="7" t="str">
        <f>VLOOKUP(Table1[Parameter],$L$5:$M$133,2,0)</f>
        <v>Balance Sheet</v>
      </c>
    </row>
    <row r="1403" spans="2:7" x14ac:dyDescent="0.25">
      <c r="B1403" s="7" t="s">
        <v>156</v>
      </c>
      <c r="C1403" s="7" t="s">
        <v>133</v>
      </c>
      <c r="D1403" s="7" t="s">
        <v>22</v>
      </c>
      <c r="E1403" s="9">
        <v>0</v>
      </c>
      <c r="F1403" s="7" t="s">
        <v>134</v>
      </c>
      <c r="G1403" s="7" t="str">
        <f>VLOOKUP(Table1[Parameter],$L$5:$M$133,2,0)</f>
        <v>Balance Sheet</v>
      </c>
    </row>
    <row r="1404" spans="2:7" x14ac:dyDescent="0.25">
      <c r="B1404" s="7" t="s">
        <v>156</v>
      </c>
      <c r="C1404" s="7" t="s">
        <v>136</v>
      </c>
      <c r="D1404" s="7" t="s">
        <v>22</v>
      </c>
      <c r="E1404" s="9">
        <v>0</v>
      </c>
      <c r="F1404" s="7" t="s">
        <v>134</v>
      </c>
      <c r="G1404" s="7" t="str">
        <f>VLOOKUP(Table1[Parameter],$L$5:$M$133,2,0)</f>
        <v>Balance Sheet</v>
      </c>
    </row>
    <row r="1405" spans="2:7" x14ac:dyDescent="0.25">
      <c r="B1405" s="7" t="s">
        <v>156</v>
      </c>
      <c r="C1405" s="7" t="s">
        <v>137</v>
      </c>
      <c r="D1405" s="7" t="s">
        <v>22</v>
      </c>
      <c r="E1405" s="9">
        <v>0</v>
      </c>
      <c r="F1405" s="7" t="s">
        <v>134</v>
      </c>
      <c r="G1405" s="7" t="str">
        <f>VLOOKUP(Table1[Parameter],$L$5:$M$133,2,0)</f>
        <v>Balance Sheet</v>
      </c>
    </row>
    <row r="1406" spans="2:7" x14ac:dyDescent="0.25">
      <c r="B1406" s="7" t="s">
        <v>156</v>
      </c>
      <c r="C1406" s="7" t="s">
        <v>138</v>
      </c>
      <c r="D1406" s="7" t="s">
        <v>22</v>
      </c>
      <c r="E1406" s="9">
        <v>0</v>
      </c>
      <c r="F1406" s="7" t="s">
        <v>134</v>
      </c>
      <c r="G1406" s="7" t="str">
        <f>VLOOKUP(Table1[Parameter],$L$5:$M$133,2,0)</f>
        <v>Balance Sheet</v>
      </c>
    </row>
    <row r="1407" spans="2:7" x14ac:dyDescent="0.25">
      <c r="B1407" s="7" t="s">
        <v>156</v>
      </c>
      <c r="C1407" s="7" t="s">
        <v>139</v>
      </c>
      <c r="D1407" s="7" t="s">
        <v>22</v>
      </c>
      <c r="E1407" s="9">
        <v>0</v>
      </c>
      <c r="F1407" s="7" t="s">
        <v>134</v>
      </c>
      <c r="G1407" s="7" t="str">
        <f>VLOOKUP(Table1[Parameter],$L$5:$M$133,2,0)</f>
        <v>Balance Sheet</v>
      </c>
    </row>
    <row r="1408" spans="2:7" x14ac:dyDescent="0.25">
      <c r="B1408" s="7" t="s">
        <v>156</v>
      </c>
      <c r="C1408" s="7" t="s">
        <v>140</v>
      </c>
      <c r="D1408" s="7" t="s">
        <v>22</v>
      </c>
      <c r="E1408" s="9">
        <v>0</v>
      </c>
      <c r="F1408" s="7" t="s">
        <v>134</v>
      </c>
      <c r="G1408" s="7" t="str">
        <f>VLOOKUP(Table1[Parameter],$L$5:$M$133,2,0)</f>
        <v>Balance Sheet</v>
      </c>
    </row>
    <row r="1409" spans="2:7" x14ac:dyDescent="0.25">
      <c r="B1409" s="7" t="s">
        <v>156</v>
      </c>
      <c r="C1409" s="7" t="s">
        <v>141</v>
      </c>
      <c r="D1409" s="7" t="s">
        <v>22</v>
      </c>
      <c r="E1409" s="9">
        <v>0</v>
      </c>
      <c r="F1409" s="7" t="s">
        <v>134</v>
      </c>
      <c r="G1409" s="7" t="str">
        <f>VLOOKUP(Table1[Parameter],$L$5:$M$133,2,0)</f>
        <v>Balance Sheet</v>
      </c>
    </row>
    <row r="1410" spans="2:7" x14ac:dyDescent="0.25">
      <c r="B1410" s="7" t="s">
        <v>156</v>
      </c>
      <c r="C1410" s="7" t="s">
        <v>142</v>
      </c>
      <c r="D1410" s="7" t="s">
        <v>22</v>
      </c>
      <c r="E1410" s="9">
        <v>0</v>
      </c>
      <c r="F1410" s="7" t="s">
        <v>134</v>
      </c>
      <c r="G1410" s="7" t="str">
        <f>VLOOKUP(Table1[Parameter],$L$5:$M$133,2,0)</f>
        <v>Balance Sheet</v>
      </c>
    </row>
    <row r="1411" spans="2:7" x14ac:dyDescent="0.25">
      <c r="B1411" s="7" t="s">
        <v>156</v>
      </c>
      <c r="C1411" s="7" t="s">
        <v>143</v>
      </c>
      <c r="D1411" s="7" t="s">
        <v>22</v>
      </c>
      <c r="E1411" s="9">
        <v>0</v>
      </c>
      <c r="F1411" s="7" t="s">
        <v>134</v>
      </c>
      <c r="G1411" s="7" t="str">
        <f>VLOOKUP(Table1[Parameter],$L$5:$M$133,2,0)</f>
        <v>Balance Sheet</v>
      </c>
    </row>
    <row r="1412" spans="2:7" x14ac:dyDescent="0.25">
      <c r="B1412" s="7" t="s">
        <v>156</v>
      </c>
      <c r="C1412" s="7" t="s">
        <v>144</v>
      </c>
      <c r="D1412" s="7" t="s">
        <v>22</v>
      </c>
      <c r="E1412" s="9">
        <v>0</v>
      </c>
      <c r="F1412" s="7" t="s">
        <v>134</v>
      </c>
      <c r="G1412" s="7" t="str">
        <f>VLOOKUP(Table1[Parameter],$L$5:$M$133,2,0)</f>
        <v>Balance Sheet</v>
      </c>
    </row>
    <row r="1413" spans="2:7" x14ac:dyDescent="0.25">
      <c r="B1413" s="7" t="s">
        <v>156</v>
      </c>
      <c r="C1413" s="7" t="s">
        <v>133</v>
      </c>
      <c r="D1413" s="7" t="s">
        <v>27</v>
      </c>
      <c r="E1413" s="9">
        <v>132.59</v>
      </c>
      <c r="F1413" s="7" t="s">
        <v>134</v>
      </c>
      <c r="G1413" s="7" t="str">
        <f>VLOOKUP(Table1[Parameter],$L$5:$M$133,2,0)</f>
        <v>Balance Sheet</v>
      </c>
    </row>
    <row r="1414" spans="2:7" x14ac:dyDescent="0.25">
      <c r="B1414" s="7" t="s">
        <v>156</v>
      </c>
      <c r="C1414" s="7" t="s">
        <v>136</v>
      </c>
      <c r="D1414" s="7" t="s">
        <v>27</v>
      </c>
      <c r="E1414" s="9">
        <v>152.41999999999999</v>
      </c>
      <c r="F1414" s="7" t="s">
        <v>134</v>
      </c>
      <c r="G1414" s="7" t="str">
        <f>VLOOKUP(Table1[Parameter],$L$5:$M$133,2,0)</f>
        <v>Balance Sheet</v>
      </c>
    </row>
    <row r="1415" spans="2:7" x14ac:dyDescent="0.25">
      <c r="B1415" s="7" t="s">
        <v>156</v>
      </c>
      <c r="C1415" s="7" t="s">
        <v>137</v>
      </c>
      <c r="D1415" s="7" t="s">
        <v>27</v>
      </c>
      <c r="E1415" s="9">
        <v>163.41</v>
      </c>
      <c r="F1415" s="7" t="s">
        <v>134</v>
      </c>
      <c r="G1415" s="7" t="str">
        <f>VLOOKUP(Table1[Parameter],$L$5:$M$133,2,0)</f>
        <v>Balance Sheet</v>
      </c>
    </row>
    <row r="1416" spans="2:7" x14ac:dyDescent="0.25">
      <c r="B1416" s="7" t="s">
        <v>156</v>
      </c>
      <c r="C1416" s="7" t="s">
        <v>138</v>
      </c>
      <c r="D1416" s="7" t="s">
        <v>27</v>
      </c>
      <c r="E1416" s="9">
        <v>175.17</v>
      </c>
      <c r="F1416" s="7" t="s">
        <v>134</v>
      </c>
      <c r="G1416" s="7" t="str">
        <f>VLOOKUP(Table1[Parameter],$L$5:$M$133,2,0)</f>
        <v>Balance Sheet</v>
      </c>
    </row>
    <row r="1417" spans="2:7" x14ac:dyDescent="0.25">
      <c r="B1417" s="7" t="s">
        <v>156</v>
      </c>
      <c r="C1417" s="7" t="s">
        <v>139</v>
      </c>
      <c r="D1417" s="7" t="s">
        <v>27</v>
      </c>
      <c r="E1417" s="9">
        <v>209.11</v>
      </c>
      <c r="F1417" s="7" t="s">
        <v>134</v>
      </c>
      <c r="G1417" s="7" t="str">
        <f>VLOOKUP(Table1[Parameter],$L$5:$M$133,2,0)</f>
        <v>Balance Sheet</v>
      </c>
    </row>
    <row r="1418" spans="2:7" x14ac:dyDescent="0.25">
      <c r="B1418" s="7" t="s">
        <v>156</v>
      </c>
      <c r="C1418" s="7" t="s">
        <v>140</v>
      </c>
      <c r="D1418" s="7" t="s">
        <v>27</v>
      </c>
      <c r="E1418" s="9">
        <v>197.77</v>
      </c>
      <c r="F1418" s="7" t="s">
        <v>134</v>
      </c>
      <c r="G1418" s="7" t="str">
        <f>VLOOKUP(Table1[Parameter],$L$5:$M$133,2,0)</f>
        <v>Balance Sheet</v>
      </c>
    </row>
    <row r="1419" spans="2:7" x14ac:dyDescent="0.25">
      <c r="B1419" s="7" t="s">
        <v>156</v>
      </c>
      <c r="C1419" s="7" t="s">
        <v>141</v>
      </c>
      <c r="D1419" s="7" t="s">
        <v>27</v>
      </c>
      <c r="E1419" s="9">
        <v>174.01</v>
      </c>
      <c r="F1419" s="7" t="s">
        <v>134</v>
      </c>
      <c r="G1419" s="7" t="str">
        <f>VLOOKUP(Table1[Parameter],$L$5:$M$133,2,0)</f>
        <v>Balance Sheet</v>
      </c>
    </row>
    <row r="1420" spans="2:7" x14ac:dyDescent="0.25">
      <c r="B1420" s="7" t="s">
        <v>156</v>
      </c>
      <c r="C1420" s="7" t="s">
        <v>142</v>
      </c>
      <c r="D1420" s="7" t="s">
        <v>27</v>
      </c>
      <c r="E1420" s="9">
        <v>220.01</v>
      </c>
      <c r="F1420" s="7" t="s">
        <v>134</v>
      </c>
      <c r="G1420" s="7" t="str">
        <f>VLOOKUP(Table1[Parameter],$L$5:$M$133,2,0)</f>
        <v>Balance Sheet</v>
      </c>
    </row>
    <row r="1421" spans="2:7" x14ac:dyDescent="0.25">
      <c r="B1421" s="7" t="s">
        <v>156</v>
      </c>
      <c r="C1421" s="7" t="s">
        <v>143</v>
      </c>
      <c r="D1421" s="7" t="s">
        <v>27</v>
      </c>
      <c r="E1421" s="9">
        <v>195.07</v>
      </c>
      <c r="F1421" s="7" t="s">
        <v>134</v>
      </c>
      <c r="G1421" s="7" t="str">
        <f>VLOOKUP(Table1[Parameter],$L$5:$M$133,2,0)</f>
        <v>Balance Sheet</v>
      </c>
    </row>
    <row r="1422" spans="2:7" x14ac:dyDescent="0.25">
      <c r="B1422" s="7" t="s">
        <v>156</v>
      </c>
      <c r="C1422" s="7" t="s">
        <v>144</v>
      </c>
      <c r="D1422" s="7" t="s">
        <v>27</v>
      </c>
      <c r="E1422" s="9">
        <v>213.41</v>
      </c>
      <c r="F1422" s="7" t="s">
        <v>134</v>
      </c>
      <c r="G1422" s="7" t="str">
        <f>VLOOKUP(Table1[Parameter],$L$5:$M$133,2,0)</f>
        <v>Balance Sheet</v>
      </c>
    </row>
    <row r="1423" spans="2:7" x14ac:dyDescent="0.25">
      <c r="B1423" s="7" t="s">
        <v>156</v>
      </c>
      <c r="C1423" s="7" t="s">
        <v>133</v>
      </c>
      <c r="D1423" s="7" t="s">
        <v>24</v>
      </c>
      <c r="E1423" s="9">
        <v>190.31</v>
      </c>
      <c r="F1423" s="7" t="s">
        <v>134</v>
      </c>
      <c r="G1423" s="7" t="str">
        <f>VLOOKUP(Table1[Parameter],$L$5:$M$133,2,0)</f>
        <v>Balance Sheet</v>
      </c>
    </row>
    <row r="1424" spans="2:7" x14ac:dyDescent="0.25">
      <c r="B1424" s="7" t="s">
        <v>156</v>
      </c>
      <c r="C1424" s="7" t="s">
        <v>136</v>
      </c>
      <c r="D1424" s="7" t="s">
        <v>24</v>
      </c>
      <c r="E1424" s="9">
        <v>170.99</v>
      </c>
      <c r="F1424" s="7" t="s">
        <v>134</v>
      </c>
      <c r="G1424" s="7" t="str">
        <f>VLOOKUP(Table1[Parameter],$L$5:$M$133,2,0)</f>
        <v>Balance Sheet</v>
      </c>
    </row>
    <row r="1425" spans="2:7" x14ac:dyDescent="0.25">
      <c r="B1425" s="7" t="s">
        <v>156</v>
      </c>
      <c r="C1425" s="7" t="s">
        <v>137</v>
      </c>
      <c r="D1425" s="7" t="s">
        <v>24</v>
      </c>
      <c r="E1425" s="9">
        <v>223.74</v>
      </c>
      <c r="F1425" s="7" t="s">
        <v>134</v>
      </c>
      <c r="G1425" s="7" t="str">
        <f>VLOOKUP(Table1[Parameter],$L$5:$M$133,2,0)</f>
        <v>Balance Sheet</v>
      </c>
    </row>
    <row r="1426" spans="2:7" x14ac:dyDescent="0.25">
      <c r="B1426" s="7" t="s">
        <v>156</v>
      </c>
      <c r="C1426" s="7" t="s">
        <v>138</v>
      </c>
      <c r="D1426" s="7" t="s">
        <v>24</v>
      </c>
      <c r="E1426" s="9">
        <v>198.74</v>
      </c>
      <c r="F1426" s="7" t="s">
        <v>134</v>
      </c>
      <c r="G1426" s="7" t="str">
        <f>VLOOKUP(Table1[Parameter],$L$5:$M$133,2,0)</f>
        <v>Balance Sheet</v>
      </c>
    </row>
    <row r="1427" spans="2:7" x14ac:dyDescent="0.25">
      <c r="B1427" s="7" t="s">
        <v>156</v>
      </c>
      <c r="C1427" s="7" t="s">
        <v>139</v>
      </c>
      <c r="D1427" s="7" t="s">
        <v>24</v>
      </c>
      <c r="E1427" s="9">
        <v>181.22</v>
      </c>
      <c r="F1427" s="7" t="s">
        <v>134</v>
      </c>
      <c r="G1427" s="7" t="str">
        <f>VLOOKUP(Table1[Parameter],$L$5:$M$133,2,0)</f>
        <v>Balance Sheet</v>
      </c>
    </row>
    <row r="1428" spans="2:7" x14ac:dyDescent="0.25">
      <c r="B1428" s="7" t="s">
        <v>156</v>
      </c>
      <c r="C1428" s="7" t="s">
        <v>140</v>
      </c>
      <c r="D1428" s="7" t="s">
        <v>24</v>
      </c>
      <c r="E1428" s="9">
        <v>171.26</v>
      </c>
      <c r="F1428" s="7" t="s">
        <v>134</v>
      </c>
      <c r="G1428" s="7" t="str">
        <f>VLOOKUP(Table1[Parameter],$L$5:$M$133,2,0)</f>
        <v>Balance Sheet</v>
      </c>
    </row>
    <row r="1429" spans="2:7" x14ac:dyDescent="0.25">
      <c r="B1429" s="7" t="s">
        <v>156</v>
      </c>
      <c r="C1429" s="7" t="s">
        <v>141</v>
      </c>
      <c r="D1429" s="7" t="s">
        <v>24</v>
      </c>
      <c r="E1429" s="9">
        <v>162.22</v>
      </c>
      <c r="F1429" s="7" t="s">
        <v>134</v>
      </c>
      <c r="G1429" s="7" t="str">
        <f>VLOOKUP(Table1[Parameter],$L$5:$M$133,2,0)</f>
        <v>Balance Sheet</v>
      </c>
    </row>
    <row r="1430" spans="2:7" x14ac:dyDescent="0.25">
      <c r="B1430" s="7" t="s">
        <v>156</v>
      </c>
      <c r="C1430" s="7" t="s">
        <v>142</v>
      </c>
      <c r="D1430" s="7" t="s">
        <v>24</v>
      </c>
      <c r="E1430" s="9">
        <v>173.58</v>
      </c>
      <c r="F1430" s="7" t="s">
        <v>134</v>
      </c>
      <c r="G1430" s="7" t="str">
        <f>VLOOKUP(Table1[Parameter],$L$5:$M$133,2,0)</f>
        <v>Balance Sheet</v>
      </c>
    </row>
    <row r="1431" spans="2:7" x14ac:dyDescent="0.25">
      <c r="B1431" s="7" t="s">
        <v>156</v>
      </c>
      <c r="C1431" s="7" t="s">
        <v>143</v>
      </c>
      <c r="D1431" s="7" t="s">
        <v>24</v>
      </c>
      <c r="E1431" s="9">
        <v>416.12</v>
      </c>
      <c r="F1431" s="7" t="s">
        <v>134</v>
      </c>
      <c r="G1431" s="7" t="str">
        <f>VLOOKUP(Table1[Parameter],$L$5:$M$133,2,0)</f>
        <v>Balance Sheet</v>
      </c>
    </row>
    <row r="1432" spans="2:7" x14ac:dyDescent="0.25">
      <c r="B1432" s="7" t="s">
        <v>156</v>
      </c>
      <c r="C1432" s="7" t="s">
        <v>144</v>
      </c>
      <c r="D1432" s="7" t="s">
        <v>24</v>
      </c>
      <c r="E1432" s="9">
        <v>575.32000000000005</v>
      </c>
      <c r="F1432" s="7" t="s">
        <v>134</v>
      </c>
      <c r="G1432" s="7" t="str">
        <f>VLOOKUP(Table1[Parameter],$L$5:$M$133,2,0)</f>
        <v>Balance Sheet</v>
      </c>
    </row>
    <row r="1433" spans="2:7" x14ac:dyDescent="0.25">
      <c r="B1433" s="7" t="s">
        <v>156</v>
      </c>
      <c r="C1433" s="7" t="s">
        <v>133</v>
      </c>
      <c r="D1433" s="7" t="s">
        <v>32</v>
      </c>
      <c r="E1433" s="9">
        <v>14.51</v>
      </c>
      <c r="F1433" s="7" t="s">
        <v>134</v>
      </c>
      <c r="G1433" s="7" t="str">
        <f>VLOOKUP(Table1[Parameter],$L$5:$M$133,2,0)</f>
        <v>Balance Sheet</v>
      </c>
    </row>
    <row r="1434" spans="2:7" x14ac:dyDescent="0.25">
      <c r="B1434" s="7" t="s">
        <v>156</v>
      </c>
      <c r="C1434" s="7" t="s">
        <v>136</v>
      </c>
      <c r="D1434" s="7" t="s">
        <v>32</v>
      </c>
      <c r="E1434" s="9">
        <v>12.77</v>
      </c>
      <c r="F1434" s="7" t="s">
        <v>134</v>
      </c>
      <c r="G1434" s="7" t="str">
        <f>VLOOKUP(Table1[Parameter],$L$5:$M$133,2,0)</f>
        <v>Balance Sheet</v>
      </c>
    </row>
    <row r="1435" spans="2:7" x14ac:dyDescent="0.25">
      <c r="B1435" s="7" t="s">
        <v>156</v>
      </c>
      <c r="C1435" s="7" t="s">
        <v>137</v>
      </c>
      <c r="D1435" s="7" t="s">
        <v>32</v>
      </c>
      <c r="E1435" s="9">
        <v>12.62</v>
      </c>
      <c r="F1435" s="7" t="s">
        <v>134</v>
      </c>
      <c r="G1435" s="7" t="str">
        <f>VLOOKUP(Table1[Parameter],$L$5:$M$133,2,0)</f>
        <v>Balance Sheet</v>
      </c>
    </row>
    <row r="1436" spans="2:7" x14ac:dyDescent="0.25">
      <c r="B1436" s="7" t="s">
        <v>156</v>
      </c>
      <c r="C1436" s="7" t="s">
        <v>138</v>
      </c>
      <c r="D1436" s="7" t="s">
        <v>32</v>
      </c>
      <c r="E1436" s="9">
        <v>23.69</v>
      </c>
      <c r="F1436" s="7" t="s">
        <v>134</v>
      </c>
      <c r="G1436" s="7" t="str">
        <f>VLOOKUP(Table1[Parameter],$L$5:$M$133,2,0)</f>
        <v>Balance Sheet</v>
      </c>
    </row>
    <row r="1437" spans="2:7" x14ac:dyDescent="0.25">
      <c r="B1437" s="7" t="s">
        <v>156</v>
      </c>
      <c r="C1437" s="7" t="s">
        <v>139</v>
      </c>
      <c r="D1437" s="7" t="s">
        <v>32</v>
      </c>
      <c r="E1437" s="9">
        <v>7.78</v>
      </c>
      <c r="F1437" s="7" t="s">
        <v>134</v>
      </c>
      <c r="G1437" s="7" t="str">
        <f>VLOOKUP(Table1[Parameter],$L$5:$M$133,2,0)</f>
        <v>Balance Sheet</v>
      </c>
    </row>
    <row r="1438" spans="2:7" x14ac:dyDescent="0.25">
      <c r="B1438" s="7" t="s">
        <v>156</v>
      </c>
      <c r="C1438" s="7" t="s">
        <v>140</v>
      </c>
      <c r="D1438" s="7" t="s">
        <v>32</v>
      </c>
      <c r="E1438" s="9">
        <v>11.95</v>
      </c>
      <c r="F1438" s="7" t="s">
        <v>134</v>
      </c>
      <c r="G1438" s="7" t="str">
        <f>VLOOKUP(Table1[Parameter],$L$5:$M$133,2,0)</f>
        <v>Balance Sheet</v>
      </c>
    </row>
    <row r="1439" spans="2:7" x14ac:dyDescent="0.25">
      <c r="B1439" s="7" t="s">
        <v>156</v>
      </c>
      <c r="C1439" s="7" t="s">
        <v>141</v>
      </c>
      <c r="D1439" s="7" t="s">
        <v>32</v>
      </c>
      <c r="E1439" s="9">
        <v>12.38</v>
      </c>
      <c r="F1439" s="7" t="s">
        <v>134</v>
      </c>
      <c r="G1439" s="7" t="str">
        <f>VLOOKUP(Table1[Parameter],$L$5:$M$133,2,0)</f>
        <v>Balance Sheet</v>
      </c>
    </row>
    <row r="1440" spans="2:7" x14ac:dyDescent="0.25">
      <c r="B1440" s="7" t="s">
        <v>156</v>
      </c>
      <c r="C1440" s="7" t="s">
        <v>142</v>
      </c>
      <c r="D1440" s="7" t="s">
        <v>32</v>
      </c>
      <c r="E1440" s="9">
        <v>12.04</v>
      </c>
      <c r="F1440" s="7" t="s">
        <v>134</v>
      </c>
      <c r="G1440" s="7" t="str">
        <f>VLOOKUP(Table1[Parameter],$L$5:$M$133,2,0)</f>
        <v>Balance Sheet</v>
      </c>
    </row>
    <row r="1441" spans="2:7" x14ac:dyDescent="0.25">
      <c r="B1441" s="7" t="s">
        <v>156</v>
      </c>
      <c r="C1441" s="7" t="s">
        <v>143</v>
      </c>
      <c r="D1441" s="7" t="s">
        <v>32</v>
      </c>
      <c r="E1441" s="9">
        <v>27.33</v>
      </c>
      <c r="F1441" s="7" t="s">
        <v>134</v>
      </c>
      <c r="G1441" s="7" t="str">
        <f>VLOOKUP(Table1[Parameter],$L$5:$M$133,2,0)</f>
        <v>Balance Sheet</v>
      </c>
    </row>
    <row r="1442" spans="2:7" x14ac:dyDescent="0.25">
      <c r="B1442" s="7" t="s">
        <v>156</v>
      </c>
      <c r="C1442" s="7" t="s">
        <v>144</v>
      </c>
      <c r="D1442" s="7" t="s">
        <v>32</v>
      </c>
      <c r="E1442" s="9">
        <v>14.32</v>
      </c>
      <c r="F1442" s="7" t="s">
        <v>134</v>
      </c>
      <c r="G1442" s="7" t="str">
        <f>VLOOKUP(Table1[Parameter],$L$5:$M$133,2,0)</f>
        <v>Balance Sheet</v>
      </c>
    </row>
    <row r="1443" spans="2:7" x14ac:dyDescent="0.25">
      <c r="B1443" s="7" t="s">
        <v>156</v>
      </c>
      <c r="C1443" s="7" t="s">
        <v>133</v>
      </c>
      <c r="D1443" s="7" t="s">
        <v>28</v>
      </c>
      <c r="E1443" s="9">
        <v>179.07</v>
      </c>
      <c r="F1443" s="7" t="s">
        <v>134</v>
      </c>
      <c r="G1443" s="7" t="str">
        <f>VLOOKUP(Table1[Parameter],$L$5:$M$133,2,0)</f>
        <v>Balance Sheet</v>
      </c>
    </row>
    <row r="1444" spans="2:7" x14ac:dyDescent="0.25">
      <c r="B1444" s="7" t="s">
        <v>156</v>
      </c>
      <c r="C1444" s="7" t="s">
        <v>136</v>
      </c>
      <c r="D1444" s="7" t="s">
        <v>28</v>
      </c>
      <c r="E1444" s="9">
        <v>235.57</v>
      </c>
      <c r="F1444" s="7" t="s">
        <v>134</v>
      </c>
      <c r="G1444" s="7" t="str">
        <f>VLOOKUP(Table1[Parameter],$L$5:$M$133,2,0)</f>
        <v>Balance Sheet</v>
      </c>
    </row>
    <row r="1445" spans="2:7" x14ac:dyDescent="0.25">
      <c r="B1445" s="7" t="s">
        <v>156</v>
      </c>
      <c r="C1445" s="7" t="s">
        <v>137</v>
      </c>
      <c r="D1445" s="7" t="s">
        <v>28</v>
      </c>
      <c r="E1445" s="9">
        <v>238.25</v>
      </c>
      <c r="F1445" s="7" t="s">
        <v>134</v>
      </c>
      <c r="G1445" s="7" t="str">
        <f>VLOOKUP(Table1[Parameter],$L$5:$M$133,2,0)</f>
        <v>Balance Sheet</v>
      </c>
    </row>
    <row r="1446" spans="2:7" x14ac:dyDescent="0.25">
      <c r="B1446" s="7" t="s">
        <v>156</v>
      </c>
      <c r="C1446" s="7" t="s">
        <v>138</v>
      </c>
      <c r="D1446" s="7" t="s">
        <v>28</v>
      </c>
      <c r="E1446" s="9">
        <v>253.37</v>
      </c>
      <c r="F1446" s="7" t="s">
        <v>134</v>
      </c>
      <c r="G1446" s="7" t="str">
        <f>VLOOKUP(Table1[Parameter],$L$5:$M$133,2,0)</f>
        <v>Balance Sheet</v>
      </c>
    </row>
    <row r="1447" spans="2:7" x14ac:dyDescent="0.25">
      <c r="B1447" s="7" t="s">
        <v>156</v>
      </c>
      <c r="C1447" s="7" t="s">
        <v>139</v>
      </c>
      <c r="D1447" s="7" t="s">
        <v>28</v>
      </c>
      <c r="E1447" s="9">
        <v>267.62</v>
      </c>
      <c r="F1447" s="7" t="s">
        <v>134</v>
      </c>
      <c r="G1447" s="7" t="str">
        <f>VLOOKUP(Table1[Parameter],$L$5:$M$133,2,0)</f>
        <v>Balance Sheet</v>
      </c>
    </row>
    <row r="1448" spans="2:7" x14ac:dyDescent="0.25">
      <c r="B1448" s="7" t="s">
        <v>156</v>
      </c>
      <c r="C1448" s="7" t="s">
        <v>140</v>
      </c>
      <c r="D1448" s="7" t="s">
        <v>28</v>
      </c>
      <c r="E1448" s="9">
        <v>366.07</v>
      </c>
      <c r="F1448" s="7" t="s">
        <v>134</v>
      </c>
      <c r="G1448" s="7" t="str">
        <f>VLOOKUP(Table1[Parameter],$L$5:$M$133,2,0)</f>
        <v>Balance Sheet</v>
      </c>
    </row>
    <row r="1449" spans="2:7" x14ac:dyDescent="0.25">
      <c r="B1449" s="7" t="s">
        <v>156</v>
      </c>
      <c r="C1449" s="7" t="s">
        <v>141</v>
      </c>
      <c r="D1449" s="7" t="s">
        <v>28</v>
      </c>
      <c r="E1449" s="9">
        <v>377.04</v>
      </c>
      <c r="F1449" s="7" t="s">
        <v>134</v>
      </c>
      <c r="G1449" s="7" t="str">
        <f>VLOOKUP(Table1[Parameter],$L$5:$M$133,2,0)</f>
        <v>Balance Sheet</v>
      </c>
    </row>
    <row r="1450" spans="2:7" x14ac:dyDescent="0.25">
      <c r="B1450" s="7" t="s">
        <v>156</v>
      </c>
      <c r="C1450" s="7" t="s">
        <v>142</v>
      </c>
      <c r="D1450" s="7" t="s">
        <v>28</v>
      </c>
      <c r="E1450" s="9">
        <v>329.31</v>
      </c>
      <c r="F1450" s="7" t="s">
        <v>134</v>
      </c>
      <c r="G1450" s="7" t="str">
        <f>VLOOKUP(Table1[Parameter],$L$5:$M$133,2,0)</f>
        <v>Balance Sheet</v>
      </c>
    </row>
    <row r="1451" spans="2:7" x14ac:dyDescent="0.25">
      <c r="B1451" s="7" t="s">
        <v>156</v>
      </c>
      <c r="C1451" s="7" t="s">
        <v>143</v>
      </c>
      <c r="D1451" s="7" t="s">
        <v>28</v>
      </c>
      <c r="E1451" s="9">
        <v>252.87</v>
      </c>
      <c r="F1451" s="7" t="s">
        <v>134</v>
      </c>
      <c r="G1451" s="7" t="str">
        <f>VLOOKUP(Table1[Parameter],$L$5:$M$133,2,0)</f>
        <v>Balance Sheet</v>
      </c>
    </row>
    <row r="1452" spans="2:7" x14ac:dyDescent="0.25">
      <c r="B1452" s="7" t="s">
        <v>156</v>
      </c>
      <c r="C1452" s="7" t="s">
        <v>144</v>
      </c>
      <c r="D1452" s="7" t="s">
        <v>28</v>
      </c>
      <c r="E1452" s="9">
        <v>281.85000000000002</v>
      </c>
      <c r="F1452" s="7" t="s">
        <v>134</v>
      </c>
      <c r="G1452" s="7" t="str">
        <f>VLOOKUP(Table1[Parameter],$L$5:$M$133,2,0)</f>
        <v>Balance Sheet</v>
      </c>
    </row>
    <row r="1453" spans="2:7" x14ac:dyDescent="0.25">
      <c r="B1453" s="7" t="s">
        <v>156</v>
      </c>
      <c r="C1453" s="7" t="s">
        <v>133</v>
      </c>
      <c r="D1453" s="7" t="s">
        <v>25</v>
      </c>
      <c r="E1453" s="9">
        <v>6.37</v>
      </c>
      <c r="F1453" s="7" t="s">
        <v>134</v>
      </c>
      <c r="G1453" s="7" t="str">
        <f>VLOOKUP(Table1[Parameter],$L$5:$M$133,2,0)</f>
        <v>Balance Sheet</v>
      </c>
    </row>
    <row r="1454" spans="2:7" x14ac:dyDescent="0.25">
      <c r="B1454" s="7" t="s">
        <v>156</v>
      </c>
      <c r="C1454" s="7" t="s">
        <v>136</v>
      </c>
      <c r="D1454" s="7" t="s">
        <v>25</v>
      </c>
      <c r="E1454" s="9">
        <v>28.96</v>
      </c>
      <c r="F1454" s="7" t="s">
        <v>134</v>
      </c>
      <c r="G1454" s="7" t="str">
        <f>VLOOKUP(Table1[Parameter],$L$5:$M$133,2,0)</f>
        <v>Balance Sheet</v>
      </c>
    </row>
    <row r="1455" spans="2:7" x14ac:dyDescent="0.25">
      <c r="B1455" s="7" t="s">
        <v>156</v>
      </c>
      <c r="C1455" s="7" t="s">
        <v>137</v>
      </c>
      <c r="D1455" s="7" t="s">
        <v>25</v>
      </c>
      <c r="E1455" s="9">
        <v>35.979999999999997</v>
      </c>
      <c r="F1455" s="7" t="s">
        <v>134</v>
      </c>
      <c r="G1455" s="7" t="str">
        <f>VLOOKUP(Table1[Parameter],$L$5:$M$133,2,0)</f>
        <v>Balance Sheet</v>
      </c>
    </row>
    <row r="1456" spans="2:7" x14ac:dyDescent="0.25">
      <c r="B1456" s="7" t="s">
        <v>156</v>
      </c>
      <c r="C1456" s="7" t="s">
        <v>138</v>
      </c>
      <c r="D1456" s="7" t="s">
        <v>25</v>
      </c>
      <c r="E1456" s="9">
        <v>47.27</v>
      </c>
      <c r="F1456" s="7" t="s">
        <v>134</v>
      </c>
      <c r="G1456" s="7" t="str">
        <f>VLOOKUP(Table1[Parameter],$L$5:$M$133,2,0)</f>
        <v>Balance Sheet</v>
      </c>
    </row>
    <row r="1457" spans="2:7" x14ac:dyDescent="0.25">
      <c r="B1457" s="7" t="s">
        <v>156</v>
      </c>
      <c r="C1457" s="7" t="s">
        <v>139</v>
      </c>
      <c r="D1457" s="7" t="s">
        <v>25</v>
      </c>
      <c r="E1457" s="9">
        <v>46.94</v>
      </c>
      <c r="F1457" s="7" t="s">
        <v>134</v>
      </c>
      <c r="G1457" s="7" t="str">
        <f>VLOOKUP(Table1[Parameter],$L$5:$M$133,2,0)</f>
        <v>Balance Sheet</v>
      </c>
    </row>
    <row r="1458" spans="2:7" x14ac:dyDescent="0.25">
      <c r="B1458" s="7" t="s">
        <v>156</v>
      </c>
      <c r="C1458" s="7" t="s">
        <v>140</v>
      </c>
      <c r="D1458" s="7" t="s">
        <v>25</v>
      </c>
      <c r="E1458" s="9">
        <v>42.05</v>
      </c>
      <c r="F1458" s="7" t="s">
        <v>134</v>
      </c>
      <c r="G1458" s="7" t="str">
        <f>VLOOKUP(Table1[Parameter],$L$5:$M$133,2,0)</f>
        <v>Balance Sheet</v>
      </c>
    </row>
    <row r="1459" spans="2:7" x14ac:dyDescent="0.25">
      <c r="B1459" s="7" t="s">
        <v>156</v>
      </c>
      <c r="C1459" s="7" t="s">
        <v>141</v>
      </c>
      <c r="D1459" s="7" t="s">
        <v>25</v>
      </c>
      <c r="E1459" s="9">
        <v>21.23</v>
      </c>
      <c r="F1459" s="7" t="s">
        <v>134</v>
      </c>
      <c r="G1459" s="7" t="str">
        <f>VLOOKUP(Table1[Parameter],$L$5:$M$133,2,0)</f>
        <v>Balance Sheet</v>
      </c>
    </row>
    <row r="1460" spans="2:7" x14ac:dyDescent="0.25">
      <c r="B1460" s="7" t="s">
        <v>156</v>
      </c>
      <c r="C1460" s="7" t="s">
        <v>142</v>
      </c>
      <c r="D1460" s="7" t="s">
        <v>25</v>
      </c>
      <c r="E1460" s="9">
        <v>19.940000000000001</v>
      </c>
      <c r="F1460" s="7" t="s">
        <v>134</v>
      </c>
      <c r="G1460" s="7" t="str">
        <f>VLOOKUP(Table1[Parameter],$L$5:$M$133,2,0)</f>
        <v>Balance Sheet</v>
      </c>
    </row>
    <row r="1461" spans="2:7" x14ac:dyDescent="0.25">
      <c r="B1461" s="7" t="s">
        <v>156</v>
      </c>
      <c r="C1461" s="7" t="s">
        <v>143</v>
      </c>
      <c r="D1461" s="7" t="s">
        <v>25</v>
      </c>
      <c r="E1461" s="9">
        <v>37.590000000000003</v>
      </c>
      <c r="F1461" s="7" t="s">
        <v>134</v>
      </c>
      <c r="G1461" s="7" t="str">
        <f>VLOOKUP(Table1[Parameter],$L$5:$M$133,2,0)</f>
        <v>Balance Sheet</v>
      </c>
    </row>
    <row r="1462" spans="2:7" x14ac:dyDescent="0.25">
      <c r="B1462" s="7" t="s">
        <v>156</v>
      </c>
      <c r="C1462" s="7" t="s">
        <v>144</v>
      </c>
      <c r="D1462" s="7" t="s">
        <v>25</v>
      </c>
      <c r="E1462" s="9">
        <v>36.86</v>
      </c>
      <c r="F1462" s="7" t="s">
        <v>134</v>
      </c>
      <c r="G1462" s="7" t="str">
        <f>VLOOKUP(Table1[Parameter],$L$5:$M$133,2,0)</f>
        <v>Balance Sheet</v>
      </c>
    </row>
    <row r="1463" spans="2:7" x14ac:dyDescent="0.25">
      <c r="B1463" s="7" t="s">
        <v>156</v>
      </c>
      <c r="C1463" s="7" t="s">
        <v>133</v>
      </c>
      <c r="D1463" s="7" t="s">
        <v>98</v>
      </c>
      <c r="E1463" s="9">
        <v>52.55</v>
      </c>
      <c r="F1463" s="7" t="s">
        <v>134</v>
      </c>
      <c r="G1463" s="7" t="str">
        <f>VLOOKUP(Table1[Parameter],$L$5:$M$133,2,0)</f>
        <v>Cash Flow</v>
      </c>
    </row>
    <row r="1464" spans="2:7" x14ac:dyDescent="0.25">
      <c r="B1464" s="7" t="s">
        <v>156</v>
      </c>
      <c r="C1464" s="7" t="s">
        <v>136</v>
      </c>
      <c r="D1464" s="7" t="s">
        <v>98</v>
      </c>
      <c r="E1464" s="9">
        <v>84.78</v>
      </c>
      <c r="F1464" s="7" t="s">
        <v>134</v>
      </c>
      <c r="G1464" s="7" t="str">
        <f>VLOOKUP(Table1[Parameter],$L$5:$M$133,2,0)</f>
        <v>Cash Flow</v>
      </c>
    </row>
    <row r="1465" spans="2:7" x14ac:dyDescent="0.25">
      <c r="B1465" s="7" t="s">
        <v>156</v>
      </c>
      <c r="C1465" s="7" t="s">
        <v>137</v>
      </c>
      <c r="D1465" s="7" t="s">
        <v>98</v>
      </c>
      <c r="E1465" s="9">
        <v>150.69</v>
      </c>
      <c r="F1465" s="7" t="s">
        <v>134</v>
      </c>
      <c r="G1465" s="7" t="str">
        <f>VLOOKUP(Table1[Parameter],$L$5:$M$133,2,0)</f>
        <v>Cash Flow</v>
      </c>
    </row>
    <row r="1466" spans="2:7" x14ac:dyDescent="0.25">
      <c r="B1466" s="7" t="s">
        <v>156</v>
      </c>
      <c r="C1466" s="7" t="s">
        <v>138</v>
      </c>
      <c r="D1466" s="7" t="s">
        <v>98</v>
      </c>
      <c r="E1466" s="9">
        <v>118.35</v>
      </c>
      <c r="F1466" s="7" t="s">
        <v>134</v>
      </c>
      <c r="G1466" s="7" t="str">
        <f>VLOOKUP(Table1[Parameter],$L$5:$M$133,2,0)</f>
        <v>Cash Flow</v>
      </c>
    </row>
    <row r="1467" spans="2:7" x14ac:dyDescent="0.25">
      <c r="B1467" s="7" t="s">
        <v>156</v>
      </c>
      <c r="C1467" s="7" t="s">
        <v>139</v>
      </c>
      <c r="D1467" s="7" t="s">
        <v>98</v>
      </c>
      <c r="E1467" s="9">
        <v>129.84</v>
      </c>
      <c r="F1467" s="7" t="s">
        <v>134</v>
      </c>
      <c r="G1467" s="7" t="str">
        <f>VLOOKUP(Table1[Parameter],$L$5:$M$133,2,0)</f>
        <v>Cash Flow</v>
      </c>
    </row>
    <row r="1468" spans="2:7" x14ac:dyDescent="0.25">
      <c r="B1468" s="7" t="s">
        <v>156</v>
      </c>
      <c r="C1468" s="7" t="s">
        <v>140</v>
      </c>
      <c r="D1468" s="7" t="s">
        <v>98</v>
      </c>
      <c r="E1468" s="9">
        <v>117.54</v>
      </c>
      <c r="F1468" s="7" t="s">
        <v>134</v>
      </c>
      <c r="G1468" s="7" t="str">
        <f>VLOOKUP(Table1[Parameter],$L$5:$M$133,2,0)</f>
        <v>Cash Flow</v>
      </c>
    </row>
    <row r="1469" spans="2:7" x14ac:dyDescent="0.25">
      <c r="B1469" s="7" t="s">
        <v>156</v>
      </c>
      <c r="C1469" s="7" t="s">
        <v>141</v>
      </c>
      <c r="D1469" s="7" t="s">
        <v>98</v>
      </c>
      <c r="E1469" s="9">
        <v>132.12</v>
      </c>
      <c r="F1469" s="7" t="s">
        <v>134</v>
      </c>
      <c r="G1469" s="7" t="str">
        <f>VLOOKUP(Table1[Parameter],$L$5:$M$133,2,0)</f>
        <v>Cash Flow</v>
      </c>
    </row>
    <row r="1470" spans="2:7" x14ac:dyDescent="0.25">
      <c r="B1470" s="7" t="s">
        <v>156</v>
      </c>
      <c r="C1470" s="7" t="s">
        <v>142</v>
      </c>
      <c r="D1470" s="7" t="s">
        <v>98</v>
      </c>
      <c r="E1470" s="9">
        <v>145.69</v>
      </c>
      <c r="F1470" s="7" t="s">
        <v>134</v>
      </c>
      <c r="G1470" s="7" t="str">
        <f>VLOOKUP(Table1[Parameter],$L$5:$M$133,2,0)</f>
        <v>Cash Flow</v>
      </c>
    </row>
    <row r="1471" spans="2:7" x14ac:dyDescent="0.25">
      <c r="B1471" s="7" t="s">
        <v>156</v>
      </c>
      <c r="C1471" s="7" t="s">
        <v>143</v>
      </c>
      <c r="D1471" s="7" t="s">
        <v>98</v>
      </c>
      <c r="E1471" s="9">
        <v>420.12</v>
      </c>
      <c r="F1471" s="7" t="s">
        <v>134</v>
      </c>
      <c r="G1471" s="7" t="str">
        <f>VLOOKUP(Table1[Parameter],$L$5:$M$133,2,0)</f>
        <v>Cash Flow</v>
      </c>
    </row>
    <row r="1472" spans="2:7" x14ac:dyDescent="0.25">
      <c r="B1472" s="7" t="s">
        <v>156</v>
      </c>
      <c r="C1472" s="7" t="s">
        <v>144</v>
      </c>
      <c r="D1472" s="7" t="s">
        <v>98</v>
      </c>
      <c r="E1472" s="9">
        <v>290.16000000000003</v>
      </c>
      <c r="F1472" s="7" t="s">
        <v>134</v>
      </c>
      <c r="G1472" s="7" t="str">
        <f>VLOOKUP(Table1[Parameter],$L$5:$M$133,2,0)</f>
        <v>Cash Flow</v>
      </c>
    </row>
    <row r="1473" spans="2:7" x14ac:dyDescent="0.25">
      <c r="B1473" s="7" t="s">
        <v>156</v>
      </c>
      <c r="C1473" s="7" t="s">
        <v>133</v>
      </c>
      <c r="D1473" s="7" t="s">
        <v>106</v>
      </c>
      <c r="E1473" s="9">
        <v>816.33710079999992</v>
      </c>
      <c r="F1473" s="7" t="s">
        <v>134</v>
      </c>
      <c r="G1473" s="7" t="str">
        <f>VLOOKUP(Table1[Parameter],$L$5:$M$133,2,0)</f>
        <v>Valuation Metrics</v>
      </c>
    </row>
    <row r="1474" spans="2:7" x14ac:dyDescent="0.25">
      <c r="B1474" s="7" t="s">
        <v>156</v>
      </c>
      <c r="C1474" s="7" t="s">
        <v>136</v>
      </c>
      <c r="D1474" s="7" t="s">
        <v>106</v>
      </c>
      <c r="E1474" s="9">
        <v>980.48471040000004</v>
      </c>
      <c r="F1474" s="7" t="s">
        <v>134</v>
      </c>
      <c r="G1474" s="7" t="str">
        <f>VLOOKUP(Table1[Parameter],$L$5:$M$133,2,0)</f>
        <v>Valuation Metrics</v>
      </c>
    </row>
    <row r="1475" spans="2:7" x14ac:dyDescent="0.25">
      <c r="B1475" s="7" t="s">
        <v>156</v>
      </c>
      <c r="C1475" s="7" t="s">
        <v>137</v>
      </c>
      <c r="D1475" s="7" t="s">
        <v>106</v>
      </c>
      <c r="E1475" s="9">
        <v>2247.0309888000002</v>
      </c>
      <c r="F1475" s="7" t="s">
        <v>134</v>
      </c>
      <c r="G1475" s="7" t="str">
        <f>VLOOKUP(Table1[Parameter],$L$5:$M$133,2,0)</f>
        <v>Valuation Metrics</v>
      </c>
    </row>
    <row r="1476" spans="2:7" x14ac:dyDescent="0.25">
      <c r="B1476" s="7" t="s">
        <v>156</v>
      </c>
      <c r="C1476" s="7" t="s">
        <v>138</v>
      </c>
      <c r="D1476" s="7" t="s">
        <v>106</v>
      </c>
      <c r="E1476" s="9">
        <v>2340.9178624000001</v>
      </c>
      <c r="F1476" s="7" t="s">
        <v>134</v>
      </c>
      <c r="G1476" s="7" t="str">
        <f>VLOOKUP(Table1[Parameter],$L$5:$M$133,2,0)</f>
        <v>Valuation Metrics</v>
      </c>
    </row>
    <row r="1477" spans="2:7" x14ac:dyDescent="0.25">
      <c r="B1477" s="7" t="s">
        <v>156</v>
      </c>
      <c r="C1477" s="7" t="s">
        <v>139</v>
      </c>
      <c r="D1477" s="7" t="s">
        <v>106</v>
      </c>
      <c r="E1477" s="9">
        <v>2541.6628224000001</v>
      </c>
      <c r="F1477" s="7" t="s">
        <v>134</v>
      </c>
      <c r="G1477" s="7" t="str">
        <f>VLOOKUP(Table1[Parameter],$L$5:$M$133,2,0)</f>
        <v>Valuation Metrics</v>
      </c>
    </row>
    <row r="1478" spans="2:7" x14ac:dyDescent="0.25">
      <c r="B1478" s="7" t="s">
        <v>156</v>
      </c>
      <c r="C1478" s="7" t="s">
        <v>140</v>
      </c>
      <c r="D1478" s="7" t="s">
        <v>106</v>
      </c>
      <c r="E1478" s="9">
        <v>2426.5433088</v>
      </c>
      <c r="F1478" s="7" t="s">
        <v>134</v>
      </c>
      <c r="G1478" s="7" t="str">
        <f>VLOOKUP(Table1[Parameter],$L$5:$M$133,2,0)</f>
        <v>Valuation Metrics</v>
      </c>
    </row>
    <row r="1479" spans="2:7" x14ac:dyDescent="0.25">
      <c r="B1479" s="7" t="s">
        <v>156</v>
      </c>
      <c r="C1479" s="7" t="s">
        <v>141</v>
      </c>
      <c r="D1479" s="7" t="s">
        <v>106</v>
      </c>
      <c r="E1479" s="9">
        <v>2556.1782272</v>
      </c>
      <c r="F1479" s="7" t="s">
        <v>134</v>
      </c>
      <c r="G1479" s="7" t="str">
        <f>VLOOKUP(Table1[Parameter],$L$5:$M$133,2,0)</f>
        <v>Valuation Metrics</v>
      </c>
    </row>
    <row r="1480" spans="2:7" x14ac:dyDescent="0.25">
      <c r="B1480" s="7" t="s">
        <v>156</v>
      </c>
      <c r="C1480" s="7" t="s">
        <v>142</v>
      </c>
      <c r="D1480" s="7" t="s">
        <v>106</v>
      </c>
      <c r="E1480" s="9">
        <v>4429.514752</v>
      </c>
      <c r="F1480" s="7" t="s">
        <v>134</v>
      </c>
      <c r="G1480" s="7" t="str">
        <f>VLOOKUP(Table1[Parameter],$L$5:$M$133,2,0)</f>
        <v>Valuation Metrics</v>
      </c>
    </row>
    <row r="1481" spans="2:7" x14ac:dyDescent="0.25">
      <c r="B1481" s="7" t="s">
        <v>156</v>
      </c>
      <c r="C1481" s="7" t="s">
        <v>143</v>
      </c>
      <c r="D1481" s="7" t="s">
        <v>106</v>
      </c>
      <c r="E1481" s="9">
        <v>4533.4388736000001</v>
      </c>
      <c r="F1481" s="7" t="s">
        <v>134</v>
      </c>
      <c r="G1481" s="7" t="str">
        <f>VLOOKUP(Table1[Parameter],$L$5:$M$133,2,0)</f>
        <v>Valuation Metrics</v>
      </c>
    </row>
    <row r="1482" spans="2:7" x14ac:dyDescent="0.25">
      <c r="B1482" s="7" t="s">
        <v>156</v>
      </c>
      <c r="C1482" s="7" t="s">
        <v>144</v>
      </c>
      <c r="D1482" s="7" t="s">
        <v>106</v>
      </c>
      <c r="E1482" s="9">
        <v>5335.18336</v>
      </c>
      <c r="F1482" s="7" t="s">
        <v>134</v>
      </c>
      <c r="G1482" s="7" t="str">
        <f>VLOOKUP(Table1[Parameter],$L$5:$M$133,2,0)</f>
        <v>Valuation Metrics</v>
      </c>
    </row>
    <row r="1483" spans="2:7" x14ac:dyDescent="0.25">
      <c r="B1483" s="7" t="s">
        <v>156</v>
      </c>
      <c r="C1483" s="7" t="s">
        <v>133</v>
      </c>
      <c r="D1483" s="7" t="s">
        <v>107</v>
      </c>
      <c r="E1483" s="9">
        <v>0.74649476228847711</v>
      </c>
      <c r="F1483" s="7" t="s">
        <v>134</v>
      </c>
      <c r="G1483" s="7" t="str">
        <f>VLOOKUP(Table1[Parameter],$L$5:$M$133,2,0)</f>
        <v>% P&amp;L</v>
      </c>
    </row>
    <row r="1484" spans="2:7" x14ac:dyDescent="0.25">
      <c r="B1484" s="7" t="s">
        <v>156</v>
      </c>
      <c r="C1484" s="7" t="s">
        <v>136</v>
      </c>
      <c r="D1484" s="7" t="s">
        <v>107</v>
      </c>
      <c r="E1484" s="9">
        <v>0.73129144300599935</v>
      </c>
      <c r="F1484" s="7" t="s">
        <v>134</v>
      </c>
      <c r="G1484" s="7" t="str">
        <f>VLOOKUP(Table1[Parameter],$L$5:$M$133,2,0)</f>
        <v>% P&amp;L</v>
      </c>
    </row>
    <row r="1485" spans="2:7" x14ac:dyDescent="0.25">
      <c r="B1485" s="7" t="s">
        <v>156</v>
      </c>
      <c r="C1485" s="7" t="s">
        <v>137</v>
      </c>
      <c r="D1485" s="7" t="s">
        <v>107</v>
      </c>
      <c r="E1485" s="9">
        <v>0.70423128201529717</v>
      </c>
      <c r="F1485" s="7" t="s">
        <v>134</v>
      </c>
      <c r="G1485" s="7" t="str">
        <f>VLOOKUP(Table1[Parameter],$L$5:$M$133,2,0)</f>
        <v>% P&amp;L</v>
      </c>
    </row>
    <row r="1486" spans="2:7" x14ac:dyDescent="0.25">
      <c r="B1486" s="7" t="s">
        <v>156</v>
      </c>
      <c r="C1486" s="7" t="s">
        <v>138</v>
      </c>
      <c r="D1486" s="7" t="s">
        <v>107</v>
      </c>
      <c r="E1486" s="9">
        <v>0.76435643564356437</v>
      </c>
      <c r="F1486" s="7" t="s">
        <v>134</v>
      </c>
      <c r="G1486" s="7" t="str">
        <f>VLOOKUP(Table1[Parameter],$L$5:$M$133,2,0)</f>
        <v>% P&amp;L</v>
      </c>
    </row>
    <row r="1487" spans="2:7" x14ac:dyDescent="0.25">
      <c r="B1487" s="7" t="s">
        <v>156</v>
      </c>
      <c r="C1487" s="7" t="s">
        <v>139</v>
      </c>
      <c r="D1487" s="7" t="s">
        <v>107</v>
      </c>
      <c r="E1487" s="9">
        <v>0.71981351981351982</v>
      </c>
      <c r="F1487" s="7" t="s">
        <v>134</v>
      </c>
      <c r="G1487" s="7" t="str">
        <f>VLOOKUP(Table1[Parameter],$L$5:$M$133,2,0)</f>
        <v>% P&amp;L</v>
      </c>
    </row>
    <row r="1488" spans="2:7" x14ac:dyDescent="0.25">
      <c r="B1488" s="7" t="s">
        <v>156</v>
      </c>
      <c r="C1488" s="7" t="s">
        <v>140</v>
      </c>
      <c r="D1488" s="7" t="s">
        <v>107</v>
      </c>
      <c r="E1488" s="9">
        <v>0.71007161158925169</v>
      </c>
      <c r="F1488" s="7" t="s">
        <v>134</v>
      </c>
      <c r="G1488" s="7" t="str">
        <f>VLOOKUP(Table1[Parameter],$L$5:$M$133,2,0)</f>
        <v>% P&amp;L</v>
      </c>
    </row>
    <row r="1489" spans="2:7" x14ac:dyDescent="0.25">
      <c r="B1489" s="7" t="s">
        <v>156</v>
      </c>
      <c r="C1489" s="7" t="s">
        <v>141</v>
      </c>
      <c r="D1489" s="7" t="s">
        <v>107</v>
      </c>
      <c r="E1489" s="9">
        <v>0.70589772059303757</v>
      </c>
      <c r="F1489" s="7" t="s">
        <v>134</v>
      </c>
      <c r="G1489" s="7" t="str">
        <f>VLOOKUP(Table1[Parameter],$L$5:$M$133,2,0)</f>
        <v>% P&amp;L</v>
      </c>
    </row>
    <row r="1490" spans="2:7" x14ac:dyDescent="0.25">
      <c r="B1490" s="7" t="s">
        <v>156</v>
      </c>
      <c r="C1490" s="7" t="s">
        <v>142</v>
      </c>
      <c r="D1490" s="7" t="s">
        <v>107</v>
      </c>
      <c r="E1490" s="9">
        <v>0.76420510789942586</v>
      </c>
      <c r="F1490" s="7" t="s">
        <v>134</v>
      </c>
      <c r="G1490" s="7" t="str">
        <f>VLOOKUP(Table1[Parameter],$L$5:$M$133,2,0)</f>
        <v>% P&amp;L</v>
      </c>
    </row>
    <row r="1491" spans="2:7" x14ac:dyDescent="0.25">
      <c r="B1491" s="7" t="s">
        <v>156</v>
      </c>
      <c r="C1491" s="7" t="s">
        <v>143</v>
      </c>
      <c r="D1491" s="7" t="s">
        <v>107</v>
      </c>
      <c r="E1491" s="9">
        <v>0.65787014129418886</v>
      </c>
      <c r="F1491" s="7" t="s">
        <v>134</v>
      </c>
      <c r="G1491" s="7" t="str">
        <f>VLOOKUP(Table1[Parameter],$L$5:$M$133,2,0)</f>
        <v>% P&amp;L</v>
      </c>
    </row>
    <row r="1492" spans="2:7" x14ac:dyDescent="0.25">
      <c r="B1492" s="7" t="s">
        <v>156</v>
      </c>
      <c r="C1492" s="7" t="s">
        <v>144</v>
      </c>
      <c r="D1492" s="7" t="s">
        <v>107</v>
      </c>
      <c r="E1492" s="9">
        <v>0.64662317051666374</v>
      </c>
      <c r="F1492" s="7" t="s">
        <v>134</v>
      </c>
      <c r="G1492" s="7" t="str">
        <f>VLOOKUP(Table1[Parameter],$L$5:$M$133,2,0)</f>
        <v>% P&amp;L</v>
      </c>
    </row>
    <row r="1493" spans="2:7" x14ac:dyDescent="0.25">
      <c r="B1493" s="7" t="s">
        <v>156</v>
      </c>
      <c r="C1493" s="7" t="s">
        <v>133</v>
      </c>
      <c r="D1493" s="7" t="s">
        <v>109</v>
      </c>
      <c r="E1493" s="9">
        <v>0.14859591074913028</v>
      </c>
      <c r="F1493" s="7" t="s">
        <v>134</v>
      </c>
      <c r="G1493" s="7" t="str">
        <f>VLOOKUP(Table1[Parameter],$L$5:$M$133,2,0)</f>
        <v>% Efficiency Metrics</v>
      </c>
    </row>
    <row r="1494" spans="2:7" x14ac:dyDescent="0.25">
      <c r="B1494" s="7" t="s">
        <v>156</v>
      </c>
      <c r="C1494" s="7" t="s">
        <v>136</v>
      </c>
      <c r="D1494" s="7" t="s">
        <v>109</v>
      </c>
      <c r="E1494" s="9">
        <v>0.24110091108690754</v>
      </c>
      <c r="F1494" s="7" t="s">
        <v>134</v>
      </c>
      <c r="G1494" s="7" t="str">
        <f>VLOOKUP(Table1[Parameter],$L$5:$M$133,2,0)</f>
        <v>% Efficiency Metrics</v>
      </c>
    </row>
    <row r="1495" spans="2:7" x14ac:dyDescent="0.25">
      <c r="B1495" s="7" t="s">
        <v>156</v>
      </c>
      <c r="C1495" s="7" t="s">
        <v>137</v>
      </c>
      <c r="D1495" s="7" t="s">
        <v>109</v>
      </c>
      <c r="E1495" s="9">
        <v>0.30648861096094543</v>
      </c>
      <c r="F1495" s="7" t="s">
        <v>134</v>
      </c>
      <c r="G1495" s="7" t="str">
        <f>VLOOKUP(Table1[Parameter],$L$5:$M$133,2,0)</f>
        <v>% Efficiency Metrics</v>
      </c>
    </row>
    <row r="1496" spans="2:7" x14ac:dyDescent="0.25">
      <c r="B1496" s="7" t="s">
        <v>156</v>
      </c>
      <c r="C1496" s="7" t="s">
        <v>138</v>
      </c>
      <c r="D1496" s="7" t="s">
        <v>109</v>
      </c>
      <c r="E1496" s="9">
        <v>0.269650655021834</v>
      </c>
      <c r="F1496" s="7" t="s">
        <v>134</v>
      </c>
      <c r="G1496" s="7" t="str">
        <f>VLOOKUP(Table1[Parameter],$L$5:$M$133,2,0)</f>
        <v>% Efficiency Metrics</v>
      </c>
    </row>
    <row r="1497" spans="2:7" x14ac:dyDescent="0.25">
      <c r="B1497" s="7" t="s">
        <v>156</v>
      </c>
      <c r="C1497" s="7" t="s">
        <v>139</v>
      </c>
      <c r="D1497" s="7" t="s">
        <v>109</v>
      </c>
      <c r="E1497" s="9">
        <v>0.2763754783446109</v>
      </c>
      <c r="F1497" s="7" t="s">
        <v>134</v>
      </c>
      <c r="G1497" s="7" t="str">
        <f>VLOOKUP(Table1[Parameter],$L$5:$M$133,2,0)</f>
        <v>% Efficiency Metrics</v>
      </c>
    </row>
    <row r="1498" spans="2:7" x14ac:dyDescent="0.25">
      <c r="B1498" s="7" t="s">
        <v>156</v>
      </c>
      <c r="C1498" s="7" t="s">
        <v>140</v>
      </c>
      <c r="D1498" s="7" t="s">
        <v>109</v>
      </c>
      <c r="E1498" s="9">
        <v>0.29009998086490629</v>
      </c>
      <c r="F1498" s="7" t="s">
        <v>134</v>
      </c>
      <c r="G1498" s="7" t="str">
        <f>VLOOKUP(Table1[Parameter],$L$5:$M$133,2,0)</f>
        <v>% Efficiency Metrics</v>
      </c>
    </row>
    <row r="1499" spans="2:7" x14ac:dyDescent="0.25">
      <c r="B1499" s="7" t="s">
        <v>156</v>
      </c>
      <c r="C1499" s="7" t="s">
        <v>141</v>
      </c>
      <c r="D1499" s="7" t="s">
        <v>109</v>
      </c>
      <c r="E1499" s="9">
        <v>0.26881050784124993</v>
      </c>
      <c r="F1499" s="7" t="s">
        <v>134</v>
      </c>
      <c r="G1499" s="7" t="str">
        <f>VLOOKUP(Table1[Parameter],$L$5:$M$133,2,0)</f>
        <v>% Efficiency Metrics</v>
      </c>
    </row>
    <row r="1500" spans="2:7" x14ac:dyDescent="0.25">
      <c r="B1500" s="7" t="s">
        <v>156</v>
      </c>
      <c r="C1500" s="7" t="s">
        <v>142</v>
      </c>
      <c r="D1500" s="7" t="s">
        <v>109</v>
      </c>
      <c r="E1500" s="9">
        <v>0.26857403050770273</v>
      </c>
      <c r="F1500" s="7" t="s">
        <v>134</v>
      </c>
      <c r="G1500" s="7" t="str">
        <f>VLOOKUP(Table1[Parameter],$L$5:$M$133,2,0)</f>
        <v>% Efficiency Metrics</v>
      </c>
    </row>
    <row r="1501" spans="2:7" x14ac:dyDescent="0.25">
      <c r="B1501" s="7" t="s">
        <v>156</v>
      </c>
      <c r="C1501" s="7" t="s">
        <v>143</v>
      </c>
      <c r="D1501" s="7" t="s">
        <v>109</v>
      </c>
      <c r="E1501" s="9">
        <v>0.31026404103083655</v>
      </c>
      <c r="F1501" s="7" t="s">
        <v>134</v>
      </c>
      <c r="G1501" s="7" t="str">
        <f>VLOOKUP(Table1[Parameter],$L$5:$M$133,2,0)</f>
        <v>% Efficiency Metrics</v>
      </c>
    </row>
    <row r="1502" spans="2:7" x14ac:dyDescent="0.25">
      <c r="B1502" s="7" t="s">
        <v>156</v>
      </c>
      <c r="C1502" s="7" t="s">
        <v>144</v>
      </c>
      <c r="D1502" s="7" t="s">
        <v>109</v>
      </c>
      <c r="E1502" s="9">
        <v>0.32130735844077851</v>
      </c>
      <c r="F1502" s="7" t="s">
        <v>134</v>
      </c>
      <c r="G1502" s="7" t="str">
        <f>VLOOKUP(Table1[Parameter],$L$5:$M$133,2,0)</f>
        <v>% Efficiency Metrics</v>
      </c>
    </row>
    <row r="1503" spans="2:7" x14ac:dyDescent="0.25">
      <c r="B1503" s="7" t="s">
        <v>156</v>
      </c>
      <c r="C1503" s="7" t="s">
        <v>133</v>
      </c>
      <c r="D1503" s="7" t="s">
        <v>64</v>
      </c>
      <c r="E1503" s="9">
        <v>0.25082868461476271</v>
      </c>
      <c r="F1503" s="7" t="s">
        <v>134</v>
      </c>
      <c r="G1503" s="7" t="str">
        <f>VLOOKUP(Table1[Parameter],$L$5:$M$133,2,0)</f>
        <v>% Return Metrics</v>
      </c>
    </row>
    <row r="1504" spans="2:7" x14ac:dyDescent="0.25">
      <c r="B1504" s="7" t="s">
        <v>156</v>
      </c>
      <c r="C1504" s="7" t="s">
        <v>136</v>
      </c>
      <c r="D1504" s="7" t="s">
        <v>64</v>
      </c>
      <c r="E1504" s="9">
        <v>0.35928755105127819</v>
      </c>
      <c r="F1504" s="7" t="s">
        <v>134</v>
      </c>
      <c r="G1504" s="7" t="str">
        <f>VLOOKUP(Table1[Parameter],$L$5:$M$133,2,0)</f>
        <v>% Return Metrics</v>
      </c>
    </row>
    <row r="1505" spans="2:7" x14ac:dyDescent="0.25">
      <c r="B1505" s="7" t="s">
        <v>156</v>
      </c>
      <c r="C1505" s="7" t="s">
        <v>137</v>
      </c>
      <c r="D1505" s="7" t="s">
        <v>64</v>
      </c>
      <c r="E1505" s="9">
        <v>0.49109204314414689</v>
      </c>
      <c r="F1505" s="7" t="s">
        <v>134</v>
      </c>
      <c r="G1505" s="7" t="str">
        <f>VLOOKUP(Table1[Parameter],$L$5:$M$133,2,0)</f>
        <v>% Return Metrics</v>
      </c>
    </row>
    <row r="1506" spans="2:7" x14ac:dyDescent="0.25">
      <c r="B1506" s="7" t="s">
        <v>156</v>
      </c>
      <c r="C1506" s="7" t="s">
        <v>138</v>
      </c>
      <c r="D1506" s="7" t="s">
        <v>64</v>
      </c>
      <c r="E1506" s="9">
        <v>0.41514583538851074</v>
      </c>
      <c r="F1506" s="7" t="s">
        <v>134</v>
      </c>
      <c r="G1506" s="7" t="str">
        <f>VLOOKUP(Table1[Parameter],$L$5:$M$133,2,0)</f>
        <v>% Return Metrics</v>
      </c>
    </row>
    <row r="1507" spans="2:7" x14ac:dyDescent="0.25">
      <c r="B1507" s="7" t="s">
        <v>156</v>
      </c>
      <c r="C1507" s="7" t="s">
        <v>139</v>
      </c>
      <c r="D1507" s="7" t="s">
        <v>64</v>
      </c>
      <c r="E1507" s="9">
        <v>0.45745361484325014</v>
      </c>
      <c r="F1507" s="7" t="s">
        <v>134</v>
      </c>
      <c r="G1507" s="7" t="str">
        <f>VLOOKUP(Table1[Parameter],$L$5:$M$133,2,0)</f>
        <v>% Return Metrics</v>
      </c>
    </row>
    <row r="1508" spans="2:7" x14ac:dyDescent="0.25">
      <c r="B1508" s="7" t="s">
        <v>156</v>
      </c>
      <c r="C1508" s="7" t="s">
        <v>140</v>
      </c>
      <c r="D1508" s="7" t="s">
        <v>64</v>
      </c>
      <c r="E1508" s="9">
        <v>0.43906308593186605</v>
      </c>
      <c r="F1508" s="7" t="s">
        <v>134</v>
      </c>
      <c r="G1508" s="7" t="str">
        <f>VLOOKUP(Table1[Parameter],$L$5:$M$133,2,0)</f>
        <v>% Return Metrics</v>
      </c>
    </row>
    <row r="1509" spans="2:7" x14ac:dyDescent="0.25">
      <c r="B1509" s="7" t="s">
        <v>156</v>
      </c>
      <c r="C1509" s="7" t="s">
        <v>141</v>
      </c>
      <c r="D1509" s="7" t="s">
        <v>64</v>
      </c>
      <c r="E1509" s="9">
        <v>0.41333045379693872</v>
      </c>
      <c r="F1509" s="7" t="s">
        <v>134</v>
      </c>
      <c r="G1509" s="7" t="str">
        <f>VLOOKUP(Table1[Parameter],$L$5:$M$133,2,0)</f>
        <v>% Return Metrics</v>
      </c>
    </row>
    <row r="1510" spans="2:7" x14ac:dyDescent="0.25">
      <c r="B1510" s="7" t="s">
        <v>156</v>
      </c>
      <c r="C1510" s="7" t="s">
        <v>142</v>
      </c>
      <c r="D1510" s="7" t="s">
        <v>64</v>
      </c>
      <c r="E1510" s="9">
        <v>0.28114737369426868</v>
      </c>
      <c r="F1510" s="7" t="s">
        <v>134</v>
      </c>
      <c r="G1510" s="7" t="str">
        <f>VLOOKUP(Table1[Parameter],$L$5:$M$133,2,0)</f>
        <v>% Return Metrics</v>
      </c>
    </row>
    <row r="1511" spans="2:7" x14ac:dyDescent="0.25">
      <c r="B1511" s="7" t="s">
        <v>156</v>
      </c>
      <c r="C1511" s="7" t="s">
        <v>143</v>
      </c>
      <c r="D1511" s="7" t="s">
        <v>64</v>
      </c>
      <c r="E1511" s="9">
        <v>0.31247745194042154</v>
      </c>
      <c r="F1511" s="7" t="s">
        <v>134</v>
      </c>
      <c r="G1511" s="7" t="str">
        <f>VLOOKUP(Table1[Parameter],$L$5:$M$133,2,0)</f>
        <v>% Return Metrics</v>
      </c>
    </row>
    <row r="1512" spans="2:7" x14ac:dyDescent="0.25">
      <c r="B1512" s="7" t="s">
        <v>156</v>
      </c>
      <c r="C1512" s="7" t="s">
        <v>144</v>
      </c>
      <c r="D1512" s="7" t="s">
        <v>64</v>
      </c>
      <c r="E1512" s="9">
        <v>0.34161107178892514</v>
      </c>
      <c r="F1512" s="7" t="s">
        <v>134</v>
      </c>
      <c r="G1512" s="7" t="str">
        <f>VLOOKUP(Table1[Parameter],$L$5:$M$133,2,0)</f>
        <v>% Return Metrics</v>
      </c>
    </row>
    <row r="1513" spans="2:7" x14ac:dyDescent="0.25">
      <c r="B1513" s="7" t="s">
        <v>156</v>
      </c>
      <c r="C1513" s="7" t="s">
        <v>133</v>
      </c>
      <c r="D1513" s="7" t="s">
        <v>62</v>
      </c>
      <c r="E1513" s="9">
        <v>0</v>
      </c>
      <c r="F1513" s="7" t="s">
        <v>134</v>
      </c>
      <c r="G1513" s="7" t="str">
        <f>VLOOKUP(Table1[Parameter],$L$5:$M$133,2,0)</f>
        <v>% Return Metrics</v>
      </c>
    </row>
    <row r="1514" spans="2:7" x14ac:dyDescent="0.25">
      <c r="B1514" s="7" t="s">
        <v>156</v>
      </c>
      <c r="C1514" s="7" t="s">
        <v>136</v>
      </c>
      <c r="D1514" s="7" t="s">
        <v>62</v>
      </c>
      <c r="E1514" s="9">
        <v>0.52850611543120629</v>
      </c>
      <c r="F1514" s="7" t="s">
        <v>134</v>
      </c>
      <c r="G1514" s="7" t="str">
        <f>VLOOKUP(Table1[Parameter],$L$5:$M$133,2,0)</f>
        <v>% Return Metrics</v>
      </c>
    </row>
    <row r="1515" spans="2:7" x14ac:dyDescent="0.25">
      <c r="B1515" s="7" t="s">
        <v>156</v>
      </c>
      <c r="C1515" s="7" t="s">
        <v>137</v>
      </c>
      <c r="D1515" s="7" t="s">
        <v>62</v>
      </c>
      <c r="E1515" s="9">
        <v>0.75964156284369755</v>
      </c>
      <c r="F1515" s="7" t="s">
        <v>134</v>
      </c>
      <c r="G1515" s="7" t="str">
        <f>VLOOKUP(Table1[Parameter],$L$5:$M$133,2,0)</f>
        <v>% Return Metrics</v>
      </c>
    </row>
    <row r="1516" spans="2:7" x14ac:dyDescent="0.25">
      <c r="B1516" s="7" t="s">
        <v>156</v>
      </c>
      <c r="C1516" s="7" t="s">
        <v>138</v>
      </c>
      <c r="D1516" s="7" t="s">
        <v>62</v>
      </c>
      <c r="E1516" s="9">
        <v>0.61941780245667177</v>
      </c>
      <c r="F1516" s="7" t="s">
        <v>134</v>
      </c>
      <c r="G1516" s="7" t="str">
        <f>VLOOKUP(Table1[Parameter],$L$5:$M$133,2,0)</f>
        <v>% Return Metrics</v>
      </c>
    </row>
    <row r="1517" spans="2:7" x14ac:dyDescent="0.25">
      <c r="B1517" s="7" t="s">
        <v>156</v>
      </c>
      <c r="C1517" s="7" t="s">
        <v>139</v>
      </c>
      <c r="D1517" s="7" t="s">
        <v>62</v>
      </c>
      <c r="E1517" s="9">
        <v>0.70841635828826255</v>
      </c>
      <c r="F1517" s="7" t="s">
        <v>134</v>
      </c>
      <c r="G1517" s="7" t="str">
        <f>VLOOKUP(Table1[Parameter],$L$5:$M$133,2,0)</f>
        <v>% Return Metrics</v>
      </c>
    </row>
    <row r="1518" spans="2:7" x14ac:dyDescent="0.25">
      <c r="B1518" s="7" t="s">
        <v>156</v>
      </c>
      <c r="C1518" s="7" t="s">
        <v>140</v>
      </c>
      <c r="D1518" s="7" t="s">
        <v>62</v>
      </c>
      <c r="E1518" s="9">
        <v>0.67790783819825151</v>
      </c>
      <c r="F1518" s="7" t="s">
        <v>134</v>
      </c>
      <c r="G1518" s="7" t="str">
        <f>VLOOKUP(Table1[Parameter],$L$5:$M$133,2,0)</f>
        <v>% Return Metrics</v>
      </c>
    </row>
    <row r="1519" spans="2:7" x14ac:dyDescent="0.25">
      <c r="B1519" s="7" t="s">
        <v>156</v>
      </c>
      <c r="C1519" s="7" t="s">
        <v>141</v>
      </c>
      <c r="D1519" s="7" t="s">
        <v>62</v>
      </c>
      <c r="E1519" s="9">
        <v>0.63193417933342633</v>
      </c>
      <c r="F1519" s="7" t="s">
        <v>134</v>
      </c>
      <c r="G1519" s="7" t="str">
        <f>VLOOKUP(Table1[Parameter],$L$5:$M$133,2,0)</f>
        <v>% Return Metrics</v>
      </c>
    </row>
    <row r="1520" spans="2:7" x14ac:dyDescent="0.25">
      <c r="B1520" s="7" t="s">
        <v>156</v>
      </c>
      <c r="C1520" s="7" t="s">
        <v>142</v>
      </c>
      <c r="D1520" s="7" t="s">
        <v>62</v>
      </c>
      <c r="E1520" s="9">
        <v>0.50778535297998684</v>
      </c>
      <c r="F1520" s="7" t="s">
        <v>134</v>
      </c>
      <c r="G1520" s="7" t="str">
        <f>VLOOKUP(Table1[Parameter],$L$5:$M$133,2,0)</f>
        <v>% Return Metrics</v>
      </c>
    </row>
    <row r="1521" spans="2:7" x14ac:dyDescent="0.25">
      <c r="B1521" s="7" t="s">
        <v>156</v>
      </c>
      <c r="C1521" s="7" t="s">
        <v>143</v>
      </c>
      <c r="D1521" s="7" t="s">
        <v>62</v>
      </c>
      <c r="E1521" s="9">
        <v>0.49856385920468127</v>
      </c>
      <c r="F1521" s="7" t="s">
        <v>134</v>
      </c>
      <c r="G1521" s="7" t="str">
        <f>VLOOKUP(Table1[Parameter],$L$5:$M$133,2,0)</f>
        <v>% Return Metrics</v>
      </c>
    </row>
    <row r="1522" spans="2:7" x14ac:dyDescent="0.25">
      <c r="B1522" s="7" t="s">
        <v>156</v>
      </c>
      <c r="C1522" s="7" t="s">
        <v>144</v>
      </c>
      <c r="D1522" s="7" t="s">
        <v>62</v>
      </c>
      <c r="E1522" s="9">
        <v>0.56281899014541137</v>
      </c>
      <c r="F1522" s="7" t="s">
        <v>134</v>
      </c>
      <c r="G1522" s="7" t="str">
        <f>VLOOKUP(Table1[Parameter],$L$5:$M$133,2,0)</f>
        <v>% Return Metrics</v>
      </c>
    </row>
    <row r="1523" spans="2:7" x14ac:dyDescent="0.25">
      <c r="B1523" s="7" t="s">
        <v>156</v>
      </c>
      <c r="C1523" s="7" t="s">
        <v>133</v>
      </c>
      <c r="D1523" s="7" t="s">
        <v>103</v>
      </c>
      <c r="E1523" s="9">
        <v>11.23303215406804</v>
      </c>
      <c r="F1523" s="7" t="s">
        <v>134</v>
      </c>
      <c r="G1523" s="7" t="str">
        <f>VLOOKUP(Table1[Parameter],$L$5:$M$133,2,0)</f>
        <v>WC Metrics</v>
      </c>
    </row>
    <row r="1524" spans="2:7" x14ac:dyDescent="0.25">
      <c r="B1524" s="7" t="s">
        <v>156</v>
      </c>
      <c r="C1524" s="7" t="s">
        <v>136</v>
      </c>
      <c r="D1524" s="7" t="s">
        <v>103</v>
      </c>
      <c r="E1524" s="9">
        <v>8.0581055616064177</v>
      </c>
      <c r="F1524" s="7" t="s">
        <v>134</v>
      </c>
      <c r="G1524" s="7" t="str">
        <f>VLOOKUP(Table1[Parameter],$L$5:$M$133,2,0)</f>
        <v>WC Metrics</v>
      </c>
    </row>
    <row r="1525" spans="2:7" x14ac:dyDescent="0.25">
      <c r="B1525" s="7" t="s">
        <v>156</v>
      </c>
      <c r="C1525" s="7" t="s">
        <v>137</v>
      </c>
      <c r="D1525" s="7" t="s">
        <v>103</v>
      </c>
      <c r="E1525" s="9">
        <v>6.7301257981093761</v>
      </c>
      <c r="F1525" s="7" t="s">
        <v>134</v>
      </c>
      <c r="G1525" s="7" t="str">
        <f>VLOOKUP(Table1[Parameter],$L$5:$M$133,2,0)</f>
        <v>WC Metrics</v>
      </c>
    </row>
    <row r="1526" spans="2:7" x14ac:dyDescent="0.25">
      <c r="B1526" s="7" t="s">
        <v>156</v>
      </c>
      <c r="C1526" s="7" t="s">
        <v>138</v>
      </c>
      <c r="D1526" s="7" t="s">
        <v>103</v>
      </c>
      <c r="E1526" s="9">
        <v>12.931222707423583</v>
      </c>
      <c r="F1526" s="7" t="s">
        <v>134</v>
      </c>
      <c r="G1526" s="7" t="str">
        <f>VLOOKUP(Table1[Parameter],$L$5:$M$133,2,0)</f>
        <v>WC Metrics</v>
      </c>
    </row>
    <row r="1527" spans="2:7" x14ac:dyDescent="0.25">
      <c r="B1527" s="7" t="s">
        <v>156</v>
      </c>
      <c r="C1527" s="7" t="s">
        <v>139</v>
      </c>
      <c r="D1527" s="7" t="s">
        <v>103</v>
      </c>
      <c r="E1527" s="9">
        <v>3.5982918979193594</v>
      </c>
      <c r="F1527" s="7" t="s">
        <v>134</v>
      </c>
      <c r="G1527" s="7" t="str">
        <f>VLOOKUP(Table1[Parameter],$L$5:$M$133,2,0)</f>
        <v>WC Metrics</v>
      </c>
    </row>
    <row r="1528" spans="2:7" x14ac:dyDescent="0.25">
      <c r="B1528" s="7" t="s">
        <v>156</v>
      </c>
      <c r="C1528" s="7" t="s">
        <v>140</v>
      </c>
      <c r="D1528" s="7" t="s">
        <v>103</v>
      </c>
      <c r="E1528" s="9">
        <v>5.2164059510141598</v>
      </c>
      <c r="F1528" s="7" t="s">
        <v>134</v>
      </c>
      <c r="G1528" s="7" t="str">
        <f>VLOOKUP(Table1[Parameter],$L$5:$M$133,2,0)</f>
        <v>WC Metrics</v>
      </c>
    </row>
    <row r="1529" spans="2:7" x14ac:dyDescent="0.25">
      <c r="B1529" s="7" t="s">
        <v>156</v>
      </c>
      <c r="C1529" s="7" t="s">
        <v>141</v>
      </c>
      <c r="D1529" s="7" t="s">
        <v>103</v>
      </c>
      <c r="E1529" s="9">
        <v>5.1165713638679726</v>
      </c>
      <c r="F1529" s="7" t="s">
        <v>134</v>
      </c>
      <c r="G1529" s="7" t="str">
        <f>VLOOKUP(Table1[Parameter],$L$5:$M$133,2,0)</f>
        <v>WC Metrics</v>
      </c>
    </row>
    <row r="1530" spans="2:7" x14ac:dyDescent="0.25">
      <c r="B1530" s="7" t="s">
        <v>156</v>
      </c>
      <c r="C1530" s="7" t="s">
        <v>142</v>
      </c>
      <c r="D1530" s="7" t="s">
        <v>103</v>
      </c>
      <c r="E1530" s="9">
        <v>4.7643621461637702</v>
      </c>
      <c r="F1530" s="7" t="s">
        <v>134</v>
      </c>
      <c r="G1530" s="7" t="str">
        <f>VLOOKUP(Table1[Parameter],$L$5:$M$133,2,0)</f>
        <v>WC Metrics</v>
      </c>
    </row>
    <row r="1531" spans="2:7" x14ac:dyDescent="0.25">
      <c r="B1531" s="7" t="s">
        <v>156</v>
      </c>
      <c r="C1531" s="7" t="s">
        <v>143</v>
      </c>
      <c r="D1531" s="7" t="s">
        <v>103</v>
      </c>
      <c r="E1531" s="9">
        <v>10.527290571772303</v>
      </c>
      <c r="F1531" s="7" t="s">
        <v>134</v>
      </c>
      <c r="G1531" s="7" t="str">
        <f>VLOOKUP(Table1[Parameter],$L$5:$M$133,2,0)</f>
        <v>WC Metrics</v>
      </c>
    </row>
    <row r="1532" spans="2:7" x14ac:dyDescent="0.25">
      <c r="B1532" s="7" t="s">
        <v>156</v>
      </c>
      <c r="C1532" s="7" t="s">
        <v>144</v>
      </c>
      <c r="D1532" s="7" t="s">
        <v>103</v>
      </c>
      <c r="E1532" s="9">
        <v>4.7559166886561544</v>
      </c>
      <c r="F1532" s="7" t="s">
        <v>134</v>
      </c>
      <c r="G1532" s="7" t="str">
        <f>VLOOKUP(Table1[Parameter],$L$5:$M$133,2,0)</f>
        <v>WC Metrics</v>
      </c>
    </row>
    <row r="1533" spans="2:7" x14ac:dyDescent="0.25">
      <c r="B1533" s="7" t="s">
        <v>156</v>
      </c>
      <c r="C1533" s="7" t="s">
        <v>133</v>
      </c>
      <c r="D1533" s="7" t="s">
        <v>110</v>
      </c>
      <c r="E1533" s="9">
        <v>2.6329368403417659</v>
      </c>
      <c r="F1533" s="7" t="s">
        <v>134</v>
      </c>
      <c r="G1533" s="7" t="str">
        <f>VLOOKUP(Table1[Parameter],$L$5:$M$133,2,0)</f>
        <v>Efficiency Metrics</v>
      </c>
    </row>
    <row r="1534" spans="2:7" x14ac:dyDescent="0.25">
      <c r="B1534" s="7" t="s">
        <v>156</v>
      </c>
      <c r="C1534" s="7" t="s">
        <v>136</v>
      </c>
      <c r="D1534" s="7" t="s">
        <v>110</v>
      </c>
      <c r="E1534" s="9">
        <v>2.4554484866494035</v>
      </c>
      <c r="F1534" s="7" t="s">
        <v>134</v>
      </c>
      <c r="G1534" s="7" t="str">
        <f>VLOOKUP(Table1[Parameter],$L$5:$M$133,2,0)</f>
        <v>Efficiency Metrics</v>
      </c>
    </row>
    <row r="1535" spans="2:7" x14ac:dyDescent="0.25">
      <c r="B1535" s="7" t="s">
        <v>156</v>
      </c>
      <c r="C1535" s="7" t="s">
        <v>137</v>
      </c>
      <c r="D1535" s="7" t="s">
        <v>110</v>
      </c>
      <c r="E1535" s="9">
        <v>2.872738719832109</v>
      </c>
      <c r="F1535" s="7" t="s">
        <v>134</v>
      </c>
      <c r="G1535" s="7" t="str">
        <f>VLOOKUP(Table1[Parameter],$L$5:$M$133,2,0)</f>
        <v>Efficiency Metrics</v>
      </c>
    </row>
    <row r="1536" spans="2:7" x14ac:dyDescent="0.25">
      <c r="B1536" s="7" t="s">
        <v>156</v>
      </c>
      <c r="C1536" s="7" t="s">
        <v>138</v>
      </c>
      <c r="D1536" s="7" t="s">
        <v>110</v>
      </c>
      <c r="E1536" s="9">
        <v>2.6391443343726562</v>
      </c>
      <c r="F1536" s="7" t="s">
        <v>134</v>
      </c>
      <c r="G1536" s="7" t="str">
        <f>VLOOKUP(Table1[Parameter],$L$5:$M$133,2,0)</f>
        <v>Efficiency Metrics</v>
      </c>
    </row>
    <row r="1537" spans="2:7" x14ac:dyDescent="0.25">
      <c r="B1537" s="7" t="s">
        <v>156</v>
      </c>
      <c r="C1537" s="7" t="s">
        <v>139</v>
      </c>
      <c r="D1537" s="7" t="s">
        <v>110</v>
      </c>
      <c r="E1537" s="9">
        <v>2.9488827441895222</v>
      </c>
      <c r="F1537" s="7" t="s">
        <v>134</v>
      </c>
      <c r="G1537" s="7" t="str">
        <f>VLOOKUP(Table1[Parameter],$L$5:$M$133,2,0)</f>
        <v>Efficiency Metrics</v>
      </c>
    </row>
    <row r="1538" spans="2:7" x14ac:dyDescent="0.25">
      <c r="B1538" s="7" t="s">
        <v>156</v>
      </c>
      <c r="C1538" s="7" t="s">
        <v>140</v>
      </c>
      <c r="D1538" s="7" t="s">
        <v>110</v>
      </c>
      <c r="E1538" s="9">
        <v>2.2841533040128938</v>
      </c>
      <c r="F1538" s="7" t="s">
        <v>134</v>
      </c>
      <c r="G1538" s="7" t="str">
        <f>VLOOKUP(Table1[Parameter],$L$5:$M$133,2,0)</f>
        <v>Efficiency Metrics</v>
      </c>
    </row>
    <row r="1539" spans="2:7" x14ac:dyDescent="0.25">
      <c r="B1539" s="7" t="s">
        <v>156</v>
      </c>
      <c r="C1539" s="7" t="s">
        <v>141</v>
      </c>
      <c r="D1539" s="7" t="s">
        <v>110</v>
      </c>
      <c r="E1539" s="9">
        <v>2.3423244218120089</v>
      </c>
      <c r="F1539" s="7" t="s">
        <v>134</v>
      </c>
      <c r="G1539" s="7" t="str">
        <f>VLOOKUP(Table1[Parameter],$L$5:$M$133,2,0)</f>
        <v>Efficiency Metrics</v>
      </c>
    </row>
    <row r="1540" spans="2:7" x14ac:dyDescent="0.25">
      <c r="B1540" s="7" t="s">
        <v>156</v>
      </c>
      <c r="C1540" s="7" t="s">
        <v>142</v>
      </c>
      <c r="D1540" s="7" t="s">
        <v>110</v>
      </c>
      <c r="E1540" s="9">
        <v>2.8009778020709968</v>
      </c>
      <c r="F1540" s="7" t="s">
        <v>134</v>
      </c>
      <c r="G1540" s="7" t="str">
        <f>VLOOKUP(Table1[Parameter],$L$5:$M$133,2,0)</f>
        <v>Efficiency Metrics</v>
      </c>
    </row>
    <row r="1541" spans="2:7" x14ac:dyDescent="0.25">
      <c r="B1541" s="7" t="s">
        <v>156</v>
      </c>
      <c r="C1541" s="7" t="s">
        <v>143</v>
      </c>
      <c r="D1541" s="7" t="s">
        <v>110</v>
      </c>
      <c r="E1541" s="9">
        <v>3.7473009846956935</v>
      </c>
      <c r="F1541" s="7" t="s">
        <v>134</v>
      </c>
      <c r="G1541" s="7" t="str">
        <f>VLOOKUP(Table1[Parameter],$L$5:$M$133,2,0)</f>
        <v>Efficiency Metrics</v>
      </c>
    </row>
    <row r="1542" spans="2:7" x14ac:dyDescent="0.25">
      <c r="B1542" s="7" t="s">
        <v>156</v>
      </c>
      <c r="C1542" s="7" t="s">
        <v>144</v>
      </c>
      <c r="D1542" s="7" t="s">
        <v>110</v>
      </c>
      <c r="E1542" s="9">
        <v>3.899272662763881</v>
      </c>
      <c r="F1542" s="7" t="s">
        <v>134</v>
      </c>
      <c r="G1542" s="7" t="str">
        <f>VLOOKUP(Table1[Parameter],$L$5:$M$133,2,0)</f>
        <v>Efficiency Metrics</v>
      </c>
    </row>
    <row r="1543" spans="2:7" x14ac:dyDescent="0.25">
      <c r="B1543" s="7" t="s">
        <v>156</v>
      </c>
      <c r="C1543" s="7" t="s">
        <v>133</v>
      </c>
      <c r="D1543" s="7" t="s">
        <v>8</v>
      </c>
      <c r="E1543" s="9">
        <v>103.43999999999994</v>
      </c>
      <c r="F1543" s="7" t="s">
        <v>134</v>
      </c>
      <c r="G1543" s="7" t="str">
        <f>VLOOKUP(Table1[Parameter],$L$5:$M$133,2,0)</f>
        <v>P&amp;L</v>
      </c>
    </row>
    <row r="1544" spans="2:7" x14ac:dyDescent="0.25">
      <c r="B1544" s="7" t="s">
        <v>156</v>
      </c>
      <c r="C1544" s="7" t="s">
        <v>136</v>
      </c>
      <c r="D1544" s="7" t="s">
        <v>8</v>
      </c>
      <c r="E1544" s="9">
        <v>159.66999999999993</v>
      </c>
      <c r="F1544" s="7" t="s">
        <v>134</v>
      </c>
      <c r="G1544" s="7" t="str">
        <f>VLOOKUP(Table1[Parameter],$L$5:$M$133,2,0)</f>
        <v>P&amp;L</v>
      </c>
    </row>
    <row r="1545" spans="2:7" x14ac:dyDescent="0.25">
      <c r="B1545" s="7" t="s">
        <v>156</v>
      </c>
      <c r="C1545" s="7" t="s">
        <v>137</v>
      </c>
      <c r="D1545" s="7" t="s">
        <v>8</v>
      </c>
      <c r="E1545" s="9">
        <v>235.48999999999987</v>
      </c>
      <c r="F1545" s="7" t="s">
        <v>134</v>
      </c>
      <c r="G1545" s="7" t="str">
        <f>VLOOKUP(Table1[Parameter],$L$5:$M$133,2,0)</f>
        <v>P&amp;L</v>
      </c>
    </row>
    <row r="1546" spans="2:7" x14ac:dyDescent="0.25">
      <c r="B1546" s="7" t="s">
        <v>156</v>
      </c>
      <c r="C1546" s="7" t="s">
        <v>138</v>
      </c>
      <c r="D1546" s="7" t="s">
        <v>8</v>
      </c>
      <c r="E1546" s="9">
        <v>206.55999999999995</v>
      </c>
      <c r="F1546" s="7" t="s">
        <v>134</v>
      </c>
      <c r="G1546" s="7" t="str">
        <f>VLOOKUP(Table1[Parameter],$L$5:$M$133,2,0)</f>
        <v>P&amp;L</v>
      </c>
    </row>
    <row r="1547" spans="2:7" x14ac:dyDescent="0.25">
      <c r="B1547" s="7" t="s">
        <v>156</v>
      </c>
      <c r="C1547" s="7" t="s">
        <v>139</v>
      </c>
      <c r="D1547" s="7" t="s">
        <v>8</v>
      </c>
      <c r="E1547" s="9">
        <v>250.55</v>
      </c>
      <c r="F1547" s="7" t="s">
        <v>134</v>
      </c>
      <c r="G1547" s="7" t="str">
        <f>VLOOKUP(Table1[Parameter],$L$5:$M$133,2,0)</f>
        <v>P&amp;L</v>
      </c>
    </row>
    <row r="1548" spans="2:7" x14ac:dyDescent="0.25">
      <c r="B1548" s="7" t="s">
        <v>156</v>
      </c>
      <c r="C1548" s="7" t="s">
        <v>140</v>
      </c>
      <c r="D1548" s="7" t="s">
        <v>8</v>
      </c>
      <c r="E1548" s="9">
        <v>260.66000000000003</v>
      </c>
      <c r="F1548" s="7" t="s">
        <v>134</v>
      </c>
      <c r="G1548" s="7" t="str">
        <f>VLOOKUP(Table1[Parameter],$L$5:$M$133,2,0)</f>
        <v>P&amp;L</v>
      </c>
    </row>
    <row r="1549" spans="2:7" x14ac:dyDescent="0.25">
      <c r="B1549" s="7" t="s">
        <v>156</v>
      </c>
      <c r="C1549" s="7" t="s">
        <v>141</v>
      </c>
      <c r="D1549" s="7" t="s">
        <v>8</v>
      </c>
      <c r="E1549" s="9">
        <v>257.59999999999985</v>
      </c>
      <c r="F1549" s="7" t="s">
        <v>134</v>
      </c>
      <c r="G1549" s="7" t="str">
        <f>VLOOKUP(Table1[Parameter],$L$5:$M$133,2,0)</f>
        <v>P&amp;L</v>
      </c>
    </row>
    <row r="1550" spans="2:7" x14ac:dyDescent="0.25">
      <c r="B1550" s="7" t="s">
        <v>156</v>
      </c>
      <c r="C1550" s="7" t="s">
        <v>142</v>
      </c>
      <c r="D1550" s="7" t="s">
        <v>8</v>
      </c>
      <c r="E1550" s="9">
        <v>267.80999999999989</v>
      </c>
      <c r="F1550" s="7" t="s">
        <v>134</v>
      </c>
      <c r="G1550" s="7" t="str">
        <f>VLOOKUP(Table1[Parameter],$L$5:$M$133,2,0)</f>
        <v>P&amp;L</v>
      </c>
    </row>
    <row r="1551" spans="2:7" x14ac:dyDescent="0.25">
      <c r="B1551" s="7" t="s">
        <v>156</v>
      </c>
      <c r="C1551" s="7" t="s">
        <v>143</v>
      </c>
      <c r="D1551" s="7" t="s">
        <v>8</v>
      </c>
      <c r="E1551" s="9">
        <v>318.62000000000012</v>
      </c>
      <c r="F1551" s="7" t="s">
        <v>134</v>
      </c>
      <c r="G1551" s="7" t="str">
        <f>VLOOKUP(Table1[Parameter],$L$5:$M$133,2,0)</f>
        <v>P&amp;L</v>
      </c>
    </row>
    <row r="1552" spans="2:7" x14ac:dyDescent="0.25">
      <c r="B1552" s="7" t="s">
        <v>156</v>
      </c>
      <c r="C1552" s="7" t="s">
        <v>144</v>
      </c>
      <c r="D1552" s="7" t="s">
        <v>8</v>
      </c>
      <c r="E1552" s="9">
        <v>392.02</v>
      </c>
      <c r="F1552" s="7" t="s">
        <v>134</v>
      </c>
      <c r="G1552" s="7" t="str">
        <f>VLOOKUP(Table1[Parameter],$L$5:$M$133,2,0)</f>
        <v>P&amp;L</v>
      </c>
    </row>
    <row r="1553" spans="2:7" x14ac:dyDescent="0.25">
      <c r="B1553" s="7" t="s">
        <v>156</v>
      </c>
      <c r="C1553" s="7" t="s">
        <v>133</v>
      </c>
      <c r="D1553" s="7" t="s">
        <v>56</v>
      </c>
      <c r="E1553" s="9">
        <v>0.21939424790022893</v>
      </c>
      <c r="F1553" s="7" t="s">
        <v>134</v>
      </c>
      <c r="G1553" s="7" t="str">
        <f>VLOOKUP(Table1[Parameter],$L$5:$M$133,2,0)</f>
        <v>% Efficiency Metrics</v>
      </c>
    </row>
    <row r="1554" spans="2:7" x14ac:dyDescent="0.25">
      <c r="B1554" s="7" t="s">
        <v>156</v>
      </c>
      <c r="C1554" s="7" t="s">
        <v>136</v>
      </c>
      <c r="D1554" s="7" t="s">
        <v>56</v>
      </c>
      <c r="E1554" s="9">
        <v>0.27604031602786844</v>
      </c>
      <c r="F1554" s="7" t="s">
        <v>134</v>
      </c>
      <c r="G1554" s="7" t="str">
        <f>VLOOKUP(Table1[Parameter],$L$5:$M$133,2,0)</f>
        <v>% Efficiency Metrics</v>
      </c>
    </row>
    <row r="1555" spans="2:7" x14ac:dyDescent="0.25">
      <c r="B1555" s="7" t="s">
        <v>156</v>
      </c>
      <c r="C1555" s="7" t="s">
        <v>137</v>
      </c>
      <c r="D1555" s="7" t="s">
        <v>56</v>
      </c>
      <c r="E1555" s="9">
        <v>0.34406732609616747</v>
      </c>
      <c r="F1555" s="7" t="s">
        <v>134</v>
      </c>
      <c r="G1555" s="7" t="str">
        <f>VLOOKUP(Table1[Parameter],$L$5:$M$133,2,0)</f>
        <v>% Efficiency Metrics</v>
      </c>
    </row>
    <row r="1556" spans="2:7" x14ac:dyDescent="0.25">
      <c r="B1556" s="7" t="s">
        <v>156</v>
      </c>
      <c r="C1556" s="7" t="s">
        <v>138</v>
      </c>
      <c r="D1556" s="7" t="s">
        <v>56</v>
      </c>
      <c r="E1556" s="9">
        <v>0.30890710055631987</v>
      </c>
      <c r="F1556" s="7" t="s">
        <v>134</v>
      </c>
      <c r="G1556" s="7" t="str">
        <f>VLOOKUP(Table1[Parameter],$L$5:$M$133,2,0)</f>
        <v>% Efficiency Metrics</v>
      </c>
    </row>
    <row r="1557" spans="2:7" x14ac:dyDescent="0.25">
      <c r="B1557" s="7" t="s">
        <v>156</v>
      </c>
      <c r="C1557" s="7" t="s">
        <v>139</v>
      </c>
      <c r="D1557" s="7" t="s">
        <v>56</v>
      </c>
      <c r="E1557" s="9">
        <v>0.31748143642768445</v>
      </c>
      <c r="F1557" s="7" t="s">
        <v>134</v>
      </c>
      <c r="G1557" s="7" t="str">
        <f>VLOOKUP(Table1[Parameter],$L$5:$M$133,2,0)</f>
        <v>% Efficiency Metrics</v>
      </c>
    </row>
    <row r="1558" spans="2:7" x14ac:dyDescent="0.25">
      <c r="B1558" s="7" t="s">
        <v>156</v>
      </c>
      <c r="C1558" s="7" t="s">
        <v>140</v>
      </c>
      <c r="D1558" s="7" t="s">
        <v>56</v>
      </c>
      <c r="E1558" s="9">
        <v>0.31173459624952166</v>
      </c>
      <c r="F1558" s="7" t="s">
        <v>134</v>
      </c>
      <c r="G1558" s="7" t="str">
        <f>VLOOKUP(Table1[Parameter],$L$5:$M$133,2,0)</f>
        <v>% Efficiency Metrics</v>
      </c>
    </row>
    <row r="1559" spans="2:7" x14ac:dyDescent="0.25">
      <c r="B1559" s="7" t="s">
        <v>156</v>
      </c>
      <c r="C1559" s="7" t="s">
        <v>141</v>
      </c>
      <c r="D1559" s="7" t="s">
        <v>56</v>
      </c>
      <c r="E1559" s="9">
        <v>0.29168317952782635</v>
      </c>
      <c r="F1559" s="7" t="s">
        <v>134</v>
      </c>
      <c r="G1559" s="7" t="str">
        <f>VLOOKUP(Table1[Parameter],$L$5:$M$133,2,0)</f>
        <v>% Efficiency Metrics</v>
      </c>
    </row>
    <row r="1560" spans="2:7" x14ac:dyDescent="0.25">
      <c r="B1560" s="7" t="s">
        <v>156</v>
      </c>
      <c r="C1560" s="7" t="s">
        <v>142</v>
      </c>
      <c r="D1560" s="7" t="s">
        <v>56</v>
      </c>
      <c r="E1560" s="9">
        <v>0.29034356400221151</v>
      </c>
      <c r="F1560" s="7" t="s">
        <v>134</v>
      </c>
      <c r="G1560" s="7" t="str">
        <f>VLOOKUP(Table1[Parameter],$L$5:$M$133,2,0)</f>
        <v>% Efficiency Metrics</v>
      </c>
    </row>
    <row r="1561" spans="2:7" x14ac:dyDescent="0.25">
      <c r="B1561" s="7" t="s">
        <v>156</v>
      </c>
      <c r="C1561" s="7" t="s">
        <v>143</v>
      </c>
      <c r="D1561" s="7" t="s">
        <v>56</v>
      </c>
      <c r="E1561" s="9">
        <v>0.33624601616750049</v>
      </c>
      <c r="F1561" s="7" t="s">
        <v>134</v>
      </c>
      <c r="G1561" s="7" t="str">
        <f>VLOOKUP(Table1[Parameter],$L$5:$M$133,2,0)</f>
        <v>% Efficiency Metrics</v>
      </c>
    </row>
    <row r="1562" spans="2:7" x14ac:dyDescent="0.25">
      <c r="B1562" s="7" t="s">
        <v>156</v>
      </c>
      <c r="C1562" s="7" t="s">
        <v>144</v>
      </c>
      <c r="D1562" s="7" t="s">
        <v>56</v>
      </c>
      <c r="E1562" s="9">
        <v>0.35670285074749092</v>
      </c>
      <c r="F1562" s="7" t="s">
        <v>134</v>
      </c>
      <c r="G1562" s="7" t="str">
        <f>VLOOKUP(Table1[Parameter],$L$5:$M$133,2,0)</f>
        <v>% Efficiency Metrics</v>
      </c>
    </row>
    <row r="1563" spans="2:7" x14ac:dyDescent="0.25">
      <c r="B1563" s="7" t="s">
        <v>156</v>
      </c>
      <c r="C1563" s="7" t="s">
        <v>133</v>
      </c>
      <c r="D1563" s="7" t="s">
        <v>111</v>
      </c>
      <c r="E1563" s="9">
        <v>0.56216594553321453</v>
      </c>
      <c r="F1563" s="7" t="s">
        <v>134</v>
      </c>
      <c r="G1563" s="7" t="str">
        <f>VLOOKUP(Table1[Parameter],$L$5:$M$133,2,0)</f>
        <v>% DD</v>
      </c>
    </row>
    <row r="1564" spans="2:7" x14ac:dyDescent="0.25">
      <c r="B1564" s="7" t="s">
        <v>156</v>
      </c>
      <c r="C1564" s="7" t="s">
        <v>136</v>
      </c>
      <c r="D1564" s="7" t="s">
        <v>111</v>
      </c>
      <c r="E1564" s="9">
        <v>0.51024324464498727</v>
      </c>
      <c r="F1564" s="7" t="s">
        <v>134</v>
      </c>
      <c r="G1564" s="7" t="str">
        <f>VLOOKUP(Table1[Parameter],$L$5:$M$133,2,0)</f>
        <v>% DD</v>
      </c>
    </row>
    <row r="1565" spans="2:7" x14ac:dyDescent="0.25">
      <c r="B1565" s="7" t="s">
        <v>156</v>
      </c>
      <c r="C1565" s="7" t="s">
        <v>137</v>
      </c>
      <c r="D1565" s="7" t="s">
        <v>111</v>
      </c>
      <c r="E1565" s="9">
        <v>0.44020571862717889</v>
      </c>
      <c r="F1565" s="7" t="s">
        <v>134</v>
      </c>
      <c r="G1565" s="7" t="str">
        <f>VLOOKUP(Table1[Parameter],$L$5:$M$133,2,0)</f>
        <v>% DD</v>
      </c>
    </row>
    <row r="1566" spans="2:7" x14ac:dyDescent="0.25">
      <c r="B1566" s="7" t="s">
        <v>156</v>
      </c>
      <c r="C1566" s="7" t="s">
        <v>138</v>
      </c>
      <c r="D1566" s="7" t="s">
        <v>111</v>
      </c>
      <c r="E1566" s="9">
        <v>0.49023449183465939</v>
      </c>
      <c r="F1566" s="7" t="s">
        <v>134</v>
      </c>
      <c r="G1566" s="7" t="str">
        <f>VLOOKUP(Table1[Parameter],$L$5:$M$133,2,0)</f>
        <v>% DD</v>
      </c>
    </row>
    <row r="1567" spans="2:7" x14ac:dyDescent="0.25">
      <c r="B1567" s="7" t="s">
        <v>156</v>
      </c>
      <c r="C1567" s="7" t="s">
        <v>139</v>
      </c>
      <c r="D1567" s="7" t="s">
        <v>111</v>
      </c>
      <c r="E1567" s="9">
        <v>0.48988823842469398</v>
      </c>
      <c r="F1567" s="7" t="s">
        <v>134</v>
      </c>
      <c r="G1567" s="7" t="str">
        <f>VLOOKUP(Table1[Parameter],$L$5:$M$133,2,0)</f>
        <v>% DD</v>
      </c>
    </row>
    <row r="1568" spans="2:7" x14ac:dyDescent="0.25">
      <c r="B1568" s="7" t="s">
        <v>156</v>
      </c>
      <c r="C1568" s="7" t="s">
        <v>140</v>
      </c>
      <c r="D1568" s="7" t="s">
        <v>111</v>
      </c>
      <c r="E1568" s="9">
        <v>0.49726128970531958</v>
      </c>
      <c r="F1568" s="7" t="s">
        <v>134</v>
      </c>
      <c r="G1568" s="7" t="str">
        <f>VLOOKUP(Table1[Parameter],$L$5:$M$133,2,0)</f>
        <v>% DD</v>
      </c>
    </row>
    <row r="1569" spans="2:7" x14ac:dyDescent="0.25">
      <c r="B1569" s="7" t="s">
        <v>156</v>
      </c>
      <c r="C1569" s="7" t="s">
        <v>141</v>
      </c>
      <c r="D1569" s="7" t="s">
        <v>111</v>
      </c>
      <c r="E1569" s="9">
        <v>0.49984713808526299</v>
      </c>
      <c r="F1569" s="7" t="s">
        <v>134</v>
      </c>
      <c r="G1569" s="7" t="str">
        <f>VLOOKUP(Table1[Parameter],$L$5:$M$133,2,0)</f>
        <v>% DD</v>
      </c>
    </row>
    <row r="1570" spans="2:7" x14ac:dyDescent="0.25">
      <c r="B1570" s="7" t="s">
        <v>156</v>
      </c>
      <c r="C1570" s="7" t="s">
        <v>142</v>
      </c>
      <c r="D1570" s="7" t="s">
        <v>111</v>
      </c>
      <c r="E1570" s="9">
        <v>0.508006374743872</v>
      </c>
      <c r="F1570" s="7" t="s">
        <v>134</v>
      </c>
      <c r="G1570" s="7" t="str">
        <f>VLOOKUP(Table1[Parameter],$L$5:$M$133,2,0)</f>
        <v>% DD</v>
      </c>
    </row>
    <row r="1571" spans="2:7" x14ac:dyDescent="0.25">
      <c r="B1571" s="7" t="s">
        <v>156</v>
      </c>
      <c r="C1571" s="7" t="s">
        <v>143</v>
      </c>
      <c r="D1571" s="7" t="s">
        <v>111</v>
      </c>
      <c r="E1571" s="9">
        <v>0.48142637033284785</v>
      </c>
      <c r="F1571" s="7" t="s">
        <v>134</v>
      </c>
      <c r="G1571" s="7" t="str">
        <f>VLOOKUP(Table1[Parameter],$L$5:$M$133,2,0)</f>
        <v>% DD</v>
      </c>
    </row>
    <row r="1572" spans="2:7" x14ac:dyDescent="0.25">
      <c r="B1572" s="7" t="s">
        <v>156</v>
      </c>
      <c r="C1572" s="7" t="s">
        <v>144</v>
      </c>
      <c r="D1572" s="7" t="s">
        <v>111</v>
      </c>
      <c r="E1572" s="9">
        <v>0.51783878217668633</v>
      </c>
      <c r="F1572" s="7" t="s">
        <v>134</v>
      </c>
      <c r="G1572" s="7" t="str">
        <f>VLOOKUP(Table1[Parameter],$L$5:$M$133,2,0)</f>
        <v>% DD</v>
      </c>
    </row>
    <row r="1573" spans="2:7" x14ac:dyDescent="0.25">
      <c r="B1573" s="7" t="s">
        <v>156</v>
      </c>
      <c r="C1573" s="7" t="s">
        <v>133</v>
      </c>
      <c r="D1573" s="7" t="s">
        <v>113</v>
      </c>
      <c r="E1573" s="9">
        <v>0.14759904980062782</v>
      </c>
      <c r="F1573" s="7" t="s">
        <v>134</v>
      </c>
      <c r="G1573" s="7" t="str">
        <f>VLOOKUP(Table1[Parameter],$L$5:$M$133,2,0)</f>
        <v>% DD</v>
      </c>
    </row>
    <row r="1574" spans="2:7" x14ac:dyDescent="0.25">
      <c r="B1574" s="7" t="s">
        <v>156</v>
      </c>
      <c r="C1574" s="7" t="s">
        <v>136</v>
      </c>
      <c r="D1574" s="7" t="s">
        <v>113</v>
      </c>
      <c r="E1574" s="9">
        <v>0.10528499559151497</v>
      </c>
      <c r="F1574" s="7" t="s">
        <v>134</v>
      </c>
      <c r="G1574" s="7" t="str">
        <f>VLOOKUP(Table1[Parameter],$L$5:$M$133,2,0)</f>
        <v>% DD</v>
      </c>
    </row>
    <row r="1575" spans="2:7" x14ac:dyDescent="0.25">
      <c r="B1575" s="7" t="s">
        <v>156</v>
      </c>
      <c r="C1575" s="7" t="s">
        <v>137</v>
      </c>
      <c r="D1575" s="7" t="s">
        <v>113</v>
      </c>
      <c r="E1575" s="9">
        <v>9.0995426851540703E-2</v>
      </c>
      <c r="F1575" s="7" t="s">
        <v>134</v>
      </c>
      <c r="G1575" s="7" t="str">
        <f>VLOOKUP(Table1[Parameter],$L$5:$M$133,2,0)</f>
        <v>% DD</v>
      </c>
    </row>
    <row r="1576" spans="2:7" x14ac:dyDescent="0.25">
      <c r="B1576" s="7" t="s">
        <v>156</v>
      </c>
      <c r="C1576" s="7" t="s">
        <v>138</v>
      </c>
      <c r="D1576" s="7" t="s">
        <v>113</v>
      </c>
      <c r="E1576" s="9">
        <v>9.5352036848716876E-2</v>
      </c>
      <c r="F1576" s="7" t="s">
        <v>134</v>
      </c>
      <c r="G1576" s="7" t="str">
        <f>VLOOKUP(Table1[Parameter],$L$5:$M$133,2,0)</f>
        <v>% DD</v>
      </c>
    </row>
    <row r="1577" spans="2:7" x14ac:dyDescent="0.25">
      <c r="B1577" s="7" t="s">
        <v>156</v>
      </c>
      <c r="C1577" s="7" t="s">
        <v>139</v>
      </c>
      <c r="D1577" s="7" t="s">
        <v>113</v>
      </c>
      <c r="E1577" s="9">
        <v>8.9827415798677118E-2</v>
      </c>
      <c r="F1577" s="7" t="s">
        <v>134</v>
      </c>
      <c r="G1577" s="7" t="str">
        <f>VLOOKUP(Table1[Parameter],$L$5:$M$133,2,0)</f>
        <v>% DD</v>
      </c>
    </row>
    <row r="1578" spans="2:7" x14ac:dyDescent="0.25">
      <c r="B1578" s="7" t="s">
        <v>156</v>
      </c>
      <c r="C1578" s="7" t="s">
        <v>140</v>
      </c>
      <c r="D1578" s="7" t="s">
        <v>113</v>
      </c>
      <c r="E1578" s="9">
        <v>9.2912839647914275E-2</v>
      </c>
      <c r="F1578" s="7" t="s">
        <v>134</v>
      </c>
      <c r="G1578" s="7" t="str">
        <f>VLOOKUP(Table1[Parameter],$L$5:$M$133,2,0)</f>
        <v>% DD</v>
      </c>
    </row>
    <row r="1579" spans="2:7" x14ac:dyDescent="0.25">
      <c r="B1579" s="7" t="s">
        <v>156</v>
      </c>
      <c r="C1579" s="7" t="s">
        <v>141</v>
      </c>
      <c r="D1579" s="7" t="s">
        <v>113</v>
      </c>
      <c r="E1579" s="9">
        <v>9.2181396138821259E-2</v>
      </c>
      <c r="F1579" s="7" t="s">
        <v>134</v>
      </c>
      <c r="G1579" s="7" t="str">
        <f>VLOOKUP(Table1[Parameter],$L$5:$M$133,2,0)</f>
        <v>% DD</v>
      </c>
    </row>
    <row r="1580" spans="2:7" x14ac:dyDescent="0.25">
      <c r="B1580" s="7" t="s">
        <v>156</v>
      </c>
      <c r="C1580" s="7" t="s">
        <v>142</v>
      </c>
      <c r="D1580" s="7" t="s">
        <v>113</v>
      </c>
      <c r="E1580" s="9">
        <v>9.8418239573282454E-2</v>
      </c>
      <c r="F1580" s="7" t="s">
        <v>134</v>
      </c>
      <c r="G1580" s="7" t="str">
        <f>VLOOKUP(Table1[Parameter],$L$5:$M$133,2,0)</f>
        <v>% DD</v>
      </c>
    </row>
    <row r="1581" spans="2:7" x14ac:dyDescent="0.25">
      <c r="B1581" s="7" t="s">
        <v>156</v>
      </c>
      <c r="C1581" s="7" t="s">
        <v>143</v>
      </c>
      <c r="D1581" s="7" t="s">
        <v>113</v>
      </c>
      <c r="E1581" s="9">
        <v>9.5495894805715603E-2</v>
      </c>
      <c r="F1581" s="7" t="s">
        <v>134</v>
      </c>
      <c r="G1581" s="7" t="str">
        <f>VLOOKUP(Table1[Parameter],$L$5:$M$133,2,0)</f>
        <v>% DD</v>
      </c>
    </row>
    <row r="1582" spans="2:7" x14ac:dyDescent="0.25">
      <c r="B1582" s="7" t="s">
        <v>156</v>
      </c>
      <c r="C1582" s="7" t="s">
        <v>144</v>
      </c>
      <c r="D1582" s="7" t="s">
        <v>113</v>
      </c>
      <c r="E1582" s="9">
        <v>8.5413235548357169E-2</v>
      </c>
      <c r="F1582" s="7" t="s">
        <v>134</v>
      </c>
      <c r="G1582" s="7" t="str">
        <f>VLOOKUP(Table1[Parameter],$L$5:$M$133,2,0)</f>
        <v>% DD</v>
      </c>
    </row>
    <row r="1583" spans="2:7" x14ac:dyDescent="0.25">
      <c r="B1583" s="7" t="s">
        <v>156</v>
      </c>
      <c r="C1583" s="7" t="s">
        <v>133</v>
      </c>
      <c r="D1583" s="7" t="s">
        <v>114</v>
      </c>
      <c r="E1583" s="9">
        <v>0.10040722830236702</v>
      </c>
      <c r="F1583" s="7" t="s">
        <v>134</v>
      </c>
      <c r="G1583" s="7" t="str">
        <f>VLOOKUP(Table1[Parameter],$L$5:$M$133,2,0)</f>
        <v>% DD</v>
      </c>
    </row>
    <row r="1584" spans="2:7" x14ac:dyDescent="0.25">
      <c r="B1584" s="7" t="s">
        <v>156</v>
      </c>
      <c r="C1584" s="7" t="s">
        <v>136</v>
      </c>
      <c r="D1584" s="7" t="s">
        <v>114</v>
      </c>
      <c r="E1584" s="9">
        <v>0.12705080995107446</v>
      </c>
      <c r="F1584" s="7" t="s">
        <v>134</v>
      </c>
      <c r="G1584" s="7" t="str">
        <f>VLOOKUP(Table1[Parameter],$L$5:$M$133,2,0)</f>
        <v>% DD</v>
      </c>
    </row>
    <row r="1585" spans="2:7" x14ac:dyDescent="0.25">
      <c r="B1585" s="7" t="s">
        <v>156</v>
      </c>
      <c r="C1585" s="7" t="s">
        <v>137</v>
      </c>
      <c r="D1585" s="7" t="s">
        <v>114</v>
      </c>
      <c r="E1585" s="9">
        <v>9.7102698595911918E-2</v>
      </c>
      <c r="F1585" s="7" t="s">
        <v>134</v>
      </c>
      <c r="G1585" s="7" t="str">
        <f>VLOOKUP(Table1[Parameter],$L$5:$M$133,2,0)</f>
        <v>% DD</v>
      </c>
    </row>
    <row r="1586" spans="2:7" x14ac:dyDescent="0.25">
      <c r="B1586" s="7" t="s">
        <v>156</v>
      </c>
      <c r="C1586" s="7" t="s">
        <v>138</v>
      </c>
      <c r="D1586" s="7" t="s">
        <v>114</v>
      </c>
      <c r="E1586" s="9">
        <v>0.10884129927618592</v>
      </c>
      <c r="F1586" s="7" t="s">
        <v>134</v>
      </c>
      <c r="G1586" s="7" t="str">
        <f>VLOOKUP(Table1[Parameter],$L$5:$M$133,2,0)</f>
        <v>% DD</v>
      </c>
    </row>
    <row r="1587" spans="2:7" x14ac:dyDescent="0.25">
      <c r="B1587" s="7" t="s">
        <v>156</v>
      </c>
      <c r="C1587" s="7" t="s">
        <v>139</v>
      </c>
      <c r="D1587" s="7" t="s">
        <v>114</v>
      </c>
      <c r="E1587" s="9">
        <v>9.6619275703895183E-2</v>
      </c>
      <c r="F1587" s="7" t="s">
        <v>134</v>
      </c>
      <c r="G1587" s="7" t="str">
        <f>VLOOKUP(Table1[Parameter],$L$5:$M$133,2,0)</f>
        <v>% DD</v>
      </c>
    </row>
    <row r="1588" spans="2:7" x14ac:dyDescent="0.25">
      <c r="B1588" s="7" t="s">
        <v>156</v>
      </c>
      <c r="C1588" s="7" t="s">
        <v>140</v>
      </c>
      <c r="D1588" s="7" t="s">
        <v>114</v>
      </c>
      <c r="E1588" s="9">
        <v>9.208763872942978E-2</v>
      </c>
      <c r="F1588" s="7" t="s">
        <v>134</v>
      </c>
      <c r="G1588" s="7" t="str">
        <f>VLOOKUP(Table1[Parameter],$L$5:$M$133,2,0)</f>
        <v>% DD</v>
      </c>
    </row>
    <row r="1589" spans="2:7" x14ac:dyDescent="0.25">
      <c r="B1589" s="7" t="s">
        <v>156</v>
      </c>
      <c r="C1589" s="7" t="s">
        <v>141</v>
      </c>
      <c r="D1589" s="7" t="s">
        <v>114</v>
      </c>
      <c r="E1589" s="9">
        <v>9.9292305950291565E-2</v>
      </c>
      <c r="F1589" s="7" t="s">
        <v>134</v>
      </c>
      <c r="G1589" s="7" t="str">
        <f>VLOOKUP(Table1[Parameter],$L$5:$M$133,2,0)</f>
        <v>% DD</v>
      </c>
    </row>
    <row r="1590" spans="2:7" x14ac:dyDescent="0.25">
      <c r="B1590" s="7" t="s">
        <v>156</v>
      </c>
      <c r="C1590" s="7" t="s">
        <v>142</v>
      </c>
      <c r="D1590" s="7" t="s">
        <v>114</v>
      </c>
      <c r="E1590" s="9">
        <v>7.097865328115005E-2</v>
      </c>
      <c r="F1590" s="7" t="s">
        <v>134</v>
      </c>
      <c r="G1590" s="7" t="str">
        <f>VLOOKUP(Table1[Parameter],$L$5:$M$133,2,0)</f>
        <v>% DD</v>
      </c>
    </row>
    <row r="1591" spans="2:7" x14ac:dyDescent="0.25">
      <c r="B1591" s="7" t="s">
        <v>156</v>
      </c>
      <c r="C1591" s="7" t="s">
        <v>143</v>
      </c>
      <c r="D1591" s="7" t="s">
        <v>114</v>
      </c>
      <c r="E1591" s="9">
        <v>4.203339032060617E-2</v>
      </c>
      <c r="F1591" s="7" t="s">
        <v>134</v>
      </c>
      <c r="G1591" s="7" t="str">
        <f>VLOOKUP(Table1[Parameter],$L$5:$M$133,2,0)</f>
        <v>% DD</v>
      </c>
    </row>
    <row r="1592" spans="2:7" x14ac:dyDescent="0.25">
      <c r="B1592" s="7" t="s">
        <v>156</v>
      </c>
      <c r="C1592" s="7" t="s">
        <v>144</v>
      </c>
      <c r="D1592" s="7" t="s">
        <v>114</v>
      </c>
      <c r="E1592" s="9">
        <v>3.5249906734242636E-2</v>
      </c>
      <c r="F1592" s="7" t="s">
        <v>134</v>
      </c>
      <c r="G1592" s="7" t="str">
        <f>VLOOKUP(Table1[Parameter],$L$5:$M$133,2,0)</f>
        <v>% DD</v>
      </c>
    </row>
    <row r="1593" spans="2:7" x14ac:dyDescent="0.25">
      <c r="B1593" s="7" t="s">
        <v>156</v>
      </c>
      <c r="C1593" s="7" t="s">
        <v>133</v>
      </c>
      <c r="D1593" s="7" t="s">
        <v>115</v>
      </c>
      <c r="E1593" s="9">
        <v>4.6025282090438619E-3</v>
      </c>
      <c r="F1593" s="7" t="s">
        <v>134</v>
      </c>
      <c r="G1593" s="7" t="str">
        <f>VLOOKUP(Table1[Parameter],$L$5:$M$133,2,0)</f>
        <v>% DD</v>
      </c>
    </row>
    <row r="1594" spans="2:7" x14ac:dyDescent="0.25">
      <c r="B1594" s="7" t="s">
        <v>156</v>
      </c>
      <c r="C1594" s="7" t="s">
        <v>136</v>
      </c>
      <c r="D1594" s="7" t="s">
        <v>115</v>
      </c>
      <c r="E1594" s="9">
        <v>4.978994865411545E-3</v>
      </c>
      <c r="F1594" s="7" t="s">
        <v>134</v>
      </c>
      <c r="G1594" s="7" t="str">
        <f>VLOOKUP(Table1[Parameter],$L$5:$M$133,2,0)</f>
        <v>% DD</v>
      </c>
    </row>
    <row r="1595" spans="2:7" x14ac:dyDescent="0.25">
      <c r="B1595" s="7" t="s">
        <v>156</v>
      </c>
      <c r="C1595" s="7" t="s">
        <v>137</v>
      </c>
      <c r="D1595" s="7" t="s">
        <v>115</v>
      </c>
      <c r="E1595" s="9">
        <v>5.7273935975921571E-3</v>
      </c>
      <c r="F1595" s="7" t="s">
        <v>134</v>
      </c>
      <c r="G1595" s="7" t="str">
        <f>VLOOKUP(Table1[Parameter],$L$5:$M$133,2,0)</f>
        <v>% DD</v>
      </c>
    </row>
    <row r="1596" spans="2:7" x14ac:dyDescent="0.25">
      <c r="B1596" s="7" t="s">
        <v>156</v>
      </c>
      <c r="C1596" s="7" t="s">
        <v>138</v>
      </c>
      <c r="D1596" s="7" t="s">
        <v>115</v>
      </c>
      <c r="E1596" s="9">
        <v>8.0157923072321606E-3</v>
      </c>
      <c r="F1596" s="7" t="s">
        <v>134</v>
      </c>
      <c r="G1596" s="7" t="str">
        <f>VLOOKUP(Table1[Parameter],$L$5:$M$133,2,0)</f>
        <v>% DD</v>
      </c>
    </row>
    <row r="1597" spans="2:7" x14ac:dyDescent="0.25">
      <c r="B1597" s="7" t="s">
        <v>156</v>
      </c>
      <c r="C1597" s="7" t="s">
        <v>139</v>
      </c>
      <c r="D1597" s="7" t="s">
        <v>115</v>
      </c>
      <c r="E1597" s="9">
        <v>7.1720013178235642E-3</v>
      </c>
      <c r="F1597" s="7" t="s">
        <v>134</v>
      </c>
      <c r="G1597" s="7" t="str">
        <f>VLOOKUP(Table1[Parameter],$L$5:$M$133,2,0)</f>
        <v>% DD</v>
      </c>
    </row>
    <row r="1598" spans="2:7" x14ac:dyDescent="0.25">
      <c r="B1598" s="7" t="s">
        <v>156</v>
      </c>
      <c r="C1598" s="7" t="s">
        <v>140</v>
      </c>
      <c r="D1598" s="7" t="s">
        <v>115</v>
      </c>
      <c r="E1598" s="9">
        <v>6.8886337543053958E-3</v>
      </c>
      <c r="F1598" s="7" t="s">
        <v>134</v>
      </c>
      <c r="G1598" s="7" t="str">
        <f>VLOOKUP(Table1[Parameter],$L$5:$M$133,2,0)</f>
        <v>% DD</v>
      </c>
    </row>
    <row r="1599" spans="2:7" x14ac:dyDescent="0.25">
      <c r="B1599" s="7" t="s">
        <v>156</v>
      </c>
      <c r="C1599" s="7" t="s">
        <v>141</v>
      </c>
      <c r="D1599" s="7" t="s">
        <v>115</v>
      </c>
      <c r="E1599" s="9">
        <v>5.9785993319368177E-3</v>
      </c>
      <c r="F1599" s="7" t="s">
        <v>134</v>
      </c>
      <c r="G1599" s="7" t="str">
        <f>VLOOKUP(Table1[Parameter],$L$5:$M$133,2,0)</f>
        <v>% DD</v>
      </c>
    </row>
    <row r="1600" spans="2:7" x14ac:dyDescent="0.25">
      <c r="B1600" s="7" t="s">
        <v>156</v>
      </c>
      <c r="C1600" s="7" t="s">
        <v>142</v>
      </c>
      <c r="D1600" s="7" t="s">
        <v>115</v>
      </c>
      <c r="E1600" s="9">
        <v>7.7407604158761479E-3</v>
      </c>
      <c r="F1600" s="7" t="s">
        <v>134</v>
      </c>
      <c r="G1600" s="7" t="str">
        <f>VLOOKUP(Table1[Parameter],$L$5:$M$133,2,0)</f>
        <v>% DD</v>
      </c>
    </row>
    <row r="1601" spans="2:7" x14ac:dyDescent="0.25">
      <c r="B1601" s="7" t="s">
        <v>156</v>
      </c>
      <c r="C1601" s="7" t="s">
        <v>143</v>
      </c>
      <c r="D1601" s="7" t="s">
        <v>115</v>
      </c>
      <c r="E1601" s="9">
        <v>7.6932818337238015E-3</v>
      </c>
      <c r="F1601" s="7" t="s">
        <v>134</v>
      </c>
      <c r="G1601" s="7" t="str">
        <f>VLOOKUP(Table1[Parameter],$L$5:$M$133,2,0)</f>
        <v>% DD</v>
      </c>
    </row>
    <row r="1602" spans="2:7" x14ac:dyDescent="0.25">
      <c r="B1602" s="7" t="s">
        <v>156</v>
      </c>
      <c r="C1602" s="7" t="s">
        <v>144</v>
      </c>
      <c r="D1602" s="7" t="s">
        <v>115</v>
      </c>
      <c r="E1602" s="9">
        <v>8.0981974686308595E-3</v>
      </c>
      <c r="F1602" s="7" t="s">
        <v>134</v>
      </c>
      <c r="G1602" s="7" t="str">
        <f>VLOOKUP(Table1[Parameter],$L$5:$M$133,2,0)</f>
        <v>% DD</v>
      </c>
    </row>
    <row r="1603" spans="2:7" x14ac:dyDescent="0.25">
      <c r="B1603" s="7" t="s">
        <v>156</v>
      </c>
      <c r="C1603" s="7" t="s">
        <v>133</v>
      </c>
      <c r="D1603" s="7" t="s">
        <v>116</v>
      </c>
      <c r="E1603" s="9">
        <v>4.3416475778399931E-2</v>
      </c>
      <c r="F1603" s="7" t="s">
        <v>134</v>
      </c>
      <c r="G1603" s="7" t="str">
        <f>VLOOKUP(Table1[Parameter],$L$5:$M$133,2,0)</f>
        <v>% DD</v>
      </c>
    </row>
    <row r="1604" spans="2:7" x14ac:dyDescent="0.25">
      <c r="B1604" s="7" t="s">
        <v>156</v>
      </c>
      <c r="C1604" s="7" t="s">
        <v>136</v>
      </c>
      <c r="D1604" s="7" t="s">
        <v>116</v>
      </c>
      <c r="E1604" s="9">
        <v>2.828345694379614E-2</v>
      </c>
      <c r="F1604" s="7" t="s">
        <v>134</v>
      </c>
      <c r="G1604" s="7" t="str">
        <f>VLOOKUP(Table1[Parameter],$L$5:$M$133,2,0)</f>
        <v>% DD</v>
      </c>
    </row>
    <row r="1605" spans="2:7" x14ac:dyDescent="0.25">
      <c r="B1605" s="7" t="s">
        <v>156</v>
      </c>
      <c r="C1605" s="7" t="s">
        <v>137</v>
      </c>
      <c r="D1605" s="7" t="s">
        <v>116</v>
      </c>
      <c r="E1605" s="9">
        <v>4.9427991175138436E-2</v>
      </c>
      <c r="F1605" s="7" t="s">
        <v>134</v>
      </c>
      <c r="G1605" s="7" t="str">
        <f>VLOOKUP(Table1[Parameter],$L$5:$M$133,2,0)</f>
        <v>% DD</v>
      </c>
    </row>
    <row r="1606" spans="2:7" x14ac:dyDescent="0.25">
      <c r="B1606" s="7" t="s">
        <v>156</v>
      </c>
      <c r="C1606" s="7" t="s">
        <v>138</v>
      </c>
      <c r="D1606" s="7" t="s">
        <v>116</v>
      </c>
      <c r="E1606" s="9">
        <v>3.8703116587904526E-2</v>
      </c>
      <c r="F1606" s="7" t="s">
        <v>134</v>
      </c>
      <c r="G1606" s="7" t="str">
        <f>VLOOKUP(Table1[Parameter],$L$5:$M$133,2,0)</f>
        <v>% DD</v>
      </c>
    </row>
    <row r="1607" spans="2:7" x14ac:dyDescent="0.25">
      <c r="B1607" s="7" t="s">
        <v>156</v>
      </c>
      <c r="C1607" s="7" t="s">
        <v>139</v>
      </c>
      <c r="D1607" s="7" t="s">
        <v>116</v>
      </c>
      <c r="E1607" s="9">
        <v>4.5084771535011024E-2</v>
      </c>
      <c r="F1607" s="7" t="s">
        <v>134</v>
      </c>
      <c r="G1607" s="7" t="str">
        <f>VLOOKUP(Table1[Parameter],$L$5:$M$133,2,0)</f>
        <v>% DD</v>
      </c>
    </row>
    <row r="1608" spans="2:7" x14ac:dyDescent="0.25">
      <c r="B1608" s="7" t="s">
        <v>156</v>
      </c>
      <c r="C1608" s="7" t="s">
        <v>140</v>
      </c>
      <c r="D1608" s="7" t="s">
        <v>116</v>
      </c>
      <c r="E1608" s="9">
        <v>4.2563624186758513E-2</v>
      </c>
      <c r="F1608" s="7" t="s">
        <v>134</v>
      </c>
      <c r="G1608" s="7" t="str">
        <f>VLOOKUP(Table1[Parameter],$L$5:$M$133,2,0)</f>
        <v>% DD</v>
      </c>
    </row>
    <row r="1609" spans="2:7" x14ac:dyDescent="0.25">
      <c r="B1609" s="7" t="s">
        <v>156</v>
      </c>
      <c r="C1609" s="7" t="s">
        <v>141</v>
      </c>
      <c r="D1609" s="7" t="s">
        <v>116</v>
      </c>
      <c r="E1609" s="9">
        <v>4.0819792787182251E-2</v>
      </c>
      <c r="F1609" s="7" t="s">
        <v>134</v>
      </c>
      <c r="G1609" s="7" t="str">
        <f>VLOOKUP(Table1[Parameter],$L$5:$M$133,2,0)</f>
        <v>% DD</v>
      </c>
    </row>
    <row r="1610" spans="2:7" x14ac:dyDescent="0.25">
      <c r="B1610" s="7" t="s">
        <v>156</v>
      </c>
      <c r="C1610" s="7" t="s">
        <v>142</v>
      </c>
      <c r="D1610" s="7" t="s">
        <v>116</v>
      </c>
      <c r="E1610" s="9">
        <v>4.6520452303255667E-2</v>
      </c>
      <c r="F1610" s="7" t="s">
        <v>134</v>
      </c>
      <c r="G1610" s="7" t="str">
        <f>VLOOKUP(Table1[Parameter],$L$5:$M$133,2,0)</f>
        <v>% DD</v>
      </c>
    </row>
    <row r="1611" spans="2:7" x14ac:dyDescent="0.25">
      <c r="B1611" s="7" t="s">
        <v>156</v>
      </c>
      <c r="C1611" s="7" t="s">
        <v>143</v>
      </c>
      <c r="D1611" s="7" t="s">
        <v>116</v>
      </c>
      <c r="E1611" s="9">
        <v>4.8207011545199345E-2</v>
      </c>
      <c r="F1611" s="7" t="s">
        <v>134</v>
      </c>
      <c r="G1611" s="7" t="str">
        <f>VLOOKUP(Table1[Parameter],$L$5:$M$133,2,0)</f>
        <v>% DD</v>
      </c>
    </row>
    <row r="1612" spans="2:7" x14ac:dyDescent="0.25">
      <c r="B1612" s="7" t="s">
        <v>156</v>
      </c>
      <c r="C1612" s="7" t="s">
        <v>144</v>
      </c>
      <c r="D1612" s="7" t="s">
        <v>116</v>
      </c>
      <c r="E1612" s="9">
        <v>4.9326211772413357E-2</v>
      </c>
      <c r="F1612" s="7" t="s">
        <v>134</v>
      </c>
      <c r="G1612" s="7" t="str">
        <f>VLOOKUP(Table1[Parameter],$L$5:$M$133,2,0)</f>
        <v>% DD</v>
      </c>
    </row>
    <row r="1613" spans="2:7" x14ac:dyDescent="0.25">
      <c r="B1613" s="7" t="s">
        <v>156</v>
      </c>
      <c r="C1613" s="7" t="s">
        <v>133</v>
      </c>
      <c r="D1613" s="7" t="s">
        <v>117</v>
      </c>
      <c r="E1613" s="9">
        <v>0.16971730730119994</v>
      </c>
      <c r="F1613" s="7" t="s">
        <v>134</v>
      </c>
      <c r="G1613" s="7" t="str">
        <f>VLOOKUP(Table1[Parameter],$L$5:$M$133,2,0)</f>
        <v>% DD</v>
      </c>
    </row>
    <row r="1614" spans="2:7" x14ac:dyDescent="0.25">
      <c r="B1614" s="7" t="s">
        <v>156</v>
      </c>
      <c r="C1614" s="7" t="s">
        <v>136</v>
      </c>
      <c r="D1614" s="7" t="s">
        <v>117</v>
      </c>
      <c r="E1614" s="9">
        <v>0.1010752688172043</v>
      </c>
      <c r="F1614" s="7" t="s">
        <v>134</v>
      </c>
      <c r="G1614" s="7" t="str">
        <f>VLOOKUP(Table1[Parameter],$L$5:$M$133,2,0)</f>
        <v>% DD</v>
      </c>
    </row>
    <row r="1615" spans="2:7" x14ac:dyDescent="0.25">
      <c r="B1615" s="7" t="s">
        <v>156</v>
      </c>
      <c r="C1615" s="7" t="s">
        <v>137</v>
      </c>
      <c r="D1615" s="7" t="s">
        <v>117</v>
      </c>
      <c r="E1615" s="9">
        <v>9.9029724318496826E-2</v>
      </c>
      <c r="F1615" s="7" t="s">
        <v>134</v>
      </c>
      <c r="G1615" s="7" t="str">
        <f>VLOOKUP(Table1[Parameter],$L$5:$M$133,2,0)</f>
        <v>% DD</v>
      </c>
    </row>
    <row r="1616" spans="2:7" x14ac:dyDescent="0.25">
      <c r="B1616" s="7" t="s">
        <v>156</v>
      </c>
      <c r="C1616" s="7" t="s">
        <v>138</v>
      </c>
      <c r="D1616" s="7" t="s">
        <v>117</v>
      </c>
      <c r="E1616" s="9">
        <v>0.10670297955367668</v>
      </c>
      <c r="F1616" s="7" t="s">
        <v>134</v>
      </c>
      <c r="G1616" s="7" t="str">
        <f>VLOOKUP(Table1[Parameter],$L$5:$M$133,2,0)</f>
        <v>% DD</v>
      </c>
    </row>
    <row r="1617" spans="2:7" x14ac:dyDescent="0.25">
      <c r="B1617" s="7" t="s">
        <v>156</v>
      </c>
      <c r="C1617" s="7" t="s">
        <v>139</v>
      </c>
      <c r="D1617" s="7" t="s">
        <v>117</v>
      </c>
      <c r="E1617" s="9">
        <v>0.14218092566619914</v>
      </c>
      <c r="F1617" s="7" t="s">
        <v>134</v>
      </c>
      <c r="G1617" s="7" t="str">
        <f>VLOOKUP(Table1[Parameter],$L$5:$M$133,2,0)</f>
        <v>% DD</v>
      </c>
    </row>
    <row r="1618" spans="2:7" x14ac:dyDescent="0.25">
      <c r="B1618" s="7" t="s">
        <v>156</v>
      </c>
      <c r="C1618" s="7" t="s">
        <v>140</v>
      </c>
      <c r="D1618" s="7" t="s">
        <v>117</v>
      </c>
      <c r="E1618" s="9">
        <v>8.4806150672729827E-2</v>
      </c>
      <c r="F1618" s="7" t="s">
        <v>134</v>
      </c>
      <c r="G1618" s="7" t="str">
        <f>VLOOKUP(Table1[Parameter],$L$5:$M$133,2,0)</f>
        <v>% DD</v>
      </c>
    </row>
    <row r="1619" spans="2:7" x14ac:dyDescent="0.25">
      <c r="B1619" s="7" t="s">
        <v>156</v>
      </c>
      <c r="C1619" s="7" t="s">
        <v>141</v>
      </c>
      <c r="D1619" s="7" t="s">
        <v>117</v>
      </c>
      <c r="E1619" s="9">
        <v>0.11011174707004634</v>
      </c>
      <c r="F1619" s="7" t="s">
        <v>134</v>
      </c>
      <c r="G1619" s="7" t="str">
        <f>VLOOKUP(Table1[Parameter],$L$5:$M$133,2,0)</f>
        <v>% DD</v>
      </c>
    </row>
    <row r="1620" spans="2:7" x14ac:dyDescent="0.25">
      <c r="B1620" s="7" t="s">
        <v>156</v>
      </c>
      <c r="C1620" s="7" t="s">
        <v>142</v>
      </c>
      <c r="D1620" s="7" t="s">
        <v>117</v>
      </c>
      <c r="E1620" s="9">
        <v>0.10376188507647786</v>
      </c>
      <c r="F1620" s="7" t="s">
        <v>134</v>
      </c>
      <c r="G1620" s="7" t="str">
        <f>VLOOKUP(Table1[Parameter],$L$5:$M$133,2,0)</f>
        <v>% DD</v>
      </c>
    </row>
    <row r="1621" spans="2:7" x14ac:dyDescent="0.25">
      <c r="B1621" s="7" t="s">
        <v>156</v>
      </c>
      <c r="C1621" s="7" t="s">
        <v>143</v>
      </c>
      <c r="D1621" s="7" t="s">
        <v>117</v>
      </c>
      <c r="E1621" s="9">
        <v>5.4263736748143082E-2</v>
      </c>
      <c r="F1621" s="7" t="s">
        <v>134</v>
      </c>
      <c r="G1621" s="7" t="str">
        <f>VLOOKUP(Table1[Parameter],$L$5:$M$133,2,0)</f>
        <v>% DD</v>
      </c>
    </row>
    <row r="1622" spans="2:7" x14ac:dyDescent="0.25">
      <c r="B1622" s="7" t="s">
        <v>156</v>
      </c>
      <c r="C1622" s="7" t="s">
        <v>144</v>
      </c>
      <c r="D1622" s="7" t="s">
        <v>117</v>
      </c>
      <c r="E1622" s="9">
        <v>6.3543402267306995E-2</v>
      </c>
      <c r="F1622" s="7" t="s">
        <v>134</v>
      </c>
      <c r="G1622" s="7" t="str">
        <f>VLOOKUP(Table1[Parameter],$L$5:$M$133,2,0)</f>
        <v>% DD</v>
      </c>
    </row>
    <row r="1623" spans="2:7" x14ac:dyDescent="0.25">
      <c r="B1623" s="7" t="s">
        <v>156</v>
      </c>
      <c r="C1623" s="7" t="s">
        <v>133</v>
      </c>
      <c r="D1623" s="7" t="s">
        <v>118</v>
      </c>
      <c r="E1623" s="9">
        <v>0.13477637830907307</v>
      </c>
      <c r="F1623" s="7" t="s">
        <v>134</v>
      </c>
      <c r="G1623" s="7" t="str">
        <f>VLOOKUP(Table1[Parameter],$L$5:$M$133,2,0)</f>
        <v>% DD</v>
      </c>
    </row>
    <row r="1624" spans="2:7" x14ac:dyDescent="0.25">
      <c r="B1624" s="7" t="s">
        <v>156</v>
      </c>
      <c r="C1624" s="7" t="s">
        <v>136</v>
      </c>
      <c r="D1624" s="7" t="s">
        <v>118</v>
      </c>
      <c r="E1624" s="9">
        <v>0.1602151948563181</v>
      </c>
      <c r="F1624" s="7" t="s">
        <v>134</v>
      </c>
      <c r="G1624" s="7" t="str">
        <f>VLOOKUP(Table1[Parameter],$L$5:$M$133,2,0)</f>
        <v>% DD</v>
      </c>
    </row>
    <row r="1625" spans="2:7" x14ac:dyDescent="0.25">
      <c r="B1625" s="7" t="s">
        <v>156</v>
      </c>
      <c r="C1625" s="7" t="s">
        <v>137</v>
      </c>
      <c r="D1625" s="7" t="s">
        <v>118</v>
      </c>
      <c r="E1625" s="9">
        <v>0.15194908512330946</v>
      </c>
      <c r="F1625" s="7" t="s">
        <v>134</v>
      </c>
      <c r="G1625" s="7" t="str">
        <f>VLOOKUP(Table1[Parameter],$L$5:$M$133,2,0)</f>
        <v>% DD</v>
      </c>
    </row>
    <row r="1626" spans="2:7" x14ac:dyDescent="0.25">
      <c r="B1626" s="7" t="s">
        <v>156</v>
      </c>
      <c r="C1626" s="7" t="s">
        <v>138</v>
      </c>
      <c r="D1626" s="7" t="s">
        <v>118</v>
      </c>
      <c r="E1626" s="9">
        <v>0.12844665182394246</v>
      </c>
      <c r="F1626" s="7" t="s">
        <v>134</v>
      </c>
      <c r="G1626" s="7" t="str">
        <f>VLOOKUP(Table1[Parameter],$L$5:$M$133,2,0)</f>
        <v>% DD</v>
      </c>
    </row>
    <row r="1627" spans="2:7" x14ac:dyDescent="0.25">
      <c r="B1627" s="7" t="s">
        <v>156</v>
      </c>
      <c r="C1627" s="7" t="s">
        <v>139</v>
      </c>
      <c r="D1627" s="7" t="s">
        <v>118</v>
      </c>
      <c r="E1627" s="9">
        <v>0.12706231170197502</v>
      </c>
      <c r="F1627" s="7" t="s">
        <v>134</v>
      </c>
      <c r="G1627" s="7" t="str">
        <f>VLOOKUP(Table1[Parameter],$L$5:$M$133,2,0)</f>
        <v>% DD</v>
      </c>
    </row>
    <row r="1628" spans="2:7" x14ac:dyDescent="0.25">
      <c r="B1628" s="7" t="s">
        <v>156</v>
      </c>
      <c r="C1628" s="7" t="s">
        <v>140</v>
      </c>
      <c r="D1628" s="7" t="s">
        <v>118</v>
      </c>
      <c r="E1628" s="9">
        <v>0.16129847803003489</v>
      </c>
      <c r="F1628" s="7" t="s">
        <v>134</v>
      </c>
      <c r="G1628" s="7" t="str">
        <f>VLOOKUP(Table1[Parameter],$L$5:$M$133,2,0)</f>
        <v>% DD</v>
      </c>
    </row>
    <row r="1629" spans="2:7" x14ac:dyDescent="0.25">
      <c r="B1629" s="7" t="s">
        <v>156</v>
      </c>
      <c r="C1629" s="7" t="s">
        <v>141</v>
      </c>
      <c r="D1629" s="7" t="s">
        <v>118</v>
      </c>
      <c r="E1629" s="9">
        <v>0.1782656169185679</v>
      </c>
      <c r="F1629" s="7" t="s">
        <v>134</v>
      </c>
      <c r="G1629" s="7" t="str">
        <f>VLOOKUP(Table1[Parameter],$L$5:$M$133,2,0)</f>
        <v>% DD</v>
      </c>
    </row>
    <row r="1630" spans="2:7" x14ac:dyDescent="0.25">
      <c r="B1630" s="7" t="s">
        <v>156</v>
      </c>
      <c r="C1630" s="7" t="s">
        <v>142</v>
      </c>
      <c r="D1630" s="7" t="s">
        <v>118</v>
      </c>
      <c r="E1630" s="9">
        <v>0.16781055406572429</v>
      </c>
      <c r="F1630" s="7" t="s">
        <v>134</v>
      </c>
      <c r="G1630" s="7" t="str">
        <f>VLOOKUP(Table1[Parameter],$L$5:$M$133,2,0)</f>
        <v>% DD</v>
      </c>
    </row>
    <row r="1631" spans="2:7" x14ac:dyDescent="0.25">
      <c r="B1631" s="7" t="s">
        <v>156</v>
      </c>
      <c r="C1631" s="7" t="s">
        <v>143</v>
      </c>
      <c r="D1631" s="7" t="s">
        <v>118</v>
      </c>
      <c r="E1631" s="9">
        <v>0.20074844927461935</v>
      </c>
      <c r="F1631" s="7" t="s">
        <v>134</v>
      </c>
      <c r="G1631" s="7" t="str">
        <f>VLOOKUP(Table1[Parameter],$L$5:$M$133,2,0)</f>
        <v>% DD</v>
      </c>
    </row>
    <row r="1632" spans="2:7" x14ac:dyDescent="0.25">
      <c r="B1632" s="7" t="s">
        <v>156</v>
      </c>
      <c r="C1632" s="7" t="s">
        <v>144</v>
      </c>
      <c r="D1632" s="7" t="s">
        <v>118</v>
      </c>
      <c r="E1632" s="9">
        <v>0.1937584930415632</v>
      </c>
      <c r="F1632" s="7" t="s">
        <v>134</v>
      </c>
      <c r="G1632" s="7" t="str">
        <f>VLOOKUP(Table1[Parameter],$L$5:$M$133,2,0)</f>
        <v>% DD</v>
      </c>
    </row>
    <row r="1633" spans="2:7" x14ac:dyDescent="0.25">
      <c r="B1633" s="7" t="s">
        <v>156</v>
      </c>
      <c r="C1633" s="7" t="s">
        <v>133</v>
      </c>
      <c r="D1633" s="7" t="s">
        <v>119</v>
      </c>
      <c r="E1633" s="9" t="e">
        <v>#DIV/0!</v>
      </c>
      <c r="F1633" s="7" t="s">
        <v>134</v>
      </c>
      <c r="G1633" s="7" t="str">
        <f>VLOOKUP(Table1[Parameter],$L$5:$M$133,2,0)</f>
        <v>% DD</v>
      </c>
    </row>
    <row r="1634" spans="2:7" x14ac:dyDescent="0.25">
      <c r="B1634" s="7" t="s">
        <v>156</v>
      </c>
      <c r="C1634" s="7" t="s">
        <v>136</v>
      </c>
      <c r="D1634" s="7" t="s">
        <v>119</v>
      </c>
      <c r="E1634" s="9" t="e">
        <v>#DIV/0!</v>
      </c>
      <c r="F1634" s="7" t="s">
        <v>134</v>
      </c>
      <c r="G1634" s="7" t="str">
        <f>VLOOKUP(Table1[Parameter],$L$5:$M$133,2,0)</f>
        <v>% DD</v>
      </c>
    </row>
    <row r="1635" spans="2:7" x14ac:dyDescent="0.25">
      <c r="B1635" s="7" t="s">
        <v>156</v>
      </c>
      <c r="C1635" s="7" t="s">
        <v>137</v>
      </c>
      <c r="D1635" s="7" t="s">
        <v>119</v>
      </c>
      <c r="E1635" s="9" t="e">
        <v>#DIV/0!</v>
      </c>
      <c r="F1635" s="7" t="s">
        <v>134</v>
      </c>
      <c r="G1635" s="7" t="str">
        <f>VLOOKUP(Table1[Parameter],$L$5:$M$133,2,0)</f>
        <v>% DD</v>
      </c>
    </row>
    <row r="1636" spans="2:7" x14ac:dyDescent="0.25">
      <c r="B1636" s="7" t="s">
        <v>156</v>
      </c>
      <c r="C1636" s="7" t="s">
        <v>138</v>
      </c>
      <c r="D1636" s="7" t="s">
        <v>119</v>
      </c>
      <c r="E1636" s="9" t="e">
        <v>#DIV/0!</v>
      </c>
      <c r="F1636" s="7" t="s">
        <v>134</v>
      </c>
      <c r="G1636" s="7" t="str">
        <f>VLOOKUP(Table1[Parameter],$L$5:$M$133,2,0)</f>
        <v>% DD</v>
      </c>
    </row>
    <row r="1637" spans="2:7" x14ac:dyDescent="0.25">
      <c r="B1637" s="7" t="s">
        <v>156</v>
      </c>
      <c r="C1637" s="7" t="s">
        <v>139</v>
      </c>
      <c r="D1637" s="7" t="s">
        <v>119</v>
      </c>
      <c r="E1637" s="9" t="e">
        <v>#DIV/0!</v>
      </c>
      <c r="F1637" s="7" t="s">
        <v>134</v>
      </c>
      <c r="G1637" s="7" t="str">
        <f>VLOOKUP(Table1[Parameter],$L$5:$M$133,2,0)</f>
        <v>% DD</v>
      </c>
    </row>
    <row r="1638" spans="2:7" x14ac:dyDescent="0.25">
      <c r="B1638" s="7" t="s">
        <v>156</v>
      </c>
      <c r="C1638" s="7" t="s">
        <v>140</v>
      </c>
      <c r="D1638" s="7" t="s">
        <v>119</v>
      </c>
      <c r="E1638" s="9" t="e">
        <v>#DIV/0!</v>
      </c>
      <c r="F1638" s="7" t="s">
        <v>134</v>
      </c>
      <c r="G1638" s="7" t="str">
        <f>VLOOKUP(Table1[Parameter],$L$5:$M$133,2,0)</f>
        <v>% DD</v>
      </c>
    </row>
    <row r="1639" spans="2:7" x14ac:dyDescent="0.25">
      <c r="B1639" s="7" t="s">
        <v>156</v>
      </c>
      <c r="C1639" s="7" t="s">
        <v>141</v>
      </c>
      <c r="D1639" s="7" t="s">
        <v>119</v>
      </c>
      <c r="E1639" s="9" t="e">
        <v>#DIV/0!</v>
      </c>
      <c r="F1639" s="7" t="s">
        <v>134</v>
      </c>
      <c r="G1639" s="7" t="str">
        <f>VLOOKUP(Table1[Parameter],$L$5:$M$133,2,0)</f>
        <v>% DD</v>
      </c>
    </row>
    <row r="1640" spans="2:7" x14ac:dyDescent="0.25">
      <c r="B1640" s="7" t="s">
        <v>156</v>
      </c>
      <c r="C1640" s="7" t="s">
        <v>142</v>
      </c>
      <c r="D1640" s="7" t="s">
        <v>119</v>
      </c>
      <c r="E1640" s="9" t="e">
        <v>#DIV/0!</v>
      </c>
      <c r="F1640" s="7" t="s">
        <v>134</v>
      </c>
      <c r="G1640" s="7" t="str">
        <f>VLOOKUP(Table1[Parameter],$L$5:$M$133,2,0)</f>
        <v>% DD</v>
      </c>
    </row>
    <row r="1641" spans="2:7" x14ac:dyDescent="0.25">
      <c r="B1641" s="7" t="s">
        <v>156</v>
      </c>
      <c r="C1641" s="7" t="s">
        <v>143</v>
      </c>
      <c r="D1641" s="7" t="s">
        <v>119</v>
      </c>
      <c r="E1641" s="9" t="e">
        <v>#DIV/0!</v>
      </c>
      <c r="F1641" s="7" t="s">
        <v>134</v>
      </c>
      <c r="G1641" s="7" t="str">
        <f>VLOOKUP(Table1[Parameter],$L$5:$M$133,2,0)</f>
        <v>% DD</v>
      </c>
    </row>
    <row r="1642" spans="2:7" x14ac:dyDescent="0.25">
      <c r="B1642" s="7" t="s">
        <v>156</v>
      </c>
      <c r="C1642" s="7" t="s">
        <v>144</v>
      </c>
      <c r="D1642" s="7" t="s">
        <v>119</v>
      </c>
      <c r="E1642" s="9" t="e">
        <v>#DIV/0!</v>
      </c>
      <c r="F1642" s="7" t="s">
        <v>134</v>
      </c>
      <c r="G1642" s="7" t="str">
        <f>VLOOKUP(Table1[Parameter],$L$5:$M$133,2,0)</f>
        <v>% DD</v>
      </c>
    </row>
    <row r="1643" spans="2:7" x14ac:dyDescent="0.25">
      <c r="B1643" s="7" t="s">
        <v>156</v>
      </c>
      <c r="C1643" s="7" t="s">
        <v>133</v>
      </c>
      <c r="D1643" s="7" t="s">
        <v>120</v>
      </c>
      <c r="E1643" s="9">
        <v>0.27460837035305119</v>
      </c>
      <c r="F1643" s="7" t="s">
        <v>134</v>
      </c>
      <c r="G1643" s="7" t="str">
        <f>VLOOKUP(Table1[Parameter],$L$5:$M$133,2,0)</f>
        <v>% DD</v>
      </c>
    </row>
    <row r="1644" spans="2:7" x14ac:dyDescent="0.25">
      <c r="B1644" s="7" t="s">
        <v>156</v>
      </c>
      <c r="C1644" s="7" t="s">
        <v>136</v>
      </c>
      <c r="D1644" s="7" t="s">
        <v>120</v>
      </c>
      <c r="E1644" s="9">
        <v>0.29752310536044363</v>
      </c>
      <c r="F1644" s="7" t="s">
        <v>134</v>
      </c>
      <c r="G1644" s="7" t="str">
        <f>VLOOKUP(Table1[Parameter],$L$5:$M$133,2,0)</f>
        <v>% DD</v>
      </c>
    </row>
    <row r="1645" spans="2:7" x14ac:dyDescent="0.25">
      <c r="B1645" s="7" t="s">
        <v>156</v>
      </c>
      <c r="C1645" s="7" t="s">
        <v>137</v>
      </c>
      <c r="D1645" s="7" t="s">
        <v>120</v>
      </c>
      <c r="E1645" s="9">
        <v>0.32350707300863957</v>
      </c>
      <c r="F1645" s="7" t="s">
        <v>134</v>
      </c>
      <c r="G1645" s="7" t="str">
        <f>VLOOKUP(Table1[Parameter],$L$5:$M$133,2,0)</f>
        <v>% DD</v>
      </c>
    </row>
    <row r="1646" spans="2:7" x14ac:dyDescent="0.25">
      <c r="B1646" s="7" t="s">
        <v>156</v>
      </c>
      <c r="C1646" s="7" t="s">
        <v>138</v>
      </c>
      <c r="D1646" s="7" t="s">
        <v>120</v>
      </c>
      <c r="E1646" s="9">
        <v>0.31408236444637622</v>
      </c>
      <c r="F1646" s="7" t="s">
        <v>134</v>
      </c>
      <c r="G1646" s="7" t="str">
        <f>VLOOKUP(Table1[Parameter],$L$5:$M$133,2,0)</f>
        <v>% DD</v>
      </c>
    </row>
    <row r="1647" spans="2:7" x14ac:dyDescent="0.25">
      <c r="B1647" s="7" t="s">
        <v>156</v>
      </c>
      <c r="C1647" s="7" t="s">
        <v>139</v>
      </c>
      <c r="D1647" s="7" t="s">
        <v>120</v>
      </c>
      <c r="E1647" s="9">
        <v>0.32958299848200728</v>
      </c>
      <c r="F1647" s="7" t="s">
        <v>134</v>
      </c>
      <c r="G1647" s="7" t="str">
        <f>VLOOKUP(Table1[Parameter],$L$5:$M$133,2,0)</f>
        <v>% DD</v>
      </c>
    </row>
    <row r="1648" spans="2:7" x14ac:dyDescent="0.25">
      <c r="B1648" s="7" t="s">
        <v>156</v>
      </c>
      <c r="C1648" s="7" t="s">
        <v>140</v>
      </c>
      <c r="D1648" s="7" t="s">
        <v>120</v>
      </c>
      <c r="E1648" s="9">
        <v>0.33463018010141632</v>
      </c>
      <c r="F1648" s="7" t="s">
        <v>134</v>
      </c>
      <c r="G1648" s="7" t="str">
        <f>VLOOKUP(Table1[Parameter],$L$5:$M$133,2,0)</f>
        <v>% DD</v>
      </c>
    </row>
    <row r="1649" spans="2:7" x14ac:dyDescent="0.25">
      <c r="B1649" s="7" t="s">
        <v>156</v>
      </c>
      <c r="C1649" s="7" t="s">
        <v>141</v>
      </c>
      <c r="D1649" s="7" t="s">
        <v>120</v>
      </c>
      <c r="E1649" s="9">
        <v>0.32421219878188717</v>
      </c>
      <c r="F1649" s="7" t="s">
        <v>134</v>
      </c>
      <c r="G1649" s="7" t="str">
        <f>VLOOKUP(Table1[Parameter],$L$5:$M$133,2,0)</f>
        <v>% DD</v>
      </c>
    </row>
    <row r="1650" spans="2:7" x14ac:dyDescent="0.25">
      <c r="B1650" s="7" t="s">
        <v>156</v>
      </c>
      <c r="C1650" s="7" t="s">
        <v>142</v>
      </c>
      <c r="D1650" s="7" t="s">
        <v>120</v>
      </c>
      <c r="E1650" s="9">
        <v>0.343756767291784</v>
      </c>
      <c r="F1650" s="7" t="s">
        <v>134</v>
      </c>
      <c r="G1650" s="7" t="str">
        <f>VLOOKUP(Table1[Parameter],$L$5:$M$133,2,0)</f>
        <v>% DD</v>
      </c>
    </row>
    <row r="1651" spans="2:7" x14ac:dyDescent="0.25">
      <c r="B1651" s="7" t="s">
        <v>156</v>
      </c>
      <c r="C1651" s="7" t="s">
        <v>143</v>
      </c>
      <c r="D1651" s="7" t="s">
        <v>120</v>
      </c>
      <c r="E1651" s="9">
        <v>0.34910183926143279</v>
      </c>
      <c r="F1651" s="7" t="s">
        <v>134</v>
      </c>
      <c r="G1651" s="7" t="str">
        <f>VLOOKUP(Table1[Parameter],$L$5:$M$133,2,0)</f>
        <v>% DD</v>
      </c>
    </row>
    <row r="1652" spans="2:7" x14ac:dyDescent="0.25">
      <c r="B1652" s="7" t="s">
        <v>156</v>
      </c>
      <c r="C1652" s="7" t="s">
        <v>144</v>
      </c>
      <c r="D1652" s="7" t="s">
        <v>120</v>
      </c>
      <c r="E1652" s="9">
        <v>0.35312401973365271</v>
      </c>
      <c r="F1652" s="7" t="s">
        <v>134</v>
      </c>
      <c r="G1652" s="7" t="str">
        <f>VLOOKUP(Table1[Parameter],$L$5:$M$133,2,0)</f>
        <v>% DD</v>
      </c>
    </row>
    <row r="1653" spans="2:7" x14ac:dyDescent="0.25">
      <c r="B1653" s="7" t="s">
        <v>156</v>
      </c>
      <c r="C1653" s="7" t="s">
        <v>133</v>
      </c>
      <c r="D1653" s="7" t="s">
        <v>53</v>
      </c>
      <c r="E1653" s="9">
        <v>0.1316068550097565</v>
      </c>
      <c r="F1653" s="7" t="s">
        <v>134</v>
      </c>
      <c r="G1653" s="7" t="str">
        <f>VLOOKUP(Table1[Parameter],$L$5:$M$133,2,0)</f>
        <v>% Efficiency Metrics</v>
      </c>
    </row>
    <row r="1654" spans="2:7" x14ac:dyDescent="0.25">
      <c r="B1654" s="7" t="s">
        <v>156</v>
      </c>
      <c r="C1654" s="7" t="s">
        <v>136</v>
      </c>
      <c r="D1654" s="7" t="s">
        <v>53</v>
      </c>
      <c r="E1654" s="9">
        <v>0.16425496602873296</v>
      </c>
      <c r="F1654" s="7" t="s">
        <v>134</v>
      </c>
      <c r="G1654" s="7" t="str">
        <f>VLOOKUP(Table1[Parameter],$L$5:$M$133,2,0)</f>
        <v>% Efficiency Metrics</v>
      </c>
    </row>
    <row r="1655" spans="2:7" x14ac:dyDescent="0.25">
      <c r="B1655" s="7" t="s">
        <v>156</v>
      </c>
      <c r="C1655" s="7" t="s">
        <v>137</v>
      </c>
      <c r="D1655" s="7" t="s">
        <v>53</v>
      </c>
      <c r="E1655" s="9">
        <v>0.20821705652879038</v>
      </c>
      <c r="F1655" s="7" t="s">
        <v>134</v>
      </c>
      <c r="G1655" s="7" t="str">
        <f>VLOOKUP(Table1[Parameter],$L$5:$M$133,2,0)</f>
        <v>% Efficiency Metrics</v>
      </c>
    </row>
    <row r="1656" spans="2:7" x14ac:dyDescent="0.25">
      <c r="B1656" s="7" t="s">
        <v>156</v>
      </c>
      <c r="C1656" s="7" t="s">
        <v>138</v>
      </c>
      <c r="D1656" s="7" t="s">
        <v>53</v>
      </c>
      <c r="E1656" s="9">
        <v>0.18880480947538436</v>
      </c>
      <c r="F1656" s="7" t="s">
        <v>134</v>
      </c>
      <c r="G1656" s="7" t="str">
        <f>VLOOKUP(Table1[Parameter],$L$5:$M$133,2,0)</f>
        <v>% Efficiency Metrics</v>
      </c>
    </row>
    <row r="1657" spans="2:7" x14ac:dyDescent="0.25">
      <c r="B1657" s="7" t="s">
        <v>156</v>
      </c>
      <c r="C1657" s="7" t="s">
        <v>139</v>
      </c>
      <c r="D1657" s="7" t="s">
        <v>53</v>
      </c>
      <c r="E1657" s="9">
        <v>0.19026077700904739</v>
      </c>
      <c r="F1657" s="7" t="s">
        <v>134</v>
      </c>
      <c r="G1657" s="7" t="str">
        <f>VLOOKUP(Table1[Parameter],$L$5:$M$133,2,0)</f>
        <v>% Efficiency Metrics</v>
      </c>
    </row>
    <row r="1658" spans="2:7" x14ac:dyDescent="0.25">
      <c r="B1658" s="7" t="s">
        <v>156</v>
      </c>
      <c r="C1658" s="7" t="s">
        <v>140</v>
      </c>
      <c r="D1658" s="7" t="s">
        <v>53</v>
      </c>
      <c r="E1658" s="9">
        <v>0.18203453884424034</v>
      </c>
      <c r="F1658" s="7" t="s">
        <v>134</v>
      </c>
      <c r="G1658" s="7" t="str">
        <f>VLOOKUP(Table1[Parameter],$L$5:$M$133,2,0)</f>
        <v>% Efficiency Metrics</v>
      </c>
    </row>
    <row r="1659" spans="2:7" x14ac:dyDescent="0.25">
      <c r="B1659" s="7" t="s">
        <v>156</v>
      </c>
      <c r="C1659" s="7" t="s">
        <v>141</v>
      </c>
      <c r="D1659" s="7" t="s">
        <v>53</v>
      </c>
      <c r="E1659" s="9">
        <v>0.17336805752137238</v>
      </c>
      <c r="F1659" s="7" t="s">
        <v>134</v>
      </c>
      <c r="G1659" s="7" t="str">
        <f>VLOOKUP(Table1[Parameter],$L$5:$M$133,2,0)</f>
        <v>% Efficiency Metrics</v>
      </c>
    </row>
    <row r="1660" spans="2:7" x14ac:dyDescent="0.25">
      <c r="B1660" s="7" t="s">
        <v>156</v>
      </c>
      <c r="C1660" s="7" t="s">
        <v>142</v>
      </c>
      <c r="D1660" s="7" t="s">
        <v>53</v>
      </c>
      <c r="E1660" s="9">
        <v>0.16427975151508581</v>
      </c>
      <c r="F1660" s="7" t="s">
        <v>134</v>
      </c>
      <c r="G1660" s="7" t="str">
        <f>VLOOKUP(Table1[Parameter],$L$5:$M$133,2,0)</f>
        <v>% Efficiency Metrics</v>
      </c>
    </row>
    <row r="1661" spans="2:7" x14ac:dyDescent="0.25">
      <c r="B1661" s="7" t="s">
        <v>156</v>
      </c>
      <c r="C1661" s="7" t="s">
        <v>143</v>
      </c>
      <c r="D1661" s="7" t="s">
        <v>53</v>
      </c>
      <c r="E1661" s="9">
        <v>0.19195213069081235</v>
      </c>
      <c r="F1661" s="7" t="s">
        <v>134</v>
      </c>
      <c r="G1661" s="7" t="str">
        <f>VLOOKUP(Table1[Parameter],$L$5:$M$133,2,0)</f>
        <v>% Efficiency Metrics</v>
      </c>
    </row>
    <row r="1662" spans="2:7" x14ac:dyDescent="0.25">
      <c r="B1662" s="7" t="s">
        <v>156</v>
      </c>
      <c r="C1662" s="7" t="s">
        <v>144</v>
      </c>
      <c r="D1662" s="7" t="s">
        <v>53</v>
      </c>
      <c r="E1662" s="9">
        <v>0.20640394536901394</v>
      </c>
      <c r="F1662" s="7" t="s">
        <v>134</v>
      </c>
      <c r="G1662" s="7" t="str">
        <f>VLOOKUP(Table1[Parameter],$L$5:$M$133,2,0)</f>
        <v>% Efficiency Metrics</v>
      </c>
    </row>
    <row r="1663" spans="2:7" x14ac:dyDescent="0.25">
      <c r="B1663" s="7" t="s">
        <v>156</v>
      </c>
      <c r="C1663" s="7" t="s">
        <v>133</v>
      </c>
      <c r="D1663" s="7" t="s">
        <v>121</v>
      </c>
      <c r="E1663" s="9">
        <v>0.84689766317485893</v>
      </c>
      <c r="F1663" s="7" t="s">
        <v>134</v>
      </c>
      <c r="G1663" s="7" t="str">
        <f>VLOOKUP(Table1[Parameter],$L$5:$M$133,2,0)</f>
        <v>% DD</v>
      </c>
    </row>
    <row r="1664" spans="2:7" x14ac:dyDescent="0.25">
      <c r="B1664" s="7" t="s">
        <v>156</v>
      </c>
      <c r="C1664" s="7" t="s">
        <v>136</v>
      </c>
      <c r="D1664" s="7" t="s">
        <v>121</v>
      </c>
      <c r="E1664" s="9">
        <v>0.89232712346068832</v>
      </c>
      <c r="F1664" s="7" t="s">
        <v>134</v>
      </c>
      <c r="G1664" s="7" t="str">
        <f>VLOOKUP(Table1[Parameter],$L$5:$M$133,2,0)</f>
        <v>% DD</v>
      </c>
    </row>
    <row r="1665" spans="2:7" x14ac:dyDescent="0.25">
      <c r="B1665" s="7" t="s">
        <v>156</v>
      </c>
      <c r="C1665" s="7" t="s">
        <v>137</v>
      </c>
      <c r="D1665" s="7" t="s">
        <v>121</v>
      </c>
      <c r="E1665" s="9">
        <v>1.0573994807381939</v>
      </c>
      <c r="F1665" s="7" t="s">
        <v>134</v>
      </c>
      <c r="G1665" s="7" t="str">
        <f>VLOOKUP(Table1[Parameter],$L$5:$M$133,2,0)</f>
        <v>% DD</v>
      </c>
    </row>
    <row r="1666" spans="2:7" x14ac:dyDescent="0.25">
      <c r="B1666" s="7" t="s">
        <v>156</v>
      </c>
      <c r="C1666" s="7" t="s">
        <v>138</v>
      </c>
      <c r="D1666" s="7" t="s">
        <v>121</v>
      </c>
      <c r="E1666" s="9">
        <v>0.93742574257425737</v>
      </c>
      <c r="F1666" s="7" t="s">
        <v>134</v>
      </c>
      <c r="G1666" s="7" t="str">
        <f>VLOOKUP(Table1[Parameter],$L$5:$M$133,2,0)</f>
        <v>% DD</v>
      </c>
    </row>
    <row r="1667" spans="2:7" x14ac:dyDescent="0.25">
      <c r="B1667" s="7" t="s">
        <v>156</v>
      </c>
      <c r="C1667" s="7" t="s">
        <v>139</v>
      </c>
      <c r="D1667" s="7" t="s">
        <v>121</v>
      </c>
      <c r="E1667" s="9">
        <v>0.86473526473526474</v>
      </c>
      <c r="F1667" s="7" t="s">
        <v>134</v>
      </c>
      <c r="G1667" s="7" t="str">
        <f>VLOOKUP(Table1[Parameter],$L$5:$M$133,2,0)</f>
        <v>% DD</v>
      </c>
    </row>
    <row r="1668" spans="2:7" x14ac:dyDescent="0.25">
      <c r="B1668" s="7" t="s">
        <v>156</v>
      </c>
      <c r="C1668" s="7" t="s">
        <v>140</v>
      </c>
      <c r="D1668" s="7" t="s">
        <v>121</v>
      </c>
      <c r="E1668" s="9">
        <v>0.7722225872150319</v>
      </c>
      <c r="F1668" s="7" t="s">
        <v>134</v>
      </c>
      <c r="G1668" s="7" t="str">
        <f>VLOOKUP(Table1[Parameter],$L$5:$M$133,2,0)</f>
        <v>% DD</v>
      </c>
    </row>
    <row r="1669" spans="2:7" x14ac:dyDescent="0.25">
      <c r="B1669" s="7" t="s">
        <v>156</v>
      </c>
      <c r="C1669" s="7" t="s">
        <v>141</v>
      </c>
      <c r="D1669" s="7" t="s">
        <v>121</v>
      </c>
      <c r="E1669" s="9">
        <v>0.86290901965906863</v>
      </c>
      <c r="F1669" s="7" t="s">
        <v>134</v>
      </c>
      <c r="G1669" s="7" t="str">
        <f>VLOOKUP(Table1[Parameter],$L$5:$M$133,2,0)</f>
        <v>% DD</v>
      </c>
    </row>
    <row r="1670" spans="2:7" x14ac:dyDescent="0.25">
      <c r="B1670" s="7" t="s">
        <v>156</v>
      </c>
      <c r="C1670" s="7" t="s">
        <v>142</v>
      </c>
      <c r="D1670" s="7" t="s">
        <v>121</v>
      </c>
      <c r="E1670" s="9">
        <v>0.96145977694185969</v>
      </c>
      <c r="F1670" s="7" t="s">
        <v>134</v>
      </c>
      <c r="G1670" s="7" t="str">
        <f>VLOOKUP(Table1[Parameter],$L$5:$M$133,2,0)</f>
        <v>% DD</v>
      </c>
    </row>
    <row r="1671" spans="2:7" x14ac:dyDescent="0.25">
      <c r="B1671" s="7" t="s">
        <v>156</v>
      </c>
      <c r="C1671" s="7" t="s">
        <v>143</v>
      </c>
      <c r="D1671" s="7" t="s">
        <v>121</v>
      </c>
      <c r="E1671" s="9">
        <v>2.3097476496783771</v>
      </c>
      <c r="F1671" s="7" t="s">
        <v>134</v>
      </c>
      <c r="G1671" s="7" t="str">
        <f>VLOOKUP(Table1[Parameter],$L$5:$M$133,2,0)</f>
        <v>% DD</v>
      </c>
    </row>
    <row r="1672" spans="2:7" x14ac:dyDescent="0.25">
      <c r="B1672" s="7" t="s">
        <v>156</v>
      </c>
      <c r="C1672" s="7" t="s">
        <v>144</v>
      </c>
      <c r="D1672" s="7" t="s">
        <v>121</v>
      </c>
      <c r="E1672" s="9">
        <v>1.2791394815729149</v>
      </c>
      <c r="F1672" s="7" t="s">
        <v>134</v>
      </c>
      <c r="G1672" s="7" t="str">
        <f>VLOOKUP(Table1[Parameter],$L$5:$M$133,2,0)</f>
        <v>% DD</v>
      </c>
    </row>
    <row r="1673" spans="2:7" x14ac:dyDescent="0.25">
      <c r="B1673" s="7" t="s">
        <v>156</v>
      </c>
      <c r="C1673" s="7" t="s">
        <v>133</v>
      </c>
      <c r="D1673" s="7" t="s">
        <v>16</v>
      </c>
      <c r="E1673" s="9">
        <v>0</v>
      </c>
      <c r="F1673" s="7" t="s">
        <v>134</v>
      </c>
      <c r="G1673" s="7" t="str">
        <f>VLOOKUP(Table1[Parameter],$L$5:$M$133,2,0)</f>
        <v>% Growth</v>
      </c>
    </row>
    <row r="1674" spans="2:7" x14ac:dyDescent="0.25">
      <c r="B1674" s="7" t="s">
        <v>156</v>
      </c>
      <c r="C1674" s="7" t="s">
        <v>136</v>
      </c>
      <c r="D1674" s="7" t="s">
        <v>16</v>
      </c>
      <c r="E1674" s="9">
        <v>0.22683889030287596</v>
      </c>
      <c r="F1674" s="7" t="s">
        <v>134</v>
      </c>
      <c r="G1674" s="7" t="str">
        <f>VLOOKUP(Table1[Parameter],$L$5:$M$133,2,0)</f>
        <v>% Growth</v>
      </c>
    </row>
    <row r="1675" spans="2:7" x14ac:dyDescent="0.25">
      <c r="B1675" s="7" t="s">
        <v>156</v>
      </c>
      <c r="C1675" s="7" t="s">
        <v>137</v>
      </c>
      <c r="D1675" s="7" t="s">
        <v>16</v>
      </c>
      <c r="E1675" s="9">
        <v>0.18325467212973057</v>
      </c>
      <c r="F1675" s="7" t="s">
        <v>134</v>
      </c>
      <c r="G1675" s="7" t="str">
        <f>VLOOKUP(Table1[Parameter],$L$5:$M$133,2,0)</f>
        <v>% Growth</v>
      </c>
    </row>
    <row r="1676" spans="2:7" x14ac:dyDescent="0.25">
      <c r="B1676" s="7" t="s">
        <v>156</v>
      </c>
      <c r="C1676" s="7" t="s">
        <v>138</v>
      </c>
      <c r="D1676" s="7" t="s">
        <v>16</v>
      </c>
      <c r="E1676" s="9">
        <v>-2.3011849276039942E-2</v>
      </c>
      <c r="F1676" s="7" t="s">
        <v>134</v>
      </c>
      <c r="G1676" s="7" t="str">
        <f>VLOOKUP(Table1[Parameter],$L$5:$M$133,2,0)</f>
        <v>% Growth</v>
      </c>
    </row>
    <row r="1677" spans="2:7" x14ac:dyDescent="0.25">
      <c r="B1677" s="7" t="s">
        <v>156</v>
      </c>
      <c r="C1677" s="7" t="s">
        <v>139</v>
      </c>
      <c r="D1677" s="7" t="s">
        <v>16</v>
      </c>
      <c r="E1677" s="9">
        <v>0.18020577854878272</v>
      </c>
      <c r="F1677" s="7" t="s">
        <v>134</v>
      </c>
      <c r="G1677" s="7" t="str">
        <f>VLOOKUP(Table1[Parameter],$L$5:$M$133,2,0)</f>
        <v>% Growth</v>
      </c>
    </row>
    <row r="1678" spans="2:7" x14ac:dyDescent="0.25">
      <c r="B1678" s="7" t="s">
        <v>156</v>
      </c>
      <c r="C1678" s="7" t="s">
        <v>140</v>
      </c>
      <c r="D1678" s="7" t="s">
        <v>16</v>
      </c>
      <c r="E1678" s="9">
        <v>5.9530145214019559E-2</v>
      </c>
      <c r="F1678" s="7" t="s">
        <v>134</v>
      </c>
      <c r="G1678" s="7" t="str">
        <f>VLOOKUP(Table1[Parameter],$L$5:$M$133,2,0)</f>
        <v>% Growth</v>
      </c>
    </row>
    <row r="1679" spans="2:7" x14ac:dyDescent="0.25">
      <c r="B1679" s="7" t="s">
        <v>156</v>
      </c>
      <c r="C1679" s="7" t="s">
        <v>141</v>
      </c>
      <c r="D1679" s="7" t="s">
        <v>16</v>
      </c>
      <c r="E1679" s="9">
        <v>5.6197378492154559E-2</v>
      </c>
      <c r="F1679" s="7" t="s">
        <v>134</v>
      </c>
      <c r="G1679" s="7" t="str">
        <f>VLOOKUP(Table1[Parameter],$L$5:$M$133,2,0)</f>
        <v>% Growth</v>
      </c>
    </row>
    <row r="1680" spans="2:7" x14ac:dyDescent="0.25">
      <c r="B1680" s="7" t="s">
        <v>156</v>
      </c>
      <c r="C1680" s="7" t="s">
        <v>142</v>
      </c>
      <c r="D1680" s="7" t="s">
        <v>16</v>
      </c>
      <c r="E1680" s="9">
        <v>4.4431863216894074E-2</v>
      </c>
      <c r="F1680" s="7" t="s">
        <v>134</v>
      </c>
      <c r="G1680" s="7" t="str">
        <f>VLOOKUP(Table1[Parameter],$L$5:$M$133,2,0)</f>
        <v>% Growth</v>
      </c>
    </row>
    <row r="1681" spans="2:7" x14ac:dyDescent="0.25">
      <c r="B1681" s="7" t="s">
        <v>156</v>
      </c>
      <c r="C1681" s="7" t="s">
        <v>143</v>
      </c>
      <c r="D1681" s="7" t="s">
        <v>16</v>
      </c>
      <c r="E1681" s="9">
        <v>2.7309489478420268E-2</v>
      </c>
      <c r="F1681" s="7" t="s">
        <v>134</v>
      </c>
      <c r="G1681" s="7" t="str">
        <f>VLOOKUP(Table1[Parameter],$L$5:$M$133,2,0)</f>
        <v>% Growth</v>
      </c>
    </row>
    <row r="1682" spans="2:7" x14ac:dyDescent="0.25">
      <c r="B1682" s="7" t="s">
        <v>156</v>
      </c>
      <c r="C1682" s="7" t="s">
        <v>144</v>
      </c>
      <c r="D1682" s="7" t="s">
        <v>16</v>
      </c>
      <c r="E1682" s="9">
        <v>0.15980708752822981</v>
      </c>
      <c r="F1682" s="7" t="s">
        <v>134</v>
      </c>
      <c r="G1682" s="7" t="str">
        <f>VLOOKUP(Table1[Parameter],$L$5:$M$133,2,0)</f>
        <v>% Growth</v>
      </c>
    </row>
    <row r="1683" spans="2:7" x14ac:dyDescent="0.25">
      <c r="B1683" s="7" t="s">
        <v>156</v>
      </c>
      <c r="C1683" s="7" t="s">
        <v>133</v>
      </c>
      <c r="D1683" s="7" t="s">
        <v>18</v>
      </c>
      <c r="E1683" s="9">
        <v>0</v>
      </c>
      <c r="F1683" s="7" t="s">
        <v>134</v>
      </c>
      <c r="G1683" s="7" t="str">
        <f>VLOOKUP(Table1[Parameter],$L$5:$M$133,2,0)</f>
        <v>% Growth</v>
      </c>
    </row>
    <row r="1684" spans="2:7" x14ac:dyDescent="0.25">
      <c r="B1684" s="7" t="s">
        <v>156</v>
      </c>
      <c r="C1684" s="7" t="s">
        <v>136</v>
      </c>
      <c r="D1684" s="7" t="s">
        <v>18</v>
      </c>
      <c r="E1684" s="9">
        <v>0.54360015467904121</v>
      </c>
      <c r="F1684" s="7" t="s">
        <v>134</v>
      </c>
      <c r="G1684" s="7" t="str">
        <f>VLOOKUP(Table1[Parameter],$L$5:$M$133,2,0)</f>
        <v>% Growth</v>
      </c>
    </row>
    <row r="1685" spans="2:7" x14ac:dyDescent="0.25">
      <c r="B1685" s="7" t="s">
        <v>156</v>
      </c>
      <c r="C1685" s="7" t="s">
        <v>137</v>
      </c>
      <c r="D1685" s="7" t="s">
        <v>18</v>
      </c>
      <c r="E1685" s="9">
        <v>0.47485438717354533</v>
      </c>
      <c r="F1685" s="7" t="s">
        <v>134</v>
      </c>
      <c r="G1685" s="7" t="str">
        <f>VLOOKUP(Table1[Parameter],$L$5:$M$133,2,0)</f>
        <v>% Growth</v>
      </c>
    </row>
    <row r="1686" spans="2:7" x14ac:dyDescent="0.25">
      <c r="B1686" s="7" t="s">
        <v>156</v>
      </c>
      <c r="C1686" s="7" t="s">
        <v>138</v>
      </c>
      <c r="D1686" s="7" t="s">
        <v>18</v>
      </c>
      <c r="E1686" s="9">
        <v>-0.12285022718586747</v>
      </c>
      <c r="F1686" s="7" t="s">
        <v>134</v>
      </c>
      <c r="G1686" s="7" t="str">
        <f>VLOOKUP(Table1[Parameter],$L$5:$M$133,2,0)</f>
        <v>% Growth</v>
      </c>
    </row>
    <row r="1687" spans="2:7" x14ac:dyDescent="0.25">
      <c r="B1687" s="7" t="s">
        <v>156</v>
      </c>
      <c r="C1687" s="7" t="s">
        <v>139</v>
      </c>
      <c r="D1687" s="7" t="s">
        <v>18</v>
      </c>
      <c r="E1687" s="9">
        <v>0.21296475600309872</v>
      </c>
      <c r="F1687" s="7" t="s">
        <v>134</v>
      </c>
      <c r="G1687" s="7" t="str">
        <f>VLOOKUP(Table1[Parameter],$L$5:$M$133,2,0)</f>
        <v>% Growth</v>
      </c>
    </row>
    <row r="1688" spans="2:7" x14ac:dyDescent="0.25">
      <c r="B1688" s="7" t="s">
        <v>156</v>
      </c>
      <c r="C1688" s="7" t="s">
        <v>140</v>
      </c>
      <c r="D1688" s="7" t="s">
        <v>18</v>
      </c>
      <c r="E1688" s="9">
        <v>4.0351227299940229E-2</v>
      </c>
      <c r="F1688" s="7" t="s">
        <v>134</v>
      </c>
      <c r="G1688" s="7" t="str">
        <f>VLOOKUP(Table1[Parameter],$L$5:$M$133,2,0)</f>
        <v>% Growth</v>
      </c>
    </row>
    <row r="1689" spans="2:7" x14ac:dyDescent="0.25">
      <c r="B1689" s="7" t="s">
        <v>156</v>
      </c>
      <c r="C1689" s="7" t="s">
        <v>141</v>
      </c>
      <c r="D1689" s="7" t="s">
        <v>18</v>
      </c>
      <c r="E1689" s="9">
        <v>-1.1739430675977047E-2</v>
      </c>
      <c r="F1689" s="7" t="s">
        <v>134</v>
      </c>
      <c r="G1689" s="7" t="str">
        <f>VLOOKUP(Table1[Parameter],$L$5:$M$133,2,0)</f>
        <v>% Growth</v>
      </c>
    </row>
    <row r="1690" spans="2:7" x14ac:dyDescent="0.25">
      <c r="B1690" s="7" t="s">
        <v>156</v>
      </c>
      <c r="C1690" s="7" t="s">
        <v>142</v>
      </c>
      <c r="D1690" s="7" t="s">
        <v>18</v>
      </c>
      <c r="E1690" s="9">
        <v>3.9635093167702085E-2</v>
      </c>
      <c r="F1690" s="7" t="s">
        <v>134</v>
      </c>
      <c r="G1690" s="7" t="str">
        <f>VLOOKUP(Table1[Parameter],$L$5:$M$133,2,0)</f>
        <v>% Growth</v>
      </c>
    </row>
    <row r="1691" spans="2:7" x14ac:dyDescent="0.25">
      <c r="B1691" s="7" t="s">
        <v>156</v>
      </c>
      <c r="C1691" s="7" t="s">
        <v>143</v>
      </c>
      <c r="D1691" s="7" t="s">
        <v>18</v>
      </c>
      <c r="E1691" s="9">
        <v>0.18972405810089343</v>
      </c>
      <c r="F1691" s="7" t="s">
        <v>134</v>
      </c>
      <c r="G1691" s="7" t="str">
        <f>VLOOKUP(Table1[Parameter],$L$5:$M$133,2,0)</f>
        <v>% Growth</v>
      </c>
    </row>
    <row r="1692" spans="2:7" x14ac:dyDescent="0.25">
      <c r="B1692" s="7" t="s">
        <v>156</v>
      </c>
      <c r="C1692" s="7" t="s">
        <v>144</v>
      </c>
      <c r="D1692" s="7" t="s">
        <v>18</v>
      </c>
      <c r="E1692" s="9">
        <v>0.23036846400100375</v>
      </c>
      <c r="F1692" s="7" t="s">
        <v>134</v>
      </c>
      <c r="G1692" s="7" t="str">
        <f>VLOOKUP(Table1[Parameter],$L$5:$M$133,2,0)</f>
        <v>% Growth</v>
      </c>
    </row>
    <row r="1693" spans="2:7" x14ac:dyDescent="0.25">
      <c r="B1693" s="7" t="s">
        <v>156</v>
      </c>
      <c r="C1693" s="7" t="s">
        <v>133</v>
      </c>
      <c r="D1693" s="7" t="s">
        <v>21</v>
      </c>
      <c r="E1693" s="9">
        <v>0</v>
      </c>
      <c r="F1693" s="7" t="s">
        <v>134</v>
      </c>
      <c r="G1693" s="7" t="str">
        <f>VLOOKUP(Table1[Parameter],$L$5:$M$133,2,0)</f>
        <v>% Growth</v>
      </c>
    </row>
    <row r="1694" spans="2:7" x14ac:dyDescent="0.25">
      <c r="B1694" s="7" t="s">
        <v>156</v>
      </c>
      <c r="C1694" s="7" t="s">
        <v>136</v>
      </c>
      <c r="D1694" s="7" t="s">
        <v>21</v>
      </c>
      <c r="E1694" s="9">
        <v>0.5311845286059631</v>
      </c>
      <c r="F1694" s="7" t="s">
        <v>134</v>
      </c>
      <c r="G1694" s="7" t="str">
        <f>VLOOKUP(Table1[Parameter],$L$5:$M$133,2,0)</f>
        <v>% Growth</v>
      </c>
    </row>
    <row r="1695" spans="2:7" x14ac:dyDescent="0.25">
      <c r="B1695" s="7" t="s">
        <v>156</v>
      </c>
      <c r="C1695" s="7" t="s">
        <v>137</v>
      </c>
      <c r="D1695" s="7" t="s">
        <v>21</v>
      </c>
      <c r="E1695" s="9">
        <v>0.49994737396063549</v>
      </c>
      <c r="F1695" s="7" t="s">
        <v>134</v>
      </c>
      <c r="G1695" s="7" t="str">
        <f>VLOOKUP(Table1[Parameter],$L$5:$M$133,2,0)</f>
        <v>% Growth</v>
      </c>
    </row>
    <row r="1696" spans="2:7" x14ac:dyDescent="0.25">
      <c r="B1696" s="7" t="s">
        <v>156</v>
      </c>
      <c r="C1696" s="7" t="s">
        <v>138</v>
      </c>
      <c r="D1696" s="7" t="s">
        <v>21</v>
      </c>
      <c r="E1696" s="9">
        <v>-0.11409725633288892</v>
      </c>
      <c r="F1696" s="7" t="s">
        <v>134</v>
      </c>
      <c r="G1696" s="7" t="str">
        <f>VLOOKUP(Table1[Parameter],$L$5:$M$133,2,0)</f>
        <v>% Growth</v>
      </c>
    </row>
    <row r="1697" spans="2:7" x14ac:dyDescent="0.25">
      <c r="B1697" s="7" t="s">
        <v>156</v>
      </c>
      <c r="C1697" s="7" t="s">
        <v>139</v>
      </c>
      <c r="D1697" s="7" t="s">
        <v>21</v>
      </c>
      <c r="E1697" s="9">
        <v>0.18930693069306925</v>
      </c>
      <c r="F1697" s="7" t="s">
        <v>134</v>
      </c>
      <c r="G1697" s="7" t="str">
        <f>VLOOKUP(Table1[Parameter],$L$5:$M$133,2,0)</f>
        <v>% Growth</v>
      </c>
    </row>
    <row r="1698" spans="2:7" x14ac:dyDescent="0.25">
      <c r="B1698" s="7" t="s">
        <v>156</v>
      </c>
      <c r="C1698" s="7" t="s">
        <v>140</v>
      </c>
      <c r="D1698" s="7" t="s">
        <v>21</v>
      </c>
      <c r="E1698" s="9">
        <v>1.3719613719613832E-2</v>
      </c>
      <c r="F1698" s="7" t="s">
        <v>134</v>
      </c>
      <c r="G1698" s="7" t="str">
        <f>VLOOKUP(Table1[Parameter],$L$5:$M$133,2,0)</f>
        <v>% Growth</v>
      </c>
    </row>
    <row r="1699" spans="2:7" x14ac:dyDescent="0.25">
      <c r="B1699" s="7" t="s">
        <v>156</v>
      </c>
      <c r="C1699" s="7" t="s">
        <v>141</v>
      </c>
      <c r="D1699" s="7" t="s">
        <v>21</v>
      </c>
      <c r="E1699" s="9">
        <v>5.912883516194789E-3</v>
      </c>
      <c r="F1699" s="7" t="s">
        <v>134</v>
      </c>
      <c r="G1699" s="7" t="str">
        <f>VLOOKUP(Table1[Parameter],$L$5:$M$133,2,0)</f>
        <v>% Growth</v>
      </c>
    </row>
    <row r="1700" spans="2:7" x14ac:dyDescent="0.25">
      <c r="B1700" s="7" t="s">
        <v>156</v>
      </c>
      <c r="C1700" s="7" t="s">
        <v>142</v>
      </c>
      <c r="D1700" s="7" t="s">
        <v>21</v>
      </c>
      <c r="E1700" s="9">
        <v>-1.0319378224805775E-2</v>
      </c>
      <c r="F1700" s="7" t="s">
        <v>134</v>
      </c>
      <c r="G1700" s="7" t="str">
        <f>VLOOKUP(Table1[Parameter],$L$5:$M$133,2,0)</f>
        <v>% Growth</v>
      </c>
    </row>
    <row r="1701" spans="2:7" x14ac:dyDescent="0.25">
      <c r="B1701" s="7" t="s">
        <v>156</v>
      </c>
      <c r="C1701" s="7" t="s">
        <v>143</v>
      </c>
      <c r="D1701" s="7" t="s">
        <v>21</v>
      </c>
      <c r="E1701" s="9">
        <v>0.20035636507622234</v>
      </c>
      <c r="F1701" s="7" t="s">
        <v>134</v>
      </c>
      <c r="G1701" s="7" t="str">
        <f>VLOOKUP(Table1[Parameter],$L$5:$M$133,2,0)</f>
        <v>% Growth</v>
      </c>
    </row>
    <row r="1702" spans="2:7" x14ac:dyDescent="0.25">
      <c r="B1702" s="7" t="s">
        <v>156</v>
      </c>
      <c r="C1702" s="7" t="s">
        <v>144</v>
      </c>
      <c r="D1702" s="7" t="s">
        <v>21</v>
      </c>
      <c r="E1702" s="9">
        <v>0.2471273846830504</v>
      </c>
      <c r="F1702" s="7" t="s">
        <v>134</v>
      </c>
      <c r="G1702" s="7" t="str">
        <f>VLOOKUP(Table1[Parameter],$L$5:$M$133,2,0)</f>
        <v>% Growth</v>
      </c>
    </row>
    <row r="1703" spans="2:7" x14ac:dyDescent="0.25">
      <c r="B1703" s="7" t="s">
        <v>156</v>
      </c>
      <c r="C1703" s="7" t="s">
        <v>133</v>
      </c>
      <c r="D1703" s="7" t="s">
        <v>31</v>
      </c>
      <c r="E1703" s="9">
        <v>247.38</v>
      </c>
      <c r="F1703" s="7" t="s">
        <v>134</v>
      </c>
      <c r="G1703" s="7" t="str">
        <f>VLOOKUP(Table1[Parameter],$L$5:$M$133,2,0)</f>
        <v>Balance Sheet</v>
      </c>
    </row>
    <row r="1704" spans="2:7" x14ac:dyDescent="0.25">
      <c r="B1704" s="7" t="s">
        <v>156</v>
      </c>
      <c r="C1704" s="7" t="s">
        <v>136</v>
      </c>
      <c r="D1704" s="7" t="s">
        <v>31</v>
      </c>
      <c r="E1704" s="9">
        <v>264.44</v>
      </c>
      <c r="F1704" s="7" t="s">
        <v>134</v>
      </c>
      <c r="G1704" s="7" t="str">
        <f>VLOOKUP(Table1[Parameter],$L$5:$M$133,2,0)</f>
        <v>Balance Sheet</v>
      </c>
    </row>
    <row r="1705" spans="2:7" x14ac:dyDescent="0.25">
      <c r="B1705" s="7" t="s">
        <v>156</v>
      </c>
      <c r="C1705" s="7" t="s">
        <v>137</v>
      </c>
      <c r="D1705" s="7" t="s">
        <v>31</v>
      </c>
      <c r="E1705" s="9">
        <v>290.19</v>
      </c>
      <c r="F1705" s="7" t="s">
        <v>134</v>
      </c>
      <c r="G1705" s="7" t="str">
        <f>VLOOKUP(Table1[Parameter],$L$5:$M$133,2,0)</f>
        <v>Balance Sheet</v>
      </c>
    </row>
    <row r="1706" spans="2:7" x14ac:dyDescent="0.25">
      <c r="B1706" s="7" t="s">
        <v>156</v>
      </c>
      <c r="C1706" s="7" t="s">
        <v>138</v>
      </c>
      <c r="D1706" s="7" t="s">
        <v>31</v>
      </c>
      <c r="E1706" s="9">
        <v>304.11</v>
      </c>
      <c r="F1706" s="7" t="s">
        <v>134</v>
      </c>
      <c r="G1706" s="7" t="str">
        <f>VLOOKUP(Table1[Parameter],$L$5:$M$133,2,0)</f>
        <v>Balance Sheet</v>
      </c>
    </row>
    <row r="1707" spans="2:7" x14ac:dyDescent="0.25">
      <c r="B1707" s="7" t="s">
        <v>156</v>
      </c>
      <c r="C1707" s="7" t="s">
        <v>139</v>
      </c>
      <c r="D1707" s="7" t="s">
        <v>31</v>
      </c>
      <c r="E1707" s="9">
        <v>328.23</v>
      </c>
      <c r="F1707" s="7" t="s">
        <v>134</v>
      </c>
      <c r="G1707" s="7" t="str">
        <f>VLOOKUP(Table1[Parameter],$L$5:$M$133,2,0)</f>
        <v>Balance Sheet</v>
      </c>
    </row>
    <row r="1708" spans="2:7" x14ac:dyDescent="0.25">
      <c r="B1708" s="7" t="s">
        <v>156</v>
      </c>
      <c r="C1708" s="7" t="s">
        <v>140</v>
      </c>
      <c r="D1708" s="7" t="s">
        <v>31</v>
      </c>
      <c r="E1708" s="9">
        <v>346.67</v>
      </c>
      <c r="F1708" s="7" t="s">
        <v>134</v>
      </c>
      <c r="G1708" s="7" t="str">
        <f>VLOOKUP(Table1[Parameter],$L$5:$M$133,2,0)</f>
        <v>Balance Sheet</v>
      </c>
    </row>
    <row r="1709" spans="2:7" x14ac:dyDescent="0.25">
      <c r="B1709" s="7" t="s">
        <v>156</v>
      </c>
      <c r="C1709" s="7" t="s">
        <v>141</v>
      </c>
      <c r="D1709" s="7" t="s">
        <v>31</v>
      </c>
      <c r="E1709" s="9">
        <v>370.43</v>
      </c>
      <c r="F1709" s="7" t="s">
        <v>134</v>
      </c>
      <c r="G1709" s="7" t="str">
        <f>VLOOKUP(Table1[Parameter],$L$5:$M$133,2,0)</f>
        <v>Balance Sheet</v>
      </c>
    </row>
    <row r="1710" spans="2:7" x14ac:dyDescent="0.25">
      <c r="B1710" s="7" t="s">
        <v>156</v>
      </c>
      <c r="C1710" s="7" t="s">
        <v>142</v>
      </c>
      <c r="D1710" s="7" t="s">
        <v>31</v>
      </c>
      <c r="E1710" s="9">
        <v>538.97</v>
      </c>
      <c r="F1710" s="7" t="s">
        <v>134</v>
      </c>
      <c r="G1710" s="7" t="str">
        <f>VLOOKUP(Table1[Parameter],$L$5:$M$133,2,0)</f>
        <v>Balance Sheet</v>
      </c>
    </row>
    <row r="1711" spans="2:7" x14ac:dyDescent="0.25">
      <c r="B1711" s="7" t="s">
        <v>156</v>
      </c>
      <c r="C1711" s="7" t="s">
        <v>143</v>
      </c>
      <c r="D1711" s="7" t="s">
        <v>31</v>
      </c>
      <c r="E1711" s="9">
        <v>582.09</v>
      </c>
      <c r="F1711" s="7" t="s">
        <v>134</v>
      </c>
      <c r="G1711" s="7" t="str">
        <f>VLOOKUP(Table1[Parameter],$L$5:$M$133,2,0)</f>
        <v>Balance Sheet</v>
      </c>
    </row>
    <row r="1712" spans="2:7" x14ac:dyDescent="0.25">
      <c r="B1712" s="7" t="s">
        <v>156</v>
      </c>
      <c r="C1712" s="7" t="s">
        <v>144</v>
      </c>
      <c r="D1712" s="7" t="s">
        <v>31</v>
      </c>
      <c r="E1712" s="9">
        <v>664.03000000000009</v>
      </c>
      <c r="F1712" s="7" t="s">
        <v>134</v>
      </c>
      <c r="G1712" s="7" t="str">
        <f>VLOOKUP(Table1[Parameter],$L$5:$M$133,2,0)</f>
        <v>Balance Sheet</v>
      </c>
    </row>
    <row r="1713" spans="2:7" x14ac:dyDescent="0.25">
      <c r="B1713" s="7" t="s">
        <v>156</v>
      </c>
      <c r="C1713" s="7" t="s">
        <v>133</v>
      </c>
      <c r="D1713" s="7" t="s">
        <v>34</v>
      </c>
      <c r="E1713" s="9">
        <v>0</v>
      </c>
      <c r="F1713" s="7" t="s">
        <v>134</v>
      </c>
      <c r="G1713" s="7" t="str">
        <f>VLOOKUP(Table1[Parameter],$L$5:$M$133,2,0)</f>
        <v>Balance Sheet</v>
      </c>
    </row>
    <row r="1714" spans="2:7" x14ac:dyDescent="0.25">
      <c r="B1714" s="7" t="s">
        <v>156</v>
      </c>
      <c r="C1714" s="7" t="s">
        <v>136</v>
      </c>
      <c r="D1714" s="7" t="s">
        <v>34</v>
      </c>
      <c r="E1714" s="9">
        <v>0</v>
      </c>
      <c r="F1714" s="7" t="s">
        <v>134</v>
      </c>
      <c r="G1714" s="7" t="str">
        <f>VLOOKUP(Table1[Parameter],$L$5:$M$133,2,0)</f>
        <v>Balance Sheet</v>
      </c>
    </row>
    <row r="1715" spans="2:7" x14ac:dyDescent="0.25">
      <c r="B1715" s="7" t="s">
        <v>156</v>
      </c>
      <c r="C1715" s="7" t="s">
        <v>137</v>
      </c>
      <c r="D1715" s="7" t="s">
        <v>34</v>
      </c>
      <c r="E1715" s="9">
        <v>0</v>
      </c>
      <c r="F1715" s="7" t="s">
        <v>134</v>
      </c>
      <c r="G1715" s="7" t="str">
        <f>VLOOKUP(Table1[Parameter],$L$5:$M$133,2,0)</f>
        <v>Balance Sheet</v>
      </c>
    </row>
    <row r="1716" spans="2:7" x14ac:dyDescent="0.25">
      <c r="B1716" s="7" t="s">
        <v>156</v>
      </c>
      <c r="C1716" s="7" t="s">
        <v>138</v>
      </c>
      <c r="D1716" s="7" t="s">
        <v>34</v>
      </c>
      <c r="E1716" s="9">
        <v>0</v>
      </c>
      <c r="F1716" s="7" t="s">
        <v>134</v>
      </c>
      <c r="G1716" s="7" t="str">
        <f>VLOOKUP(Table1[Parameter],$L$5:$M$133,2,0)</f>
        <v>Balance Sheet</v>
      </c>
    </row>
    <row r="1717" spans="2:7" x14ac:dyDescent="0.25">
      <c r="B1717" s="7" t="s">
        <v>156</v>
      </c>
      <c r="C1717" s="7" t="s">
        <v>139</v>
      </c>
      <c r="D1717" s="7" t="s">
        <v>34</v>
      </c>
      <c r="E1717" s="9">
        <v>0</v>
      </c>
      <c r="F1717" s="7" t="s">
        <v>134</v>
      </c>
      <c r="G1717" s="7" t="str">
        <f>VLOOKUP(Table1[Parameter],$L$5:$M$133,2,0)</f>
        <v>Balance Sheet</v>
      </c>
    </row>
    <row r="1718" spans="2:7" x14ac:dyDescent="0.25">
      <c r="B1718" s="7" t="s">
        <v>156</v>
      </c>
      <c r="C1718" s="7" t="s">
        <v>140</v>
      </c>
      <c r="D1718" s="7" t="s">
        <v>34</v>
      </c>
      <c r="E1718" s="9">
        <v>0</v>
      </c>
      <c r="F1718" s="7" t="s">
        <v>134</v>
      </c>
      <c r="G1718" s="7" t="str">
        <f>VLOOKUP(Table1[Parameter],$L$5:$M$133,2,0)</f>
        <v>Balance Sheet</v>
      </c>
    </row>
    <row r="1719" spans="2:7" x14ac:dyDescent="0.25">
      <c r="B1719" s="7" t="s">
        <v>156</v>
      </c>
      <c r="C1719" s="7" t="s">
        <v>141</v>
      </c>
      <c r="D1719" s="7" t="s">
        <v>34</v>
      </c>
      <c r="E1719" s="9">
        <v>0</v>
      </c>
      <c r="F1719" s="7" t="s">
        <v>134</v>
      </c>
      <c r="G1719" s="7" t="str">
        <f>VLOOKUP(Table1[Parameter],$L$5:$M$133,2,0)</f>
        <v>Balance Sheet</v>
      </c>
    </row>
    <row r="1720" spans="2:7" x14ac:dyDescent="0.25">
      <c r="B1720" s="7" t="s">
        <v>156</v>
      </c>
      <c r="C1720" s="7" t="s">
        <v>142</v>
      </c>
      <c r="D1720" s="7" t="s">
        <v>34</v>
      </c>
      <c r="E1720" s="9">
        <v>0</v>
      </c>
      <c r="F1720" s="7" t="s">
        <v>134</v>
      </c>
      <c r="G1720" s="7" t="str">
        <f>VLOOKUP(Table1[Parameter],$L$5:$M$133,2,0)</f>
        <v>Balance Sheet</v>
      </c>
    </row>
    <row r="1721" spans="2:7" x14ac:dyDescent="0.25">
      <c r="B1721" s="7" t="s">
        <v>156</v>
      </c>
      <c r="C1721" s="7" t="s">
        <v>143</v>
      </c>
      <c r="D1721" s="7" t="s">
        <v>34</v>
      </c>
      <c r="E1721" s="9">
        <v>0</v>
      </c>
      <c r="F1721" s="7" t="s">
        <v>134</v>
      </c>
      <c r="G1721" s="7" t="str">
        <f>VLOOKUP(Table1[Parameter],$L$5:$M$133,2,0)</f>
        <v>Balance Sheet</v>
      </c>
    </row>
    <row r="1722" spans="2:7" x14ac:dyDescent="0.25">
      <c r="B1722" s="7" t="s">
        <v>156</v>
      </c>
      <c r="C1722" s="7" t="s">
        <v>144</v>
      </c>
      <c r="D1722" s="7" t="s">
        <v>34</v>
      </c>
      <c r="E1722" s="9">
        <v>0</v>
      </c>
      <c r="F1722" s="7" t="s">
        <v>134</v>
      </c>
      <c r="G1722" s="7" t="str">
        <f>VLOOKUP(Table1[Parameter],$L$5:$M$133,2,0)</f>
        <v>Balance Sheet</v>
      </c>
    </row>
    <row r="1723" spans="2:7" x14ac:dyDescent="0.25">
      <c r="B1723" s="7" t="s">
        <v>156</v>
      </c>
      <c r="C1723" s="7" t="s">
        <v>133</v>
      </c>
      <c r="D1723" s="7" t="s">
        <v>35</v>
      </c>
      <c r="E1723" s="9">
        <v>2.2996200177864017</v>
      </c>
      <c r="F1723" s="7" t="s">
        <v>134</v>
      </c>
      <c r="G1723" s="7" t="str">
        <f>VLOOKUP(Table1[Parameter],$L$5:$M$133,2,0)</f>
        <v>Balance Sheet</v>
      </c>
    </row>
    <row r="1724" spans="2:7" x14ac:dyDescent="0.25">
      <c r="B1724" s="7" t="s">
        <v>156</v>
      </c>
      <c r="C1724" s="7" t="s">
        <v>136</v>
      </c>
      <c r="D1724" s="7" t="s">
        <v>35</v>
      </c>
      <c r="E1724" s="9">
        <v>2.4591589774618061</v>
      </c>
      <c r="F1724" s="7" t="s">
        <v>134</v>
      </c>
      <c r="G1724" s="7" t="str">
        <f>VLOOKUP(Table1[Parameter],$L$5:$M$133,2,0)</f>
        <v>Balance Sheet</v>
      </c>
    </row>
    <row r="1725" spans="2:7" x14ac:dyDescent="0.25">
      <c r="B1725" s="7" t="s">
        <v>156</v>
      </c>
      <c r="C1725" s="7" t="s">
        <v>137</v>
      </c>
      <c r="D1725" s="7" t="s">
        <v>35</v>
      </c>
      <c r="E1725" s="9">
        <v>2.4916778662255763</v>
      </c>
      <c r="F1725" s="7" t="s">
        <v>134</v>
      </c>
      <c r="G1725" s="7" t="str">
        <f>VLOOKUP(Table1[Parameter],$L$5:$M$133,2,0)</f>
        <v>Balance Sheet</v>
      </c>
    </row>
    <row r="1726" spans="2:7" x14ac:dyDescent="0.25">
      <c r="B1726" s="7" t="s">
        <v>156</v>
      </c>
      <c r="C1726" s="7" t="s">
        <v>138</v>
      </c>
      <c r="D1726" s="7" t="s">
        <v>35</v>
      </c>
      <c r="E1726" s="9">
        <v>2.4927822169609679</v>
      </c>
      <c r="F1726" s="7" t="s">
        <v>134</v>
      </c>
      <c r="G1726" s="7" t="str">
        <f>VLOOKUP(Table1[Parameter],$L$5:$M$133,2,0)</f>
        <v>Balance Sheet</v>
      </c>
    </row>
    <row r="1727" spans="2:7" x14ac:dyDescent="0.25">
      <c r="B1727" s="7" t="s">
        <v>156</v>
      </c>
      <c r="C1727" s="7" t="s">
        <v>139</v>
      </c>
      <c r="D1727" s="7" t="s">
        <v>35</v>
      </c>
      <c r="E1727" s="9">
        <v>2.3488407519117693</v>
      </c>
      <c r="F1727" s="7" t="s">
        <v>134</v>
      </c>
      <c r="G1727" s="7" t="str">
        <f>VLOOKUP(Table1[Parameter],$L$5:$M$133,2,0)</f>
        <v>Balance Sheet</v>
      </c>
    </row>
    <row r="1728" spans="2:7" x14ac:dyDescent="0.25">
      <c r="B1728" s="7" t="s">
        <v>156</v>
      </c>
      <c r="C1728" s="7" t="s">
        <v>140</v>
      </c>
      <c r="D1728" s="7" t="s">
        <v>35</v>
      </c>
      <c r="E1728" s="9">
        <v>2.422101710560475</v>
      </c>
      <c r="F1728" s="7" t="s">
        <v>134</v>
      </c>
      <c r="G1728" s="7" t="str">
        <f>VLOOKUP(Table1[Parameter],$L$5:$M$133,2,0)</f>
        <v>Balance Sheet</v>
      </c>
    </row>
    <row r="1729" spans="2:7" x14ac:dyDescent="0.25">
      <c r="B1729" s="7" t="s">
        <v>156</v>
      </c>
      <c r="C1729" s="7" t="s">
        <v>141</v>
      </c>
      <c r="D1729" s="7" t="s">
        <v>35</v>
      </c>
      <c r="E1729" s="9">
        <v>2.2629376670356072</v>
      </c>
      <c r="F1729" s="7" t="s">
        <v>134</v>
      </c>
      <c r="G1729" s="7" t="str">
        <f>VLOOKUP(Table1[Parameter],$L$5:$M$133,2,0)</f>
        <v>Balance Sheet</v>
      </c>
    </row>
    <row r="1730" spans="2:7" x14ac:dyDescent="0.25">
      <c r="B1730" s="7" t="s">
        <v>156</v>
      </c>
      <c r="C1730" s="7" t="s">
        <v>142</v>
      </c>
      <c r="D1730" s="7" t="s">
        <v>35</v>
      </c>
      <c r="E1730" s="9">
        <v>1.5088594912518321</v>
      </c>
      <c r="F1730" s="7" t="s">
        <v>134</v>
      </c>
      <c r="G1730" s="7" t="str">
        <f>VLOOKUP(Table1[Parameter],$L$5:$M$133,2,0)</f>
        <v>Balance Sheet</v>
      </c>
    </row>
    <row r="1731" spans="2:7" x14ac:dyDescent="0.25">
      <c r="B1731" s="7" t="s">
        <v>156</v>
      </c>
      <c r="C1731" s="7" t="s">
        <v>143</v>
      </c>
      <c r="D1731" s="7" t="s">
        <v>35</v>
      </c>
      <c r="E1731" s="9">
        <v>1.8531842154993214</v>
      </c>
      <c r="F1731" s="7" t="s">
        <v>134</v>
      </c>
      <c r="G1731" s="7" t="str">
        <f>VLOOKUP(Table1[Parameter],$L$5:$M$133,2,0)</f>
        <v>Balance Sheet</v>
      </c>
    </row>
    <row r="1732" spans="2:7" x14ac:dyDescent="0.25">
      <c r="B1732" s="7" t="s">
        <v>156</v>
      </c>
      <c r="C1732" s="7" t="s">
        <v>144</v>
      </c>
      <c r="D1732" s="7" t="s">
        <v>35</v>
      </c>
      <c r="E1732" s="9">
        <v>1.8400373477101934</v>
      </c>
      <c r="F1732" s="7" t="s">
        <v>134</v>
      </c>
      <c r="G1732" s="7" t="str">
        <f>VLOOKUP(Table1[Parameter],$L$5:$M$133,2,0)</f>
        <v>Balance Sheet</v>
      </c>
    </row>
    <row r="1733" spans="2:7" x14ac:dyDescent="0.25">
      <c r="B1733" s="7" t="s">
        <v>156</v>
      </c>
      <c r="C1733" s="7" t="s">
        <v>133</v>
      </c>
      <c r="D1733" s="7" t="s">
        <v>105</v>
      </c>
      <c r="E1733" s="9">
        <v>2852.3333333333312</v>
      </c>
      <c r="F1733" s="7" t="s">
        <v>134</v>
      </c>
      <c r="G1733" s="7" t="str">
        <f>VLOOKUP(Table1[Parameter],$L$5:$M$133,2,0)</f>
        <v>P&amp;L</v>
      </c>
    </row>
    <row r="1734" spans="2:7" x14ac:dyDescent="0.25">
      <c r="B1734" s="7" t="s">
        <v>156</v>
      </c>
      <c r="C1734" s="7" t="s">
        <v>136</v>
      </c>
      <c r="D1734" s="7" t="s">
        <v>105</v>
      </c>
      <c r="E1734" s="9" t="e">
        <v>#DIV/0!</v>
      </c>
      <c r="F1734" s="7" t="s">
        <v>134</v>
      </c>
      <c r="G1734" s="7" t="str">
        <f>VLOOKUP(Table1[Parameter],$L$5:$M$133,2,0)</f>
        <v>P&amp;L</v>
      </c>
    </row>
    <row r="1735" spans="2:7" x14ac:dyDescent="0.25">
      <c r="B1735" s="7" t="s">
        <v>156</v>
      </c>
      <c r="C1735" s="7" t="s">
        <v>137</v>
      </c>
      <c r="D1735" s="7" t="s">
        <v>105</v>
      </c>
      <c r="E1735" s="9" t="e">
        <v>#DIV/0!</v>
      </c>
      <c r="F1735" s="7" t="s">
        <v>134</v>
      </c>
      <c r="G1735" s="7" t="str">
        <f>VLOOKUP(Table1[Parameter],$L$5:$M$133,2,0)</f>
        <v>P&amp;L</v>
      </c>
    </row>
    <row r="1736" spans="2:7" x14ac:dyDescent="0.25">
      <c r="B1736" s="7" t="s">
        <v>156</v>
      </c>
      <c r="C1736" s="7" t="s">
        <v>138</v>
      </c>
      <c r="D1736" s="7" t="s">
        <v>105</v>
      </c>
      <c r="E1736" s="9" t="e">
        <v>#DIV/0!</v>
      </c>
      <c r="F1736" s="7" t="s">
        <v>134</v>
      </c>
      <c r="G1736" s="7" t="str">
        <f>VLOOKUP(Table1[Parameter],$L$5:$M$133,2,0)</f>
        <v>P&amp;L</v>
      </c>
    </row>
    <row r="1737" spans="2:7" x14ac:dyDescent="0.25">
      <c r="B1737" s="7" t="s">
        <v>156</v>
      </c>
      <c r="C1737" s="7" t="s">
        <v>139</v>
      </c>
      <c r="D1737" s="7" t="s">
        <v>105</v>
      </c>
      <c r="E1737" s="9" t="e">
        <v>#DIV/0!</v>
      </c>
      <c r="F1737" s="7" t="s">
        <v>134</v>
      </c>
      <c r="G1737" s="7" t="str">
        <f>VLOOKUP(Table1[Parameter],$L$5:$M$133,2,0)</f>
        <v>P&amp;L</v>
      </c>
    </row>
    <row r="1738" spans="2:7" x14ac:dyDescent="0.25">
      <c r="B1738" s="7" t="s">
        <v>156</v>
      </c>
      <c r="C1738" s="7" t="s">
        <v>140</v>
      </c>
      <c r="D1738" s="7" t="s">
        <v>105</v>
      </c>
      <c r="E1738" s="9" t="e">
        <v>#DIV/0!</v>
      </c>
      <c r="F1738" s="7" t="s">
        <v>134</v>
      </c>
      <c r="G1738" s="7" t="str">
        <f>VLOOKUP(Table1[Parameter],$L$5:$M$133,2,0)</f>
        <v>P&amp;L</v>
      </c>
    </row>
    <row r="1739" spans="2:7" x14ac:dyDescent="0.25">
      <c r="B1739" s="7" t="s">
        <v>156</v>
      </c>
      <c r="C1739" s="7" t="s">
        <v>141</v>
      </c>
      <c r="D1739" s="7" t="s">
        <v>105</v>
      </c>
      <c r="E1739" s="9" t="e">
        <v>#DIV/0!</v>
      </c>
      <c r="F1739" s="7" t="s">
        <v>134</v>
      </c>
      <c r="G1739" s="7" t="str">
        <f>VLOOKUP(Table1[Parameter],$L$5:$M$133,2,0)</f>
        <v>P&amp;L</v>
      </c>
    </row>
    <row r="1740" spans="2:7" x14ac:dyDescent="0.25">
      <c r="B1740" s="7" t="s">
        <v>156</v>
      </c>
      <c r="C1740" s="7" t="s">
        <v>142</v>
      </c>
      <c r="D1740" s="7" t="s">
        <v>105</v>
      </c>
      <c r="E1740" s="9" t="e">
        <v>#DIV/0!</v>
      </c>
      <c r="F1740" s="7" t="s">
        <v>134</v>
      </c>
      <c r="G1740" s="7" t="str">
        <f>VLOOKUP(Table1[Parameter],$L$5:$M$133,2,0)</f>
        <v>P&amp;L</v>
      </c>
    </row>
    <row r="1741" spans="2:7" x14ac:dyDescent="0.25">
      <c r="B1741" s="7" t="s">
        <v>156</v>
      </c>
      <c r="C1741" s="7" t="s">
        <v>143</v>
      </c>
      <c r="D1741" s="7" t="s">
        <v>105</v>
      </c>
      <c r="E1741" s="9" t="e">
        <v>#DIV/0!</v>
      </c>
      <c r="F1741" s="7" t="s">
        <v>134</v>
      </c>
      <c r="G1741" s="7" t="str">
        <f>VLOOKUP(Table1[Parameter],$L$5:$M$133,2,0)</f>
        <v>P&amp;L</v>
      </c>
    </row>
    <row r="1742" spans="2:7" x14ac:dyDescent="0.25">
      <c r="B1742" s="7" t="s">
        <v>156</v>
      </c>
      <c r="C1742" s="7" t="s">
        <v>144</v>
      </c>
      <c r="D1742" s="7" t="s">
        <v>105</v>
      </c>
      <c r="E1742" s="9" t="e">
        <v>#DIV/0!</v>
      </c>
      <c r="F1742" s="7" t="s">
        <v>134</v>
      </c>
      <c r="G1742" s="7" t="str">
        <f>VLOOKUP(Table1[Parameter],$L$5:$M$133,2,0)</f>
        <v>P&amp;L</v>
      </c>
    </row>
    <row r="1743" spans="2:7" x14ac:dyDescent="0.25">
      <c r="B1743" s="7" t="s">
        <v>156</v>
      </c>
      <c r="C1743" s="7" t="s">
        <v>133</v>
      </c>
      <c r="D1743" s="7" t="s">
        <v>122</v>
      </c>
      <c r="E1743" s="9">
        <v>0.82878638728730136</v>
      </c>
      <c r="F1743" s="7" t="s">
        <v>134</v>
      </c>
      <c r="G1743" s="7" t="str">
        <f>VLOOKUP(Table1[Parameter],$L$5:$M$133,2,0)</f>
        <v>Efficiency Metrics</v>
      </c>
    </row>
    <row r="1744" spans="2:7" x14ac:dyDescent="0.25">
      <c r="B1744" s="7" t="s">
        <v>156</v>
      </c>
      <c r="C1744" s="7" t="s">
        <v>136</v>
      </c>
      <c r="D1744" s="7" t="s">
        <v>122</v>
      </c>
      <c r="E1744" s="9">
        <v>0.88948177764108871</v>
      </c>
      <c r="F1744" s="7" t="s">
        <v>134</v>
      </c>
      <c r="G1744" s="7" t="str">
        <f>VLOOKUP(Table1[Parameter],$L$5:$M$133,2,0)</f>
        <v>Efficiency Metrics</v>
      </c>
    </row>
    <row r="1745" spans="2:7" x14ac:dyDescent="0.25">
      <c r="B1745" s="7" t="s">
        <v>156</v>
      </c>
      <c r="C1745" s="7" t="s">
        <v>137</v>
      </c>
      <c r="D1745" s="7" t="s">
        <v>122</v>
      </c>
      <c r="E1745" s="9">
        <v>0.94657428152573786</v>
      </c>
      <c r="F1745" s="7" t="s">
        <v>134</v>
      </c>
      <c r="G1745" s="7" t="str">
        <f>VLOOKUP(Table1[Parameter],$L$5:$M$133,2,0)</f>
        <v>Efficiency Metrics</v>
      </c>
    </row>
    <row r="1746" spans="2:7" x14ac:dyDescent="0.25">
      <c r="B1746" s="7" t="s">
        <v>156</v>
      </c>
      <c r="C1746" s="7" t="s">
        <v>138</v>
      </c>
      <c r="D1746" s="7" t="s">
        <v>122</v>
      </c>
      <c r="E1746" s="9">
        <v>0.88207049387927383</v>
      </c>
      <c r="F1746" s="7" t="s">
        <v>134</v>
      </c>
      <c r="G1746" s="7" t="str">
        <f>VLOOKUP(Table1[Parameter],$L$5:$M$133,2,0)</f>
        <v>Efficiency Metrics</v>
      </c>
    </row>
    <row r="1747" spans="2:7" x14ac:dyDescent="0.25">
      <c r="B1747" s="7" t="s">
        <v>156</v>
      </c>
      <c r="C1747" s="7" t="s">
        <v>139</v>
      </c>
      <c r="D1747" s="7" t="s">
        <v>122</v>
      </c>
      <c r="E1747" s="9">
        <v>1.0236328733008195</v>
      </c>
      <c r="F1747" s="7" t="s">
        <v>134</v>
      </c>
      <c r="G1747" s="7" t="str">
        <f>VLOOKUP(Table1[Parameter],$L$5:$M$133,2,0)</f>
        <v>Efficiency Metrics</v>
      </c>
    </row>
    <row r="1748" spans="2:7" x14ac:dyDescent="0.25">
      <c r="B1748" s="7" t="s">
        <v>156</v>
      </c>
      <c r="C1748" s="7" t="s">
        <v>140</v>
      </c>
      <c r="D1748" s="7" t="s">
        <v>122</v>
      </c>
      <c r="E1748" s="9">
        <v>0.99581978634463542</v>
      </c>
      <c r="F1748" s="7" t="s">
        <v>134</v>
      </c>
      <c r="G1748" s="7" t="str">
        <f>VLOOKUP(Table1[Parameter],$L$5:$M$133,2,0)</f>
        <v>Efficiency Metrics</v>
      </c>
    </row>
    <row r="1749" spans="2:7" x14ac:dyDescent="0.25">
      <c r="B1749" s="7" t="s">
        <v>156</v>
      </c>
      <c r="C1749" s="7" t="s">
        <v>141</v>
      </c>
      <c r="D1749" s="7" t="s">
        <v>122</v>
      </c>
      <c r="E1749" s="9">
        <v>1.0535514040989669</v>
      </c>
      <c r="F1749" s="7" t="s">
        <v>134</v>
      </c>
      <c r="G1749" s="7" t="str">
        <f>VLOOKUP(Table1[Parameter],$L$5:$M$133,2,0)</f>
        <v>Efficiency Metrics</v>
      </c>
    </row>
    <row r="1750" spans="2:7" x14ac:dyDescent="0.25">
      <c r="B1750" s="7" t="s">
        <v>156</v>
      </c>
      <c r="C1750" s="7" t="s">
        <v>142</v>
      </c>
      <c r="D1750" s="7" t="s">
        <v>122</v>
      </c>
      <c r="E1750" s="9">
        <v>1.1342301685869927</v>
      </c>
      <c r="F1750" s="7" t="s">
        <v>134</v>
      </c>
      <c r="G1750" s="7" t="str">
        <f>VLOOKUP(Table1[Parameter],$L$5:$M$133,2,0)</f>
        <v>Efficiency Metrics</v>
      </c>
    </row>
    <row r="1751" spans="2:7" x14ac:dyDescent="0.25">
      <c r="B1751" s="7" t="s">
        <v>156</v>
      </c>
      <c r="C1751" s="7" t="s">
        <v>143</v>
      </c>
      <c r="D1751" s="7" t="s">
        <v>122</v>
      </c>
      <c r="E1751" s="9">
        <v>0.87842999110056363</v>
      </c>
      <c r="F1751" s="7" t="s">
        <v>134</v>
      </c>
      <c r="G1751" s="7" t="str">
        <f>VLOOKUP(Table1[Parameter],$L$5:$M$133,2,0)</f>
        <v>Efficiency Metrics</v>
      </c>
    </row>
    <row r="1752" spans="2:7" x14ac:dyDescent="0.25">
      <c r="B1752" s="7" t="s">
        <v>156</v>
      </c>
      <c r="C1752" s="7" t="s">
        <v>144</v>
      </c>
      <c r="D1752" s="7" t="s">
        <v>122</v>
      </c>
      <c r="E1752" s="9">
        <v>0.89947128920316899</v>
      </c>
      <c r="F1752" s="7" t="s">
        <v>134</v>
      </c>
      <c r="G1752" s="7" t="str">
        <f>VLOOKUP(Table1[Parameter],$L$5:$M$133,2,0)</f>
        <v>Efficiency Metrics</v>
      </c>
    </row>
    <row r="1753" spans="2:7" x14ac:dyDescent="0.25">
      <c r="B1753" s="7" t="s">
        <v>156</v>
      </c>
      <c r="C1753" s="7" t="s">
        <v>133</v>
      </c>
      <c r="D1753" s="7" t="s">
        <v>123</v>
      </c>
      <c r="E1753" s="9">
        <v>7.8031489610817413E-3</v>
      </c>
      <c r="F1753" s="7" t="s">
        <v>134</v>
      </c>
      <c r="G1753" s="7" t="str">
        <f>VLOOKUP(Table1[Parameter],$L$5:$M$133,2,0)</f>
        <v>% DD</v>
      </c>
    </row>
    <row r="1754" spans="2:7" x14ac:dyDescent="0.25">
      <c r="B1754" s="7" t="s">
        <v>156</v>
      </c>
      <c r="C1754" s="7" t="s">
        <v>136</v>
      </c>
      <c r="D1754" s="7" t="s">
        <v>123</v>
      </c>
      <c r="E1754" s="9">
        <v>2.953641162663866E-2</v>
      </c>
      <c r="F1754" s="7" t="s">
        <v>134</v>
      </c>
      <c r="G1754" s="7" t="str">
        <f>VLOOKUP(Table1[Parameter],$L$5:$M$133,2,0)</f>
        <v>% DD</v>
      </c>
    </row>
    <row r="1755" spans="2:7" x14ac:dyDescent="0.25">
      <c r="B1755" s="7" t="s">
        <v>156</v>
      </c>
      <c r="C1755" s="7" t="s">
        <v>137</v>
      </c>
      <c r="D1755" s="7" t="s">
        <v>123</v>
      </c>
      <c r="E1755" s="9">
        <v>1.6012240231370677E-2</v>
      </c>
      <c r="F1755" s="7" t="s">
        <v>134</v>
      </c>
      <c r="G1755" s="7" t="str">
        <f>VLOOKUP(Table1[Parameter],$L$5:$M$133,2,0)</f>
        <v>% DD</v>
      </c>
    </row>
    <row r="1756" spans="2:7" x14ac:dyDescent="0.25">
      <c r="B1756" s="7" t="s">
        <v>156</v>
      </c>
      <c r="C1756" s="7" t="s">
        <v>138</v>
      </c>
      <c r="D1756" s="7" t="s">
        <v>123</v>
      </c>
      <c r="E1756" s="9">
        <v>2.0192934044912177E-2</v>
      </c>
      <c r="F1756" s="7" t="s">
        <v>134</v>
      </c>
      <c r="G1756" s="7" t="str">
        <f>VLOOKUP(Table1[Parameter],$L$5:$M$133,2,0)</f>
        <v>% DD</v>
      </c>
    </row>
    <row r="1757" spans="2:7" x14ac:dyDescent="0.25">
      <c r="B1757" s="7" t="s">
        <v>156</v>
      </c>
      <c r="C1757" s="7" t="s">
        <v>139</v>
      </c>
      <c r="D1757" s="7" t="s">
        <v>123</v>
      </c>
      <c r="E1757" s="9">
        <v>1.846822465447099E-2</v>
      </c>
      <c r="F1757" s="7" t="s">
        <v>134</v>
      </c>
      <c r="G1757" s="7" t="str">
        <f>VLOOKUP(Table1[Parameter],$L$5:$M$133,2,0)</f>
        <v>% DD</v>
      </c>
    </row>
    <row r="1758" spans="2:7" x14ac:dyDescent="0.25">
      <c r="B1758" s="7" t="s">
        <v>156</v>
      </c>
      <c r="C1758" s="7" t="s">
        <v>140</v>
      </c>
      <c r="D1758" s="7" t="s">
        <v>123</v>
      </c>
      <c r="E1758" s="9">
        <v>1.7329177619663013E-2</v>
      </c>
      <c r="F1758" s="7" t="s">
        <v>134</v>
      </c>
      <c r="G1758" s="7" t="str">
        <f>VLOOKUP(Table1[Parameter],$L$5:$M$133,2,0)</f>
        <v>% DD</v>
      </c>
    </row>
    <row r="1759" spans="2:7" x14ac:dyDescent="0.25">
      <c r="B1759" s="7" t="s">
        <v>156</v>
      </c>
      <c r="C1759" s="7" t="s">
        <v>141</v>
      </c>
      <c r="D1759" s="7" t="s">
        <v>123</v>
      </c>
      <c r="E1759" s="9">
        <v>8.3053676672831343E-3</v>
      </c>
      <c r="F1759" s="7" t="s">
        <v>134</v>
      </c>
      <c r="G1759" s="7" t="str">
        <f>VLOOKUP(Table1[Parameter],$L$5:$M$133,2,0)</f>
        <v>% DD</v>
      </c>
    </row>
    <row r="1760" spans="2:7" x14ac:dyDescent="0.25">
      <c r="B1760" s="7" t="s">
        <v>156</v>
      </c>
      <c r="C1760" s="7" t="s">
        <v>142</v>
      </c>
      <c r="D1760" s="7" t="s">
        <v>123</v>
      </c>
      <c r="E1760" s="9">
        <v>4.5016217613897229E-3</v>
      </c>
      <c r="F1760" s="7" t="s">
        <v>134</v>
      </c>
      <c r="G1760" s="7" t="str">
        <f>VLOOKUP(Table1[Parameter],$L$5:$M$133,2,0)</f>
        <v>% DD</v>
      </c>
    </row>
    <row r="1761" spans="2:7" x14ac:dyDescent="0.25">
      <c r="B1761" s="7" t="s">
        <v>156</v>
      </c>
      <c r="C1761" s="7" t="s">
        <v>143</v>
      </c>
      <c r="D1761" s="7" t="s">
        <v>123</v>
      </c>
      <c r="E1761" s="9">
        <v>8.2917187256899786E-3</v>
      </c>
      <c r="F1761" s="7" t="s">
        <v>134</v>
      </c>
      <c r="G1761" s="7" t="str">
        <f>VLOOKUP(Table1[Parameter],$L$5:$M$133,2,0)</f>
        <v>% DD</v>
      </c>
    </row>
    <row r="1762" spans="2:7" x14ac:dyDescent="0.25">
      <c r="B1762" s="7" t="s">
        <v>156</v>
      </c>
      <c r="C1762" s="7" t="s">
        <v>144</v>
      </c>
      <c r="D1762" s="7" t="s">
        <v>123</v>
      </c>
      <c r="E1762" s="9">
        <v>6.9088534569128656E-3</v>
      </c>
      <c r="F1762" s="7" t="s">
        <v>134</v>
      </c>
      <c r="G1762" s="7" t="str">
        <f>VLOOKUP(Table1[Parameter],$L$5:$M$133,2,0)</f>
        <v>% DD</v>
      </c>
    </row>
    <row r="1763" spans="2:7" x14ac:dyDescent="0.25">
      <c r="B1763" s="7" t="s">
        <v>156</v>
      </c>
      <c r="C1763" s="7" t="s">
        <v>133</v>
      </c>
      <c r="D1763" s="7" t="s">
        <v>124</v>
      </c>
      <c r="E1763" s="9">
        <v>0.23312673136318152</v>
      </c>
      <c r="F1763" s="7" t="s">
        <v>134</v>
      </c>
      <c r="G1763" s="7" t="str">
        <f>VLOOKUP(Table1[Parameter],$L$5:$M$133,2,0)</f>
        <v>% DD</v>
      </c>
    </row>
    <row r="1764" spans="2:7" x14ac:dyDescent="0.25">
      <c r="B1764" s="7" t="s">
        <v>156</v>
      </c>
      <c r="C1764" s="7" t="s">
        <v>136</v>
      </c>
      <c r="D1764" s="7" t="s">
        <v>124</v>
      </c>
      <c r="E1764" s="9">
        <v>0.17439333646543317</v>
      </c>
      <c r="F1764" s="7" t="s">
        <v>134</v>
      </c>
      <c r="G1764" s="7" t="str">
        <f>VLOOKUP(Table1[Parameter],$L$5:$M$133,2,0)</f>
        <v>% DD</v>
      </c>
    </row>
    <row r="1765" spans="2:7" x14ac:dyDescent="0.25">
      <c r="B1765" s="7" t="s">
        <v>156</v>
      </c>
      <c r="C1765" s="7" t="s">
        <v>137</v>
      </c>
      <c r="D1765" s="7" t="s">
        <v>124</v>
      </c>
      <c r="E1765" s="9">
        <v>9.9571390477122726E-2</v>
      </c>
      <c r="F1765" s="7" t="s">
        <v>134</v>
      </c>
      <c r="G1765" s="7" t="str">
        <f>VLOOKUP(Table1[Parameter],$L$5:$M$133,2,0)</f>
        <v>% DD</v>
      </c>
    </row>
    <row r="1766" spans="2:7" x14ac:dyDescent="0.25">
      <c r="B1766" s="7" t="s">
        <v>156</v>
      </c>
      <c r="C1766" s="7" t="s">
        <v>138</v>
      </c>
      <c r="D1766" s="7" t="s">
        <v>124</v>
      </c>
      <c r="E1766" s="9">
        <v>8.4898322658892453E-2</v>
      </c>
      <c r="F1766" s="7" t="s">
        <v>134</v>
      </c>
      <c r="G1766" s="7" t="str">
        <f>VLOOKUP(Table1[Parameter],$L$5:$M$133,2,0)</f>
        <v>% DD</v>
      </c>
    </row>
    <row r="1767" spans="2:7" x14ac:dyDescent="0.25">
      <c r="B1767" s="7" t="s">
        <v>156</v>
      </c>
      <c r="C1767" s="7" t="s">
        <v>139</v>
      </c>
      <c r="D1767" s="7" t="s">
        <v>124</v>
      </c>
      <c r="E1767" s="9">
        <v>7.1299779971947863E-2</v>
      </c>
      <c r="F1767" s="7" t="s">
        <v>134</v>
      </c>
      <c r="G1767" s="7" t="str">
        <f>VLOOKUP(Table1[Parameter],$L$5:$M$133,2,0)</f>
        <v>% DD</v>
      </c>
    </row>
    <row r="1768" spans="2:7" x14ac:dyDescent="0.25">
      <c r="B1768" s="7" t="s">
        <v>156</v>
      </c>
      <c r="C1768" s="7" t="s">
        <v>140</v>
      </c>
      <c r="D1768" s="7" t="s">
        <v>124</v>
      </c>
      <c r="E1768" s="9">
        <v>7.0577763594375453E-2</v>
      </c>
      <c r="F1768" s="7" t="s">
        <v>134</v>
      </c>
      <c r="G1768" s="7" t="str">
        <f>VLOOKUP(Table1[Parameter],$L$5:$M$133,2,0)</f>
        <v>% DD</v>
      </c>
    </row>
    <row r="1769" spans="2:7" x14ac:dyDescent="0.25">
      <c r="B1769" s="7" t="s">
        <v>156</v>
      </c>
      <c r="C1769" s="7" t="s">
        <v>141</v>
      </c>
      <c r="D1769" s="7" t="s">
        <v>124</v>
      </c>
      <c r="E1769" s="9">
        <v>6.3461928543884591E-2</v>
      </c>
      <c r="F1769" s="7" t="s">
        <v>134</v>
      </c>
      <c r="G1769" s="7" t="str">
        <f>VLOOKUP(Table1[Parameter],$L$5:$M$133,2,0)</f>
        <v>% DD</v>
      </c>
    </row>
    <row r="1770" spans="2:7" x14ac:dyDescent="0.25">
      <c r="B1770" s="7" t="s">
        <v>156</v>
      </c>
      <c r="C1770" s="7" t="s">
        <v>142</v>
      </c>
      <c r="D1770" s="7" t="s">
        <v>124</v>
      </c>
      <c r="E1770" s="9">
        <v>3.9187136677132806E-2</v>
      </c>
      <c r="F1770" s="7" t="s">
        <v>134</v>
      </c>
      <c r="G1770" s="7" t="str">
        <f>VLOOKUP(Table1[Parameter],$L$5:$M$133,2,0)</f>
        <v>% DD</v>
      </c>
    </row>
    <row r="1771" spans="2:7" x14ac:dyDescent="0.25">
      <c r="B1771" s="7" t="s">
        <v>156</v>
      </c>
      <c r="C1771" s="7" t="s">
        <v>143</v>
      </c>
      <c r="D1771" s="7" t="s">
        <v>124</v>
      </c>
      <c r="E1771" s="9">
        <v>9.1789039535358163E-2</v>
      </c>
      <c r="F1771" s="7" t="s">
        <v>134</v>
      </c>
      <c r="G1771" s="7" t="str">
        <f>VLOOKUP(Table1[Parameter],$L$5:$M$133,2,0)</f>
        <v>% DD</v>
      </c>
    </row>
    <row r="1772" spans="2:7" x14ac:dyDescent="0.25">
      <c r="B1772" s="7" t="s">
        <v>156</v>
      </c>
      <c r="C1772" s="7" t="s">
        <v>144</v>
      </c>
      <c r="D1772" s="7" t="s">
        <v>124</v>
      </c>
      <c r="E1772" s="9">
        <v>0.10783509416253691</v>
      </c>
      <c r="F1772" s="7" t="s">
        <v>134</v>
      </c>
      <c r="G1772" s="7" t="str">
        <f>VLOOKUP(Table1[Parameter],$L$5:$M$133,2,0)</f>
        <v>% DD</v>
      </c>
    </row>
    <row r="1773" spans="2:7" x14ac:dyDescent="0.25">
      <c r="B1773" s="7" t="s">
        <v>156</v>
      </c>
      <c r="C1773" s="7" t="s">
        <v>133</v>
      </c>
      <c r="D1773" s="7" t="s">
        <v>125</v>
      </c>
      <c r="E1773" s="9">
        <v>3.2999316872827227</v>
      </c>
      <c r="F1773" s="7" t="s">
        <v>134</v>
      </c>
      <c r="G1773" s="7" t="str">
        <f>VLOOKUP(Table1[Parameter],$L$5:$M$133,2,0)</f>
        <v>Valuation Metrics</v>
      </c>
    </row>
    <row r="1774" spans="2:7" x14ac:dyDescent="0.25">
      <c r="B1774" s="7" t="s">
        <v>156</v>
      </c>
      <c r="C1774" s="7" t="s">
        <v>136</v>
      </c>
      <c r="D1774" s="7" t="s">
        <v>125</v>
      </c>
      <c r="E1774" s="9">
        <v>3.7077776070186057</v>
      </c>
      <c r="F1774" s="7" t="s">
        <v>134</v>
      </c>
      <c r="G1774" s="7" t="str">
        <f>VLOOKUP(Table1[Parameter],$L$5:$M$133,2,0)</f>
        <v>Valuation Metrics</v>
      </c>
    </row>
    <row r="1775" spans="2:7" x14ac:dyDescent="0.25">
      <c r="B1775" s="7" t="s">
        <v>156</v>
      </c>
      <c r="C1775" s="7" t="s">
        <v>137</v>
      </c>
      <c r="D1775" s="7" t="s">
        <v>125</v>
      </c>
      <c r="E1775" s="9">
        <v>7.743309517212861</v>
      </c>
      <c r="F1775" s="7" t="s">
        <v>134</v>
      </c>
      <c r="G1775" s="7" t="str">
        <f>VLOOKUP(Table1[Parameter],$L$5:$M$133,2,0)</f>
        <v>Valuation Metrics</v>
      </c>
    </row>
    <row r="1776" spans="2:7" x14ac:dyDescent="0.25">
      <c r="B1776" s="7" t="s">
        <v>156</v>
      </c>
      <c r="C1776" s="7" t="s">
        <v>138</v>
      </c>
      <c r="D1776" s="7" t="s">
        <v>125</v>
      </c>
      <c r="E1776" s="9">
        <v>7.6976023886093845</v>
      </c>
      <c r="F1776" s="7" t="s">
        <v>134</v>
      </c>
      <c r="G1776" s="7" t="str">
        <f>VLOOKUP(Table1[Parameter],$L$5:$M$133,2,0)</f>
        <v>Valuation Metrics</v>
      </c>
    </row>
    <row r="1777" spans="2:7" x14ac:dyDescent="0.25">
      <c r="B1777" s="7" t="s">
        <v>156</v>
      </c>
      <c r="C1777" s="7" t="s">
        <v>139</v>
      </c>
      <c r="D1777" s="7" t="s">
        <v>125</v>
      </c>
      <c r="E1777" s="9">
        <v>7.7435420967004847</v>
      </c>
      <c r="F1777" s="7" t="s">
        <v>134</v>
      </c>
      <c r="G1777" s="7" t="str">
        <f>VLOOKUP(Table1[Parameter],$L$5:$M$133,2,0)</f>
        <v>Valuation Metrics</v>
      </c>
    </row>
    <row r="1778" spans="2:7" x14ac:dyDescent="0.25">
      <c r="B1778" s="7" t="s">
        <v>156</v>
      </c>
      <c r="C1778" s="7" t="s">
        <v>140</v>
      </c>
      <c r="D1778" s="7" t="s">
        <v>125</v>
      </c>
      <c r="E1778" s="9">
        <v>6.9995768563763807</v>
      </c>
      <c r="F1778" s="7" t="s">
        <v>134</v>
      </c>
      <c r="G1778" s="7" t="str">
        <f>VLOOKUP(Table1[Parameter],$L$5:$M$133,2,0)</f>
        <v>Valuation Metrics</v>
      </c>
    </row>
    <row r="1779" spans="2:7" x14ac:dyDescent="0.25">
      <c r="B1779" s="7" t="s">
        <v>156</v>
      </c>
      <c r="C1779" s="7" t="s">
        <v>141</v>
      </c>
      <c r="D1779" s="7" t="s">
        <v>125</v>
      </c>
      <c r="E1779" s="9">
        <v>6.9005702216343172</v>
      </c>
      <c r="F1779" s="7" t="s">
        <v>134</v>
      </c>
      <c r="G1779" s="7" t="str">
        <f>VLOOKUP(Table1[Parameter],$L$5:$M$133,2,0)</f>
        <v>Valuation Metrics</v>
      </c>
    </row>
    <row r="1780" spans="2:7" x14ac:dyDescent="0.25">
      <c r="B1780" s="7" t="s">
        <v>156</v>
      </c>
      <c r="C1780" s="7" t="s">
        <v>142</v>
      </c>
      <c r="D1780" s="7" t="s">
        <v>125</v>
      </c>
      <c r="E1780" s="9">
        <v>8.2184810880011874</v>
      </c>
      <c r="F1780" s="7" t="s">
        <v>134</v>
      </c>
      <c r="G1780" s="7" t="str">
        <f>VLOOKUP(Table1[Parameter],$L$5:$M$133,2,0)</f>
        <v>Valuation Metrics</v>
      </c>
    </row>
    <row r="1781" spans="2:7" x14ac:dyDescent="0.25">
      <c r="B1781" s="7" t="s">
        <v>156</v>
      </c>
      <c r="C1781" s="7" t="s">
        <v>143</v>
      </c>
      <c r="D1781" s="7" t="s">
        <v>125</v>
      </c>
      <c r="E1781" s="9">
        <v>7.7882095098696071</v>
      </c>
      <c r="F1781" s="7" t="s">
        <v>134</v>
      </c>
      <c r="G1781" s="7" t="str">
        <f>VLOOKUP(Table1[Parameter],$L$5:$M$133,2,0)</f>
        <v>Valuation Metrics</v>
      </c>
    </row>
    <row r="1782" spans="2:7" x14ac:dyDescent="0.25">
      <c r="B1782" s="7" t="s">
        <v>156</v>
      </c>
      <c r="C1782" s="7" t="s">
        <v>144</v>
      </c>
      <c r="D1782" s="7" t="s">
        <v>125</v>
      </c>
      <c r="E1782" s="9">
        <v>8.034551691941628</v>
      </c>
      <c r="F1782" s="7" t="s">
        <v>134</v>
      </c>
      <c r="G1782" s="7" t="str">
        <f>VLOOKUP(Table1[Parameter],$L$5:$M$133,2,0)</f>
        <v>Valuation Metrics</v>
      </c>
    </row>
    <row r="1783" spans="2:7" x14ac:dyDescent="0.25">
      <c r="B1783" s="7" t="s">
        <v>156</v>
      </c>
      <c r="C1783" s="7" t="s">
        <v>133</v>
      </c>
      <c r="D1783" s="7" t="s">
        <v>126</v>
      </c>
      <c r="E1783" s="9">
        <v>0.25350523771152289</v>
      </c>
      <c r="F1783" s="7" t="s">
        <v>134</v>
      </c>
      <c r="G1783" s="7" t="str">
        <f>VLOOKUP(Table1[Parameter],$L$5:$M$133,2,0)</f>
        <v>% DD</v>
      </c>
    </row>
    <row r="1784" spans="2:7" x14ac:dyDescent="0.25">
      <c r="B1784" s="7" t="s">
        <v>156</v>
      </c>
      <c r="C1784" s="7" t="s">
        <v>136</v>
      </c>
      <c r="D1784" s="7" t="s">
        <v>126</v>
      </c>
      <c r="E1784" s="9">
        <v>0.26870855699400065</v>
      </c>
      <c r="F1784" s="7" t="s">
        <v>134</v>
      </c>
      <c r="G1784" s="7" t="str">
        <f>VLOOKUP(Table1[Parameter],$L$5:$M$133,2,0)</f>
        <v>% DD</v>
      </c>
    </row>
    <row r="1785" spans="2:7" x14ac:dyDescent="0.25">
      <c r="B1785" s="7" t="s">
        <v>156</v>
      </c>
      <c r="C1785" s="7" t="s">
        <v>137</v>
      </c>
      <c r="D1785" s="7" t="s">
        <v>126</v>
      </c>
      <c r="E1785" s="9">
        <v>0.29576871798470283</v>
      </c>
      <c r="F1785" s="7" t="s">
        <v>134</v>
      </c>
      <c r="G1785" s="7" t="str">
        <f>VLOOKUP(Table1[Parameter],$L$5:$M$133,2,0)</f>
        <v>% DD</v>
      </c>
    </row>
    <row r="1786" spans="2:7" x14ac:dyDescent="0.25">
      <c r="B1786" s="7" t="s">
        <v>156</v>
      </c>
      <c r="C1786" s="7" t="s">
        <v>138</v>
      </c>
      <c r="D1786" s="7" t="s">
        <v>126</v>
      </c>
      <c r="E1786" s="9">
        <v>0.23564356435643563</v>
      </c>
      <c r="F1786" s="7" t="s">
        <v>134</v>
      </c>
      <c r="G1786" s="7" t="str">
        <f>VLOOKUP(Table1[Parameter],$L$5:$M$133,2,0)</f>
        <v>% DD</v>
      </c>
    </row>
    <row r="1787" spans="2:7" x14ac:dyDescent="0.25">
      <c r="B1787" s="7" t="s">
        <v>156</v>
      </c>
      <c r="C1787" s="7" t="s">
        <v>139</v>
      </c>
      <c r="D1787" s="7" t="s">
        <v>126</v>
      </c>
      <c r="E1787" s="9">
        <v>0.28018648018648018</v>
      </c>
      <c r="F1787" s="7" t="s">
        <v>134</v>
      </c>
      <c r="G1787" s="7" t="str">
        <f>VLOOKUP(Table1[Parameter],$L$5:$M$133,2,0)</f>
        <v>% DD</v>
      </c>
    </row>
    <row r="1788" spans="2:7" x14ac:dyDescent="0.25">
      <c r="B1788" s="7" t="s">
        <v>156</v>
      </c>
      <c r="C1788" s="7" t="s">
        <v>140</v>
      </c>
      <c r="D1788" s="7" t="s">
        <v>126</v>
      </c>
      <c r="E1788" s="9">
        <v>0.28992838841074831</v>
      </c>
      <c r="F1788" s="7" t="s">
        <v>134</v>
      </c>
      <c r="G1788" s="7" t="str">
        <f>VLOOKUP(Table1[Parameter],$L$5:$M$133,2,0)</f>
        <v>% DD</v>
      </c>
    </row>
    <row r="1789" spans="2:7" x14ac:dyDescent="0.25">
      <c r="B1789" s="7" t="s">
        <v>156</v>
      </c>
      <c r="C1789" s="7" t="s">
        <v>141</v>
      </c>
      <c r="D1789" s="7" t="s">
        <v>126</v>
      </c>
      <c r="E1789" s="9">
        <v>0.29410227940696243</v>
      </c>
      <c r="F1789" s="7" t="s">
        <v>134</v>
      </c>
      <c r="G1789" s="7" t="str">
        <f>VLOOKUP(Table1[Parameter],$L$5:$M$133,2,0)</f>
        <v>% DD</v>
      </c>
    </row>
    <row r="1790" spans="2:7" x14ac:dyDescent="0.25">
      <c r="B1790" s="7" t="s">
        <v>156</v>
      </c>
      <c r="C1790" s="7" t="s">
        <v>142</v>
      </c>
      <c r="D1790" s="7" t="s">
        <v>126</v>
      </c>
      <c r="E1790" s="9">
        <v>0.23579489210057414</v>
      </c>
      <c r="F1790" s="7" t="s">
        <v>134</v>
      </c>
      <c r="G1790" s="7" t="str">
        <f>VLOOKUP(Table1[Parameter],$L$5:$M$133,2,0)</f>
        <v>% DD</v>
      </c>
    </row>
    <row r="1791" spans="2:7" x14ac:dyDescent="0.25">
      <c r="B1791" s="7" t="s">
        <v>156</v>
      </c>
      <c r="C1791" s="7" t="s">
        <v>143</v>
      </c>
      <c r="D1791" s="7" t="s">
        <v>126</v>
      </c>
      <c r="E1791" s="9">
        <v>0.34212985870581114</v>
      </c>
      <c r="F1791" s="7" t="s">
        <v>134</v>
      </c>
      <c r="G1791" s="7" t="str">
        <f>VLOOKUP(Table1[Parameter],$L$5:$M$133,2,0)</f>
        <v>% DD</v>
      </c>
    </row>
    <row r="1792" spans="2:7" x14ac:dyDescent="0.25">
      <c r="B1792" s="7" t="s">
        <v>156</v>
      </c>
      <c r="C1792" s="7" t="s">
        <v>144</v>
      </c>
      <c r="D1792" s="7" t="s">
        <v>126</v>
      </c>
      <c r="E1792" s="9">
        <v>0.35337682948333626</v>
      </c>
      <c r="F1792" s="7" t="s">
        <v>134</v>
      </c>
      <c r="G1792" s="7" t="str">
        <f>VLOOKUP(Table1[Parameter],$L$5:$M$133,2,0)</f>
        <v>% DD</v>
      </c>
    </row>
    <row r="1793" spans="2:7" x14ac:dyDescent="0.25">
      <c r="B1793" s="7" t="s">
        <v>156</v>
      </c>
      <c r="C1793" s="7" t="s">
        <v>133</v>
      </c>
      <c r="D1793" s="7" t="s">
        <v>64</v>
      </c>
      <c r="E1793" s="9">
        <v>0.25082868461476271</v>
      </c>
      <c r="F1793" s="7" t="s">
        <v>134</v>
      </c>
      <c r="G1793" s="7" t="str">
        <f>VLOOKUP(Table1[Parameter],$L$5:$M$133,2,0)</f>
        <v>% Return Metrics</v>
      </c>
    </row>
    <row r="1794" spans="2:7" x14ac:dyDescent="0.25">
      <c r="B1794" s="7" t="s">
        <v>156</v>
      </c>
      <c r="C1794" s="7" t="s">
        <v>136</v>
      </c>
      <c r="D1794" s="7" t="s">
        <v>64</v>
      </c>
      <c r="E1794" s="9">
        <v>0.35928755105127819</v>
      </c>
      <c r="F1794" s="7" t="s">
        <v>134</v>
      </c>
      <c r="G1794" s="7" t="str">
        <f>VLOOKUP(Table1[Parameter],$L$5:$M$133,2,0)</f>
        <v>% Return Metrics</v>
      </c>
    </row>
    <row r="1795" spans="2:7" x14ac:dyDescent="0.25">
      <c r="B1795" s="7" t="s">
        <v>156</v>
      </c>
      <c r="C1795" s="7" t="s">
        <v>137</v>
      </c>
      <c r="D1795" s="7" t="s">
        <v>64</v>
      </c>
      <c r="E1795" s="9">
        <v>0.49109204314414695</v>
      </c>
      <c r="F1795" s="7" t="s">
        <v>134</v>
      </c>
      <c r="G1795" s="7" t="str">
        <f>VLOOKUP(Table1[Parameter],$L$5:$M$133,2,0)</f>
        <v>% Return Metrics</v>
      </c>
    </row>
    <row r="1796" spans="2:7" x14ac:dyDescent="0.25">
      <c r="B1796" s="7" t="s">
        <v>156</v>
      </c>
      <c r="C1796" s="7" t="s">
        <v>138</v>
      </c>
      <c r="D1796" s="7" t="s">
        <v>64</v>
      </c>
      <c r="E1796" s="9">
        <v>0.41514583538851069</v>
      </c>
      <c r="F1796" s="7" t="s">
        <v>134</v>
      </c>
      <c r="G1796" s="7" t="str">
        <f>VLOOKUP(Table1[Parameter],$L$5:$M$133,2,0)</f>
        <v>% Return Metrics</v>
      </c>
    </row>
    <row r="1797" spans="2:7" x14ac:dyDescent="0.25">
      <c r="B1797" s="7" t="s">
        <v>156</v>
      </c>
      <c r="C1797" s="7" t="s">
        <v>139</v>
      </c>
      <c r="D1797" s="7" t="s">
        <v>64</v>
      </c>
      <c r="E1797" s="9">
        <v>0.45745361484325014</v>
      </c>
      <c r="F1797" s="7" t="s">
        <v>134</v>
      </c>
      <c r="G1797" s="7" t="str">
        <f>VLOOKUP(Table1[Parameter],$L$5:$M$133,2,0)</f>
        <v>% Return Metrics</v>
      </c>
    </row>
    <row r="1798" spans="2:7" x14ac:dyDescent="0.25">
      <c r="B1798" s="7" t="s">
        <v>156</v>
      </c>
      <c r="C1798" s="7" t="s">
        <v>140</v>
      </c>
      <c r="D1798" s="7" t="s">
        <v>64</v>
      </c>
      <c r="E1798" s="9">
        <v>0.43906308593186599</v>
      </c>
      <c r="F1798" s="7" t="s">
        <v>134</v>
      </c>
      <c r="G1798" s="7" t="str">
        <f>VLOOKUP(Table1[Parameter],$L$5:$M$133,2,0)</f>
        <v>% Return Metrics</v>
      </c>
    </row>
    <row r="1799" spans="2:7" x14ac:dyDescent="0.25">
      <c r="B1799" s="7" t="s">
        <v>156</v>
      </c>
      <c r="C1799" s="7" t="s">
        <v>141</v>
      </c>
      <c r="D1799" s="7" t="s">
        <v>64</v>
      </c>
      <c r="E1799" s="9">
        <v>0.41333045379693872</v>
      </c>
      <c r="F1799" s="7" t="s">
        <v>134</v>
      </c>
      <c r="G1799" s="7" t="str">
        <f>VLOOKUP(Table1[Parameter],$L$5:$M$133,2,0)</f>
        <v>% Return Metrics</v>
      </c>
    </row>
    <row r="1800" spans="2:7" x14ac:dyDescent="0.25">
      <c r="B1800" s="7" t="s">
        <v>156</v>
      </c>
      <c r="C1800" s="7" t="s">
        <v>142</v>
      </c>
      <c r="D1800" s="7" t="s">
        <v>64</v>
      </c>
      <c r="E1800" s="9">
        <v>0.28114737369426868</v>
      </c>
      <c r="F1800" s="7" t="s">
        <v>134</v>
      </c>
      <c r="G1800" s="7" t="str">
        <f>VLOOKUP(Table1[Parameter],$L$5:$M$133,2,0)</f>
        <v>% Return Metrics</v>
      </c>
    </row>
    <row r="1801" spans="2:7" x14ac:dyDescent="0.25">
      <c r="B1801" s="7" t="s">
        <v>156</v>
      </c>
      <c r="C1801" s="7" t="s">
        <v>143</v>
      </c>
      <c r="D1801" s="7" t="s">
        <v>64</v>
      </c>
      <c r="E1801" s="9">
        <v>0.31247745194042154</v>
      </c>
      <c r="F1801" s="7" t="s">
        <v>134</v>
      </c>
      <c r="G1801" s="7" t="str">
        <f>VLOOKUP(Table1[Parameter],$L$5:$M$133,2,0)</f>
        <v>% Return Metrics</v>
      </c>
    </row>
    <row r="1802" spans="2:7" x14ac:dyDescent="0.25">
      <c r="B1802" s="7" t="s">
        <v>156</v>
      </c>
      <c r="C1802" s="7" t="s">
        <v>144</v>
      </c>
      <c r="D1802" s="7" t="s">
        <v>64</v>
      </c>
      <c r="E1802" s="9">
        <v>0.34161107178892514</v>
      </c>
      <c r="F1802" s="7" t="s">
        <v>134</v>
      </c>
      <c r="G1802" s="7" t="str">
        <f>VLOOKUP(Table1[Parameter],$L$5:$M$133,2,0)</f>
        <v>% Return Metrics</v>
      </c>
    </row>
    <row r="1803" spans="2:7" x14ac:dyDescent="0.25">
      <c r="B1803" s="7" t="s">
        <v>156</v>
      </c>
      <c r="C1803" s="7" t="s">
        <v>133</v>
      </c>
      <c r="D1803" s="7" t="s">
        <v>127</v>
      </c>
      <c r="E1803" s="9">
        <v>6.3586385318134028E-2</v>
      </c>
      <c r="F1803" s="7" t="s">
        <v>134</v>
      </c>
      <c r="G1803" s="7" t="str">
        <f>VLOOKUP(Table1[Parameter],$L$5:$M$133,2,0)</f>
        <v>% DD</v>
      </c>
    </row>
    <row r="1804" spans="2:7" x14ac:dyDescent="0.25">
      <c r="B1804" s="7" t="s">
        <v>156</v>
      </c>
      <c r="C1804" s="7" t="s">
        <v>136</v>
      </c>
      <c r="D1804" s="7" t="s">
        <v>127</v>
      </c>
      <c r="E1804" s="9">
        <v>9.6543639388897304E-2</v>
      </c>
      <c r="F1804" s="7" t="s">
        <v>134</v>
      </c>
      <c r="G1804" s="7" t="str">
        <f>VLOOKUP(Table1[Parameter],$L$5:$M$133,2,0)</f>
        <v>% DD</v>
      </c>
    </row>
    <row r="1805" spans="2:7" x14ac:dyDescent="0.25">
      <c r="B1805" s="7" t="s">
        <v>156</v>
      </c>
      <c r="C1805" s="7" t="s">
        <v>137</v>
      </c>
      <c r="D1805" s="7" t="s">
        <v>127</v>
      </c>
      <c r="E1805" s="9">
        <v>0.14524966401323272</v>
      </c>
      <c r="F1805" s="7" t="s">
        <v>134</v>
      </c>
      <c r="G1805" s="7" t="str">
        <f>VLOOKUP(Table1[Parameter],$L$5:$M$133,2,0)</f>
        <v>% DD</v>
      </c>
    </row>
    <row r="1806" spans="2:7" x14ac:dyDescent="0.25">
      <c r="B1806" s="7" t="s">
        <v>156</v>
      </c>
      <c r="C1806" s="7" t="s">
        <v>138</v>
      </c>
      <c r="D1806" s="7" t="s">
        <v>127</v>
      </c>
      <c r="E1806" s="9">
        <v>9.7826444378678754E-2</v>
      </c>
      <c r="F1806" s="7" t="s">
        <v>134</v>
      </c>
      <c r="G1806" s="7" t="str">
        <f>VLOOKUP(Table1[Parameter],$L$5:$M$133,2,0)</f>
        <v>% DD</v>
      </c>
    </row>
    <row r="1807" spans="2:7" x14ac:dyDescent="0.25">
      <c r="B1807" s="7" t="s">
        <v>156</v>
      </c>
      <c r="C1807" s="7" t="s">
        <v>139</v>
      </c>
      <c r="D1807" s="7" t="s">
        <v>127</v>
      </c>
      <c r="E1807" s="9">
        <v>0.12817231819151204</v>
      </c>
      <c r="F1807" s="7" t="s">
        <v>134</v>
      </c>
      <c r="G1807" s="7" t="str">
        <f>VLOOKUP(Table1[Parameter],$L$5:$M$133,2,0)</f>
        <v>% DD</v>
      </c>
    </row>
    <row r="1808" spans="2:7" x14ac:dyDescent="0.25">
      <c r="B1808" s="7" t="s">
        <v>156</v>
      </c>
      <c r="C1808" s="7" t="s">
        <v>140</v>
      </c>
      <c r="D1808" s="7" t="s">
        <v>127</v>
      </c>
      <c r="E1808" s="9">
        <v>0.1272968529148758</v>
      </c>
      <c r="F1808" s="7" t="s">
        <v>134</v>
      </c>
      <c r="G1808" s="7" t="str">
        <f>VLOOKUP(Table1[Parameter],$L$5:$M$133,2,0)</f>
        <v>% DD</v>
      </c>
    </row>
    <row r="1809" spans="2:7" x14ac:dyDescent="0.25">
      <c r="B1809" s="7" t="s">
        <v>156</v>
      </c>
      <c r="C1809" s="7" t="s">
        <v>141</v>
      </c>
      <c r="D1809" s="7" t="s">
        <v>127</v>
      </c>
      <c r="E1809" s="9">
        <v>0.12156142860999385</v>
      </c>
      <c r="F1809" s="7" t="s">
        <v>134</v>
      </c>
      <c r="G1809" s="7" t="str">
        <f>VLOOKUP(Table1[Parameter],$L$5:$M$133,2,0)</f>
        <v>% DD</v>
      </c>
    </row>
    <row r="1810" spans="2:7" x14ac:dyDescent="0.25">
      <c r="B1810" s="7" t="s">
        <v>156</v>
      </c>
      <c r="C1810" s="7" t="s">
        <v>142</v>
      </c>
      <c r="D1810" s="7" t="s">
        <v>127</v>
      </c>
      <c r="E1810" s="9">
        <v>6.6293114644599874E-2</v>
      </c>
      <c r="F1810" s="7" t="s">
        <v>134</v>
      </c>
      <c r="G1810" s="7" t="str">
        <f>VLOOKUP(Table1[Parameter],$L$5:$M$133,2,0)</f>
        <v>% DD</v>
      </c>
    </row>
    <row r="1811" spans="2:7" x14ac:dyDescent="0.25">
      <c r="B1811" s="7" t="s">
        <v>156</v>
      </c>
      <c r="C1811" s="7" t="s">
        <v>143</v>
      </c>
      <c r="D1811" s="7" t="s">
        <v>127</v>
      </c>
      <c r="E1811" s="9">
        <v>0.10690786648112831</v>
      </c>
      <c r="F1811" s="7" t="s">
        <v>134</v>
      </c>
      <c r="G1811" s="7" t="str">
        <f>VLOOKUP(Table1[Parameter],$L$5:$M$133,2,0)</f>
        <v>% DD</v>
      </c>
    </row>
    <row r="1812" spans="2:7" x14ac:dyDescent="0.25">
      <c r="B1812" s="7" t="s">
        <v>156</v>
      </c>
      <c r="C1812" s="7" t="s">
        <v>144</v>
      </c>
      <c r="D1812" s="7" t="s">
        <v>127</v>
      </c>
      <c r="E1812" s="9">
        <v>0.12071743746517474</v>
      </c>
      <c r="F1812" s="7" t="s">
        <v>134</v>
      </c>
      <c r="G1812" s="7" t="str">
        <f>VLOOKUP(Table1[Parameter],$L$5:$M$133,2,0)</f>
        <v>% DD</v>
      </c>
    </row>
    <row r="1813" spans="2:7" x14ac:dyDescent="0.25">
      <c r="B1813" s="7" t="s">
        <v>156</v>
      </c>
      <c r="C1813" s="7" t="s">
        <v>133</v>
      </c>
      <c r="D1813" s="7" t="s">
        <v>128</v>
      </c>
      <c r="E1813" s="9">
        <v>5.6741265286861263E-2</v>
      </c>
      <c r="F1813" s="7" t="s">
        <v>134</v>
      </c>
      <c r="G1813" s="7" t="str">
        <f>VLOOKUP(Table1[Parameter],$L$5:$M$133,2,0)</f>
        <v>% DD</v>
      </c>
    </row>
    <row r="1814" spans="2:7" x14ac:dyDescent="0.25">
      <c r="B1814" s="7" t="s">
        <v>156</v>
      </c>
      <c r="C1814" s="7" t="s">
        <v>136</v>
      </c>
      <c r="D1814" s="7" t="s">
        <v>128</v>
      </c>
      <c r="E1814" s="9">
        <v>7.0862910214739436E-2</v>
      </c>
      <c r="F1814" s="7" t="s">
        <v>134</v>
      </c>
      <c r="G1814" s="7" t="str">
        <f>VLOOKUP(Table1[Parameter],$L$5:$M$133,2,0)</f>
        <v>% DD</v>
      </c>
    </row>
    <row r="1815" spans="2:7" x14ac:dyDescent="0.25">
      <c r="B1815" s="7" t="s">
        <v>156</v>
      </c>
      <c r="C1815" s="7" t="s">
        <v>137</v>
      </c>
      <c r="D1815" s="7" t="s">
        <v>128</v>
      </c>
      <c r="E1815" s="9">
        <v>4.4663380478609266E-2</v>
      </c>
      <c r="F1815" s="7" t="s">
        <v>134</v>
      </c>
      <c r="G1815" s="7" t="str">
        <f>VLOOKUP(Table1[Parameter],$L$5:$M$133,2,0)</f>
        <v>% DD</v>
      </c>
    </row>
    <row r="1816" spans="2:7" x14ac:dyDescent="0.25">
      <c r="B1816" s="7" t="s">
        <v>156</v>
      </c>
      <c r="C1816" s="7" t="s">
        <v>138</v>
      </c>
      <c r="D1816" s="7" t="s">
        <v>128</v>
      </c>
      <c r="E1816" s="9">
        <v>4.1223146505902794E-2</v>
      </c>
      <c r="F1816" s="7" t="s">
        <v>134</v>
      </c>
      <c r="G1816" s="7" t="str">
        <f>VLOOKUP(Table1[Parameter],$L$5:$M$133,2,0)</f>
        <v>% DD</v>
      </c>
    </row>
    <row r="1817" spans="2:7" x14ac:dyDescent="0.25">
      <c r="B1817" s="7" t="s">
        <v>156</v>
      </c>
      <c r="C1817" s="7" t="s">
        <v>139</v>
      </c>
      <c r="D1817" s="7" t="s">
        <v>128</v>
      </c>
      <c r="E1817" s="9">
        <v>4.252334300501117E-2</v>
      </c>
      <c r="F1817" s="7" t="s">
        <v>134</v>
      </c>
      <c r="G1817" s="7" t="str">
        <f>VLOOKUP(Table1[Parameter],$L$5:$M$133,2,0)</f>
        <v>% DD</v>
      </c>
    </row>
    <row r="1818" spans="2:7" x14ac:dyDescent="0.25">
      <c r="B1818" s="7" t="s">
        <v>156</v>
      </c>
      <c r="C1818" s="7" t="s">
        <v>140</v>
      </c>
      <c r="D1818" s="7" t="s">
        <v>128</v>
      </c>
      <c r="E1818" s="9">
        <v>4.4540725734439443E-2</v>
      </c>
      <c r="F1818" s="7" t="s">
        <v>134</v>
      </c>
      <c r="G1818" s="7" t="str">
        <f>VLOOKUP(Table1[Parameter],$L$5:$M$133,2,0)</f>
        <v>% DD</v>
      </c>
    </row>
    <row r="1819" spans="2:7" x14ac:dyDescent="0.25">
      <c r="B1819" s="7" t="s">
        <v>156</v>
      </c>
      <c r="C1819" s="7" t="s">
        <v>141</v>
      </c>
      <c r="D1819" s="7" t="s">
        <v>128</v>
      </c>
      <c r="E1819" s="9">
        <v>4.2281871760714136E-2</v>
      </c>
      <c r="F1819" s="7" t="s">
        <v>134</v>
      </c>
      <c r="G1819" s="7" t="str">
        <f>VLOOKUP(Table1[Parameter],$L$5:$M$133,2,0)</f>
        <v>% DD</v>
      </c>
    </row>
    <row r="1820" spans="2:7" x14ac:dyDescent="0.25">
      <c r="B1820" s="7" t="s">
        <v>156</v>
      </c>
      <c r="C1820" s="7" t="s">
        <v>142</v>
      </c>
      <c r="D1820" s="7" t="s">
        <v>128</v>
      </c>
      <c r="E1820" s="9">
        <v>2.6142818453807917E-2</v>
      </c>
      <c r="F1820" s="7" t="s">
        <v>134</v>
      </c>
      <c r="G1820" s="7" t="str">
        <f>VLOOKUP(Table1[Parameter],$L$5:$M$133,2,0)</f>
        <v>% DD</v>
      </c>
    </row>
    <row r="1821" spans="2:7" x14ac:dyDescent="0.25">
      <c r="B1821" s="7" t="s">
        <v>156</v>
      </c>
      <c r="C1821" s="7" t="s">
        <v>143</v>
      </c>
      <c r="D1821" s="7" t="s">
        <v>128</v>
      </c>
      <c r="E1821" s="9">
        <v>2.6394973735463227E-2</v>
      </c>
      <c r="F1821" s="7" t="s">
        <v>134</v>
      </c>
      <c r="G1821" s="7" t="str">
        <f>VLOOKUP(Table1[Parameter],$L$5:$M$133,2,0)</f>
        <v>% DD</v>
      </c>
    </row>
    <row r="1822" spans="2:7" x14ac:dyDescent="0.25">
      <c r="B1822" s="7" t="s">
        <v>156</v>
      </c>
      <c r="C1822" s="7" t="s">
        <v>144</v>
      </c>
      <c r="D1822" s="7" t="s">
        <v>128</v>
      </c>
      <c r="E1822" s="9">
        <v>2.7492963240910995E-2</v>
      </c>
      <c r="F1822" s="7" t="s">
        <v>134</v>
      </c>
      <c r="G1822" s="7" t="str">
        <f>VLOOKUP(Table1[Parameter],$L$5:$M$133,2,0)</f>
        <v>% DD</v>
      </c>
    </row>
    <row r="1823" spans="2:7" x14ac:dyDescent="0.25">
      <c r="B1823" s="7" t="s">
        <v>156</v>
      </c>
      <c r="C1823" s="7" t="s">
        <v>133</v>
      </c>
      <c r="D1823" s="7" t="s">
        <v>92</v>
      </c>
      <c r="E1823" s="9">
        <v>13.156117659951652</v>
      </c>
      <c r="F1823" s="7" t="s">
        <v>134</v>
      </c>
      <c r="G1823" s="7" t="str">
        <f>VLOOKUP(Table1[Parameter],$L$5:$M$133,2,0)</f>
        <v>Valuation Metrics</v>
      </c>
    </row>
    <row r="1824" spans="2:7" x14ac:dyDescent="0.25">
      <c r="B1824" s="7" t="s">
        <v>156</v>
      </c>
      <c r="C1824" s="7" t="s">
        <v>136</v>
      </c>
      <c r="D1824" s="7" t="s">
        <v>92</v>
      </c>
      <c r="E1824" s="9">
        <v>10.319805393116514</v>
      </c>
      <c r="F1824" s="7" t="s">
        <v>134</v>
      </c>
      <c r="G1824" s="7" t="str">
        <f>VLOOKUP(Table1[Parameter],$L$5:$M$133,2,0)</f>
        <v>Valuation Metrics</v>
      </c>
    </row>
    <row r="1825" spans="2:7" x14ac:dyDescent="0.25">
      <c r="B1825" s="7" t="s">
        <v>156</v>
      </c>
      <c r="C1825" s="7" t="s">
        <v>137</v>
      </c>
      <c r="D1825" s="7" t="s">
        <v>92</v>
      </c>
      <c r="E1825" s="9">
        <v>15.767532024419342</v>
      </c>
      <c r="F1825" s="7" t="s">
        <v>134</v>
      </c>
      <c r="G1825" s="7" t="str">
        <f>VLOOKUP(Table1[Parameter],$L$5:$M$133,2,0)</f>
        <v>Valuation Metrics</v>
      </c>
    </row>
    <row r="1826" spans="2:7" x14ac:dyDescent="0.25">
      <c r="B1826" s="7" t="s">
        <v>156</v>
      </c>
      <c r="C1826" s="7" t="s">
        <v>138</v>
      </c>
      <c r="D1826" s="7" t="s">
        <v>92</v>
      </c>
      <c r="E1826" s="9">
        <v>18.541923662574259</v>
      </c>
      <c r="F1826" s="7" t="s">
        <v>134</v>
      </c>
      <c r="G1826" s="7" t="str">
        <f>VLOOKUP(Table1[Parameter],$L$5:$M$133,2,0)</f>
        <v>Valuation Metrics</v>
      </c>
    </row>
    <row r="1827" spans="2:7" x14ac:dyDescent="0.25">
      <c r="B1827" s="7" t="s">
        <v>156</v>
      </c>
      <c r="C1827" s="7" t="s">
        <v>139</v>
      </c>
      <c r="D1827" s="7" t="s">
        <v>92</v>
      </c>
      <c r="E1827" s="9">
        <v>16.927491324675326</v>
      </c>
      <c r="F1827" s="7" t="s">
        <v>134</v>
      </c>
      <c r="G1827" s="7" t="str">
        <f>VLOOKUP(Table1[Parameter],$L$5:$M$133,2,0)</f>
        <v>Valuation Metrics</v>
      </c>
    </row>
    <row r="1828" spans="2:7" x14ac:dyDescent="0.25">
      <c r="B1828" s="7" t="s">
        <v>156</v>
      </c>
      <c r="C1828" s="7" t="s">
        <v>140</v>
      </c>
      <c r="D1828" s="7" t="s">
        <v>92</v>
      </c>
      <c r="E1828" s="9">
        <v>15.942075479929045</v>
      </c>
      <c r="F1828" s="7" t="s">
        <v>134</v>
      </c>
      <c r="G1828" s="7" t="str">
        <f>VLOOKUP(Table1[Parameter],$L$5:$M$133,2,0)</f>
        <v>Valuation Metrics</v>
      </c>
    </row>
    <row r="1829" spans="2:7" x14ac:dyDescent="0.25">
      <c r="B1829" s="7" t="s">
        <v>156</v>
      </c>
      <c r="C1829" s="7" t="s">
        <v>141</v>
      </c>
      <c r="D1829" s="7" t="s">
        <v>92</v>
      </c>
      <c r="E1829" s="9">
        <v>16.695044263601329</v>
      </c>
      <c r="F1829" s="7" t="s">
        <v>134</v>
      </c>
      <c r="G1829" s="7" t="str">
        <f>VLOOKUP(Table1[Parameter],$L$5:$M$133,2,0)</f>
        <v>Valuation Metrics</v>
      </c>
    </row>
    <row r="1830" spans="2:7" x14ac:dyDescent="0.25">
      <c r="B1830" s="7" t="s">
        <v>156</v>
      </c>
      <c r="C1830" s="7" t="s">
        <v>142</v>
      </c>
      <c r="D1830" s="7" t="s">
        <v>92</v>
      </c>
      <c r="E1830" s="9">
        <v>29.231932633801886</v>
      </c>
      <c r="F1830" s="7" t="s">
        <v>134</v>
      </c>
      <c r="G1830" s="7" t="str">
        <f>VLOOKUP(Table1[Parameter],$L$5:$M$133,2,0)</f>
        <v>Valuation Metrics</v>
      </c>
    </row>
    <row r="1831" spans="2:7" x14ac:dyDescent="0.25">
      <c r="B1831" s="7" t="s">
        <v>156</v>
      </c>
      <c r="C1831" s="7" t="s">
        <v>143</v>
      </c>
      <c r="D1831" s="7" t="s">
        <v>92</v>
      </c>
      <c r="E1831" s="9">
        <v>24.92406879762494</v>
      </c>
      <c r="F1831" s="7" t="s">
        <v>134</v>
      </c>
      <c r="G1831" s="7" t="str">
        <f>VLOOKUP(Table1[Parameter],$L$5:$M$133,2,0)</f>
        <v>Valuation Metrics</v>
      </c>
    </row>
    <row r="1832" spans="2:7" x14ac:dyDescent="0.25">
      <c r="B1832" s="7" t="s">
        <v>156</v>
      </c>
      <c r="C1832" s="7" t="s">
        <v>144</v>
      </c>
      <c r="D1832" s="7" t="s">
        <v>92</v>
      </c>
      <c r="E1832" s="9">
        <v>23.519588079703755</v>
      </c>
      <c r="F1832" s="7" t="s">
        <v>134</v>
      </c>
      <c r="G1832" s="7" t="str">
        <f>VLOOKUP(Table1[Parameter],$L$5:$M$133,2,0)</f>
        <v>Valuation Metrics</v>
      </c>
    </row>
    <row r="1833" spans="2:7" x14ac:dyDescent="0.25">
      <c r="B1833" s="7" t="s">
        <v>156</v>
      </c>
      <c r="C1833" s="7" t="s">
        <v>133</v>
      </c>
      <c r="D1833" s="7" t="s">
        <v>63</v>
      </c>
      <c r="E1833" s="9">
        <v>0.10907396990577976</v>
      </c>
      <c r="F1833" s="7" t="s">
        <v>134</v>
      </c>
      <c r="G1833" s="7" t="str">
        <f>VLOOKUP(Table1[Parameter],$L$5:$M$133,2,0)</f>
        <v>% Return Metrics</v>
      </c>
    </row>
    <row r="1834" spans="2:7" x14ac:dyDescent="0.25">
      <c r="B1834" s="7" t="s">
        <v>156</v>
      </c>
      <c r="C1834" s="7" t="s">
        <v>136</v>
      </c>
      <c r="D1834" s="7" t="s">
        <v>63</v>
      </c>
      <c r="E1834" s="9">
        <v>0.14610179916961402</v>
      </c>
      <c r="F1834" s="7" t="s">
        <v>134</v>
      </c>
      <c r="G1834" s="7" t="str">
        <f>VLOOKUP(Table1[Parameter],$L$5:$M$133,2,0)</f>
        <v>% Return Metrics</v>
      </c>
    </row>
    <row r="1835" spans="2:7" x14ac:dyDescent="0.25">
      <c r="B1835" s="7" t="s">
        <v>156</v>
      </c>
      <c r="C1835" s="7" t="s">
        <v>137</v>
      </c>
      <c r="D1835" s="7" t="s">
        <v>63</v>
      </c>
      <c r="E1835" s="9">
        <v>0.1970929106851437</v>
      </c>
      <c r="F1835" s="7" t="s">
        <v>134</v>
      </c>
      <c r="G1835" s="7" t="str">
        <f>VLOOKUP(Table1[Parameter],$L$5:$M$133,2,0)</f>
        <v>% Return Metrics</v>
      </c>
    </row>
    <row r="1836" spans="2:7" x14ac:dyDescent="0.25">
      <c r="B1836" s="7" t="s">
        <v>156</v>
      </c>
      <c r="C1836" s="7" t="s">
        <v>138</v>
      </c>
      <c r="D1836" s="7" t="s">
        <v>63</v>
      </c>
      <c r="E1836" s="9">
        <v>0.16653915154073448</v>
      </c>
      <c r="F1836" s="7" t="s">
        <v>134</v>
      </c>
      <c r="G1836" s="7" t="str">
        <f>VLOOKUP(Table1[Parameter],$L$5:$M$133,2,0)</f>
        <v>% Return Metrics</v>
      </c>
    </row>
    <row r="1837" spans="2:7" x14ac:dyDescent="0.25">
      <c r="B1837" s="7" t="s">
        <v>156</v>
      </c>
      <c r="C1837" s="7" t="s">
        <v>139</v>
      </c>
      <c r="D1837" s="7" t="s">
        <v>63</v>
      </c>
      <c r="E1837" s="9">
        <v>0.19475718584621768</v>
      </c>
      <c r="F1837" s="7" t="s">
        <v>134</v>
      </c>
      <c r="G1837" s="7" t="str">
        <f>VLOOKUP(Table1[Parameter],$L$5:$M$133,2,0)</f>
        <v>% Return Metrics</v>
      </c>
    </row>
    <row r="1838" spans="2:7" x14ac:dyDescent="0.25">
      <c r="B1838" s="7" t="s">
        <v>156</v>
      </c>
      <c r="C1838" s="7" t="s">
        <v>140</v>
      </c>
      <c r="D1838" s="7" t="s">
        <v>63</v>
      </c>
      <c r="E1838" s="9">
        <v>0.18127359557921566</v>
      </c>
      <c r="F1838" s="7" t="s">
        <v>134</v>
      </c>
      <c r="G1838" s="7" t="str">
        <f>VLOOKUP(Table1[Parameter],$L$5:$M$133,2,0)</f>
        <v>% Return Metrics</v>
      </c>
    </row>
    <row r="1839" spans="2:7" x14ac:dyDescent="0.25">
      <c r="B1839" s="7" t="s">
        <v>156</v>
      </c>
      <c r="C1839" s="7" t="s">
        <v>141</v>
      </c>
      <c r="D1839" s="7" t="s">
        <v>63</v>
      </c>
      <c r="E1839" s="9">
        <v>0.18265216042755233</v>
      </c>
      <c r="F1839" s="7" t="s">
        <v>134</v>
      </c>
      <c r="G1839" s="7" t="str">
        <f>VLOOKUP(Table1[Parameter],$L$5:$M$133,2,0)</f>
        <v>% Return Metrics</v>
      </c>
    </row>
    <row r="1840" spans="2:7" x14ac:dyDescent="0.25">
      <c r="B1840" s="7" t="s">
        <v>156</v>
      </c>
      <c r="C1840" s="7" t="s">
        <v>142</v>
      </c>
      <c r="D1840" s="7" t="s">
        <v>63</v>
      </c>
      <c r="E1840" s="9">
        <v>0.18633105025638505</v>
      </c>
      <c r="F1840" s="7" t="s">
        <v>134</v>
      </c>
      <c r="G1840" s="7" t="str">
        <f>VLOOKUP(Table1[Parameter],$L$5:$M$133,2,0)</f>
        <v>% Return Metrics</v>
      </c>
    </row>
    <row r="1841" spans="2:7" x14ac:dyDescent="0.25">
      <c r="B1841" s="7" t="s">
        <v>156</v>
      </c>
      <c r="C1841" s="7" t="s">
        <v>143</v>
      </c>
      <c r="D1841" s="7" t="s">
        <v>63</v>
      </c>
      <c r="E1841" s="9">
        <v>0.16861650845446452</v>
      </c>
      <c r="F1841" s="7" t="s">
        <v>134</v>
      </c>
      <c r="G1841" s="7" t="str">
        <f>VLOOKUP(Table1[Parameter],$L$5:$M$133,2,0)</f>
        <v>% Return Metrics</v>
      </c>
    </row>
    <row r="1842" spans="2:7" x14ac:dyDescent="0.25">
      <c r="B1842" s="7" t="s">
        <v>156</v>
      </c>
      <c r="C1842" s="7" t="s">
        <v>144</v>
      </c>
      <c r="D1842" s="7" t="s">
        <v>63</v>
      </c>
      <c r="E1842" s="9">
        <v>0.18565442283768743</v>
      </c>
      <c r="F1842" s="7" t="s">
        <v>134</v>
      </c>
      <c r="G1842" s="7" t="str">
        <f>VLOOKUP(Table1[Parameter],$L$5:$M$133,2,0)</f>
        <v>% Return Metrics</v>
      </c>
    </row>
    <row r="1843" spans="2:7" x14ac:dyDescent="0.25">
      <c r="B1843" s="7" t="s">
        <v>156</v>
      </c>
      <c r="C1843" s="7" t="s">
        <v>145</v>
      </c>
      <c r="D1843" s="7" t="s">
        <v>3</v>
      </c>
      <c r="E1843" s="9">
        <v>209.56</v>
      </c>
      <c r="F1843" s="7" t="s">
        <v>146</v>
      </c>
      <c r="G1843" s="7" t="str">
        <f>VLOOKUP(Table1[Parameter],$L$5:$M$133,2,0)</f>
        <v>P&amp;L</v>
      </c>
    </row>
    <row r="1844" spans="2:7" x14ac:dyDescent="0.25">
      <c r="B1844" s="7" t="s">
        <v>156</v>
      </c>
      <c r="C1844" s="7" t="s">
        <v>157</v>
      </c>
      <c r="D1844" s="7" t="s">
        <v>3</v>
      </c>
      <c r="E1844" s="9">
        <v>219.91</v>
      </c>
      <c r="F1844" s="7" t="s">
        <v>146</v>
      </c>
      <c r="G1844" s="7" t="str">
        <f>VLOOKUP(Table1[Parameter],$L$5:$M$133,2,0)</f>
        <v>P&amp;L</v>
      </c>
    </row>
    <row r="1845" spans="2:7" x14ac:dyDescent="0.25">
      <c r="B1845" s="7" t="s">
        <v>156</v>
      </c>
      <c r="C1845" s="7" t="s">
        <v>147</v>
      </c>
      <c r="D1845" s="7" t="s">
        <v>3</v>
      </c>
      <c r="E1845" s="9">
        <v>238.97</v>
      </c>
      <c r="F1845" s="7" t="s">
        <v>146</v>
      </c>
      <c r="G1845" s="7" t="str">
        <f>VLOOKUP(Table1[Parameter],$L$5:$M$133,2,0)</f>
        <v>P&amp;L</v>
      </c>
    </row>
    <row r="1846" spans="2:7" x14ac:dyDescent="0.25">
      <c r="B1846" s="7" t="s">
        <v>156</v>
      </c>
      <c r="C1846" s="7" t="s">
        <v>148</v>
      </c>
      <c r="D1846" s="7" t="s">
        <v>3</v>
      </c>
      <c r="E1846" s="9">
        <v>279.14</v>
      </c>
      <c r="F1846" s="7" t="s">
        <v>146</v>
      </c>
      <c r="G1846" s="7" t="str">
        <f>VLOOKUP(Table1[Parameter],$L$5:$M$133,2,0)</f>
        <v>P&amp;L</v>
      </c>
    </row>
    <row r="1847" spans="2:7" x14ac:dyDescent="0.25">
      <c r="B1847" s="7" t="s">
        <v>156</v>
      </c>
      <c r="C1847" s="7" t="s">
        <v>149</v>
      </c>
      <c r="D1847" s="7" t="s">
        <v>3</v>
      </c>
      <c r="E1847" s="9">
        <v>243.17</v>
      </c>
      <c r="F1847" s="7" t="s">
        <v>146</v>
      </c>
      <c r="G1847" s="7" t="str">
        <f>VLOOKUP(Table1[Parameter],$L$5:$M$133,2,0)</f>
        <v>P&amp;L</v>
      </c>
    </row>
    <row r="1848" spans="2:7" x14ac:dyDescent="0.25">
      <c r="B1848" s="7" t="s">
        <v>156</v>
      </c>
      <c r="C1848" s="7" t="s">
        <v>150</v>
      </c>
      <c r="D1848" s="7" t="s">
        <v>3</v>
      </c>
      <c r="E1848" s="9">
        <v>290.22000000000003</v>
      </c>
      <c r="F1848" s="7" t="s">
        <v>146</v>
      </c>
      <c r="G1848" s="7" t="str">
        <f>VLOOKUP(Table1[Parameter],$L$5:$M$133,2,0)</f>
        <v>P&amp;L</v>
      </c>
    </row>
    <row r="1849" spans="2:7" x14ac:dyDescent="0.25">
      <c r="B1849" s="7" t="s">
        <v>156</v>
      </c>
      <c r="C1849" s="7" t="s">
        <v>151</v>
      </c>
      <c r="D1849" s="7" t="s">
        <v>3</v>
      </c>
      <c r="E1849" s="9">
        <v>292.99</v>
      </c>
      <c r="F1849" s="7" t="s">
        <v>146</v>
      </c>
      <c r="G1849" s="7" t="str">
        <f>VLOOKUP(Table1[Parameter],$L$5:$M$133,2,0)</f>
        <v>P&amp;L</v>
      </c>
    </row>
    <row r="1850" spans="2:7" x14ac:dyDescent="0.25">
      <c r="B1850" s="7" t="s">
        <v>156</v>
      </c>
      <c r="C1850" s="7" t="s">
        <v>152</v>
      </c>
      <c r="D1850" s="7" t="s">
        <v>3</v>
      </c>
      <c r="E1850" s="9">
        <v>272.63</v>
      </c>
      <c r="F1850" s="7" t="s">
        <v>146</v>
      </c>
      <c r="G1850" s="7" t="str">
        <f>VLOOKUP(Table1[Parameter],$L$5:$M$133,2,0)</f>
        <v>P&amp;L</v>
      </c>
    </row>
    <row r="1851" spans="2:7" x14ac:dyDescent="0.25">
      <c r="B1851" s="7" t="s">
        <v>156</v>
      </c>
      <c r="C1851" s="7" t="s">
        <v>153</v>
      </c>
      <c r="D1851" s="7" t="s">
        <v>3</v>
      </c>
      <c r="E1851" s="9">
        <v>304.68</v>
      </c>
      <c r="F1851" s="7" t="s">
        <v>146</v>
      </c>
      <c r="G1851" s="7" t="str">
        <f>VLOOKUP(Table1[Parameter],$L$5:$M$133,2,0)</f>
        <v>P&amp;L</v>
      </c>
    </row>
    <row r="1852" spans="2:7" x14ac:dyDescent="0.25">
      <c r="B1852" s="7" t="s">
        <v>156</v>
      </c>
      <c r="C1852" s="7" t="s">
        <v>154</v>
      </c>
      <c r="D1852" s="7" t="s">
        <v>3</v>
      </c>
      <c r="E1852" s="9">
        <v>299.38</v>
      </c>
      <c r="F1852" s="7" t="s">
        <v>146</v>
      </c>
      <c r="G1852" s="7" t="str">
        <f>VLOOKUP(Table1[Parameter],$L$5:$M$133,2,0)</f>
        <v>P&amp;L</v>
      </c>
    </row>
    <row r="1853" spans="2:7" x14ac:dyDescent="0.25">
      <c r="B1853" s="7" t="s">
        <v>156</v>
      </c>
      <c r="C1853" s="7" t="s">
        <v>145</v>
      </c>
      <c r="D1853" s="7" t="s">
        <v>11</v>
      </c>
      <c r="E1853" s="9">
        <v>144.25</v>
      </c>
      <c r="F1853" s="7" t="s">
        <v>146</v>
      </c>
      <c r="G1853" s="7" t="str">
        <f>VLOOKUP(Table1[Parameter],$L$5:$M$133,2,0)</f>
        <v>P&amp;L</v>
      </c>
    </row>
    <row r="1854" spans="2:7" x14ac:dyDescent="0.25">
      <c r="B1854" s="7" t="s">
        <v>156</v>
      </c>
      <c r="C1854" s="7" t="s">
        <v>157</v>
      </c>
      <c r="D1854" s="7" t="s">
        <v>11</v>
      </c>
      <c r="E1854" s="9">
        <v>149.91</v>
      </c>
      <c r="F1854" s="7" t="s">
        <v>146</v>
      </c>
      <c r="G1854" s="7" t="str">
        <f>VLOOKUP(Table1[Parameter],$L$5:$M$133,2,0)</f>
        <v>P&amp;L</v>
      </c>
    </row>
    <row r="1855" spans="2:7" x14ac:dyDescent="0.25">
      <c r="B1855" s="7" t="s">
        <v>156</v>
      </c>
      <c r="C1855" s="7" t="s">
        <v>147</v>
      </c>
      <c r="D1855" s="7" t="s">
        <v>11</v>
      </c>
      <c r="E1855" s="9">
        <v>159.09</v>
      </c>
      <c r="F1855" s="7" t="s">
        <v>146</v>
      </c>
      <c r="G1855" s="7" t="str">
        <f>VLOOKUP(Table1[Parameter],$L$5:$M$133,2,0)</f>
        <v>P&amp;L</v>
      </c>
    </row>
    <row r="1856" spans="2:7" x14ac:dyDescent="0.25">
      <c r="B1856" s="7" t="s">
        <v>156</v>
      </c>
      <c r="C1856" s="7" t="s">
        <v>148</v>
      </c>
      <c r="D1856" s="7" t="s">
        <v>11</v>
      </c>
      <c r="E1856" s="9">
        <v>200.11</v>
      </c>
      <c r="F1856" s="7" t="s">
        <v>146</v>
      </c>
      <c r="G1856" s="7" t="str">
        <f>VLOOKUP(Table1[Parameter],$L$5:$M$133,2,0)</f>
        <v>P&amp;L</v>
      </c>
    </row>
    <row r="1857" spans="2:7" x14ac:dyDescent="0.25">
      <c r="B1857" s="7" t="s">
        <v>156</v>
      </c>
      <c r="C1857" s="7" t="s">
        <v>149</v>
      </c>
      <c r="D1857" s="7" t="s">
        <v>11</v>
      </c>
      <c r="E1857" s="9">
        <v>147.27000000000001</v>
      </c>
      <c r="F1857" s="7" t="s">
        <v>146</v>
      </c>
      <c r="G1857" s="7" t="str">
        <f>VLOOKUP(Table1[Parameter],$L$5:$M$133,2,0)</f>
        <v>P&amp;L</v>
      </c>
    </row>
    <row r="1858" spans="2:7" x14ac:dyDescent="0.25">
      <c r="B1858" s="7" t="s">
        <v>156</v>
      </c>
      <c r="C1858" s="7" t="s">
        <v>150</v>
      </c>
      <c r="D1858" s="7" t="s">
        <v>11</v>
      </c>
      <c r="E1858" s="9">
        <v>201.23</v>
      </c>
      <c r="F1858" s="7" t="s">
        <v>146</v>
      </c>
      <c r="G1858" s="7" t="str">
        <f>VLOOKUP(Table1[Parameter],$L$5:$M$133,2,0)</f>
        <v>P&amp;L</v>
      </c>
    </row>
    <row r="1859" spans="2:7" x14ac:dyDescent="0.25">
      <c r="B1859" s="7" t="s">
        <v>156</v>
      </c>
      <c r="C1859" s="7" t="s">
        <v>151</v>
      </c>
      <c r="D1859" s="7" t="s">
        <v>11</v>
      </c>
      <c r="E1859" s="9">
        <v>206.7</v>
      </c>
      <c r="F1859" s="7" t="s">
        <v>146</v>
      </c>
      <c r="G1859" s="7" t="str">
        <f>VLOOKUP(Table1[Parameter],$L$5:$M$133,2,0)</f>
        <v>P&amp;L</v>
      </c>
    </row>
    <row r="1860" spans="2:7" x14ac:dyDescent="0.25">
      <c r="B1860" s="7" t="s">
        <v>156</v>
      </c>
      <c r="C1860" s="7" t="s">
        <v>152</v>
      </c>
      <c r="D1860" s="7" t="s">
        <v>11</v>
      </c>
      <c r="E1860" s="9">
        <v>191.48</v>
      </c>
      <c r="F1860" s="7" t="s">
        <v>146</v>
      </c>
      <c r="G1860" s="7" t="str">
        <f>VLOOKUP(Table1[Parameter],$L$5:$M$133,2,0)</f>
        <v>P&amp;L</v>
      </c>
    </row>
    <row r="1861" spans="2:7" x14ac:dyDescent="0.25">
      <c r="B1861" s="7" t="s">
        <v>156</v>
      </c>
      <c r="C1861" s="7" t="s">
        <v>153</v>
      </c>
      <c r="D1861" s="7" t="s">
        <v>11</v>
      </c>
      <c r="E1861" s="9">
        <v>189.54</v>
      </c>
      <c r="F1861" s="7" t="s">
        <v>146</v>
      </c>
      <c r="G1861" s="7" t="str">
        <f>VLOOKUP(Table1[Parameter],$L$5:$M$133,2,0)</f>
        <v>P&amp;L</v>
      </c>
    </row>
    <row r="1862" spans="2:7" x14ac:dyDescent="0.25">
      <c r="B1862" s="7" t="s">
        <v>156</v>
      </c>
      <c r="C1862" s="7" t="s">
        <v>154</v>
      </c>
      <c r="D1862" s="7" t="s">
        <v>11</v>
      </c>
      <c r="E1862" s="9">
        <v>202.93</v>
      </c>
      <c r="F1862" s="7" t="s">
        <v>146</v>
      </c>
      <c r="G1862" s="7" t="str">
        <f>VLOOKUP(Table1[Parameter],$L$5:$M$133,2,0)</f>
        <v>P&amp;L</v>
      </c>
    </row>
    <row r="1863" spans="2:7" x14ac:dyDescent="0.25">
      <c r="B1863" s="7" t="s">
        <v>156</v>
      </c>
      <c r="C1863" s="7" t="s">
        <v>145</v>
      </c>
      <c r="D1863" s="7" t="s">
        <v>6</v>
      </c>
      <c r="E1863" s="9">
        <v>5.71</v>
      </c>
      <c r="F1863" s="7" t="s">
        <v>146</v>
      </c>
      <c r="G1863" s="7" t="str">
        <f>VLOOKUP(Table1[Parameter],$L$5:$M$133,2,0)</f>
        <v>P&amp;L</v>
      </c>
    </row>
    <row r="1864" spans="2:7" x14ac:dyDescent="0.25">
      <c r="B1864" s="7" t="s">
        <v>156</v>
      </c>
      <c r="C1864" s="7" t="s">
        <v>157</v>
      </c>
      <c r="D1864" s="7" t="s">
        <v>6</v>
      </c>
      <c r="E1864" s="9">
        <v>4.8099999999999996</v>
      </c>
      <c r="F1864" s="7" t="s">
        <v>146</v>
      </c>
      <c r="G1864" s="7" t="str">
        <f>VLOOKUP(Table1[Parameter],$L$5:$M$133,2,0)</f>
        <v>P&amp;L</v>
      </c>
    </row>
    <row r="1865" spans="2:7" x14ac:dyDescent="0.25">
      <c r="B1865" s="7" t="s">
        <v>156</v>
      </c>
      <c r="C1865" s="7" t="s">
        <v>147</v>
      </c>
      <c r="D1865" s="7" t="s">
        <v>6</v>
      </c>
      <c r="E1865" s="9">
        <v>5.46</v>
      </c>
      <c r="F1865" s="7" t="s">
        <v>146</v>
      </c>
      <c r="G1865" s="7" t="str">
        <f>VLOOKUP(Table1[Parameter],$L$5:$M$133,2,0)</f>
        <v>P&amp;L</v>
      </c>
    </row>
    <row r="1866" spans="2:7" x14ac:dyDescent="0.25">
      <c r="B1866" s="7" t="s">
        <v>156</v>
      </c>
      <c r="C1866" s="7" t="s">
        <v>148</v>
      </c>
      <c r="D1866" s="7" t="s">
        <v>6</v>
      </c>
      <c r="E1866" s="9">
        <v>8.41</v>
      </c>
      <c r="F1866" s="7" t="s">
        <v>146</v>
      </c>
      <c r="G1866" s="7" t="str">
        <f>VLOOKUP(Table1[Parameter],$L$5:$M$133,2,0)</f>
        <v>P&amp;L</v>
      </c>
    </row>
    <row r="1867" spans="2:7" x14ac:dyDescent="0.25">
      <c r="B1867" s="7" t="s">
        <v>156</v>
      </c>
      <c r="C1867" s="7" t="s">
        <v>149</v>
      </c>
      <c r="D1867" s="7" t="s">
        <v>6</v>
      </c>
      <c r="E1867" s="9">
        <v>8.36</v>
      </c>
      <c r="F1867" s="7" t="s">
        <v>146</v>
      </c>
      <c r="G1867" s="7" t="str">
        <f>VLOOKUP(Table1[Parameter],$L$5:$M$133,2,0)</f>
        <v>P&amp;L</v>
      </c>
    </row>
    <row r="1868" spans="2:7" x14ac:dyDescent="0.25">
      <c r="B1868" s="7" t="s">
        <v>156</v>
      </c>
      <c r="C1868" s="7" t="s">
        <v>150</v>
      </c>
      <c r="D1868" s="7" t="s">
        <v>6</v>
      </c>
      <c r="E1868" s="9">
        <v>10.48</v>
      </c>
      <c r="F1868" s="7" t="s">
        <v>146</v>
      </c>
      <c r="G1868" s="7" t="str">
        <f>VLOOKUP(Table1[Parameter],$L$5:$M$133,2,0)</f>
        <v>P&amp;L</v>
      </c>
    </row>
    <row r="1869" spans="2:7" x14ac:dyDescent="0.25">
      <c r="B1869" s="7" t="s">
        <v>156</v>
      </c>
      <c r="C1869" s="7" t="s">
        <v>151</v>
      </c>
      <c r="D1869" s="7" t="s">
        <v>6</v>
      </c>
      <c r="E1869" s="9">
        <v>10.07</v>
      </c>
      <c r="F1869" s="7" t="s">
        <v>146</v>
      </c>
      <c r="G1869" s="7" t="str">
        <f>VLOOKUP(Table1[Parameter],$L$5:$M$133,2,0)</f>
        <v>P&amp;L</v>
      </c>
    </row>
    <row r="1870" spans="2:7" x14ac:dyDescent="0.25">
      <c r="B1870" s="7" t="s">
        <v>156</v>
      </c>
      <c r="C1870" s="7" t="s">
        <v>152</v>
      </c>
      <c r="D1870" s="7" t="s">
        <v>6</v>
      </c>
      <c r="E1870" s="9">
        <v>10.78</v>
      </c>
      <c r="F1870" s="7" t="s">
        <v>146</v>
      </c>
      <c r="G1870" s="7" t="str">
        <f>VLOOKUP(Table1[Parameter],$L$5:$M$133,2,0)</f>
        <v>P&amp;L</v>
      </c>
    </row>
    <row r="1871" spans="2:7" x14ac:dyDescent="0.25">
      <c r="B1871" s="7" t="s">
        <v>156</v>
      </c>
      <c r="C1871" s="7" t="s">
        <v>153</v>
      </c>
      <c r="D1871" s="7" t="s">
        <v>6</v>
      </c>
      <c r="E1871" s="9">
        <v>11.75</v>
      </c>
      <c r="F1871" s="7" t="s">
        <v>146</v>
      </c>
      <c r="G1871" s="7" t="str">
        <f>VLOOKUP(Table1[Parameter],$L$5:$M$133,2,0)</f>
        <v>P&amp;L</v>
      </c>
    </row>
    <row r="1872" spans="2:7" x14ac:dyDescent="0.25">
      <c r="B1872" s="7" t="s">
        <v>156</v>
      </c>
      <c r="C1872" s="7" t="s">
        <v>154</v>
      </c>
      <c r="D1872" s="7" t="s">
        <v>6</v>
      </c>
      <c r="E1872" s="9">
        <v>12.27</v>
      </c>
      <c r="F1872" s="7" t="s">
        <v>146</v>
      </c>
      <c r="G1872" s="7" t="str">
        <f>VLOOKUP(Table1[Parameter],$L$5:$M$133,2,0)</f>
        <v>P&amp;L</v>
      </c>
    </row>
    <row r="1873" spans="2:7" x14ac:dyDescent="0.25">
      <c r="B1873" s="7" t="s">
        <v>156</v>
      </c>
      <c r="C1873" s="7" t="s">
        <v>145</v>
      </c>
      <c r="D1873" s="7" t="s">
        <v>5</v>
      </c>
      <c r="E1873" s="9">
        <v>9.35</v>
      </c>
      <c r="F1873" s="7" t="s">
        <v>146</v>
      </c>
      <c r="G1873" s="7" t="str">
        <f>VLOOKUP(Table1[Parameter],$L$5:$M$133,2,0)</f>
        <v>P&amp;L</v>
      </c>
    </row>
    <row r="1874" spans="2:7" x14ac:dyDescent="0.25">
      <c r="B1874" s="7" t="s">
        <v>156</v>
      </c>
      <c r="C1874" s="7" t="s">
        <v>157</v>
      </c>
      <c r="D1874" s="7" t="s">
        <v>5</v>
      </c>
      <c r="E1874" s="9">
        <v>9.3800000000000008</v>
      </c>
      <c r="F1874" s="7" t="s">
        <v>146</v>
      </c>
      <c r="G1874" s="7" t="str">
        <f>VLOOKUP(Table1[Parameter],$L$5:$M$133,2,0)</f>
        <v>P&amp;L</v>
      </c>
    </row>
    <row r="1875" spans="2:7" x14ac:dyDescent="0.25">
      <c r="B1875" s="7" t="s">
        <v>156</v>
      </c>
      <c r="C1875" s="7" t="s">
        <v>147</v>
      </c>
      <c r="D1875" s="7" t="s">
        <v>5</v>
      </c>
      <c r="E1875" s="9">
        <v>9.36</v>
      </c>
      <c r="F1875" s="7" t="s">
        <v>146</v>
      </c>
      <c r="G1875" s="7" t="str">
        <f>VLOOKUP(Table1[Parameter],$L$5:$M$133,2,0)</f>
        <v>P&amp;L</v>
      </c>
    </row>
    <row r="1876" spans="2:7" x14ac:dyDescent="0.25">
      <c r="B1876" s="7" t="s">
        <v>156</v>
      </c>
      <c r="C1876" s="7" t="s">
        <v>148</v>
      </c>
      <c r="D1876" s="7" t="s">
        <v>5</v>
      </c>
      <c r="E1876" s="9">
        <v>11.07</v>
      </c>
      <c r="F1876" s="7" t="s">
        <v>146</v>
      </c>
      <c r="G1876" s="7" t="str">
        <f>VLOOKUP(Table1[Parameter],$L$5:$M$133,2,0)</f>
        <v>P&amp;L</v>
      </c>
    </row>
    <row r="1877" spans="2:7" x14ac:dyDescent="0.25">
      <c r="B1877" s="7" t="s">
        <v>156</v>
      </c>
      <c r="C1877" s="7" t="s">
        <v>149</v>
      </c>
      <c r="D1877" s="7" t="s">
        <v>5</v>
      </c>
      <c r="E1877" s="9">
        <v>9.31</v>
      </c>
      <c r="F1877" s="7" t="s">
        <v>146</v>
      </c>
      <c r="G1877" s="7" t="str">
        <f>VLOOKUP(Table1[Parameter],$L$5:$M$133,2,0)</f>
        <v>P&amp;L</v>
      </c>
    </row>
    <row r="1878" spans="2:7" x14ac:dyDescent="0.25">
      <c r="B1878" s="7" t="s">
        <v>156</v>
      </c>
      <c r="C1878" s="7" t="s">
        <v>150</v>
      </c>
      <c r="D1878" s="7" t="s">
        <v>5</v>
      </c>
      <c r="E1878" s="9">
        <v>10.82</v>
      </c>
      <c r="F1878" s="7" t="s">
        <v>146</v>
      </c>
      <c r="G1878" s="7" t="str">
        <f>VLOOKUP(Table1[Parameter],$L$5:$M$133,2,0)</f>
        <v>P&amp;L</v>
      </c>
    </row>
    <row r="1879" spans="2:7" x14ac:dyDescent="0.25">
      <c r="B1879" s="7" t="s">
        <v>156</v>
      </c>
      <c r="C1879" s="7" t="s">
        <v>151</v>
      </c>
      <c r="D1879" s="7" t="s">
        <v>5</v>
      </c>
      <c r="E1879" s="9">
        <v>10.07</v>
      </c>
      <c r="F1879" s="7" t="s">
        <v>146</v>
      </c>
      <c r="G1879" s="7" t="str">
        <f>VLOOKUP(Table1[Parameter],$L$5:$M$133,2,0)</f>
        <v>P&amp;L</v>
      </c>
    </row>
    <row r="1880" spans="2:7" x14ac:dyDescent="0.25">
      <c r="B1880" s="7" t="s">
        <v>156</v>
      </c>
      <c r="C1880" s="7" t="s">
        <v>152</v>
      </c>
      <c r="D1880" s="7" t="s">
        <v>5</v>
      </c>
      <c r="E1880" s="9">
        <v>11.15</v>
      </c>
      <c r="F1880" s="7" t="s">
        <v>146</v>
      </c>
      <c r="G1880" s="7" t="str">
        <f>VLOOKUP(Table1[Parameter],$L$5:$M$133,2,0)</f>
        <v>P&amp;L</v>
      </c>
    </row>
    <row r="1881" spans="2:7" x14ac:dyDescent="0.25">
      <c r="B1881" s="7" t="s">
        <v>156</v>
      </c>
      <c r="C1881" s="7" t="s">
        <v>153</v>
      </c>
      <c r="D1881" s="7" t="s">
        <v>5</v>
      </c>
      <c r="E1881" s="9">
        <v>9.35</v>
      </c>
      <c r="F1881" s="7" t="s">
        <v>146</v>
      </c>
      <c r="G1881" s="7" t="str">
        <f>VLOOKUP(Table1[Parameter],$L$5:$M$133,2,0)</f>
        <v>P&amp;L</v>
      </c>
    </row>
    <row r="1882" spans="2:7" x14ac:dyDescent="0.25">
      <c r="B1882" s="7" t="s">
        <v>156</v>
      </c>
      <c r="C1882" s="7" t="s">
        <v>154</v>
      </c>
      <c r="D1882" s="7" t="s">
        <v>5</v>
      </c>
      <c r="E1882" s="9">
        <v>9.3000000000000007</v>
      </c>
      <c r="F1882" s="7" t="s">
        <v>146</v>
      </c>
      <c r="G1882" s="7" t="str">
        <f>VLOOKUP(Table1[Parameter],$L$5:$M$133,2,0)</f>
        <v>P&amp;L</v>
      </c>
    </row>
    <row r="1883" spans="2:7" x14ac:dyDescent="0.25">
      <c r="B1883" s="7" t="s">
        <v>156</v>
      </c>
      <c r="C1883" s="7" t="s">
        <v>145</v>
      </c>
      <c r="D1883" s="7" t="s">
        <v>10</v>
      </c>
      <c r="E1883" s="9">
        <v>0</v>
      </c>
      <c r="F1883" s="7" t="s">
        <v>146</v>
      </c>
      <c r="G1883" s="7" t="str">
        <f>VLOOKUP(Table1[Parameter],$L$5:$M$133,2,0)</f>
        <v>P&amp;L</v>
      </c>
    </row>
    <row r="1884" spans="2:7" x14ac:dyDescent="0.25">
      <c r="B1884" s="7" t="s">
        <v>156</v>
      </c>
      <c r="C1884" s="7" t="s">
        <v>157</v>
      </c>
      <c r="D1884" s="7" t="s">
        <v>10</v>
      </c>
      <c r="E1884" s="9">
        <v>0</v>
      </c>
      <c r="F1884" s="7" t="s">
        <v>146</v>
      </c>
      <c r="G1884" s="7" t="str">
        <f>VLOOKUP(Table1[Parameter],$L$5:$M$133,2,0)</f>
        <v>P&amp;L</v>
      </c>
    </row>
    <row r="1885" spans="2:7" x14ac:dyDescent="0.25">
      <c r="B1885" s="7" t="s">
        <v>156</v>
      </c>
      <c r="C1885" s="7" t="s">
        <v>147</v>
      </c>
      <c r="D1885" s="7" t="s">
        <v>10</v>
      </c>
      <c r="E1885" s="9">
        <v>0</v>
      </c>
      <c r="F1885" s="7" t="s">
        <v>146</v>
      </c>
      <c r="G1885" s="7" t="str">
        <f>VLOOKUP(Table1[Parameter],$L$5:$M$133,2,0)</f>
        <v>P&amp;L</v>
      </c>
    </row>
    <row r="1886" spans="2:7" x14ac:dyDescent="0.25">
      <c r="B1886" s="7" t="s">
        <v>156</v>
      </c>
      <c r="C1886" s="7" t="s">
        <v>148</v>
      </c>
      <c r="D1886" s="7" t="s">
        <v>10</v>
      </c>
      <c r="E1886" s="9">
        <v>0</v>
      </c>
      <c r="F1886" s="7" t="s">
        <v>146</v>
      </c>
      <c r="G1886" s="7" t="str">
        <f>VLOOKUP(Table1[Parameter],$L$5:$M$133,2,0)</f>
        <v>P&amp;L</v>
      </c>
    </row>
    <row r="1887" spans="2:7" x14ac:dyDescent="0.25">
      <c r="B1887" s="7" t="s">
        <v>156</v>
      </c>
      <c r="C1887" s="7" t="s">
        <v>149</v>
      </c>
      <c r="D1887" s="7" t="s">
        <v>10</v>
      </c>
      <c r="E1887" s="9">
        <v>0</v>
      </c>
      <c r="F1887" s="7" t="s">
        <v>146</v>
      </c>
      <c r="G1887" s="7" t="str">
        <f>VLOOKUP(Table1[Parameter],$L$5:$M$133,2,0)</f>
        <v>P&amp;L</v>
      </c>
    </row>
    <row r="1888" spans="2:7" x14ac:dyDescent="0.25">
      <c r="B1888" s="7" t="s">
        <v>156</v>
      </c>
      <c r="C1888" s="7" t="s">
        <v>150</v>
      </c>
      <c r="D1888" s="7" t="s">
        <v>10</v>
      </c>
      <c r="E1888" s="9">
        <v>0</v>
      </c>
      <c r="F1888" s="7" t="s">
        <v>146</v>
      </c>
      <c r="G1888" s="7" t="str">
        <f>VLOOKUP(Table1[Parameter],$L$5:$M$133,2,0)</f>
        <v>P&amp;L</v>
      </c>
    </row>
    <row r="1889" spans="2:14" x14ac:dyDescent="0.25">
      <c r="B1889" s="7" t="s">
        <v>156</v>
      </c>
      <c r="C1889" s="7" t="s">
        <v>151</v>
      </c>
      <c r="D1889" s="7" t="s">
        <v>10</v>
      </c>
      <c r="E1889" s="9">
        <v>0</v>
      </c>
      <c r="F1889" s="7" t="s">
        <v>146</v>
      </c>
      <c r="G1889" s="7" t="str">
        <f>VLOOKUP(Table1[Parameter],$L$5:$M$133,2,0)</f>
        <v>P&amp;L</v>
      </c>
    </row>
    <row r="1890" spans="2:14" x14ac:dyDescent="0.25">
      <c r="B1890" s="7" t="s">
        <v>156</v>
      </c>
      <c r="C1890" s="7" t="s">
        <v>152</v>
      </c>
      <c r="D1890" s="7" t="s">
        <v>10</v>
      </c>
      <c r="E1890" s="9">
        <v>0</v>
      </c>
      <c r="F1890" s="7" t="s">
        <v>146</v>
      </c>
      <c r="G1890" s="7" t="str">
        <f>VLOOKUP(Table1[Parameter],$L$5:$M$133,2,0)</f>
        <v>P&amp;L</v>
      </c>
    </row>
    <row r="1891" spans="2:14" x14ac:dyDescent="0.25">
      <c r="B1891" s="7" t="s">
        <v>156</v>
      </c>
      <c r="C1891" s="7" t="s">
        <v>153</v>
      </c>
      <c r="D1891" s="7" t="s">
        <v>10</v>
      </c>
      <c r="E1891" s="9">
        <v>0</v>
      </c>
      <c r="F1891" s="7" t="s">
        <v>146</v>
      </c>
      <c r="G1891" s="7" t="str">
        <f>VLOOKUP(Table1[Parameter],$L$5:$M$133,2,0)</f>
        <v>P&amp;L</v>
      </c>
    </row>
    <row r="1892" spans="2:14" x14ac:dyDescent="0.25">
      <c r="B1892" s="7" t="s">
        <v>156</v>
      </c>
      <c r="C1892" s="7" t="s">
        <v>154</v>
      </c>
      <c r="D1892" s="7" t="s">
        <v>10</v>
      </c>
      <c r="E1892" s="9">
        <v>0</v>
      </c>
      <c r="F1892" s="7" t="s">
        <v>146</v>
      </c>
      <c r="G1892" s="7" t="str">
        <f>VLOOKUP(Table1[Parameter],$L$5:$M$133,2,0)</f>
        <v>P&amp;L</v>
      </c>
    </row>
    <row r="1893" spans="2:14" x14ac:dyDescent="0.25">
      <c r="B1893" s="7" t="s">
        <v>156</v>
      </c>
      <c r="C1893" s="7" t="s">
        <v>145</v>
      </c>
      <c r="D1893" s="7" t="s">
        <v>12</v>
      </c>
      <c r="E1893" s="9">
        <v>61.67</v>
      </c>
      <c r="F1893" s="7" t="s">
        <v>146</v>
      </c>
      <c r="G1893" s="7" t="str">
        <f>VLOOKUP(Table1[Parameter],$L$5:$M$133,2,0)</f>
        <v>P&amp;L</v>
      </c>
    </row>
    <row r="1894" spans="2:14" x14ac:dyDescent="0.25">
      <c r="B1894" s="7" t="s">
        <v>156</v>
      </c>
      <c r="C1894" s="7" t="s">
        <v>157</v>
      </c>
      <c r="D1894" s="7" t="s">
        <v>12</v>
      </c>
      <c r="E1894" s="9">
        <v>65.430000000000007</v>
      </c>
      <c r="F1894" s="7" t="s">
        <v>146</v>
      </c>
      <c r="G1894" s="7" t="str">
        <f>VLOOKUP(Table1[Parameter],$L$5:$M$133,2,0)</f>
        <v>P&amp;L</v>
      </c>
    </row>
    <row r="1895" spans="2:14" x14ac:dyDescent="0.25">
      <c r="B1895" s="7" t="s">
        <v>156</v>
      </c>
      <c r="C1895" s="7" t="s">
        <v>147</v>
      </c>
      <c r="D1895" s="7" t="s">
        <v>12</v>
      </c>
      <c r="E1895" s="9">
        <v>75.98</v>
      </c>
      <c r="F1895" s="7" t="s">
        <v>146</v>
      </c>
      <c r="G1895" s="7" t="str">
        <f>VLOOKUP(Table1[Parameter],$L$5:$M$133,2,0)</f>
        <v>P&amp;L</v>
      </c>
      <c r="L1895" s="1" t="s">
        <v>182</v>
      </c>
      <c r="M1895" s="1">
        <v>15</v>
      </c>
      <c r="N1895" s="1" t="str">
        <f>L1895&amp;"FY"&amp;M1895</f>
        <v>Q1FY15</v>
      </c>
    </row>
    <row r="1896" spans="2:14" x14ac:dyDescent="0.25">
      <c r="B1896" s="7" t="s">
        <v>156</v>
      </c>
      <c r="C1896" s="7" t="s">
        <v>148</v>
      </c>
      <c r="D1896" s="7" t="s">
        <v>12</v>
      </c>
      <c r="E1896" s="9">
        <v>76.37</v>
      </c>
      <c r="F1896" s="7" t="s">
        <v>146</v>
      </c>
      <c r="G1896" s="7" t="str">
        <f>VLOOKUP(Table1[Parameter],$L$5:$M$133,2,0)</f>
        <v>P&amp;L</v>
      </c>
      <c r="L1896" s="1" t="s">
        <v>183</v>
      </c>
      <c r="M1896" s="1">
        <v>15</v>
      </c>
      <c r="N1896" s="1" t="str">
        <f t="shared" ref="N1896:N1918" si="0">L1896&amp;"FY"&amp;M1896</f>
        <v>Q2FY15</v>
      </c>
    </row>
    <row r="1897" spans="2:14" x14ac:dyDescent="0.25">
      <c r="B1897" s="7" t="s">
        <v>156</v>
      </c>
      <c r="C1897" s="7" t="s">
        <v>149</v>
      </c>
      <c r="D1897" s="7" t="s">
        <v>12</v>
      </c>
      <c r="E1897" s="9">
        <v>94.95</v>
      </c>
      <c r="F1897" s="7" t="s">
        <v>146</v>
      </c>
      <c r="G1897" s="7" t="str">
        <f>VLOOKUP(Table1[Parameter],$L$5:$M$133,2,0)</f>
        <v>P&amp;L</v>
      </c>
      <c r="L1897" s="1" t="s">
        <v>184</v>
      </c>
      <c r="M1897" s="1">
        <v>15</v>
      </c>
      <c r="N1897" s="1" t="str">
        <f t="shared" si="0"/>
        <v>Q3FY15</v>
      </c>
    </row>
    <row r="1898" spans="2:14" x14ac:dyDescent="0.25">
      <c r="B1898" s="7" t="s">
        <v>156</v>
      </c>
      <c r="C1898" s="7" t="s">
        <v>150</v>
      </c>
      <c r="D1898" s="7" t="s">
        <v>12</v>
      </c>
      <c r="E1898" s="9">
        <v>88.65</v>
      </c>
      <c r="F1898" s="7" t="s">
        <v>146</v>
      </c>
      <c r="G1898" s="7" t="str">
        <f>VLOOKUP(Table1[Parameter],$L$5:$M$133,2,0)</f>
        <v>P&amp;L</v>
      </c>
      <c r="L1898" s="1" t="s">
        <v>185</v>
      </c>
      <c r="M1898" s="1">
        <v>15</v>
      </c>
      <c r="N1898" s="1" t="str">
        <f t="shared" si="0"/>
        <v>Q4FY15</v>
      </c>
    </row>
    <row r="1899" spans="2:14" x14ac:dyDescent="0.25">
      <c r="B1899" s="7" t="s">
        <v>156</v>
      </c>
      <c r="C1899" s="7" t="s">
        <v>151</v>
      </c>
      <c r="D1899" s="7" t="s">
        <v>12</v>
      </c>
      <c r="E1899" s="9">
        <v>86.29</v>
      </c>
      <c r="F1899" s="7" t="s">
        <v>146</v>
      </c>
      <c r="G1899" s="7" t="str">
        <f>VLOOKUP(Table1[Parameter],$L$5:$M$133,2,0)</f>
        <v>P&amp;L</v>
      </c>
      <c r="L1899" s="1" t="s">
        <v>182</v>
      </c>
      <c r="M1899" s="1">
        <v>16</v>
      </c>
      <c r="N1899" s="1" t="str">
        <f t="shared" si="0"/>
        <v>Q1FY16</v>
      </c>
    </row>
    <row r="1900" spans="2:14" x14ac:dyDescent="0.25">
      <c r="B1900" s="7" t="s">
        <v>156</v>
      </c>
      <c r="C1900" s="7" t="s">
        <v>152</v>
      </c>
      <c r="D1900" s="7" t="s">
        <v>12</v>
      </c>
      <c r="E1900" s="9">
        <v>80.78</v>
      </c>
      <c r="F1900" s="7" t="s">
        <v>146</v>
      </c>
      <c r="G1900" s="7" t="str">
        <f>VLOOKUP(Table1[Parameter],$L$5:$M$133,2,0)</f>
        <v>P&amp;L</v>
      </c>
      <c r="L1900" s="1" t="s">
        <v>183</v>
      </c>
      <c r="M1900" s="1">
        <v>16</v>
      </c>
      <c r="N1900" s="1" t="str">
        <f t="shared" si="0"/>
        <v>Q2FY16</v>
      </c>
    </row>
    <row r="1901" spans="2:14" x14ac:dyDescent="0.25">
      <c r="B1901" s="7" t="s">
        <v>156</v>
      </c>
      <c r="C1901" s="7" t="s">
        <v>153</v>
      </c>
      <c r="D1901" s="7" t="s">
        <v>12</v>
      </c>
      <c r="E1901" s="9">
        <v>117.54</v>
      </c>
      <c r="F1901" s="7" t="s">
        <v>146</v>
      </c>
      <c r="G1901" s="7" t="str">
        <f>VLOOKUP(Table1[Parameter],$L$5:$M$133,2,0)</f>
        <v>P&amp;L</v>
      </c>
      <c r="L1901" s="1" t="s">
        <v>184</v>
      </c>
      <c r="M1901" s="1">
        <v>16</v>
      </c>
      <c r="N1901" s="1" t="str">
        <f t="shared" si="0"/>
        <v>Q3FY16</v>
      </c>
    </row>
    <row r="1902" spans="2:14" x14ac:dyDescent="0.25">
      <c r="B1902" s="7" t="s">
        <v>156</v>
      </c>
      <c r="C1902" s="7" t="s">
        <v>154</v>
      </c>
      <c r="D1902" s="7" t="s">
        <v>12</v>
      </c>
      <c r="E1902" s="9">
        <v>99.42</v>
      </c>
      <c r="F1902" s="7" t="s">
        <v>146</v>
      </c>
      <c r="G1902" s="7" t="str">
        <f>VLOOKUP(Table1[Parameter],$L$5:$M$133,2,0)</f>
        <v>P&amp;L</v>
      </c>
      <c r="L1902" s="1" t="s">
        <v>185</v>
      </c>
      <c r="M1902" s="1">
        <v>16</v>
      </c>
      <c r="N1902" s="1" t="str">
        <f t="shared" si="0"/>
        <v>Q4FY16</v>
      </c>
    </row>
    <row r="1903" spans="2:14" x14ac:dyDescent="0.25">
      <c r="B1903" s="7" t="s">
        <v>156</v>
      </c>
      <c r="C1903" s="7" t="s">
        <v>145</v>
      </c>
      <c r="D1903" s="7" t="s">
        <v>13</v>
      </c>
      <c r="E1903" s="9">
        <v>21.88</v>
      </c>
      <c r="F1903" s="7" t="s">
        <v>146</v>
      </c>
      <c r="G1903" s="7" t="str">
        <f>VLOOKUP(Table1[Parameter],$L$5:$M$133,2,0)</f>
        <v>P&amp;L</v>
      </c>
      <c r="L1903" s="1" t="s">
        <v>182</v>
      </c>
      <c r="M1903" s="1">
        <v>17</v>
      </c>
      <c r="N1903" s="1" t="str">
        <f t="shared" si="0"/>
        <v>Q1FY17</v>
      </c>
    </row>
    <row r="1904" spans="2:14" x14ac:dyDescent="0.25">
      <c r="B1904" s="7" t="s">
        <v>156</v>
      </c>
      <c r="C1904" s="7" t="s">
        <v>157</v>
      </c>
      <c r="D1904" s="7" t="s">
        <v>13</v>
      </c>
      <c r="E1904" s="9">
        <v>21.42</v>
      </c>
      <c r="F1904" s="7" t="s">
        <v>146</v>
      </c>
      <c r="G1904" s="7" t="str">
        <f>VLOOKUP(Table1[Parameter],$L$5:$M$133,2,0)</f>
        <v>P&amp;L</v>
      </c>
      <c r="L1904" s="1" t="s">
        <v>183</v>
      </c>
      <c r="M1904" s="1">
        <v>17</v>
      </c>
      <c r="N1904" s="1" t="str">
        <f t="shared" si="0"/>
        <v>Q2FY17</v>
      </c>
    </row>
    <row r="1905" spans="2:14" x14ac:dyDescent="0.25">
      <c r="B1905" s="7" t="s">
        <v>156</v>
      </c>
      <c r="C1905" s="7" t="s">
        <v>147</v>
      </c>
      <c r="D1905" s="7" t="s">
        <v>13</v>
      </c>
      <c r="E1905" s="9">
        <v>26.22</v>
      </c>
      <c r="F1905" s="7" t="s">
        <v>146</v>
      </c>
      <c r="G1905" s="7" t="str">
        <f>VLOOKUP(Table1[Parameter],$L$5:$M$133,2,0)</f>
        <v>P&amp;L</v>
      </c>
      <c r="L1905" s="1" t="s">
        <v>184</v>
      </c>
      <c r="M1905" s="1">
        <v>17</v>
      </c>
      <c r="N1905" s="1" t="str">
        <f t="shared" si="0"/>
        <v>Q3FY17</v>
      </c>
    </row>
    <row r="1906" spans="2:14" x14ac:dyDescent="0.25">
      <c r="B1906" s="7" t="s">
        <v>156</v>
      </c>
      <c r="C1906" s="7" t="s">
        <v>148</v>
      </c>
      <c r="D1906" s="7" t="s">
        <v>13</v>
      </c>
      <c r="E1906" s="9">
        <v>28.04</v>
      </c>
      <c r="F1906" s="7" t="s">
        <v>146</v>
      </c>
      <c r="G1906" s="7" t="str">
        <f>VLOOKUP(Table1[Parameter],$L$5:$M$133,2,0)</f>
        <v>P&amp;L</v>
      </c>
      <c r="L1906" s="1" t="s">
        <v>185</v>
      </c>
      <c r="M1906" s="1">
        <v>17</v>
      </c>
      <c r="N1906" s="1" t="str">
        <f t="shared" si="0"/>
        <v>Q4FY17</v>
      </c>
    </row>
    <row r="1907" spans="2:14" x14ac:dyDescent="0.25">
      <c r="B1907" s="7" t="s">
        <v>156</v>
      </c>
      <c r="C1907" s="7" t="s">
        <v>149</v>
      </c>
      <c r="D1907" s="7" t="s">
        <v>13</v>
      </c>
      <c r="E1907" s="9">
        <v>33.71</v>
      </c>
      <c r="F1907" s="7" t="s">
        <v>146</v>
      </c>
      <c r="G1907" s="7" t="str">
        <f>VLOOKUP(Table1[Parameter],$L$5:$M$133,2,0)</f>
        <v>P&amp;L</v>
      </c>
      <c r="L1907" s="1" t="s">
        <v>182</v>
      </c>
      <c r="M1907" s="1">
        <v>18</v>
      </c>
      <c r="N1907" s="1" t="str">
        <f t="shared" si="0"/>
        <v>Q1FY18</v>
      </c>
    </row>
    <row r="1908" spans="2:14" x14ac:dyDescent="0.25">
      <c r="B1908" s="7" t="s">
        <v>156</v>
      </c>
      <c r="C1908" s="7" t="s">
        <v>150</v>
      </c>
      <c r="D1908" s="7" t="s">
        <v>13</v>
      </c>
      <c r="E1908" s="9">
        <v>31.52</v>
      </c>
      <c r="F1908" s="7" t="s">
        <v>146</v>
      </c>
      <c r="G1908" s="7" t="str">
        <f>VLOOKUP(Table1[Parameter],$L$5:$M$133,2,0)</f>
        <v>P&amp;L</v>
      </c>
      <c r="L1908" s="1" t="s">
        <v>183</v>
      </c>
      <c r="M1908" s="1">
        <v>18</v>
      </c>
      <c r="N1908" s="1" t="str">
        <f t="shared" si="0"/>
        <v>Q2FY18</v>
      </c>
    </row>
    <row r="1909" spans="2:14" x14ac:dyDescent="0.25">
      <c r="B1909" s="7" t="s">
        <v>156</v>
      </c>
      <c r="C1909" s="7" t="s">
        <v>151</v>
      </c>
      <c r="D1909" s="7" t="s">
        <v>13</v>
      </c>
      <c r="E1909" s="9">
        <v>30.85</v>
      </c>
      <c r="F1909" s="7" t="s">
        <v>146</v>
      </c>
      <c r="G1909" s="7" t="str">
        <f>VLOOKUP(Table1[Parameter],$L$5:$M$133,2,0)</f>
        <v>P&amp;L</v>
      </c>
      <c r="L1909" s="1" t="s">
        <v>184</v>
      </c>
      <c r="M1909" s="1">
        <v>18</v>
      </c>
      <c r="N1909" s="1" t="str">
        <f t="shared" si="0"/>
        <v>Q3FY18</v>
      </c>
    </row>
    <row r="1910" spans="2:14" x14ac:dyDescent="0.25">
      <c r="B1910" s="7" t="s">
        <v>156</v>
      </c>
      <c r="C1910" s="7" t="s">
        <v>152</v>
      </c>
      <c r="D1910" s="7" t="s">
        <v>13</v>
      </c>
      <c r="E1910" s="9">
        <v>27.75</v>
      </c>
      <c r="F1910" s="7" t="s">
        <v>146</v>
      </c>
      <c r="G1910" s="7" t="str">
        <f>VLOOKUP(Table1[Parameter],$L$5:$M$133,2,0)</f>
        <v>P&amp;L</v>
      </c>
      <c r="L1910" s="1" t="s">
        <v>185</v>
      </c>
      <c r="M1910" s="1">
        <v>18</v>
      </c>
      <c r="N1910" s="1" t="str">
        <f t="shared" si="0"/>
        <v>Q4FY18</v>
      </c>
    </row>
    <row r="1911" spans="2:14" x14ac:dyDescent="0.25">
      <c r="B1911" s="7" t="s">
        <v>156</v>
      </c>
      <c r="C1911" s="7" t="s">
        <v>153</v>
      </c>
      <c r="D1911" s="7" t="s">
        <v>13</v>
      </c>
      <c r="E1911" s="9">
        <v>41.86</v>
      </c>
      <c r="F1911" s="7" t="s">
        <v>146</v>
      </c>
      <c r="G1911" s="7" t="str">
        <f>VLOOKUP(Table1[Parameter],$L$5:$M$133,2,0)</f>
        <v>P&amp;L</v>
      </c>
      <c r="L1911" s="1" t="s">
        <v>182</v>
      </c>
      <c r="M1911" s="1">
        <v>19</v>
      </c>
      <c r="N1911" s="1" t="str">
        <f t="shared" si="0"/>
        <v>Q1FY19</v>
      </c>
    </row>
    <row r="1912" spans="2:14" x14ac:dyDescent="0.25">
      <c r="B1912" s="7" t="s">
        <v>156</v>
      </c>
      <c r="C1912" s="7" t="s">
        <v>154</v>
      </c>
      <c r="D1912" s="7" t="s">
        <v>13</v>
      </c>
      <c r="E1912" s="9">
        <v>23.1</v>
      </c>
      <c r="F1912" s="7" t="s">
        <v>146</v>
      </c>
      <c r="G1912" s="7" t="str">
        <f>VLOOKUP(Table1[Parameter],$L$5:$M$133,2,0)</f>
        <v>P&amp;L</v>
      </c>
      <c r="L1912" s="1" t="s">
        <v>183</v>
      </c>
      <c r="M1912" s="1">
        <v>19</v>
      </c>
      <c r="N1912" s="1" t="str">
        <f t="shared" si="0"/>
        <v>Q2FY19</v>
      </c>
    </row>
    <row r="1913" spans="2:14" x14ac:dyDescent="0.25">
      <c r="B1913" s="7" t="s">
        <v>156</v>
      </c>
      <c r="C1913" s="7" t="s">
        <v>145</v>
      </c>
      <c r="D1913" s="7" t="s">
        <v>14</v>
      </c>
      <c r="E1913" s="9">
        <v>39.79</v>
      </c>
      <c r="F1913" s="7" t="s">
        <v>146</v>
      </c>
      <c r="G1913" s="7" t="str">
        <f>VLOOKUP(Table1[Parameter],$L$5:$M$133,2,0)</f>
        <v>P&amp;L</v>
      </c>
      <c r="L1913" s="1" t="s">
        <v>184</v>
      </c>
      <c r="M1913" s="1">
        <v>19</v>
      </c>
      <c r="N1913" s="1" t="str">
        <f t="shared" si="0"/>
        <v>Q3FY19</v>
      </c>
    </row>
    <row r="1914" spans="2:14" x14ac:dyDescent="0.25">
      <c r="B1914" s="7" t="s">
        <v>156</v>
      </c>
      <c r="C1914" s="7" t="s">
        <v>157</v>
      </c>
      <c r="D1914" s="7" t="s">
        <v>14</v>
      </c>
      <c r="E1914" s="9">
        <v>44.01</v>
      </c>
      <c r="F1914" s="7" t="s">
        <v>146</v>
      </c>
      <c r="G1914" s="7" t="str">
        <f>VLOOKUP(Table1[Parameter],$L$5:$M$133,2,0)</f>
        <v>P&amp;L</v>
      </c>
      <c r="L1914" s="1" t="s">
        <v>185</v>
      </c>
      <c r="M1914" s="1">
        <v>19</v>
      </c>
      <c r="N1914" s="1" t="str">
        <f t="shared" si="0"/>
        <v>Q4FY19</v>
      </c>
    </row>
    <row r="1915" spans="2:14" x14ac:dyDescent="0.25">
      <c r="B1915" s="7" t="s">
        <v>156</v>
      </c>
      <c r="C1915" s="7" t="s">
        <v>147</v>
      </c>
      <c r="D1915" s="7" t="s">
        <v>14</v>
      </c>
      <c r="E1915" s="9">
        <v>49.76</v>
      </c>
      <c r="F1915" s="7" t="s">
        <v>146</v>
      </c>
      <c r="G1915" s="7" t="str">
        <f>VLOOKUP(Table1[Parameter],$L$5:$M$133,2,0)</f>
        <v>P&amp;L</v>
      </c>
      <c r="L1915" s="1" t="s">
        <v>182</v>
      </c>
      <c r="M1915" s="1">
        <v>20</v>
      </c>
      <c r="N1915" s="1" t="str">
        <f t="shared" si="0"/>
        <v>Q1FY20</v>
      </c>
    </row>
    <row r="1916" spans="2:14" x14ac:dyDescent="0.25">
      <c r="B1916" s="7" t="s">
        <v>156</v>
      </c>
      <c r="C1916" s="7" t="s">
        <v>148</v>
      </c>
      <c r="D1916" s="7" t="s">
        <v>14</v>
      </c>
      <c r="E1916" s="9">
        <v>48.33</v>
      </c>
      <c r="F1916" s="7" t="s">
        <v>146</v>
      </c>
      <c r="G1916" s="7" t="str">
        <f>VLOOKUP(Table1[Parameter],$L$5:$M$133,2,0)</f>
        <v>P&amp;L</v>
      </c>
      <c r="L1916" s="1" t="s">
        <v>183</v>
      </c>
      <c r="M1916" s="1">
        <v>20</v>
      </c>
      <c r="N1916" s="1" t="str">
        <f t="shared" si="0"/>
        <v>Q2FY20</v>
      </c>
    </row>
    <row r="1917" spans="2:14" x14ac:dyDescent="0.25">
      <c r="B1917" s="7" t="s">
        <v>156</v>
      </c>
      <c r="C1917" s="7" t="s">
        <v>149</v>
      </c>
      <c r="D1917" s="7" t="s">
        <v>14</v>
      </c>
      <c r="E1917" s="9">
        <v>61.24</v>
      </c>
      <c r="F1917" s="7" t="s">
        <v>146</v>
      </c>
      <c r="G1917" s="7" t="str">
        <f>VLOOKUP(Table1[Parameter],$L$5:$M$133,2,0)</f>
        <v>P&amp;L</v>
      </c>
      <c r="L1917" s="1" t="s">
        <v>184</v>
      </c>
      <c r="M1917" s="1">
        <v>20</v>
      </c>
      <c r="N1917" s="1" t="str">
        <f t="shared" si="0"/>
        <v>Q3FY20</v>
      </c>
    </row>
    <row r="1918" spans="2:14" x14ac:dyDescent="0.25">
      <c r="B1918" s="7" t="s">
        <v>156</v>
      </c>
      <c r="C1918" s="7" t="s">
        <v>150</v>
      </c>
      <c r="D1918" s="7" t="s">
        <v>14</v>
      </c>
      <c r="E1918" s="9">
        <v>57.13</v>
      </c>
      <c r="F1918" s="7" t="s">
        <v>146</v>
      </c>
      <c r="G1918" s="7" t="str">
        <f>VLOOKUP(Table1[Parameter],$L$5:$M$133,2,0)</f>
        <v>P&amp;L</v>
      </c>
      <c r="L1918" s="1" t="s">
        <v>185</v>
      </c>
      <c r="M1918" s="1">
        <v>20</v>
      </c>
      <c r="N1918" s="1" t="str">
        <f t="shared" si="0"/>
        <v>Q4FY20</v>
      </c>
    </row>
    <row r="1919" spans="2:14" x14ac:dyDescent="0.25">
      <c r="B1919" s="7" t="s">
        <v>156</v>
      </c>
      <c r="C1919" s="7" t="s">
        <v>151</v>
      </c>
      <c r="D1919" s="7" t="s">
        <v>14</v>
      </c>
      <c r="E1919" s="9">
        <v>55.44</v>
      </c>
      <c r="F1919" s="7" t="s">
        <v>146</v>
      </c>
      <c r="G1919" s="7" t="str">
        <f>VLOOKUP(Table1[Parameter],$L$5:$M$133,2,0)</f>
        <v>P&amp;L</v>
      </c>
    </row>
    <row r="1920" spans="2:14" x14ac:dyDescent="0.25">
      <c r="B1920" s="7" t="s">
        <v>156</v>
      </c>
      <c r="C1920" s="7" t="s">
        <v>152</v>
      </c>
      <c r="D1920" s="7" t="s">
        <v>14</v>
      </c>
      <c r="E1920" s="9">
        <v>53.03</v>
      </c>
      <c r="F1920" s="7" t="s">
        <v>146</v>
      </c>
      <c r="G1920" s="7" t="str">
        <f>VLOOKUP(Table1[Parameter],$L$5:$M$133,2,0)</f>
        <v>P&amp;L</v>
      </c>
    </row>
    <row r="1921" spans="2:7" x14ac:dyDescent="0.25">
      <c r="B1921" s="7" t="s">
        <v>156</v>
      </c>
      <c r="C1921" s="7" t="s">
        <v>153</v>
      </c>
      <c r="D1921" s="7" t="s">
        <v>14</v>
      </c>
      <c r="E1921" s="9">
        <v>75.680000000000007</v>
      </c>
      <c r="F1921" s="7" t="s">
        <v>146</v>
      </c>
      <c r="G1921" s="7" t="str">
        <f>VLOOKUP(Table1[Parameter],$L$5:$M$133,2,0)</f>
        <v>P&amp;L</v>
      </c>
    </row>
    <row r="1922" spans="2:7" x14ac:dyDescent="0.25">
      <c r="B1922" s="7" t="s">
        <v>156</v>
      </c>
      <c r="C1922" s="7" t="s">
        <v>154</v>
      </c>
      <c r="D1922" s="7" t="s">
        <v>14</v>
      </c>
      <c r="E1922" s="9">
        <v>76.319999999999993</v>
      </c>
      <c r="F1922" s="7" t="s">
        <v>146</v>
      </c>
      <c r="G1922" s="7" t="str">
        <f>VLOOKUP(Table1[Parameter],$L$5:$M$133,2,0)</f>
        <v>P&amp;L</v>
      </c>
    </row>
    <row r="1923" spans="2:7" x14ac:dyDescent="0.25">
      <c r="B1923" s="28" t="s">
        <v>155</v>
      </c>
      <c r="C1923" s="28" t="s">
        <v>201</v>
      </c>
      <c r="D1923" s="28" t="s">
        <v>171</v>
      </c>
      <c r="E1923" s="29">
        <v>1793.12</v>
      </c>
      <c r="F1923" s="28" t="s">
        <v>134</v>
      </c>
      <c r="G1923" s="28" t="str">
        <f>VLOOKUP(Table1[Parameter],$L$5:$M$133,2,0)</f>
        <v>P&amp;L</v>
      </c>
    </row>
    <row r="1924" spans="2:7" x14ac:dyDescent="0.25">
      <c r="B1924" s="28" t="s">
        <v>155</v>
      </c>
      <c r="C1924" s="28" t="s">
        <v>202</v>
      </c>
      <c r="D1924" s="28" t="s">
        <v>171</v>
      </c>
      <c r="E1924" s="29">
        <v>2132.2399999999998</v>
      </c>
      <c r="F1924" s="28" t="s">
        <v>134</v>
      </c>
      <c r="G1924" s="28" t="str">
        <f>VLOOKUP(Table1[Parameter],$L$5:$M$133,2,0)</f>
        <v>P&amp;L</v>
      </c>
    </row>
    <row r="1925" spans="2:7" x14ac:dyDescent="0.25">
      <c r="B1925" s="28" t="s">
        <v>155</v>
      </c>
      <c r="C1925" s="28" t="s">
        <v>203</v>
      </c>
      <c r="D1925" s="28" t="s">
        <v>171</v>
      </c>
      <c r="E1925" s="29">
        <v>2311.0500000000002</v>
      </c>
      <c r="F1925" s="28" t="s">
        <v>134</v>
      </c>
      <c r="G1925" s="28" t="str">
        <f>VLOOKUP(Table1[Parameter],$L$5:$M$133,2,0)</f>
        <v>P&amp;L</v>
      </c>
    </row>
    <row r="1926" spans="2:7" x14ac:dyDescent="0.25">
      <c r="B1926" s="28" t="s">
        <v>155</v>
      </c>
      <c r="C1926" s="28" t="s">
        <v>204</v>
      </c>
      <c r="D1926" s="28" t="s">
        <v>171</v>
      </c>
      <c r="E1926" s="29">
        <v>2707.12</v>
      </c>
      <c r="F1926" s="28" t="s">
        <v>134</v>
      </c>
      <c r="G1926" s="28" t="str">
        <f>VLOOKUP(Table1[Parameter],$L$5:$M$133,2,0)</f>
        <v>P&amp;L</v>
      </c>
    </row>
    <row r="1927" spans="2:7" x14ac:dyDescent="0.25">
      <c r="B1927" s="28" t="s">
        <v>155</v>
      </c>
      <c r="C1927" s="28" t="s">
        <v>205</v>
      </c>
      <c r="D1927" s="28" t="s">
        <v>171</v>
      </c>
      <c r="E1927" s="29">
        <v>3287.93</v>
      </c>
      <c r="F1927" s="28" t="s">
        <v>134</v>
      </c>
      <c r="G1927" s="28" t="str">
        <f>VLOOKUP(Table1[Parameter],$L$5:$M$133,2,0)</f>
        <v>P&amp;L</v>
      </c>
    </row>
    <row r="1928" spans="2:7" x14ac:dyDescent="0.25">
      <c r="B1928" s="28" t="s">
        <v>155</v>
      </c>
      <c r="C1928" s="28" t="s">
        <v>206</v>
      </c>
      <c r="D1928" s="28" t="s">
        <v>171</v>
      </c>
      <c r="E1928" s="29">
        <v>3993.05</v>
      </c>
      <c r="F1928" s="28" t="s">
        <v>134</v>
      </c>
      <c r="G1928" s="28" t="str">
        <f>VLOOKUP(Table1[Parameter],$L$5:$M$133,2,0)</f>
        <v>P&amp;L</v>
      </c>
    </row>
    <row r="1929" spans="2:7" x14ac:dyDescent="0.25">
      <c r="B1929" s="28" t="s">
        <v>155</v>
      </c>
      <c r="C1929" s="28" t="s">
        <v>207</v>
      </c>
      <c r="D1929" s="28" t="s">
        <v>171</v>
      </c>
      <c r="E1929" s="29">
        <v>4514.4799999999996</v>
      </c>
      <c r="F1929" s="28" t="s">
        <v>134</v>
      </c>
      <c r="G1929" s="28" t="str">
        <f>VLOOKUP(Table1[Parameter],$L$5:$M$133,2,0)</f>
        <v>P&amp;L</v>
      </c>
    </row>
    <row r="1930" spans="2:7" x14ac:dyDescent="0.25">
      <c r="B1930" s="28" t="s">
        <v>155</v>
      </c>
      <c r="C1930" s="28" t="s">
        <v>181</v>
      </c>
      <c r="D1930" s="28" t="s">
        <v>171</v>
      </c>
      <c r="E1930" s="29">
        <v>4896.91</v>
      </c>
      <c r="F1930" s="28" t="s">
        <v>134</v>
      </c>
      <c r="G1930" s="28" t="str">
        <f>VLOOKUP(Table1[Parameter],$L$5:$M$133,2,0)</f>
        <v>P&amp;L</v>
      </c>
    </row>
    <row r="1931" spans="2:7" x14ac:dyDescent="0.25">
      <c r="B1931" s="28" t="s">
        <v>155</v>
      </c>
      <c r="C1931" s="28" t="s">
        <v>133</v>
      </c>
      <c r="D1931" s="28" t="s">
        <v>171</v>
      </c>
      <c r="E1931" s="29">
        <v>6146.24</v>
      </c>
      <c r="F1931" s="28" t="s">
        <v>134</v>
      </c>
      <c r="G1931" s="28" t="str">
        <f>VLOOKUP(Table1[Parameter],$L$5:$M$133,2,0)</f>
        <v>P&amp;L</v>
      </c>
    </row>
    <row r="1932" spans="2:7" x14ac:dyDescent="0.25">
      <c r="B1932" s="28" t="s">
        <v>155</v>
      </c>
      <c r="C1932" s="28" t="s">
        <v>136</v>
      </c>
      <c r="D1932" s="28" t="s">
        <v>171</v>
      </c>
      <c r="E1932" s="29">
        <v>7324.31</v>
      </c>
      <c r="F1932" s="28" t="s">
        <v>134</v>
      </c>
      <c r="G1932" s="28" t="str">
        <f>VLOOKUP(Table1[Parameter],$L$5:$M$133,2,0)</f>
        <v>P&amp;L</v>
      </c>
    </row>
    <row r="1933" spans="2:7" x14ac:dyDescent="0.25">
      <c r="B1933" s="28" t="s">
        <v>155</v>
      </c>
      <c r="C1933" s="28" t="s">
        <v>137</v>
      </c>
      <c r="D1933" s="28" t="s">
        <v>171</v>
      </c>
      <c r="E1933" s="29">
        <v>8765.58</v>
      </c>
      <c r="F1933" s="28" t="s">
        <v>134</v>
      </c>
      <c r="G1933" s="28" t="str">
        <f>VLOOKUP(Table1[Parameter],$L$5:$M$133,2,0)</f>
        <v>P&amp;L</v>
      </c>
    </row>
    <row r="1934" spans="2:7" x14ac:dyDescent="0.25">
      <c r="B1934" s="28" t="s">
        <v>155</v>
      </c>
      <c r="C1934" s="28" t="s">
        <v>138</v>
      </c>
      <c r="D1934" s="28" t="s">
        <v>171</v>
      </c>
      <c r="E1934" s="29">
        <v>10448.950000000001</v>
      </c>
      <c r="F1934" s="28" t="s">
        <v>134</v>
      </c>
      <c r="G1934" s="28" t="str">
        <f>VLOOKUP(Table1[Parameter],$L$5:$M$133,2,0)</f>
        <v>P&amp;L</v>
      </c>
    </row>
    <row r="1935" spans="2:7" x14ac:dyDescent="0.25">
      <c r="B1935" s="28" t="s">
        <v>155</v>
      </c>
      <c r="C1935" s="28" t="s">
        <v>139</v>
      </c>
      <c r="D1935" s="28" t="s">
        <v>171</v>
      </c>
      <c r="E1935" s="29">
        <v>12369.55</v>
      </c>
      <c r="F1935" s="28" t="s">
        <v>134</v>
      </c>
      <c r="G1935" s="28" t="str">
        <f>VLOOKUP(Table1[Parameter],$L$5:$M$133,2,0)</f>
        <v>P&amp;L</v>
      </c>
    </row>
    <row r="1936" spans="2:7" x14ac:dyDescent="0.25">
      <c r="B1936" s="28" t="s">
        <v>155</v>
      </c>
      <c r="C1936" s="28" t="s">
        <v>140</v>
      </c>
      <c r="D1936" s="28" t="s">
        <v>171</v>
      </c>
      <c r="E1936" s="29">
        <v>13717.44</v>
      </c>
      <c r="F1936" s="28" t="s">
        <v>134</v>
      </c>
      <c r="G1936" s="28" t="str">
        <f>VLOOKUP(Table1[Parameter],$L$5:$M$133,2,0)</f>
        <v>P&amp;L</v>
      </c>
    </row>
    <row r="1937" spans="2:7" x14ac:dyDescent="0.25">
      <c r="B1937" s="28" t="s">
        <v>155</v>
      </c>
      <c r="C1937" s="28" t="s">
        <v>141</v>
      </c>
      <c r="D1937" s="28" t="s">
        <v>171</v>
      </c>
      <c r="E1937" s="29">
        <v>14422.74</v>
      </c>
      <c r="F1937" s="28" t="s">
        <v>134</v>
      </c>
      <c r="G1937" s="28" t="str">
        <f>VLOOKUP(Table1[Parameter],$L$5:$M$133,2,0)</f>
        <v>P&amp;L</v>
      </c>
    </row>
    <row r="1938" spans="2:7" x14ac:dyDescent="0.25">
      <c r="B1938" s="28" t="s">
        <v>155</v>
      </c>
      <c r="C1938" s="28" t="s">
        <v>142</v>
      </c>
      <c r="D1938" s="28" t="s">
        <v>171</v>
      </c>
      <c r="E1938" s="29">
        <v>15383.3</v>
      </c>
      <c r="F1938" s="28" t="s">
        <v>134</v>
      </c>
      <c r="G1938" s="28" t="str">
        <f>VLOOKUP(Table1[Parameter],$L$5:$M$133,2,0)</f>
        <v>P&amp;L</v>
      </c>
    </row>
    <row r="1939" spans="2:7" x14ac:dyDescent="0.25">
      <c r="B1939" s="28" t="s">
        <v>155</v>
      </c>
      <c r="C1939" s="28" t="s">
        <v>143</v>
      </c>
      <c r="D1939" s="28" t="s">
        <v>171</v>
      </c>
      <c r="E1939" s="29">
        <v>16360.44</v>
      </c>
      <c r="F1939" s="28" t="s">
        <v>134</v>
      </c>
      <c r="G1939" s="28" t="str">
        <f>VLOOKUP(Table1[Parameter],$L$5:$M$133,2,0)</f>
        <v>P&amp;L</v>
      </c>
    </row>
    <row r="1940" spans="2:7" x14ac:dyDescent="0.25">
      <c r="B1940" s="28" t="s">
        <v>155</v>
      </c>
      <c r="C1940" s="28" t="s">
        <v>144</v>
      </c>
      <c r="D1940" s="28" t="s">
        <v>171</v>
      </c>
      <c r="E1940" s="29">
        <v>18184.740000000002</v>
      </c>
      <c r="F1940" s="28" t="s">
        <v>134</v>
      </c>
      <c r="G1940" s="28" t="str">
        <f>VLOOKUP(Table1[Parameter],$L$5:$M$133,2,0)</f>
        <v>P&amp;L</v>
      </c>
    </row>
    <row r="1941" spans="2:7" x14ac:dyDescent="0.25">
      <c r="B1941" s="28" t="s">
        <v>155</v>
      </c>
      <c r="C1941" s="28" t="s">
        <v>201</v>
      </c>
      <c r="D1941" s="28" t="s">
        <v>200</v>
      </c>
      <c r="E1941" s="29">
        <v>0.1787</v>
      </c>
      <c r="F1941" s="28" t="s">
        <v>134</v>
      </c>
      <c r="G1941" s="28" t="str">
        <f>VLOOKUP(Table1[Parameter],$L$5:$M$133,2,0)</f>
        <v>% Efficiency Metrics</v>
      </c>
    </row>
    <row r="1942" spans="2:7" x14ac:dyDescent="0.25">
      <c r="B1942" s="28" t="s">
        <v>155</v>
      </c>
      <c r="C1942" s="28" t="s">
        <v>202</v>
      </c>
      <c r="D1942" s="28" t="s">
        <v>200</v>
      </c>
      <c r="E1942" s="29">
        <v>0.18609999999999999</v>
      </c>
      <c r="F1942" s="28" t="s">
        <v>134</v>
      </c>
      <c r="G1942" s="28" t="str">
        <f>VLOOKUP(Table1[Parameter],$L$5:$M$133,2,0)</f>
        <v>% Efficiency Metrics</v>
      </c>
    </row>
    <row r="1943" spans="2:7" x14ac:dyDescent="0.25">
      <c r="B1943" s="28" t="s">
        <v>155</v>
      </c>
      <c r="C1943" s="28" t="s">
        <v>203</v>
      </c>
      <c r="D1943" s="28" t="s">
        <v>200</v>
      </c>
      <c r="E1943" s="29">
        <v>0.18659999999999999</v>
      </c>
      <c r="F1943" s="28" t="s">
        <v>134</v>
      </c>
      <c r="G1943" s="28" t="str">
        <f>VLOOKUP(Table1[Parameter],$L$5:$M$133,2,0)</f>
        <v>% Efficiency Metrics</v>
      </c>
    </row>
    <row r="1944" spans="2:7" x14ac:dyDescent="0.25">
      <c r="B1944" s="28" t="s">
        <v>155</v>
      </c>
      <c r="C1944" s="28" t="s">
        <v>204</v>
      </c>
      <c r="D1944" s="28" t="s">
        <v>200</v>
      </c>
      <c r="E1944" s="29">
        <v>0.19450000000000001</v>
      </c>
      <c r="F1944" s="28" t="s">
        <v>134</v>
      </c>
      <c r="G1944" s="28" t="str">
        <f>VLOOKUP(Table1[Parameter],$L$5:$M$133,2,0)</f>
        <v>% Efficiency Metrics</v>
      </c>
    </row>
    <row r="1945" spans="2:7" x14ac:dyDescent="0.25">
      <c r="B1945" s="28" t="s">
        <v>155</v>
      </c>
      <c r="C1945" s="28" t="s">
        <v>205</v>
      </c>
      <c r="D1945" s="28" t="s">
        <v>200</v>
      </c>
      <c r="E1945" s="29">
        <v>0.19450000000000001</v>
      </c>
      <c r="F1945" s="28" t="s">
        <v>134</v>
      </c>
      <c r="G1945" s="28" t="str">
        <f>VLOOKUP(Table1[Parameter],$L$5:$M$133,2,0)</f>
        <v>% Efficiency Metrics</v>
      </c>
    </row>
    <row r="1946" spans="2:7" x14ac:dyDescent="0.25">
      <c r="B1946" s="28" t="s">
        <v>155</v>
      </c>
      <c r="C1946" s="28" t="s">
        <v>206</v>
      </c>
      <c r="D1946" s="28" t="s">
        <v>200</v>
      </c>
      <c r="E1946" s="29">
        <v>0.1996</v>
      </c>
      <c r="F1946" s="28" t="s">
        <v>134</v>
      </c>
      <c r="G1946" s="28" t="str">
        <f>VLOOKUP(Table1[Parameter],$L$5:$M$133,2,0)</f>
        <v>% Efficiency Metrics</v>
      </c>
    </row>
    <row r="1947" spans="2:7" x14ac:dyDescent="0.25">
      <c r="B1947" s="28" t="s">
        <v>155</v>
      </c>
      <c r="C1947" s="28" t="s">
        <v>207</v>
      </c>
      <c r="D1947" s="28" t="s">
        <v>200</v>
      </c>
      <c r="E1947" s="29">
        <v>0.2024</v>
      </c>
      <c r="F1947" s="28" t="s">
        <v>134</v>
      </c>
      <c r="G1947" s="28" t="str">
        <f>VLOOKUP(Table1[Parameter],$L$5:$M$133,2,0)</f>
        <v>% Efficiency Metrics</v>
      </c>
    </row>
    <row r="1948" spans="2:7" x14ac:dyDescent="0.25">
      <c r="B1948" s="28" t="s">
        <v>155</v>
      </c>
      <c r="C1948" s="28" t="s">
        <v>181</v>
      </c>
      <c r="D1948" s="28" t="s">
        <v>200</v>
      </c>
      <c r="E1948" s="29">
        <v>0.20100000000000001</v>
      </c>
      <c r="F1948" s="28" t="s">
        <v>134</v>
      </c>
      <c r="G1948" s="28" t="str">
        <f>VLOOKUP(Table1[Parameter],$L$5:$M$133,2,0)</f>
        <v>% Efficiency Metrics</v>
      </c>
    </row>
    <row r="1949" spans="2:7" x14ac:dyDescent="0.25">
      <c r="B1949" s="28" t="s">
        <v>155</v>
      </c>
      <c r="C1949" s="28" t="s">
        <v>133</v>
      </c>
      <c r="D1949" s="28" t="s">
        <v>200</v>
      </c>
      <c r="E1949" s="29">
        <v>0.22500000000000001</v>
      </c>
      <c r="F1949" s="28" t="s">
        <v>134</v>
      </c>
      <c r="G1949" s="28" t="str">
        <f>VLOOKUP(Table1[Parameter],$L$5:$M$133,2,0)</f>
        <v>% Efficiency Metrics</v>
      </c>
    </row>
    <row r="1950" spans="2:7" x14ac:dyDescent="0.25">
      <c r="B1950" s="28" t="s">
        <v>155</v>
      </c>
      <c r="C1950" s="28" t="s">
        <v>136</v>
      </c>
      <c r="D1950" s="28" t="s">
        <v>200</v>
      </c>
      <c r="E1950" s="29">
        <v>0.2283</v>
      </c>
      <c r="F1950" s="28" t="s">
        <v>134</v>
      </c>
      <c r="G1950" s="28" t="str">
        <f>VLOOKUP(Table1[Parameter],$L$5:$M$133,2,0)</f>
        <v>% Efficiency Metrics</v>
      </c>
    </row>
    <row r="1951" spans="2:7" x14ac:dyDescent="0.25">
      <c r="B1951" s="28" t="s">
        <v>155</v>
      </c>
      <c r="C1951" s="28" t="s">
        <v>137</v>
      </c>
      <c r="D1951" s="28" t="s">
        <v>200</v>
      </c>
      <c r="E1951" s="29">
        <v>0.2394</v>
      </c>
      <c r="F1951" s="28" t="s">
        <v>134</v>
      </c>
      <c r="G1951" s="28" t="str">
        <f>VLOOKUP(Table1[Parameter],$L$5:$M$133,2,0)</f>
        <v>% Efficiency Metrics</v>
      </c>
    </row>
    <row r="1952" spans="2:7" x14ac:dyDescent="0.25">
      <c r="B1952" s="28" t="s">
        <v>155</v>
      </c>
      <c r="C1952" s="28" t="s">
        <v>138</v>
      </c>
      <c r="D1952" s="28" t="s">
        <v>200</v>
      </c>
      <c r="E1952" s="29">
        <v>0.2379</v>
      </c>
      <c r="F1952" s="28" t="s">
        <v>134</v>
      </c>
      <c r="G1952" s="28" t="str">
        <f>VLOOKUP(Table1[Parameter],$L$5:$M$133,2,0)</f>
        <v>% Efficiency Metrics</v>
      </c>
    </row>
    <row r="1953" spans="2:7" x14ac:dyDescent="0.25">
      <c r="B1953" s="28" t="s">
        <v>155</v>
      </c>
      <c r="C1953" s="28" t="s">
        <v>139</v>
      </c>
      <c r="D1953" s="28" t="s">
        <v>200</v>
      </c>
      <c r="E1953" s="29">
        <v>0.25119999999999998</v>
      </c>
      <c r="F1953" s="28" t="s">
        <v>134</v>
      </c>
      <c r="G1953" s="28" t="str">
        <f>VLOOKUP(Table1[Parameter],$L$5:$M$133,2,0)</f>
        <v>% Efficiency Metrics</v>
      </c>
    </row>
    <row r="1954" spans="2:7" x14ac:dyDescent="0.25">
      <c r="B1954" s="28" t="s">
        <v>155</v>
      </c>
      <c r="C1954" s="28" t="s">
        <v>140</v>
      </c>
      <c r="D1954" s="28" t="s">
        <v>200</v>
      </c>
      <c r="E1954" s="29">
        <v>0.26</v>
      </c>
      <c r="F1954" s="28" t="s">
        <v>134</v>
      </c>
      <c r="G1954" s="28" t="str">
        <f>VLOOKUP(Table1[Parameter],$L$5:$M$133,2,0)</f>
        <v>% Efficiency Metrics</v>
      </c>
    </row>
    <row r="1955" spans="2:7" x14ac:dyDescent="0.25">
      <c r="B1955" s="28" t="s">
        <v>155</v>
      </c>
      <c r="C1955" s="28" t="s">
        <v>141</v>
      </c>
      <c r="D1955" s="28" t="s">
        <v>200</v>
      </c>
      <c r="E1955" s="29">
        <v>0.26369999999999999</v>
      </c>
      <c r="F1955" s="28" t="s">
        <v>134</v>
      </c>
      <c r="G1955" s="28" t="str">
        <f>VLOOKUP(Table1[Parameter],$L$5:$M$133,2,0)</f>
        <v>% Efficiency Metrics</v>
      </c>
    </row>
    <row r="1956" spans="2:7" x14ac:dyDescent="0.25">
      <c r="B1956" s="28" t="s">
        <v>155</v>
      </c>
      <c r="C1956" s="28" t="s">
        <v>142</v>
      </c>
      <c r="D1956" s="28" t="s">
        <v>200</v>
      </c>
      <c r="E1956" s="29">
        <v>0.26390000000000002</v>
      </c>
      <c r="F1956" s="28" t="s">
        <v>134</v>
      </c>
      <c r="G1956" s="28" t="str">
        <f>VLOOKUP(Table1[Parameter],$L$5:$M$133,2,0)</f>
        <v>% Efficiency Metrics</v>
      </c>
    </row>
    <row r="1957" spans="2:7" x14ac:dyDescent="0.25">
      <c r="B1957" s="28" t="s">
        <v>155</v>
      </c>
      <c r="C1957" s="28" t="s">
        <v>143</v>
      </c>
      <c r="D1957" s="28" t="s">
        <v>200</v>
      </c>
      <c r="E1957" s="29">
        <v>0.34539999999999998</v>
      </c>
      <c r="F1957" s="28" t="s">
        <v>134</v>
      </c>
      <c r="G1957" s="28" t="str">
        <f>VLOOKUP(Table1[Parameter],$L$5:$M$133,2,0)</f>
        <v>% Efficiency Metrics</v>
      </c>
    </row>
    <row r="1958" spans="2:7" x14ac:dyDescent="0.25">
      <c r="B1958" s="28" t="s">
        <v>155</v>
      </c>
      <c r="C1958" s="28" t="s">
        <v>144</v>
      </c>
      <c r="D1958" s="28" t="s">
        <v>200</v>
      </c>
      <c r="E1958" s="29">
        <v>0.36849999999999999</v>
      </c>
      <c r="F1958" s="28" t="s">
        <v>134</v>
      </c>
      <c r="G1958" s="28" t="str">
        <f>VLOOKUP(Table1[Parameter],$L$5:$M$133,2,0)</f>
        <v>% Efficiency Metrics</v>
      </c>
    </row>
  </sheetData>
  <mergeCells count="1">
    <mergeCell ref="L2:M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S5" sqref="S5"/>
    </sheetView>
  </sheetViews>
  <sheetFormatPr defaultRowHeight="15" x14ac:dyDescent="0.25"/>
  <cols>
    <col min="1" max="1" width="30.42578125" bestFit="1" customWidth="1"/>
    <col min="2" max="2" width="17.85546875" bestFit="1" customWidth="1"/>
    <col min="3" max="11" width="7.140625" customWidth="1"/>
    <col min="12" max="12" width="11.28515625" bestFit="1" customWidth="1"/>
    <col min="13" max="19" width="7.140625" customWidth="1"/>
    <col min="20" max="20" width="11.28515625" customWidth="1"/>
    <col min="21" max="22" width="12" bestFit="1" customWidth="1"/>
  </cols>
  <sheetData>
    <row r="1" spans="1:12" x14ac:dyDescent="0.25">
      <c r="A1" s="10" t="s">
        <v>2</v>
      </c>
      <c r="B1" t="s">
        <v>163</v>
      </c>
    </row>
    <row r="2" spans="1:12" x14ac:dyDescent="0.25">
      <c r="A2" s="10" t="s">
        <v>132</v>
      </c>
      <c r="B2" t="s">
        <v>158</v>
      </c>
    </row>
    <row r="4" spans="1:12" x14ac:dyDescent="0.25">
      <c r="A4" s="10" t="s">
        <v>162</v>
      </c>
      <c r="B4" s="10" t="s">
        <v>161</v>
      </c>
    </row>
    <row r="5" spans="1:12" x14ac:dyDescent="0.25">
      <c r="A5" s="10" t="s">
        <v>159</v>
      </c>
      <c r="B5" t="s">
        <v>133</v>
      </c>
      <c r="C5" t="s">
        <v>136</v>
      </c>
      <c r="D5" t="s">
        <v>137</v>
      </c>
      <c r="E5" t="s">
        <v>138</v>
      </c>
      <c r="F5" t="s">
        <v>139</v>
      </c>
      <c r="G5" t="s">
        <v>140</v>
      </c>
      <c r="H5" t="s">
        <v>141</v>
      </c>
      <c r="I5" t="s">
        <v>142</v>
      </c>
      <c r="J5" t="s">
        <v>143</v>
      </c>
      <c r="K5" t="s">
        <v>144</v>
      </c>
      <c r="L5" t="s">
        <v>160</v>
      </c>
    </row>
    <row r="6" spans="1:12" x14ac:dyDescent="0.25">
      <c r="A6" s="12" t="s">
        <v>56</v>
      </c>
      <c r="B6" s="14">
        <v>0.246485425581115</v>
      </c>
      <c r="C6" s="14">
        <v>0.27475565747039354</v>
      </c>
      <c r="D6" s="14">
        <v>0.30272366727239614</v>
      </c>
      <c r="E6" s="14">
        <v>0.28691140952426547</v>
      </c>
      <c r="F6" s="14">
        <v>0.28941956243836636</v>
      </c>
      <c r="G6" s="14">
        <v>0.28821535195510051</v>
      </c>
      <c r="H6" s="14">
        <v>0.28503220129748108</v>
      </c>
      <c r="I6" s="14">
        <v>0.27275834563668272</v>
      </c>
      <c r="J6" s="14">
        <v>0.30375766346960903</v>
      </c>
      <c r="K6" s="14">
        <v>0.32545136029129035</v>
      </c>
      <c r="L6" s="14">
        <v>0.28755106449367002</v>
      </c>
    </row>
    <row r="7" spans="1:12" x14ac:dyDescent="0.25">
      <c r="A7" s="13" t="s">
        <v>135</v>
      </c>
      <c r="B7" s="14">
        <v>0.15505681366131671</v>
      </c>
      <c r="C7" s="14">
        <v>0.18370846599220658</v>
      </c>
      <c r="D7" s="14">
        <v>0.18638235016813845</v>
      </c>
      <c r="E7" s="14">
        <v>0.16999513372708788</v>
      </c>
      <c r="F7" s="14">
        <v>0.15295623075028958</v>
      </c>
      <c r="G7" s="14">
        <v>0.15409366902579569</v>
      </c>
      <c r="H7" s="14">
        <v>0.15479536103042446</v>
      </c>
      <c r="I7" s="14">
        <v>0.12509989012086703</v>
      </c>
      <c r="J7" s="14">
        <v>0.14324659018592728</v>
      </c>
      <c r="K7" s="14">
        <v>0.19324611669730041</v>
      </c>
      <c r="L7" s="14">
        <v>0.1618580621359354</v>
      </c>
    </row>
    <row r="8" spans="1:12" x14ac:dyDescent="0.25">
      <c r="A8" s="13" t="s">
        <v>155</v>
      </c>
      <c r="B8" s="14">
        <v>0.3650052151817994</v>
      </c>
      <c r="C8" s="14">
        <v>0.36451819039110572</v>
      </c>
      <c r="D8" s="14">
        <v>0.37772132555288257</v>
      </c>
      <c r="E8" s="14">
        <v>0.38183199428938858</v>
      </c>
      <c r="F8" s="14">
        <v>0.39782102013712517</v>
      </c>
      <c r="G8" s="14">
        <v>0.39881779058998423</v>
      </c>
      <c r="H8" s="14">
        <v>0.40861806333419243</v>
      </c>
      <c r="I8" s="14">
        <v>0.40283158278696957</v>
      </c>
      <c r="J8" s="14">
        <v>0.43178038405539937</v>
      </c>
      <c r="K8" s="14">
        <v>0.42640511342907977</v>
      </c>
      <c r="L8" s="14">
        <v>0.39553506797479271</v>
      </c>
    </row>
    <row r="9" spans="1:12" x14ac:dyDescent="0.25">
      <c r="A9" s="13" t="s">
        <v>156</v>
      </c>
      <c r="B9" s="14">
        <v>0.21939424790022893</v>
      </c>
      <c r="C9" s="14">
        <v>0.27604031602786844</v>
      </c>
      <c r="D9" s="14">
        <v>0.34406732609616747</v>
      </c>
      <c r="E9" s="14">
        <v>0.30890710055631987</v>
      </c>
      <c r="F9" s="14">
        <v>0.31748143642768445</v>
      </c>
      <c r="G9" s="14">
        <v>0.31173459624952166</v>
      </c>
      <c r="H9" s="14">
        <v>0.29168317952782635</v>
      </c>
      <c r="I9" s="14">
        <v>0.29034356400221151</v>
      </c>
      <c r="J9" s="14">
        <v>0.33624601616750049</v>
      </c>
      <c r="K9" s="14">
        <v>0.35670285074749092</v>
      </c>
      <c r="L9" s="14">
        <v>0.30526006337028205</v>
      </c>
    </row>
    <row r="10" spans="1:12" x14ac:dyDescent="0.25">
      <c r="A10" s="12" t="s">
        <v>160</v>
      </c>
      <c r="B10" s="14">
        <v>0.246485425581115</v>
      </c>
      <c r="C10" s="14">
        <v>0.27475565747039354</v>
      </c>
      <c r="D10" s="14">
        <v>0.30272366727239614</v>
      </c>
      <c r="E10" s="14">
        <v>0.28691140952426547</v>
      </c>
      <c r="F10" s="14">
        <v>0.28941956243836636</v>
      </c>
      <c r="G10" s="14">
        <v>0.28821535195510051</v>
      </c>
      <c r="H10" s="14">
        <v>0.28503220129748108</v>
      </c>
      <c r="I10" s="14">
        <v>0.27275834563668272</v>
      </c>
      <c r="J10" s="14">
        <v>0.30375766346960903</v>
      </c>
      <c r="K10" s="14">
        <v>0.32545136029129035</v>
      </c>
      <c r="L10" s="14">
        <v>0.28755106449367002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S5" sqref="S5"/>
    </sheetView>
  </sheetViews>
  <sheetFormatPr defaultRowHeight="15" x14ac:dyDescent="0.25"/>
  <cols>
    <col min="1" max="1" width="30.42578125" bestFit="1" customWidth="1"/>
    <col min="2" max="2" width="17.85546875" bestFit="1" customWidth="1"/>
    <col min="3" max="3" width="8" bestFit="1" customWidth="1"/>
    <col min="4" max="9" width="12" bestFit="1" customWidth="1"/>
    <col min="10" max="10" width="8" bestFit="1" customWidth="1"/>
    <col min="11" max="11" width="12" bestFit="1" customWidth="1"/>
    <col min="12" max="12" width="11.28515625" bestFit="1" customWidth="1"/>
    <col min="13" max="16" width="9" bestFit="1" customWidth="1"/>
    <col min="17" max="17" width="8" bestFit="1" customWidth="1"/>
    <col min="18" max="19" width="9" bestFit="1" customWidth="1"/>
    <col min="20" max="20" width="12" bestFit="1" customWidth="1"/>
    <col min="21" max="21" width="11.28515625" customWidth="1"/>
    <col min="22" max="22" width="12" bestFit="1" customWidth="1"/>
  </cols>
  <sheetData>
    <row r="1" spans="1:12" x14ac:dyDescent="0.25">
      <c r="A1" s="10" t="s">
        <v>2</v>
      </c>
      <c r="B1" t="s">
        <v>163</v>
      </c>
    </row>
    <row r="2" spans="1:12" x14ac:dyDescent="0.25">
      <c r="A2" s="10" t="s">
        <v>132</v>
      </c>
      <c r="B2" t="s">
        <v>158</v>
      </c>
    </row>
    <row r="4" spans="1:12" x14ac:dyDescent="0.25">
      <c r="A4" s="10" t="s">
        <v>162</v>
      </c>
      <c r="B4" s="10" t="s">
        <v>161</v>
      </c>
    </row>
    <row r="5" spans="1:12" x14ac:dyDescent="0.25">
      <c r="A5" s="10" t="s">
        <v>159</v>
      </c>
      <c r="B5" t="s">
        <v>133</v>
      </c>
      <c r="C5" t="s">
        <v>136</v>
      </c>
      <c r="D5" t="s">
        <v>137</v>
      </c>
      <c r="E5" t="s">
        <v>138</v>
      </c>
      <c r="F5" t="s">
        <v>139</v>
      </c>
      <c r="G5" t="s">
        <v>140</v>
      </c>
      <c r="H5" t="s">
        <v>141</v>
      </c>
      <c r="I5" t="s">
        <v>142</v>
      </c>
      <c r="J5" t="s">
        <v>143</v>
      </c>
      <c r="K5" t="s">
        <v>144</v>
      </c>
      <c r="L5" t="s">
        <v>160</v>
      </c>
    </row>
    <row r="6" spans="1:12" x14ac:dyDescent="0.25">
      <c r="A6" s="12" t="s">
        <v>8</v>
      </c>
      <c r="B6" s="11">
        <v>2433.0733333333333</v>
      </c>
      <c r="C6" s="11">
        <v>2894.7299999999991</v>
      </c>
      <c r="D6" s="11">
        <v>3535.6633333333334</v>
      </c>
      <c r="E6" s="11">
        <v>4211.923333333335</v>
      </c>
      <c r="F6" s="11">
        <v>4891.7033333333329</v>
      </c>
      <c r="G6" s="11">
        <v>5380.0233333333354</v>
      </c>
      <c r="H6" s="11">
        <v>5544.3266666666677</v>
      </c>
      <c r="I6" s="11">
        <v>5932.1733333333332</v>
      </c>
      <c r="J6" s="11">
        <v>6470.7200000000012</v>
      </c>
      <c r="K6" s="11">
        <v>7164.1433333333325</v>
      </c>
      <c r="L6" s="11">
        <v>4845.8480000000009</v>
      </c>
    </row>
    <row r="7" spans="1:12" x14ac:dyDescent="0.25">
      <c r="A7" s="13" t="s">
        <v>135</v>
      </c>
      <c r="B7" s="11">
        <v>214.37999999999985</v>
      </c>
      <c r="C7" s="11">
        <v>298.89000000000027</v>
      </c>
      <c r="D7" s="11">
        <v>355.82999999999987</v>
      </c>
      <c r="E7" s="11">
        <v>356.31999999999982</v>
      </c>
      <c r="F7" s="11">
        <v>378.9199999999999</v>
      </c>
      <c r="G7" s="11">
        <v>398.43999999999988</v>
      </c>
      <c r="H7" s="11">
        <v>360.78</v>
      </c>
      <c r="I7" s="11">
        <v>300.56999999999994</v>
      </c>
      <c r="J7" s="11">
        <v>333.13999999999993</v>
      </c>
      <c r="K7" s="11">
        <v>482.57999999999953</v>
      </c>
      <c r="L7" s="11">
        <v>347.98499999999984</v>
      </c>
    </row>
    <row r="8" spans="1:12" x14ac:dyDescent="0.25">
      <c r="A8" s="13" t="s">
        <v>155</v>
      </c>
      <c r="B8" s="11">
        <v>6981.4</v>
      </c>
      <c r="C8" s="11">
        <v>8225.6299999999974</v>
      </c>
      <c r="D8" s="11">
        <v>10015.67</v>
      </c>
      <c r="E8" s="11">
        <v>12072.890000000005</v>
      </c>
      <c r="F8" s="11">
        <v>14045.64</v>
      </c>
      <c r="G8" s="11">
        <v>15480.970000000007</v>
      </c>
      <c r="H8" s="11">
        <v>16014.600000000002</v>
      </c>
      <c r="I8" s="11">
        <v>17228.14</v>
      </c>
      <c r="J8" s="11">
        <v>18760.400000000005</v>
      </c>
      <c r="K8" s="11">
        <v>20617.829999999998</v>
      </c>
      <c r="L8" s="11">
        <v>13944.317000000001</v>
      </c>
    </row>
    <row r="9" spans="1:12" x14ac:dyDescent="0.25">
      <c r="A9" s="13" t="s">
        <v>156</v>
      </c>
      <c r="B9" s="11">
        <v>103.43999999999994</v>
      </c>
      <c r="C9" s="11">
        <v>159.66999999999993</v>
      </c>
      <c r="D9" s="11">
        <v>235.48999999999987</v>
      </c>
      <c r="E9" s="11">
        <v>206.55999999999995</v>
      </c>
      <c r="F9" s="11">
        <v>250.55</v>
      </c>
      <c r="G9" s="11">
        <v>260.66000000000003</v>
      </c>
      <c r="H9" s="11">
        <v>257.59999999999985</v>
      </c>
      <c r="I9" s="11">
        <v>267.80999999999989</v>
      </c>
      <c r="J9" s="11">
        <v>318.62000000000012</v>
      </c>
      <c r="K9" s="11">
        <v>392.02</v>
      </c>
      <c r="L9" s="11">
        <v>245.24199999999996</v>
      </c>
    </row>
    <row r="10" spans="1:12" x14ac:dyDescent="0.25">
      <c r="A10" s="12" t="s">
        <v>160</v>
      </c>
      <c r="B10" s="11">
        <v>2433.0733333333333</v>
      </c>
      <c r="C10" s="11">
        <v>2894.7299999999991</v>
      </c>
      <c r="D10" s="11">
        <v>3535.6633333333334</v>
      </c>
      <c r="E10" s="11">
        <v>4211.923333333335</v>
      </c>
      <c r="F10" s="11">
        <v>4891.7033333333329</v>
      </c>
      <c r="G10" s="11">
        <v>5380.0233333333354</v>
      </c>
      <c r="H10" s="11">
        <v>5544.3266666666677</v>
      </c>
      <c r="I10" s="11">
        <v>5932.1733333333332</v>
      </c>
      <c r="J10" s="11">
        <v>6470.7200000000012</v>
      </c>
      <c r="K10" s="11">
        <v>7164.1433333333325</v>
      </c>
      <c r="L10" s="11">
        <v>4845.8480000000009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J194" sqref="AJ194"/>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628"/>
  <sheetViews>
    <sheetView topLeftCell="A1585" workbookViewId="0">
      <selection activeCell="D1619" sqref="D1619"/>
    </sheetView>
  </sheetViews>
  <sheetFormatPr defaultRowHeight="15" x14ac:dyDescent="0.25"/>
  <cols>
    <col min="1" max="1" width="9.140625" style="1"/>
    <col min="2" max="2" width="26.7109375" style="1" bestFit="1" customWidth="1"/>
    <col min="3" max="3" width="16.28515625" style="1" bestFit="1" customWidth="1"/>
    <col min="4" max="4" width="32.28515625" style="1" customWidth="1"/>
    <col min="5" max="5" width="11.140625" style="1" bestFit="1" customWidth="1"/>
    <col min="6" max="6" width="14.28515625" style="1" bestFit="1" customWidth="1"/>
    <col min="7" max="8" width="19.7109375" style="1" bestFit="1" customWidth="1"/>
    <col min="9" max="16384" width="9.140625" style="1"/>
  </cols>
  <sheetData>
    <row r="2" spans="2:8" x14ac:dyDescent="0.25">
      <c r="B2" s="5" t="s">
        <v>129</v>
      </c>
      <c r="C2" s="5" t="s">
        <v>130</v>
      </c>
      <c r="D2" s="5" t="s">
        <v>1</v>
      </c>
      <c r="E2" s="5" t="s">
        <v>131</v>
      </c>
      <c r="F2" s="5" t="s">
        <v>132</v>
      </c>
      <c r="G2" s="5" t="s">
        <v>164</v>
      </c>
      <c r="H2" s="23" t="s">
        <v>2</v>
      </c>
    </row>
    <row r="3" spans="2:8" x14ac:dyDescent="0.25">
      <c r="B3" s="3" t="s">
        <v>155</v>
      </c>
      <c r="C3" s="3" t="s">
        <v>154</v>
      </c>
      <c r="D3" s="3" t="s">
        <v>3</v>
      </c>
      <c r="E3" s="1">
        <v>5326.8</v>
      </c>
      <c r="F3" s="3" t="str">
        <f>IF(LEFT(Table2[[#This Row],[Time Period]],1)="Q","Quarterly","Annual")</f>
        <v>Quarterly</v>
      </c>
      <c r="G3" s="3" t="s">
        <v>165</v>
      </c>
      <c r="H3" s="7" t="s">
        <v>179</v>
      </c>
    </row>
    <row r="4" spans="2:8" x14ac:dyDescent="0.25">
      <c r="B4" s="3" t="s">
        <v>155</v>
      </c>
      <c r="C4" s="6" t="s">
        <v>150</v>
      </c>
      <c r="D4" s="3" t="s">
        <v>3</v>
      </c>
      <c r="E4" s="1">
        <v>5026.1000000000004</v>
      </c>
      <c r="F4" s="6" t="str">
        <f>IF(LEFT(Table2[[#This Row],[Time Period]],1)="Q","Quarterly","Annual")</f>
        <v>Quarterly</v>
      </c>
      <c r="G4" s="3" t="s">
        <v>165</v>
      </c>
      <c r="H4" s="7" t="s">
        <v>179</v>
      </c>
    </row>
    <row r="5" spans="2:8" x14ac:dyDescent="0.25">
      <c r="B5" s="3" t="s">
        <v>155</v>
      </c>
      <c r="C5" s="6" t="s">
        <v>153</v>
      </c>
      <c r="D5" s="3" t="s">
        <v>3</v>
      </c>
      <c r="E5" s="1">
        <v>5433.4</v>
      </c>
      <c r="F5" s="16" t="str">
        <f>IF(LEFT(Table2[[#This Row],[Time Period]],1)="Q","Quarterly","Annual")</f>
        <v>Quarterly</v>
      </c>
      <c r="G5" s="3" t="s">
        <v>165</v>
      </c>
      <c r="H5" s="7" t="s">
        <v>179</v>
      </c>
    </row>
    <row r="6" spans="2:8" x14ac:dyDescent="0.25">
      <c r="B6" s="3" t="s">
        <v>155</v>
      </c>
      <c r="C6" s="6" t="s">
        <v>144</v>
      </c>
      <c r="D6" s="3" t="s">
        <v>3</v>
      </c>
      <c r="E6" s="1">
        <v>20713</v>
      </c>
      <c r="F6" s="6" t="str">
        <f>IF(LEFT(Table2[[#This Row],[Time Period]],1)="Q","Quarterly","Annual")</f>
        <v>Annual</v>
      </c>
      <c r="G6" s="3" t="s">
        <v>165</v>
      </c>
      <c r="H6" s="7" t="s">
        <v>179</v>
      </c>
    </row>
    <row r="7" spans="2:8" x14ac:dyDescent="0.25">
      <c r="B7" s="3" t="s">
        <v>155</v>
      </c>
      <c r="C7" s="6" t="s">
        <v>143</v>
      </c>
      <c r="D7" s="3" t="s">
        <v>3</v>
      </c>
      <c r="E7" s="1">
        <v>22894</v>
      </c>
      <c r="F7" s="6" t="str">
        <f>IF(LEFT(Table2[[#This Row],[Time Period]],1)="Q","Quarterly","Annual")</f>
        <v>Annual</v>
      </c>
      <c r="G7" s="3" t="s">
        <v>165</v>
      </c>
      <c r="H7" s="7" t="s">
        <v>179</v>
      </c>
    </row>
    <row r="8" spans="2:8" x14ac:dyDescent="0.25">
      <c r="B8" s="3" t="s">
        <v>155</v>
      </c>
      <c r="C8" s="6" t="s">
        <v>154</v>
      </c>
      <c r="D8" s="3" t="s">
        <v>3</v>
      </c>
      <c r="E8" s="1">
        <v>3288.3</v>
      </c>
      <c r="F8" s="6" t="str">
        <f>IF(LEFT(Table2[[#This Row],[Time Period]],1)="Q","Quarterly","Annual")</f>
        <v>Quarterly</v>
      </c>
      <c r="G8" s="6" t="s">
        <v>166</v>
      </c>
      <c r="H8" s="7" t="s">
        <v>179</v>
      </c>
    </row>
    <row r="9" spans="2:8" x14ac:dyDescent="0.25">
      <c r="B9" s="3" t="s">
        <v>155</v>
      </c>
      <c r="C9" s="6" t="s">
        <v>150</v>
      </c>
      <c r="D9" s="3" t="s">
        <v>3</v>
      </c>
      <c r="E9" s="1">
        <v>3160.4</v>
      </c>
      <c r="F9" s="7" t="str">
        <f>IF(LEFT(Table2[[#This Row],[Time Period]],1)="Q","Quarterly","Annual")</f>
        <v>Quarterly</v>
      </c>
      <c r="G9" s="6" t="s">
        <v>166</v>
      </c>
      <c r="H9" s="7" t="s">
        <v>179</v>
      </c>
    </row>
    <row r="10" spans="2:8" x14ac:dyDescent="0.25">
      <c r="B10" s="3" t="s">
        <v>155</v>
      </c>
      <c r="C10" s="6" t="s">
        <v>153</v>
      </c>
      <c r="D10" s="3" t="s">
        <v>3</v>
      </c>
      <c r="E10" s="1">
        <v>3060.1</v>
      </c>
      <c r="F10" s="16" t="str">
        <f>IF(LEFT(Table2[[#This Row],[Time Period]],1)="Q","Quarterly","Annual")</f>
        <v>Quarterly</v>
      </c>
      <c r="G10" s="6" t="s">
        <v>166</v>
      </c>
      <c r="H10" s="7" t="s">
        <v>179</v>
      </c>
    </row>
    <row r="11" spans="2:8" x14ac:dyDescent="0.25">
      <c r="B11" s="3" t="s">
        <v>155</v>
      </c>
      <c r="C11" s="6" t="s">
        <v>144</v>
      </c>
      <c r="D11" s="3" t="s">
        <v>3</v>
      </c>
      <c r="E11" s="1">
        <v>12505.3</v>
      </c>
      <c r="F11" s="7" t="str">
        <f>IF(LEFT(Table2[[#This Row],[Time Period]],1)="Q","Quarterly","Annual")</f>
        <v>Annual</v>
      </c>
      <c r="G11" s="6" t="s">
        <v>166</v>
      </c>
      <c r="H11" s="7" t="s">
        <v>179</v>
      </c>
    </row>
    <row r="12" spans="2:8" x14ac:dyDescent="0.25">
      <c r="B12" s="3" t="s">
        <v>155</v>
      </c>
      <c r="C12" s="6" t="s">
        <v>143</v>
      </c>
      <c r="D12" s="3" t="s">
        <v>3</v>
      </c>
      <c r="E12" s="1">
        <v>11328.6</v>
      </c>
      <c r="F12" s="7" t="str">
        <f>IF(LEFT(Table2[[#This Row],[Time Period]],1)="Q","Quarterly","Annual")</f>
        <v>Annual</v>
      </c>
      <c r="G12" s="6" t="s">
        <v>166</v>
      </c>
      <c r="H12" s="7" t="s">
        <v>179</v>
      </c>
    </row>
    <row r="13" spans="2:8" x14ac:dyDescent="0.25">
      <c r="B13" s="3" t="s">
        <v>155</v>
      </c>
      <c r="C13" s="6" t="s">
        <v>154</v>
      </c>
      <c r="D13" s="3" t="s">
        <v>3</v>
      </c>
      <c r="E13" s="1">
        <v>426.6</v>
      </c>
      <c r="F13" s="6" t="str">
        <f>IF(LEFT(Table2[[#This Row],[Time Period]],1)="Q","Quarterly","Annual")</f>
        <v>Quarterly</v>
      </c>
      <c r="G13" s="6" t="s">
        <v>167</v>
      </c>
      <c r="H13" s="7" t="s">
        <v>179</v>
      </c>
    </row>
    <row r="14" spans="2:8" x14ac:dyDescent="0.25">
      <c r="B14" s="3" t="s">
        <v>155</v>
      </c>
      <c r="C14" s="6" t="s">
        <v>150</v>
      </c>
      <c r="D14" s="3" t="s">
        <v>3</v>
      </c>
      <c r="E14" s="1">
        <v>362.6</v>
      </c>
      <c r="F14" s="7" t="str">
        <f>IF(LEFT(Table2[[#This Row],[Time Period]],1)="Q","Quarterly","Annual")</f>
        <v>Quarterly</v>
      </c>
      <c r="G14" s="6" t="s">
        <v>167</v>
      </c>
      <c r="H14" s="7" t="s">
        <v>179</v>
      </c>
    </row>
    <row r="15" spans="2:8" x14ac:dyDescent="0.25">
      <c r="B15" s="3" t="s">
        <v>155</v>
      </c>
      <c r="C15" s="6" t="s">
        <v>153</v>
      </c>
      <c r="D15" s="3" t="s">
        <v>3</v>
      </c>
      <c r="E15" s="1">
        <v>392.6</v>
      </c>
      <c r="F15" s="16" t="str">
        <f>IF(LEFT(Table2[[#This Row],[Time Period]],1)="Q","Quarterly","Annual")</f>
        <v>Quarterly</v>
      </c>
      <c r="G15" s="6" t="s">
        <v>167</v>
      </c>
      <c r="H15" s="7" t="s">
        <v>179</v>
      </c>
    </row>
    <row r="16" spans="2:8" x14ac:dyDescent="0.25">
      <c r="B16" s="3" t="s">
        <v>155</v>
      </c>
      <c r="C16" s="6" t="s">
        <v>144</v>
      </c>
      <c r="D16" s="3" t="s">
        <v>3</v>
      </c>
      <c r="E16" s="1">
        <v>1665.5</v>
      </c>
      <c r="F16" s="7" t="str">
        <f>IF(LEFT(Table2[[#This Row],[Time Period]],1)="Q","Quarterly","Annual")</f>
        <v>Annual</v>
      </c>
      <c r="G16" s="6" t="s">
        <v>167</v>
      </c>
      <c r="H16" s="7" t="s">
        <v>179</v>
      </c>
    </row>
    <row r="17" spans="2:8" x14ac:dyDescent="0.25">
      <c r="B17" s="3" t="s">
        <v>155</v>
      </c>
      <c r="C17" s="6" t="s">
        <v>143</v>
      </c>
      <c r="D17" s="3" t="s">
        <v>3</v>
      </c>
      <c r="E17" s="1">
        <v>1417.5</v>
      </c>
      <c r="F17" s="7" t="str">
        <f>IF(LEFT(Table2[[#This Row],[Time Period]],1)="Q","Quarterly","Annual")</f>
        <v>Annual</v>
      </c>
      <c r="G17" s="6" t="s">
        <v>167</v>
      </c>
      <c r="H17" s="7" t="s">
        <v>179</v>
      </c>
    </row>
    <row r="18" spans="2:8" x14ac:dyDescent="0.25">
      <c r="B18" s="3" t="s">
        <v>155</v>
      </c>
      <c r="C18" s="6" t="s">
        <v>154</v>
      </c>
      <c r="D18" s="3" t="s">
        <v>3</v>
      </c>
      <c r="E18" s="1">
        <v>2647.5</v>
      </c>
      <c r="F18" s="6" t="str">
        <f>IF(LEFT(Table2[[#This Row],[Time Period]],1)="Q","Quarterly","Annual")</f>
        <v>Quarterly</v>
      </c>
      <c r="G18" s="6" t="s">
        <v>168</v>
      </c>
      <c r="H18" s="7" t="s">
        <v>179</v>
      </c>
    </row>
    <row r="19" spans="2:8" x14ac:dyDescent="0.25">
      <c r="B19" s="3" t="s">
        <v>155</v>
      </c>
      <c r="C19" s="6" t="s">
        <v>150</v>
      </c>
      <c r="D19" s="3" t="s">
        <v>3</v>
      </c>
      <c r="E19" s="1">
        <v>2219.6999999999998</v>
      </c>
      <c r="F19" s="7" t="str">
        <f>IF(LEFT(Table2[[#This Row],[Time Period]],1)="Q","Quarterly","Annual")</f>
        <v>Quarterly</v>
      </c>
      <c r="G19" s="6" t="s">
        <v>168</v>
      </c>
      <c r="H19" s="7" t="s">
        <v>179</v>
      </c>
    </row>
    <row r="20" spans="2:8" x14ac:dyDescent="0.25">
      <c r="B20" s="3" t="s">
        <v>155</v>
      </c>
      <c r="C20" s="6" t="s">
        <v>153</v>
      </c>
      <c r="D20" s="3" t="s">
        <v>3</v>
      </c>
      <c r="E20" s="1">
        <v>3611.2</v>
      </c>
      <c r="F20" s="16" t="str">
        <f>IF(LEFT(Table2[[#This Row],[Time Period]],1)="Q","Quarterly","Annual")</f>
        <v>Quarterly</v>
      </c>
      <c r="G20" s="6" t="s">
        <v>168</v>
      </c>
      <c r="H20" s="7" t="s">
        <v>179</v>
      </c>
    </row>
    <row r="21" spans="2:8" x14ac:dyDescent="0.25">
      <c r="B21" s="3" t="s">
        <v>155</v>
      </c>
      <c r="C21" s="6" t="s">
        <v>144</v>
      </c>
      <c r="D21" s="3" t="s">
        <v>3</v>
      </c>
      <c r="E21" s="1">
        <v>9396.5</v>
      </c>
      <c r="F21" s="7" t="str">
        <f>IF(LEFT(Table2[[#This Row],[Time Period]],1)="Q","Quarterly","Annual")</f>
        <v>Annual</v>
      </c>
      <c r="G21" s="6" t="s">
        <v>168</v>
      </c>
      <c r="H21" s="7" t="s">
        <v>179</v>
      </c>
    </row>
    <row r="22" spans="2:8" x14ac:dyDescent="0.25">
      <c r="B22" s="3" t="s">
        <v>155</v>
      </c>
      <c r="C22" s="6" t="s">
        <v>143</v>
      </c>
      <c r="D22" s="3" t="s">
        <v>3</v>
      </c>
      <c r="E22" s="1">
        <v>8067.7</v>
      </c>
      <c r="F22" s="7" t="str">
        <f>IF(LEFT(Table2[[#This Row],[Time Period]],1)="Q","Quarterly","Annual")</f>
        <v>Annual</v>
      </c>
      <c r="G22" s="6" t="s">
        <v>168</v>
      </c>
      <c r="H22" s="7" t="s">
        <v>179</v>
      </c>
    </row>
    <row r="23" spans="2:8" x14ac:dyDescent="0.25">
      <c r="B23" s="3" t="s">
        <v>155</v>
      </c>
      <c r="C23" s="6" t="s">
        <v>154</v>
      </c>
      <c r="D23" s="3" t="s">
        <v>3</v>
      </c>
      <c r="E23" s="1">
        <v>1565.4</v>
      </c>
      <c r="F23" s="6" t="str">
        <f>IF(LEFT(Table2[[#This Row],[Time Period]],1)="Q","Quarterly","Annual")</f>
        <v>Quarterly</v>
      </c>
      <c r="G23" s="6" t="s">
        <v>169</v>
      </c>
      <c r="H23" s="7" t="s">
        <v>179</v>
      </c>
    </row>
    <row r="24" spans="2:8" x14ac:dyDescent="0.25">
      <c r="B24" s="3" t="s">
        <v>155</v>
      </c>
      <c r="C24" s="6" t="s">
        <v>150</v>
      </c>
      <c r="D24" s="3" t="s">
        <v>3</v>
      </c>
      <c r="E24" s="1">
        <v>1424.5</v>
      </c>
      <c r="F24" s="7" t="str">
        <f>IF(LEFT(Table2[[#This Row],[Time Period]],1)="Q","Quarterly","Annual")</f>
        <v>Quarterly</v>
      </c>
      <c r="G24" s="6" t="s">
        <v>169</v>
      </c>
      <c r="H24" s="7" t="s">
        <v>179</v>
      </c>
    </row>
    <row r="25" spans="2:8" x14ac:dyDescent="0.25">
      <c r="B25" s="3" t="s">
        <v>155</v>
      </c>
      <c r="C25" s="6" t="s">
        <v>153</v>
      </c>
      <c r="D25" s="3" t="s">
        <v>3</v>
      </c>
      <c r="E25" s="1">
        <v>1527.5</v>
      </c>
      <c r="F25" s="16" t="str">
        <f>IF(LEFT(Table2[[#This Row],[Time Period]],1)="Q","Quarterly","Annual")</f>
        <v>Quarterly</v>
      </c>
      <c r="G25" s="6" t="s">
        <v>169</v>
      </c>
      <c r="H25" s="7" t="s">
        <v>179</v>
      </c>
    </row>
    <row r="26" spans="2:8" x14ac:dyDescent="0.25">
      <c r="B26" s="3" t="s">
        <v>155</v>
      </c>
      <c r="C26" s="6" t="s">
        <v>144</v>
      </c>
      <c r="D26" s="3" t="s">
        <v>3</v>
      </c>
      <c r="E26" s="1">
        <v>5860.2</v>
      </c>
      <c r="F26" s="7" t="str">
        <f>IF(LEFT(Table2[[#This Row],[Time Period]],1)="Q","Quarterly","Annual")</f>
        <v>Annual</v>
      </c>
      <c r="G26" s="6" t="s">
        <v>169</v>
      </c>
      <c r="H26" s="7" t="s">
        <v>179</v>
      </c>
    </row>
    <row r="27" spans="2:8" x14ac:dyDescent="0.25">
      <c r="B27" s="3" t="s">
        <v>155</v>
      </c>
      <c r="C27" s="6" t="s">
        <v>143</v>
      </c>
      <c r="D27" s="3" t="s">
        <v>3</v>
      </c>
      <c r="E27" s="1">
        <v>5249.6</v>
      </c>
      <c r="F27" s="7" t="str">
        <f>IF(LEFT(Table2[[#This Row],[Time Period]],1)="Q","Quarterly","Annual")</f>
        <v>Annual</v>
      </c>
      <c r="G27" s="6" t="s">
        <v>169</v>
      </c>
      <c r="H27" s="7" t="s">
        <v>179</v>
      </c>
    </row>
    <row r="28" spans="2:8" x14ac:dyDescent="0.25">
      <c r="B28" s="3" t="s">
        <v>155</v>
      </c>
      <c r="C28" s="6" t="s">
        <v>154</v>
      </c>
      <c r="D28" s="3" t="s">
        <v>3</v>
      </c>
      <c r="E28" s="1">
        <v>1504.6</v>
      </c>
      <c r="F28" s="6" t="str">
        <f>IF(LEFT(Table2[[#This Row],[Time Period]],1)="Q","Quarterly","Annual")</f>
        <v>Quarterly</v>
      </c>
      <c r="G28" s="6" t="s">
        <v>170</v>
      </c>
      <c r="H28" s="7" t="s">
        <v>179</v>
      </c>
    </row>
    <row r="29" spans="2:8" x14ac:dyDescent="0.25">
      <c r="B29" s="3" t="s">
        <v>155</v>
      </c>
      <c r="C29" s="6" t="s">
        <v>150</v>
      </c>
      <c r="D29" s="3" t="s">
        <v>3</v>
      </c>
      <c r="E29" s="1">
        <v>1098.3</v>
      </c>
      <c r="F29" s="7" t="str">
        <f>IF(LEFT(Table2[[#This Row],[Time Period]],1)="Q","Quarterly","Annual")</f>
        <v>Quarterly</v>
      </c>
      <c r="G29" s="6" t="s">
        <v>170</v>
      </c>
      <c r="H29" s="7" t="s">
        <v>179</v>
      </c>
    </row>
    <row r="30" spans="2:8" x14ac:dyDescent="0.25">
      <c r="B30" s="3" t="s">
        <v>155</v>
      </c>
      <c r="C30" s="6" t="s">
        <v>153</v>
      </c>
      <c r="D30" s="3" t="s">
        <v>3</v>
      </c>
      <c r="E30" s="1">
        <v>2663.5</v>
      </c>
      <c r="F30" s="16" t="str">
        <f>IF(LEFT(Table2[[#This Row],[Time Period]],1)="Q","Quarterly","Annual")</f>
        <v>Quarterly</v>
      </c>
      <c r="G30" s="6" t="s">
        <v>170</v>
      </c>
      <c r="H30" s="7" t="s">
        <v>179</v>
      </c>
    </row>
    <row r="31" spans="2:8" x14ac:dyDescent="0.25">
      <c r="B31" s="3" t="s">
        <v>155</v>
      </c>
      <c r="C31" s="6" t="s">
        <v>144</v>
      </c>
      <c r="D31" s="3" t="s">
        <v>3</v>
      </c>
      <c r="E31" s="1">
        <v>4919</v>
      </c>
      <c r="F31" s="7" t="str">
        <f>IF(LEFT(Table2[[#This Row],[Time Period]],1)="Q","Quarterly","Annual")</f>
        <v>Annual</v>
      </c>
      <c r="G31" s="6" t="s">
        <v>170</v>
      </c>
      <c r="H31" s="7" t="s">
        <v>179</v>
      </c>
    </row>
    <row r="32" spans="2:8" x14ac:dyDescent="0.25">
      <c r="B32" s="3" t="s">
        <v>155</v>
      </c>
      <c r="C32" s="6" t="s">
        <v>143</v>
      </c>
      <c r="D32" s="3" t="s">
        <v>3</v>
      </c>
      <c r="E32" s="1">
        <v>5000.5</v>
      </c>
      <c r="F32" s="7" t="str">
        <f>IF(LEFT(Table2[[#This Row],[Time Period]],1)="Q","Quarterly","Annual")</f>
        <v>Annual</v>
      </c>
      <c r="G32" s="6" t="s">
        <v>170</v>
      </c>
      <c r="H32" s="7" t="s">
        <v>179</v>
      </c>
    </row>
    <row r="33" spans="2:8" x14ac:dyDescent="0.25">
      <c r="B33" s="3" t="s">
        <v>155</v>
      </c>
      <c r="C33" s="6" t="s">
        <v>154</v>
      </c>
      <c r="D33" s="6" t="s">
        <v>16</v>
      </c>
      <c r="E33" s="8">
        <v>0.06</v>
      </c>
      <c r="F33" s="6" t="str">
        <f>IF(LEFT(Table2[[#This Row],[Time Period]],1)="Q","Quarterly","Annual")</f>
        <v>Quarterly</v>
      </c>
      <c r="G33" s="3" t="s">
        <v>165</v>
      </c>
      <c r="H33" s="7" t="s">
        <v>180</v>
      </c>
    </row>
    <row r="34" spans="2:8" x14ac:dyDescent="0.25">
      <c r="B34" s="3" t="s">
        <v>155</v>
      </c>
      <c r="C34" s="6" t="s">
        <v>144</v>
      </c>
      <c r="D34" s="6" t="s">
        <v>16</v>
      </c>
      <c r="E34" s="17">
        <v>0.1</v>
      </c>
      <c r="F34" s="6" t="str">
        <f>IF(LEFT(Table2[[#This Row],[Time Period]],1)="Q","Quarterly","Annual")</f>
        <v>Annual</v>
      </c>
      <c r="G34" s="3" t="s">
        <v>165</v>
      </c>
      <c r="H34" s="7" t="s">
        <v>180</v>
      </c>
    </row>
    <row r="35" spans="2:8" x14ac:dyDescent="0.25">
      <c r="B35" s="3" t="s">
        <v>155</v>
      </c>
      <c r="C35" s="6" t="s">
        <v>154</v>
      </c>
      <c r="D35" s="6" t="s">
        <v>16</v>
      </c>
      <c r="E35" s="8">
        <v>6.5000000000000002E-2</v>
      </c>
      <c r="F35" s="6" t="str">
        <f>IF(LEFT(Table2[[#This Row],[Time Period]],1)="Q","Quarterly","Annual")</f>
        <v>Quarterly</v>
      </c>
      <c r="G35" s="6" t="s">
        <v>166</v>
      </c>
      <c r="H35" s="7" t="s">
        <v>180</v>
      </c>
    </row>
    <row r="36" spans="2:8" x14ac:dyDescent="0.25">
      <c r="B36" s="3" t="s">
        <v>155</v>
      </c>
      <c r="C36" s="6" t="s">
        <v>144</v>
      </c>
      <c r="D36" s="6" t="s">
        <v>16</v>
      </c>
      <c r="E36" s="9">
        <v>0.126</v>
      </c>
      <c r="F36" s="7" t="str">
        <f>IF(LEFT(Table2[[#This Row],[Time Period]],1)="Q","Quarterly","Annual")</f>
        <v>Annual</v>
      </c>
      <c r="G36" s="6" t="s">
        <v>166</v>
      </c>
      <c r="H36" s="7" t="s">
        <v>180</v>
      </c>
    </row>
    <row r="37" spans="2:8" x14ac:dyDescent="0.25">
      <c r="B37" s="3" t="s">
        <v>155</v>
      </c>
      <c r="C37" s="6" t="s">
        <v>154</v>
      </c>
      <c r="D37" s="6" t="s">
        <v>16</v>
      </c>
      <c r="E37" s="9">
        <v>0.17699999999999999</v>
      </c>
      <c r="F37" s="7" t="str">
        <f>IF(LEFT(Table2[[#This Row],[Time Period]],1)="Q","Quarterly","Annual")</f>
        <v>Quarterly</v>
      </c>
      <c r="G37" s="6" t="s">
        <v>167</v>
      </c>
      <c r="H37" s="7" t="s">
        <v>180</v>
      </c>
    </row>
    <row r="38" spans="2:8" x14ac:dyDescent="0.25">
      <c r="B38" s="3" t="s">
        <v>155</v>
      </c>
      <c r="C38" s="6" t="s">
        <v>144</v>
      </c>
      <c r="D38" s="6" t="s">
        <v>16</v>
      </c>
      <c r="E38" s="9">
        <v>0.17499999999999999</v>
      </c>
      <c r="F38" s="7" t="str">
        <f>IF(LEFT(Table2[[#This Row],[Time Period]],1)="Q","Quarterly","Annual")</f>
        <v>Annual</v>
      </c>
      <c r="G38" s="6" t="s">
        <v>167</v>
      </c>
      <c r="H38" s="7" t="s">
        <v>180</v>
      </c>
    </row>
    <row r="39" spans="2:8" x14ac:dyDescent="0.25">
      <c r="B39" s="3" t="s">
        <v>155</v>
      </c>
      <c r="C39" s="6" t="s">
        <v>154</v>
      </c>
      <c r="D39" s="6" t="s">
        <v>16</v>
      </c>
      <c r="E39" s="9">
        <v>0.193</v>
      </c>
      <c r="F39" s="7" t="str">
        <f>IF(LEFT(Table2[[#This Row],[Time Period]],1)="Q","Quarterly","Annual")</f>
        <v>Quarterly</v>
      </c>
      <c r="G39" s="6" t="s">
        <v>168</v>
      </c>
      <c r="H39" s="7" t="s">
        <v>180</v>
      </c>
    </row>
    <row r="40" spans="2:8" x14ac:dyDescent="0.25">
      <c r="B40" s="3" t="s">
        <v>155</v>
      </c>
      <c r="C40" s="6" t="s">
        <v>144</v>
      </c>
      <c r="D40" s="6" t="s">
        <v>16</v>
      </c>
      <c r="E40" s="9">
        <v>0.16500000000000001</v>
      </c>
      <c r="F40" s="7" t="str">
        <f>IF(LEFT(Table2[[#This Row],[Time Period]],1)="Q","Quarterly","Annual")</f>
        <v>Annual</v>
      </c>
      <c r="G40" s="6" t="s">
        <v>168</v>
      </c>
      <c r="H40" s="7" t="s">
        <v>180</v>
      </c>
    </row>
    <row r="41" spans="2:8" x14ac:dyDescent="0.25">
      <c r="B41" s="3" t="s">
        <v>155</v>
      </c>
      <c r="C41" s="6" t="s">
        <v>154</v>
      </c>
      <c r="D41" s="6" t="s">
        <v>16</v>
      </c>
      <c r="E41" s="9">
        <v>9.9000000000000005E-2</v>
      </c>
      <c r="F41" s="7" t="str">
        <f>IF(LEFT(Table2[[#This Row],[Time Period]],1)="Q","Quarterly","Annual")</f>
        <v>Quarterly</v>
      </c>
      <c r="G41" s="6" t="s">
        <v>169</v>
      </c>
      <c r="H41" s="7" t="s">
        <v>180</v>
      </c>
    </row>
    <row r="42" spans="2:8" x14ac:dyDescent="0.25">
      <c r="B42" s="3" t="s">
        <v>155</v>
      </c>
      <c r="C42" s="6" t="s">
        <v>144</v>
      </c>
      <c r="D42" s="6" t="s">
        <v>16</v>
      </c>
      <c r="E42" s="9">
        <v>0.11600000000000001</v>
      </c>
      <c r="F42" s="7" t="str">
        <f>IF(LEFT(Table2[[#This Row],[Time Period]],1)="Q","Quarterly","Annual")</f>
        <v>Annual</v>
      </c>
      <c r="G42" s="6" t="s">
        <v>169</v>
      </c>
      <c r="H42" s="7" t="s">
        <v>180</v>
      </c>
    </row>
    <row r="43" spans="2:8" x14ac:dyDescent="0.25">
      <c r="B43" s="3" t="s">
        <v>155</v>
      </c>
      <c r="C43" s="6" t="s">
        <v>154</v>
      </c>
      <c r="D43" s="6" t="s">
        <v>16</v>
      </c>
      <c r="E43" s="9">
        <v>0.37</v>
      </c>
      <c r="F43" s="7" t="str">
        <f>IF(LEFT(Table2[[#This Row],[Time Period]],1)="Q","Quarterly","Annual")</f>
        <v>Quarterly</v>
      </c>
      <c r="G43" s="6" t="s">
        <v>170</v>
      </c>
      <c r="H43" s="7" t="s">
        <v>180</v>
      </c>
    </row>
    <row r="44" spans="2:8" x14ac:dyDescent="0.25">
      <c r="B44" s="3" t="s">
        <v>155</v>
      </c>
      <c r="C44" s="6" t="s">
        <v>144</v>
      </c>
      <c r="D44" s="6" t="s">
        <v>16</v>
      </c>
      <c r="E44" s="9">
        <v>-1.6E-2</v>
      </c>
      <c r="F44" s="7" t="str">
        <f>IF(LEFT(Table2[[#This Row],[Time Period]],1)="Q","Quarterly","Annual")</f>
        <v>Annual</v>
      </c>
      <c r="G44" s="6" t="s">
        <v>170</v>
      </c>
      <c r="H44" s="7" t="s">
        <v>180</v>
      </c>
    </row>
    <row r="45" spans="2:8" x14ac:dyDescent="0.25">
      <c r="B45" s="6" t="s">
        <v>155</v>
      </c>
      <c r="C45" s="6" t="s">
        <v>154</v>
      </c>
      <c r="D45" s="6" t="s">
        <v>171</v>
      </c>
      <c r="E45" s="1">
        <v>3844.5</v>
      </c>
      <c r="F45" s="16" t="str">
        <f>IF(LEFT(Table2[[#This Row],[Time Period]],1)="Q","Quarterly","Annual")</f>
        <v>Quarterly</v>
      </c>
      <c r="G45" s="6" t="s">
        <v>165</v>
      </c>
      <c r="H45" s="7" t="s">
        <v>179</v>
      </c>
    </row>
    <row r="46" spans="2:8" x14ac:dyDescent="0.25">
      <c r="B46" s="6" t="s">
        <v>155</v>
      </c>
      <c r="C46" s="6" t="s">
        <v>150</v>
      </c>
      <c r="D46" s="6" t="s">
        <v>171</v>
      </c>
      <c r="E46" s="1">
        <v>3579.1</v>
      </c>
      <c r="F46" s="16" t="str">
        <f>IF(LEFT(Table2[[#This Row],[Time Period]],1)="Q","Quarterly","Annual")</f>
        <v>Quarterly</v>
      </c>
      <c r="G46" s="6" t="s">
        <v>165</v>
      </c>
      <c r="H46" s="7" t="s">
        <v>179</v>
      </c>
    </row>
    <row r="47" spans="2:8" x14ac:dyDescent="0.25">
      <c r="B47" s="6" t="s">
        <v>155</v>
      </c>
      <c r="C47" s="6" t="s">
        <v>153</v>
      </c>
      <c r="D47" s="6" t="s">
        <v>171</v>
      </c>
      <c r="E47" s="1">
        <v>3849.1</v>
      </c>
      <c r="F47" s="16" t="str">
        <f>IF(LEFT(Table2[[#This Row],[Time Period]],1)="Q","Quarterly","Annual")</f>
        <v>Quarterly</v>
      </c>
      <c r="G47" s="6" t="s">
        <v>165</v>
      </c>
      <c r="H47" s="7" t="s">
        <v>179</v>
      </c>
    </row>
    <row r="48" spans="2:8" x14ac:dyDescent="0.25">
      <c r="B48" s="6" t="s">
        <v>155</v>
      </c>
      <c r="C48" s="6" t="s">
        <v>144</v>
      </c>
      <c r="D48" s="6" t="s">
        <v>171</v>
      </c>
      <c r="E48" s="1">
        <v>14551.1</v>
      </c>
      <c r="F48" s="16" t="str">
        <f>IF(LEFT(Table2[[#This Row],[Time Period]],1)="Q","Quarterly","Annual")</f>
        <v>Annual</v>
      </c>
      <c r="G48" s="6" t="s">
        <v>165</v>
      </c>
      <c r="H48" s="7" t="s">
        <v>179</v>
      </c>
    </row>
    <row r="49" spans="2:8" x14ac:dyDescent="0.25">
      <c r="B49" s="6" t="s">
        <v>155</v>
      </c>
      <c r="C49" s="6" t="s">
        <v>143</v>
      </c>
      <c r="D49" s="6" t="s">
        <v>171</v>
      </c>
      <c r="E49" s="1">
        <v>13340.8</v>
      </c>
      <c r="F49" s="16" t="str">
        <f>IF(LEFT(Table2[[#This Row],[Time Period]],1)="Q","Quarterly","Annual")</f>
        <v>Annual</v>
      </c>
      <c r="G49" s="6" t="s">
        <v>165</v>
      </c>
      <c r="H49" s="7" t="s">
        <v>179</v>
      </c>
    </row>
    <row r="50" spans="2:8" x14ac:dyDescent="0.25">
      <c r="B50" s="6" t="s">
        <v>155</v>
      </c>
      <c r="C50" s="6" t="s">
        <v>154</v>
      </c>
      <c r="D50" s="6" t="s">
        <v>171</v>
      </c>
      <c r="E50" s="1">
        <v>90.5</v>
      </c>
      <c r="F50" s="16" t="str">
        <f>IF(LEFT(Table2[[#This Row],[Time Period]],1)="Q","Quarterly","Annual")</f>
        <v>Quarterly</v>
      </c>
      <c r="G50" s="6" t="s">
        <v>166</v>
      </c>
      <c r="H50" s="7" t="s">
        <v>179</v>
      </c>
    </row>
    <row r="51" spans="2:8" x14ac:dyDescent="0.25">
      <c r="B51" s="6" t="s">
        <v>155</v>
      </c>
      <c r="C51" s="6" t="s">
        <v>150</v>
      </c>
      <c r="D51" s="6" t="s">
        <v>171</v>
      </c>
      <c r="E51" s="1">
        <v>58.5</v>
      </c>
      <c r="F51" s="18" t="str">
        <f>IF(LEFT(Table2[[#This Row],[Time Period]],1)="Q","Quarterly","Annual")</f>
        <v>Quarterly</v>
      </c>
      <c r="G51" s="6" t="s">
        <v>166</v>
      </c>
      <c r="H51" s="7" t="s">
        <v>179</v>
      </c>
    </row>
    <row r="52" spans="2:8" x14ac:dyDescent="0.25">
      <c r="B52" s="6" t="s">
        <v>155</v>
      </c>
      <c r="C52" s="6" t="s">
        <v>153</v>
      </c>
      <c r="D52" s="6" t="s">
        <v>171</v>
      </c>
      <c r="E52" s="1">
        <v>78</v>
      </c>
      <c r="F52" s="16" t="str">
        <f>IF(LEFT(Table2[[#This Row],[Time Period]],1)="Q","Quarterly","Annual")</f>
        <v>Quarterly</v>
      </c>
      <c r="G52" s="6" t="s">
        <v>166</v>
      </c>
      <c r="H52" s="7" t="s">
        <v>179</v>
      </c>
    </row>
    <row r="53" spans="2:8" x14ac:dyDescent="0.25">
      <c r="B53" s="6" t="s">
        <v>155</v>
      </c>
      <c r="C53" s="6" t="s">
        <v>144</v>
      </c>
      <c r="D53" s="6" t="s">
        <v>171</v>
      </c>
      <c r="E53" s="1">
        <v>386.2</v>
      </c>
      <c r="F53" s="18" t="str">
        <f>IF(LEFT(Table2[[#This Row],[Time Period]],1)="Q","Quarterly","Annual")</f>
        <v>Annual</v>
      </c>
      <c r="G53" s="6" t="s">
        <v>166</v>
      </c>
      <c r="H53" s="7" t="s">
        <v>179</v>
      </c>
    </row>
    <row r="54" spans="2:8" x14ac:dyDescent="0.25">
      <c r="B54" s="6" t="s">
        <v>155</v>
      </c>
      <c r="C54" s="6" t="s">
        <v>143</v>
      </c>
      <c r="D54" s="6" t="s">
        <v>171</v>
      </c>
      <c r="E54" s="1">
        <v>164.1</v>
      </c>
      <c r="F54" s="18" t="str">
        <f>IF(LEFT(Table2[[#This Row],[Time Period]],1)="Q","Quarterly","Annual")</f>
        <v>Annual</v>
      </c>
      <c r="G54" s="6" t="s">
        <v>166</v>
      </c>
      <c r="H54" s="7" t="s">
        <v>179</v>
      </c>
    </row>
    <row r="55" spans="2:8" x14ac:dyDescent="0.25">
      <c r="B55" s="6" t="s">
        <v>155</v>
      </c>
      <c r="C55" s="6" t="s">
        <v>154</v>
      </c>
      <c r="D55" s="6" t="s">
        <v>171</v>
      </c>
      <c r="E55" s="1">
        <v>17.399999999999999</v>
      </c>
      <c r="F55" s="16" t="str">
        <f>IF(LEFT(Table2[[#This Row],[Time Period]],1)="Q","Quarterly","Annual")</f>
        <v>Quarterly</v>
      </c>
      <c r="G55" s="6" t="s">
        <v>167</v>
      </c>
      <c r="H55" s="7" t="s">
        <v>179</v>
      </c>
    </row>
    <row r="56" spans="2:8" x14ac:dyDescent="0.25">
      <c r="B56" s="6" t="s">
        <v>155</v>
      </c>
      <c r="C56" s="6" t="s">
        <v>150</v>
      </c>
      <c r="D56" s="6" t="s">
        <v>171</v>
      </c>
      <c r="E56" s="1">
        <v>15.6</v>
      </c>
      <c r="F56" s="18" t="str">
        <f>IF(LEFT(Table2[[#This Row],[Time Period]],1)="Q","Quarterly","Annual")</f>
        <v>Quarterly</v>
      </c>
      <c r="G56" s="6" t="s">
        <v>167</v>
      </c>
      <c r="H56" s="7" t="s">
        <v>179</v>
      </c>
    </row>
    <row r="57" spans="2:8" x14ac:dyDescent="0.25">
      <c r="B57" s="6" t="s">
        <v>155</v>
      </c>
      <c r="C57" s="6" t="s">
        <v>153</v>
      </c>
      <c r="D57" s="6" t="s">
        <v>171</v>
      </c>
      <c r="E57" s="1">
        <v>10.4</v>
      </c>
      <c r="F57" s="16" t="str">
        <f>IF(LEFT(Table2[[#This Row],[Time Period]],1)="Q","Quarterly","Annual")</f>
        <v>Quarterly</v>
      </c>
      <c r="G57" s="6" t="s">
        <v>167</v>
      </c>
      <c r="H57" s="7" t="s">
        <v>179</v>
      </c>
    </row>
    <row r="58" spans="2:8" x14ac:dyDescent="0.25">
      <c r="B58" s="6" t="s">
        <v>155</v>
      </c>
      <c r="C58" s="6" t="s">
        <v>144</v>
      </c>
      <c r="D58" s="6" t="s">
        <v>171</v>
      </c>
      <c r="E58" s="1">
        <v>177.7</v>
      </c>
      <c r="F58" s="18" t="str">
        <f>IF(LEFT(Table2[[#This Row],[Time Period]],1)="Q","Quarterly","Annual")</f>
        <v>Annual</v>
      </c>
      <c r="G58" s="6" t="s">
        <v>167</v>
      </c>
      <c r="H58" s="7" t="s">
        <v>179</v>
      </c>
    </row>
    <row r="59" spans="2:8" x14ac:dyDescent="0.25">
      <c r="B59" s="6" t="s">
        <v>155</v>
      </c>
      <c r="C59" s="6" t="s">
        <v>143</v>
      </c>
      <c r="D59" s="6" t="s">
        <v>171</v>
      </c>
      <c r="E59" s="1">
        <v>139.80000000000001</v>
      </c>
      <c r="F59" s="18" t="str">
        <f>IF(LEFT(Table2[[#This Row],[Time Period]],1)="Q","Quarterly","Annual")</f>
        <v>Annual</v>
      </c>
      <c r="G59" s="6" t="s">
        <v>167</v>
      </c>
      <c r="H59" s="7" t="s">
        <v>179</v>
      </c>
    </row>
    <row r="60" spans="2:8" x14ac:dyDescent="0.25">
      <c r="B60" s="6" t="s">
        <v>155</v>
      </c>
      <c r="C60" s="6" t="s">
        <v>154</v>
      </c>
      <c r="D60" s="6" t="s">
        <v>171</v>
      </c>
      <c r="E60" s="1">
        <v>249.4</v>
      </c>
      <c r="F60" s="16" t="str">
        <f>IF(LEFT(Table2[[#This Row],[Time Period]],1)="Q","Quarterly","Annual")</f>
        <v>Quarterly</v>
      </c>
      <c r="G60" s="6" t="s">
        <v>168</v>
      </c>
      <c r="H60" s="7" t="s">
        <v>179</v>
      </c>
    </row>
    <row r="61" spans="2:8" x14ac:dyDescent="0.25">
      <c r="B61" s="6" t="s">
        <v>155</v>
      </c>
      <c r="C61" s="6" t="s">
        <v>150</v>
      </c>
      <c r="D61" s="6" t="s">
        <v>171</v>
      </c>
      <c r="E61" s="1">
        <v>236.1</v>
      </c>
      <c r="F61" s="18" t="str">
        <f>IF(LEFT(Table2[[#This Row],[Time Period]],1)="Q","Quarterly","Annual")</f>
        <v>Quarterly</v>
      </c>
      <c r="G61" s="6" t="s">
        <v>168</v>
      </c>
      <c r="H61" s="7" t="s">
        <v>179</v>
      </c>
    </row>
    <row r="62" spans="2:8" x14ac:dyDescent="0.25">
      <c r="B62" s="6" t="s">
        <v>155</v>
      </c>
      <c r="C62" s="6" t="s">
        <v>153</v>
      </c>
      <c r="D62" s="6" t="s">
        <v>171</v>
      </c>
      <c r="E62" s="1">
        <v>203</v>
      </c>
      <c r="F62" s="16" t="str">
        <f>IF(LEFT(Table2[[#This Row],[Time Period]],1)="Q","Quarterly","Annual")</f>
        <v>Quarterly</v>
      </c>
      <c r="G62" s="6" t="s">
        <v>168</v>
      </c>
      <c r="H62" s="7" t="s">
        <v>179</v>
      </c>
    </row>
    <row r="63" spans="2:8" x14ac:dyDescent="0.25">
      <c r="B63" s="6" t="s">
        <v>155</v>
      </c>
      <c r="C63" s="6" t="s">
        <v>144</v>
      </c>
      <c r="D63" s="6" t="s">
        <v>171</v>
      </c>
      <c r="E63" s="1">
        <v>776.6</v>
      </c>
      <c r="F63" s="18" t="str">
        <f>IF(LEFT(Table2[[#This Row],[Time Period]],1)="Q","Quarterly","Annual")</f>
        <v>Annual</v>
      </c>
      <c r="G63" s="6" t="s">
        <v>168</v>
      </c>
      <c r="H63" s="7" t="s">
        <v>179</v>
      </c>
    </row>
    <row r="64" spans="2:8" x14ac:dyDescent="0.25">
      <c r="B64" s="6" t="s">
        <v>155</v>
      </c>
      <c r="C64" s="6" t="s">
        <v>143</v>
      </c>
      <c r="D64" s="6" t="s">
        <v>171</v>
      </c>
      <c r="E64" s="1">
        <v>848.6</v>
      </c>
      <c r="F64" s="18" t="str">
        <f>IF(LEFT(Table2[[#This Row],[Time Period]],1)="Q","Quarterly","Annual")</f>
        <v>Annual</v>
      </c>
      <c r="G64" s="6" t="s">
        <v>168</v>
      </c>
      <c r="H64" s="7" t="s">
        <v>179</v>
      </c>
    </row>
    <row r="65" spans="2:8" x14ac:dyDescent="0.25">
      <c r="B65" s="6" t="s">
        <v>155</v>
      </c>
      <c r="C65" s="6" t="s">
        <v>154</v>
      </c>
      <c r="D65" s="6" t="s">
        <v>171</v>
      </c>
      <c r="E65" s="1">
        <v>355.9</v>
      </c>
      <c r="F65" s="16" t="str">
        <f>IF(LEFT(Table2[[#This Row],[Time Period]],1)="Q","Quarterly","Annual")</f>
        <v>Quarterly</v>
      </c>
      <c r="G65" s="6" t="s">
        <v>169</v>
      </c>
      <c r="H65" s="7" t="s">
        <v>179</v>
      </c>
    </row>
    <row r="66" spans="2:8" x14ac:dyDescent="0.25">
      <c r="B66" s="6" t="s">
        <v>155</v>
      </c>
      <c r="C66" s="6" t="s">
        <v>150</v>
      </c>
      <c r="D66" s="6" t="s">
        <v>171</v>
      </c>
      <c r="E66" s="1">
        <v>310.89999999999998</v>
      </c>
      <c r="F66" s="18" t="str">
        <f>IF(LEFT(Table2[[#This Row],[Time Period]],1)="Q","Quarterly","Annual")</f>
        <v>Quarterly</v>
      </c>
      <c r="G66" s="6" t="s">
        <v>169</v>
      </c>
      <c r="H66" s="7" t="s">
        <v>179</v>
      </c>
    </row>
    <row r="67" spans="2:8" x14ac:dyDescent="0.25">
      <c r="B67" s="6" t="s">
        <v>155</v>
      </c>
      <c r="C67" s="6" t="s">
        <v>153</v>
      </c>
      <c r="D67" s="6" t="s">
        <v>171</v>
      </c>
      <c r="E67" s="1">
        <v>329.8</v>
      </c>
      <c r="F67" s="16" t="str">
        <f>IF(LEFT(Table2[[#This Row],[Time Period]],1)="Q","Quarterly","Annual")</f>
        <v>Quarterly</v>
      </c>
      <c r="G67" s="6" t="s">
        <v>169</v>
      </c>
      <c r="H67" s="7" t="s">
        <v>179</v>
      </c>
    </row>
    <row r="68" spans="2:8" x14ac:dyDescent="0.25">
      <c r="B68" s="6" t="s">
        <v>155</v>
      </c>
      <c r="C68" s="6" t="s">
        <v>144</v>
      </c>
      <c r="D68" s="6" t="s">
        <v>171</v>
      </c>
      <c r="E68" s="1">
        <v>1239.2</v>
      </c>
      <c r="F68" s="18" t="str">
        <f>IF(LEFT(Table2[[#This Row],[Time Period]],1)="Q","Quarterly","Annual")</f>
        <v>Annual</v>
      </c>
      <c r="G68" s="6" t="s">
        <v>169</v>
      </c>
      <c r="H68" s="7" t="s">
        <v>179</v>
      </c>
    </row>
    <row r="69" spans="2:8" x14ac:dyDescent="0.25">
      <c r="B69" s="6" t="s">
        <v>155</v>
      </c>
      <c r="C69" s="6" t="s">
        <v>143</v>
      </c>
      <c r="D69" s="6" t="s">
        <v>171</v>
      </c>
      <c r="E69" s="1">
        <v>1042.2</v>
      </c>
      <c r="F69" s="18" t="str">
        <f>IF(LEFT(Table2[[#This Row],[Time Period]],1)="Q","Quarterly","Annual")</f>
        <v>Annual</v>
      </c>
      <c r="G69" s="6" t="s">
        <v>169</v>
      </c>
      <c r="H69" s="7" t="s">
        <v>179</v>
      </c>
    </row>
    <row r="70" spans="2:8" x14ac:dyDescent="0.25">
      <c r="B70" s="6" t="s">
        <v>155</v>
      </c>
      <c r="C70" s="6" t="s">
        <v>154</v>
      </c>
      <c r="D70" s="6" t="s">
        <v>172</v>
      </c>
      <c r="E70" s="8">
        <v>7.3999999999999996E-2</v>
      </c>
      <c r="F70" s="16" t="str">
        <f>IF(LEFT(Table2[[#This Row],[Time Period]],1)="Q","Quarterly","Annual")</f>
        <v>Quarterly</v>
      </c>
      <c r="G70" s="6" t="s">
        <v>165</v>
      </c>
      <c r="H70" s="7" t="s">
        <v>180</v>
      </c>
    </row>
    <row r="71" spans="2:8" x14ac:dyDescent="0.25">
      <c r="B71" s="6" t="s">
        <v>155</v>
      </c>
      <c r="C71" s="6" t="s">
        <v>144</v>
      </c>
      <c r="D71" s="6" t="s">
        <v>172</v>
      </c>
      <c r="E71" s="19">
        <v>9.0999999999999998E-2</v>
      </c>
      <c r="F71" s="16" t="str">
        <f>IF(LEFT(Table2[[#This Row],[Time Period]],1)="Q","Quarterly","Annual")</f>
        <v>Annual</v>
      </c>
      <c r="G71" s="6" t="s">
        <v>165</v>
      </c>
      <c r="H71" s="7" t="s">
        <v>180</v>
      </c>
    </row>
    <row r="72" spans="2:8" x14ac:dyDescent="0.25">
      <c r="B72" s="6" t="s">
        <v>155</v>
      </c>
      <c r="C72" s="6" t="s">
        <v>154</v>
      </c>
      <c r="D72" s="6" t="s">
        <v>172</v>
      </c>
      <c r="E72" s="8">
        <v>0.54800000000000004</v>
      </c>
      <c r="F72" s="16" t="str">
        <f>IF(LEFT(Table2[[#This Row],[Time Period]],1)="Q","Quarterly","Annual")</f>
        <v>Quarterly</v>
      </c>
      <c r="G72" s="6" t="s">
        <v>166</v>
      </c>
      <c r="H72" s="7" t="s">
        <v>180</v>
      </c>
    </row>
    <row r="73" spans="2:8" x14ac:dyDescent="0.25">
      <c r="B73" s="6" t="s">
        <v>155</v>
      </c>
      <c r="C73" s="6" t="s">
        <v>144</v>
      </c>
      <c r="D73" s="6" t="s">
        <v>172</v>
      </c>
      <c r="E73" s="9">
        <v>1.353</v>
      </c>
      <c r="F73" s="18" t="str">
        <f>IF(LEFT(Table2[[#This Row],[Time Period]],1)="Q","Quarterly","Annual")</f>
        <v>Annual</v>
      </c>
      <c r="G73" s="6" t="s">
        <v>166</v>
      </c>
      <c r="H73" s="7" t="s">
        <v>180</v>
      </c>
    </row>
    <row r="74" spans="2:8" x14ac:dyDescent="0.25">
      <c r="B74" s="6" t="s">
        <v>155</v>
      </c>
      <c r="C74" s="6" t="s">
        <v>154</v>
      </c>
      <c r="D74" s="6" t="s">
        <v>172</v>
      </c>
      <c r="E74" s="9">
        <v>0.12</v>
      </c>
      <c r="F74" s="18" t="str">
        <f>IF(LEFT(Table2[[#This Row],[Time Period]],1)="Q","Quarterly","Annual")</f>
        <v>Quarterly</v>
      </c>
      <c r="G74" s="6" t="s">
        <v>167</v>
      </c>
      <c r="H74" s="7" t="s">
        <v>180</v>
      </c>
    </row>
    <row r="75" spans="2:8" x14ac:dyDescent="0.25">
      <c r="B75" s="6" t="s">
        <v>155</v>
      </c>
      <c r="C75" s="6" t="s">
        <v>144</v>
      </c>
      <c r="D75" s="6" t="s">
        <v>172</v>
      </c>
      <c r="E75" s="9">
        <v>0.27100000000000002</v>
      </c>
      <c r="F75" s="18" t="str">
        <f>IF(LEFT(Table2[[#This Row],[Time Period]],1)="Q","Quarterly","Annual")</f>
        <v>Annual</v>
      </c>
      <c r="G75" s="6" t="s">
        <v>167</v>
      </c>
      <c r="H75" s="7" t="s">
        <v>180</v>
      </c>
    </row>
    <row r="76" spans="2:8" x14ac:dyDescent="0.25">
      <c r="B76" s="6" t="s">
        <v>155</v>
      </c>
      <c r="C76" s="6" t="s">
        <v>154</v>
      </c>
      <c r="D76" s="6" t="s">
        <v>172</v>
      </c>
      <c r="E76" s="9">
        <v>5.7000000000000002E-2</v>
      </c>
      <c r="F76" s="18" t="str">
        <f>IF(LEFT(Table2[[#This Row],[Time Period]],1)="Q","Quarterly","Annual")</f>
        <v>Quarterly</v>
      </c>
      <c r="G76" s="6" t="s">
        <v>168</v>
      </c>
      <c r="H76" s="7" t="s">
        <v>180</v>
      </c>
    </row>
    <row r="77" spans="2:8" x14ac:dyDescent="0.25">
      <c r="B77" s="6" t="s">
        <v>155</v>
      </c>
      <c r="C77" s="6" t="s">
        <v>144</v>
      </c>
      <c r="D77" s="6" t="s">
        <v>172</v>
      </c>
      <c r="E77" s="9">
        <v>-8.5000000000000006E-2</v>
      </c>
      <c r="F77" s="18" t="str">
        <f>IF(LEFT(Table2[[#This Row],[Time Period]],1)="Q","Quarterly","Annual")</f>
        <v>Annual</v>
      </c>
      <c r="G77" s="6" t="s">
        <v>168</v>
      </c>
      <c r="H77" s="7" t="s">
        <v>180</v>
      </c>
    </row>
    <row r="78" spans="2:8" x14ac:dyDescent="0.25">
      <c r="B78" s="6" t="s">
        <v>155</v>
      </c>
      <c r="C78" s="6" t="s">
        <v>154</v>
      </c>
      <c r="D78" s="6" t="s">
        <v>172</v>
      </c>
      <c r="E78" s="9">
        <v>0.14499999999999999</v>
      </c>
      <c r="F78" s="18" t="str">
        <f>IF(LEFT(Table2[[#This Row],[Time Period]],1)="Q","Quarterly","Annual")</f>
        <v>Quarterly</v>
      </c>
      <c r="G78" s="6" t="s">
        <v>169</v>
      </c>
      <c r="H78" s="7" t="s">
        <v>180</v>
      </c>
    </row>
    <row r="79" spans="2:8" x14ac:dyDescent="0.25">
      <c r="B79" s="6" t="s">
        <v>155</v>
      </c>
      <c r="C79" s="6" t="s">
        <v>144</v>
      </c>
      <c r="D79" s="6" t="s">
        <v>172</v>
      </c>
      <c r="E79" s="9">
        <v>0.189</v>
      </c>
      <c r="F79" s="18" t="str">
        <f>IF(LEFT(Table2[[#This Row],[Time Period]],1)="Q","Quarterly","Annual")</f>
        <v>Annual</v>
      </c>
      <c r="G79" s="6" t="s">
        <v>169</v>
      </c>
      <c r="H79" s="7" t="s">
        <v>180</v>
      </c>
    </row>
    <row r="80" spans="2:8" x14ac:dyDescent="0.25">
      <c r="B80" s="6" t="s">
        <v>155</v>
      </c>
      <c r="C80" s="6" t="s">
        <v>154</v>
      </c>
      <c r="D80" s="6" t="s">
        <v>173</v>
      </c>
      <c r="E80" s="1">
        <v>3754.4</v>
      </c>
      <c r="F80" s="16" t="str">
        <f>IF(LEFT(Table2[[#This Row],[Time Period]],1)="Q","Quarterly","Annual")</f>
        <v>Quarterly</v>
      </c>
      <c r="G80" s="6" t="s">
        <v>165</v>
      </c>
      <c r="H80" s="7" t="s">
        <v>179</v>
      </c>
    </row>
    <row r="81" spans="2:12" x14ac:dyDescent="0.25">
      <c r="B81" s="6" t="s">
        <v>155</v>
      </c>
      <c r="C81" s="6" t="s">
        <v>150</v>
      </c>
      <c r="D81" s="6" t="s">
        <v>173</v>
      </c>
      <c r="E81" s="1">
        <v>3846.9</v>
      </c>
      <c r="F81" s="16" t="str">
        <f>IF(LEFT(Table2[[#This Row],[Time Period]],1)="Q","Quarterly","Annual")</f>
        <v>Quarterly</v>
      </c>
      <c r="G81" s="6" t="s">
        <v>165</v>
      </c>
      <c r="H81" s="7" t="s">
        <v>179</v>
      </c>
    </row>
    <row r="82" spans="2:12" x14ac:dyDescent="0.25">
      <c r="B82" s="6" t="s">
        <v>155</v>
      </c>
      <c r="C82" s="6" t="s">
        <v>153</v>
      </c>
      <c r="D82" s="6" t="s">
        <v>173</v>
      </c>
      <c r="E82" s="1">
        <v>3412.2</v>
      </c>
      <c r="F82" s="16" t="str">
        <f>IF(LEFT(Table2[[#This Row],[Time Period]],1)="Q","Quarterly","Annual")</f>
        <v>Quarterly</v>
      </c>
      <c r="G82" s="6" t="s">
        <v>165</v>
      </c>
      <c r="H82" s="7" t="s">
        <v>179</v>
      </c>
    </row>
    <row r="83" spans="2:12" x14ac:dyDescent="0.25">
      <c r="B83" s="6" t="s">
        <v>155</v>
      </c>
      <c r="C83" s="6" t="s">
        <v>144</v>
      </c>
      <c r="D83" s="6" t="s">
        <v>173</v>
      </c>
      <c r="E83" s="1">
        <v>3594.4</v>
      </c>
      <c r="F83" s="16" t="str">
        <f>IF(LEFT(Table2[[#This Row],[Time Period]],1)="Q","Quarterly","Annual")</f>
        <v>Annual</v>
      </c>
      <c r="G83" s="6" t="s">
        <v>165</v>
      </c>
      <c r="H83" s="7" t="s">
        <v>179</v>
      </c>
    </row>
    <row r="84" spans="2:12" x14ac:dyDescent="0.25">
      <c r="B84" s="6" t="s">
        <v>155</v>
      </c>
      <c r="C84" s="6" t="s">
        <v>143</v>
      </c>
      <c r="D84" s="6" t="s">
        <v>173</v>
      </c>
      <c r="E84" s="1">
        <v>3332.1</v>
      </c>
      <c r="F84" s="16" t="str">
        <f>IF(LEFT(Table2[[#This Row],[Time Period]],1)="Q","Quarterly","Annual")</f>
        <v>Annual</v>
      </c>
      <c r="G84" s="6" t="s">
        <v>165</v>
      </c>
      <c r="H84" s="7" t="s">
        <v>179</v>
      </c>
    </row>
    <row r="85" spans="2:12" x14ac:dyDescent="0.25">
      <c r="B85" s="6" t="s">
        <v>155</v>
      </c>
      <c r="C85" s="6" t="s">
        <v>154</v>
      </c>
      <c r="D85" s="6" t="s">
        <v>173</v>
      </c>
      <c r="E85" s="1">
        <v>7329.2</v>
      </c>
      <c r="F85" s="16" t="str">
        <f>IF(LEFT(Table2[[#This Row],[Time Period]],1)="Q","Quarterly","Annual")</f>
        <v>Quarterly</v>
      </c>
      <c r="G85" s="6" t="s">
        <v>166</v>
      </c>
      <c r="H85" s="7" t="s">
        <v>179</v>
      </c>
    </row>
    <row r="86" spans="2:12" x14ac:dyDescent="0.25">
      <c r="B86" s="6" t="s">
        <v>155</v>
      </c>
      <c r="C86" s="6" t="s">
        <v>150</v>
      </c>
      <c r="D86" s="6" t="s">
        <v>173</v>
      </c>
      <c r="E86" s="1">
        <v>6388.4</v>
      </c>
      <c r="F86" s="16" t="str">
        <f>IF(LEFT(Table2[[#This Row],[Time Period]],1)="Q","Quarterly","Annual")</f>
        <v>Quarterly</v>
      </c>
      <c r="G86" s="6" t="s">
        <v>166</v>
      </c>
      <c r="H86" s="7" t="s">
        <v>179</v>
      </c>
    </row>
    <row r="87" spans="2:12" x14ac:dyDescent="0.25">
      <c r="B87" s="6" t="s">
        <v>155</v>
      </c>
      <c r="C87" s="6" t="s">
        <v>153</v>
      </c>
      <c r="D87" s="6" t="s">
        <v>173</v>
      </c>
      <c r="E87" s="1">
        <v>7455.7</v>
      </c>
      <c r="F87" s="16" t="str">
        <f>IF(LEFT(Table2[[#This Row],[Time Period]],1)="Q","Quarterly","Annual")</f>
        <v>Quarterly</v>
      </c>
      <c r="G87" s="6" t="s">
        <v>166</v>
      </c>
      <c r="H87" s="7" t="s">
        <v>179</v>
      </c>
    </row>
    <row r="88" spans="2:12" x14ac:dyDescent="0.25">
      <c r="B88" s="6" t="s">
        <v>155</v>
      </c>
      <c r="C88" s="6" t="s">
        <v>144</v>
      </c>
      <c r="D88" s="6" t="s">
        <v>173</v>
      </c>
      <c r="E88" s="1">
        <v>6075.8</v>
      </c>
      <c r="F88" s="16" t="str">
        <f>IF(LEFT(Table2[[#This Row],[Time Period]],1)="Q","Quarterly","Annual")</f>
        <v>Annual</v>
      </c>
      <c r="G88" s="6" t="s">
        <v>166</v>
      </c>
      <c r="H88" s="7" t="s">
        <v>179</v>
      </c>
    </row>
    <row r="89" spans="2:12" x14ac:dyDescent="0.25">
      <c r="B89" s="6" t="s">
        <v>155</v>
      </c>
      <c r="C89" s="6" t="s">
        <v>143</v>
      </c>
      <c r="D89" s="6" t="s">
        <v>173</v>
      </c>
      <c r="E89" s="1">
        <v>5716.7</v>
      </c>
      <c r="F89" s="16" t="str">
        <f>IF(LEFT(Table2[[#This Row],[Time Period]],1)="Q","Quarterly","Annual")</f>
        <v>Annual</v>
      </c>
      <c r="G89" s="6" t="s">
        <v>166</v>
      </c>
      <c r="H89" s="7" t="s">
        <v>179</v>
      </c>
      <c r="K89" s="3" t="s">
        <v>154</v>
      </c>
      <c r="L89" s="1">
        <f>E80+E85+E90+E95+E100</f>
        <v>25819.3</v>
      </c>
    </row>
    <row r="90" spans="2:12" x14ac:dyDescent="0.25">
      <c r="B90" s="6" t="s">
        <v>155</v>
      </c>
      <c r="C90" s="6" t="s">
        <v>154</v>
      </c>
      <c r="D90" s="6" t="s">
        <v>173</v>
      </c>
      <c r="E90" s="1">
        <v>5598.5</v>
      </c>
      <c r="F90" s="16" t="str">
        <f>IF(LEFT(Table2[[#This Row],[Time Period]],1)="Q","Quarterly","Annual")</f>
        <v>Quarterly</v>
      </c>
      <c r="G90" s="6" t="s">
        <v>167</v>
      </c>
      <c r="H90" s="7" t="s">
        <v>179</v>
      </c>
      <c r="K90" s="3" t="s">
        <v>150</v>
      </c>
      <c r="L90" s="1">
        <f t="shared" ref="L90:L93" si="0">E81+E86+E91+E96+E101</f>
        <v>23909.199999999997</v>
      </c>
    </row>
    <row r="91" spans="2:12" x14ac:dyDescent="0.25">
      <c r="B91" s="6" t="s">
        <v>155</v>
      </c>
      <c r="C91" s="6" t="s">
        <v>150</v>
      </c>
      <c r="D91" s="6" t="s">
        <v>173</v>
      </c>
      <c r="E91" s="1">
        <v>5192.8</v>
      </c>
      <c r="F91" s="16" t="str">
        <f>IF(LEFT(Table2[[#This Row],[Time Period]],1)="Q","Quarterly","Annual")</f>
        <v>Quarterly</v>
      </c>
      <c r="G91" s="6" t="s">
        <v>167</v>
      </c>
      <c r="H91" s="7" t="s">
        <v>179</v>
      </c>
      <c r="K91" s="3" t="s">
        <v>153</v>
      </c>
      <c r="L91" s="1">
        <f t="shared" si="0"/>
        <v>26140.400000000001</v>
      </c>
    </row>
    <row r="92" spans="2:12" x14ac:dyDescent="0.25">
      <c r="B92" s="6" t="s">
        <v>155</v>
      </c>
      <c r="C92" s="6" t="s">
        <v>153</v>
      </c>
      <c r="D92" s="6" t="s">
        <v>173</v>
      </c>
      <c r="E92" s="1">
        <v>5494.2</v>
      </c>
      <c r="F92" s="16" t="str">
        <f>IF(LEFT(Table2[[#This Row],[Time Period]],1)="Q","Quarterly","Annual")</f>
        <v>Quarterly</v>
      </c>
      <c r="G92" s="6" t="s">
        <v>167</v>
      </c>
      <c r="H92" s="7" t="s">
        <v>179</v>
      </c>
      <c r="K92" s="3" t="s">
        <v>144</v>
      </c>
      <c r="L92" s="1">
        <f t="shared" si="0"/>
        <v>24282.6</v>
      </c>
    </row>
    <row r="93" spans="2:12" x14ac:dyDescent="0.25">
      <c r="B93" s="6" t="s">
        <v>155</v>
      </c>
      <c r="C93" s="6" t="s">
        <v>144</v>
      </c>
      <c r="D93" s="6" t="s">
        <v>173</v>
      </c>
      <c r="E93" s="1">
        <v>5407.9</v>
      </c>
      <c r="F93" s="16" t="str">
        <f>IF(LEFT(Table2[[#This Row],[Time Period]],1)="Q","Quarterly","Annual")</f>
        <v>Annual</v>
      </c>
      <c r="G93" s="6" t="s">
        <v>167</v>
      </c>
      <c r="H93" s="7" t="s">
        <v>179</v>
      </c>
      <c r="K93" s="3" t="s">
        <v>143</v>
      </c>
      <c r="L93" s="1">
        <f t="shared" si="0"/>
        <v>22507.8</v>
      </c>
    </row>
    <row r="94" spans="2:12" x14ac:dyDescent="0.25">
      <c r="B94" s="6" t="s">
        <v>155</v>
      </c>
      <c r="C94" s="6" t="s">
        <v>143</v>
      </c>
      <c r="D94" s="6" t="s">
        <v>173</v>
      </c>
      <c r="E94" s="1">
        <v>4999.1000000000004</v>
      </c>
      <c r="F94" s="16" t="str">
        <f>IF(LEFT(Table2[[#This Row],[Time Period]],1)="Q","Quarterly","Annual")</f>
        <v>Annual</v>
      </c>
      <c r="G94" s="6" t="s">
        <v>167</v>
      </c>
      <c r="H94" s="7" t="s">
        <v>179</v>
      </c>
    </row>
    <row r="95" spans="2:12" x14ac:dyDescent="0.25">
      <c r="B95" s="6" t="s">
        <v>155</v>
      </c>
      <c r="C95" s="6" t="s">
        <v>154</v>
      </c>
      <c r="D95" s="6" t="s">
        <v>173</v>
      </c>
      <c r="E95" s="1">
        <v>3056.4</v>
      </c>
      <c r="F95" s="16" t="str">
        <f>IF(LEFT(Table2[[#This Row],[Time Period]],1)="Q","Quarterly","Annual")</f>
        <v>Quarterly</v>
      </c>
      <c r="G95" s="6" t="s">
        <v>168</v>
      </c>
      <c r="H95" s="7" t="s">
        <v>179</v>
      </c>
    </row>
    <row r="96" spans="2:12" x14ac:dyDescent="0.25">
      <c r="B96" s="6" t="s">
        <v>155</v>
      </c>
      <c r="C96" s="6" t="s">
        <v>150</v>
      </c>
      <c r="D96" s="6" t="s">
        <v>173</v>
      </c>
      <c r="E96" s="1">
        <v>2373.3000000000002</v>
      </c>
      <c r="F96" s="16" t="str">
        <f>IF(LEFT(Table2[[#This Row],[Time Period]],1)="Q","Quarterly","Annual")</f>
        <v>Quarterly</v>
      </c>
      <c r="G96" s="6" t="s">
        <v>168</v>
      </c>
      <c r="H96" s="7" t="s">
        <v>179</v>
      </c>
    </row>
    <row r="97" spans="2:8" x14ac:dyDescent="0.25">
      <c r="B97" s="6" t="s">
        <v>155</v>
      </c>
      <c r="C97" s="6" t="s">
        <v>153</v>
      </c>
      <c r="D97" s="6" t="s">
        <v>173</v>
      </c>
      <c r="E97" s="1">
        <v>3606.9</v>
      </c>
      <c r="F97" s="16" t="str">
        <f>IF(LEFT(Table2[[#This Row],[Time Period]],1)="Q","Quarterly","Annual")</f>
        <v>Quarterly</v>
      </c>
      <c r="G97" s="6" t="s">
        <v>168</v>
      </c>
      <c r="H97" s="7" t="s">
        <v>179</v>
      </c>
    </row>
    <row r="98" spans="2:8" x14ac:dyDescent="0.25">
      <c r="B98" s="6" t="s">
        <v>155</v>
      </c>
      <c r="C98" s="6" t="s">
        <v>144</v>
      </c>
      <c r="D98" s="6" t="s">
        <v>173</v>
      </c>
      <c r="E98" s="1">
        <v>2993.7</v>
      </c>
      <c r="F98" s="16" t="str">
        <f>IF(LEFT(Table2[[#This Row],[Time Period]],1)="Q","Quarterly","Annual")</f>
        <v>Annual</v>
      </c>
      <c r="G98" s="6" t="s">
        <v>168</v>
      </c>
      <c r="H98" s="7" t="s">
        <v>179</v>
      </c>
    </row>
    <row r="99" spans="2:8" x14ac:dyDescent="0.25">
      <c r="B99" s="6" t="s">
        <v>155</v>
      </c>
      <c r="C99" s="6" t="s">
        <v>143</v>
      </c>
      <c r="D99" s="6" t="s">
        <v>173</v>
      </c>
      <c r="E99" s="1">
        <v>2507.1999999999998</v>
      </c>
      <c r="F99" s="16" t="str">
        <f>IF(LEFT(Table2[[#This Row],[Time Period]],1)="Q","Quarterly","Annual")</f>
        <v>Annual</v>
      </c>
      <c r="G99" s="6" t="s">
        <v>168</v>
      </c>
      <c r="H99" s="7" t="s">
        <v>179</v>
      </c>
    </row>
    <row r="100" spans="2:8" x14ac:dyDescent="0.25">
      <c r="B100" s="6" t="s">
        <v>155</v>
      </c>
      <c r="C100" s="6" t="s">
        <v>154</v>
      </c>
      <c r="D100" s="6" t="s">
        <v>173</v>
      </c>
      <c r="E100" s="1">
        <v>6080.8</v>
      </c>
      <c r="F100" s="16" t="str">
        <f>IF(LEFT(Table2[[#This Row],[Time Period]],1)="Q","Quarterly","Annual")</f>
        <v>Quarterly</v>
      </c>
      <c r="G100" s="6" t="s">
        <v>169</v>
      </c>
      <c r="H100" s="7" t="s">
        <v>179</v>
      </c>
    </row>
    <row r="101" spans="2:8" x14ac:dyDescent="0.25">
      <c r="B101" s="6" t="s">
        <v>155</v>
      </c>
      <c r="C101" s="6" t="s">
        <v>150</v>
      </c>
      <c r="D101" s="6" t="s">
        <v>173</v>
      </c>
      <c r="E101" s="1">
        <v>6107.8</v>
      </c>
      <c r="F101" s="16" t="str">
        <f>IF(LEFT(Table2[[#This Row],[Time Period]],1)="Q","Quarterly","Annual")</f>
        <v>Quarterly</v>
      </c>
      <c r="G101" s="6" t="s">
        <v>169</v>
      </c>
      <c r="H101" s="7" t="s">
        <v>179</v>
      </c>
    </row>
    <row r="102" spans="2:8" x14ac:dyDescent="0.25">
      <c r="B102" s="6" t="s">
        <v>155</v>
      </c>
      <c r="C102" s="6" t="s">
        <v>153</v>
      </c>
      <c r="D102" s="6" t="s">
        <v>173</v>
      </c>
      <c r="E102" s="1">
        <v>6171.4</v>
      </c>
      <c r="F102" s="16" t="str">
        <f>IF(LEFT(Table2[[#This Row],[Time Period]],1)="Q","Quarterly","Annual")</f>
        <v>Quarterly</v>
      </c>
      <c r="G102" s="6" t="s">
        <v>169</v>
      </c>
      <c r="H102" s="7" t="s">
        <v>179</v>
      </c>
    </row>
    <row r="103" spans="2:8" x14ac:dyDescent="0.25">
      <c r="B103" s="6" t="s">
        <v>155</v>
      </c>
      <c r="C103" s="6" t="s">
        <v>144</v>
      </c>
      <c r="D103" s="6" t="s">
        <v>173</v>
      </c>
      <c r="E103" s="1">
        <v>6210.8</v>
      </c>
      <c r="F103" s="16" t="str">
        <f>IF(LEFT(Table2[[#This Row],[Time Period]],1)="Q","Quarterly","Annual")</f>
        <v>Annual</v>
      </c>
      <c r="G103" s="6" t="s">
        <v>169</v>
      </c>
      <c r="H103" s="7" t="s">
        <v>179</v>
      </c>
    </row>
    <row r="104" spans="2:8" x14ac:dyDescent="0.25">
      <c r="B104" s="6" t="s">
        <v>155</v>
      </c>
      <c r="C104" s="6" t="s">
        <v>143</v>
      </c>
      <c r="D104" s="6" t="s">
        <v>173</v>
      </c>
      <c r="E104" s="1">
        <v>5952.7</v>
      </c>
      <c r="F104" s="16" t="str">
        <f>IF(LEFT(Table2[[#This Row],[Time Period]],1)="Q","Quarterly","Annual")</f>
        <v>Annual</v>
      </c>
      <c r="G104" s="6" t="s">
        <v>169</v>
      </c>
      <c r="H104" s="7" t="s">
        <v>179</v>
      </c>
    </row>
    <row r="105" spans="2:8" x14ac:dyDescent="0.25">
      <c r="B105" s="6" t="s">
        <v>155</v>
      </c>
      <c r="C105" s="6" t="s">
        <v>154</v>
      </c>
      <c r="D105" s="6" t="s">
        <v>174</v>
      </c>
      <c r="E105" s="8">
        <v>-2.4E-2</v>
      </c>
      <c r="F105" s="16" t="str">
        <f>IF(LEFT(Table2[[#This Row],[Time Period]],1)="Q","Quarterly","Annual")</f>
        <v>Quarterly</v>
      </c>
      <c r="G105" s="6" t="s">
        <v>165</v>
      </c>
      <c r="H105" s="7" t="s">
        <v>180</v>
      </c>
    </row>
    <row r="106" spans="2:8" x14ac:dyDescent="0.25">
      <c r="B106" s="6" t="s">
        <v>155</v>
      </c>
      <c r="C106" s="6" t="s">
        <v>144</v>
      </c>
      <c r="D106" s="6" t="s">
        <v>174</v>
      </c>
      <c r="E106" s="19">
        <v>7.9000000000000001E-2</v>
      </c>
      <c r="F106" s="16" t="str">
        <f>IF(LEFT(Table2[[#This Row],[Time Period]],1)="Q","Quarterly","Annual")</f>
        <v>Annual</v>
      </c>
      <c r="G106" s="6" t="s">
        <v>165</v>
      </c>
      <c r="H106" s="7" t="s">
        <v>180</v>
      </c>
    </row>
    <row r="107" spans="2:8" x14ac:dyDescent="0.25">
      <c r="B107" s="6" t="s">
        <v>155</v>
      </c>
      <c r="C107" s="6" t="s">
        <v>154</v>
      </c>
      <c r="D107" s="6" t="s">
        <v>174</v>
      </c>
      <c r="E107" s="8">
        <v>0.14699999999999999</v>
      </c>
      <c r="F107" s="16" t="str">
        <f>IF(LEFT(Table2[[#This Row],[Time Period]],1)="Q","Quarterly","Annual")</f>
        <v>Quarterly</v>
      </c>
      <c r="G107" s="6" t="s">
        <v>166</v>
      </c>
      <c r="H107" s="7" t="s">
        <v>180</v>
      </c>
    </row>
    <row r="108" spans="2:8" x14ac:dyDescent="0.25">
      <c r="B108" s="6" t="s">
        <v>155</v>
      </c>
      <c r="C108" s="6" t="s">
        <v>144</v>
      </c>
      <c r="D108" s="6" t="s">
        <v>174</v>
      </c>
      <c r="E108" s="8">
        <v>6.3E-2</v>
      </c>
      <c r="F108" s="16" t="str">
        <f>IF(LEFT(Table2[[#This Row],[Time Period]],1)="Q","Quarterly","Annual")</f>
        <v>Annual</v>
      </c>
      <c r="G108" s="6" t="s">
        <v>166</v>
      </c>
      <c r="H108" s="7" t="s">
        <v>180</v>
      </c>
    </row>
    <row r="109" spans="2:8" x14ac:dyDescent="0.25">
      <c r="B109" s="6" t="s">
        <v>155</v>
      </c>
      <c r="C109" s="6" t="s">
        <v>154</v>
      </c>
      <c r="D109" s="6" t="s">
        <v>174</v>
      </c>
      <c r="E109" s="8">
        <v>7.8E-2</v>
      </c>
      <c r="F109" s="16" t="str">
        <f>IF(LEFT(Table2[[#This Row],[Time Period]],1)="Q","Quarterly","Annual")</f>
        <v>Quarterly</v>
      </c>
      <c r="G109" s="6" t="s">
        <v>167</v>
      </c>
      <c r="H109" s="7" t="s">
        <v>180</v>
      </c>
    </row>
    <row r="110" spans="2:8" x14ac:dyDescent="0.25">
      <c r="B110" s="6" t="s">
        <v>155</v>
      </c>
      <c r="C110" s="6" t="s">
        <v>144</v>
      </c>
      <c r="D110" s="6" t="s">
        <v>174</v>
      </c>
      <c r="E110" s="8">
        <v>8.2000000000000003E-2</v>
      </c>
      <c r="F110" s="16" t="str">
        <f>IF(LEFT(Table2[[#This Row],[Time Period]],1)="Q","Quarterly","Annual")</f>
        <v>Annual</v>
      </c>
      <c r="G110" s="6" t="s">
        <v>167</v>
      </c>
      <c r="H110" s="7" t="s">
        <v>180</v>
      </c>
    </row>
    <row r="111" spans="2:8" x14ac:dyDescent="0.25">
      <c r="B111" s="6" t="s">
        <v>155</v>
      </c>
      <c r="C111" s="6" t="s">
        <v>154</v>
      </c>
      <c r="D111" s="6" t="s">
        <v>174</v>
      </c>
      <c r="E111" s="8">
        <v>0.28799999999999998</v>
      </c>
      <c r="F111" s="16" t="str">
        <f>IF(LEFT(Table2[[#This Row],[Time Period]],1)="Q","Quarterly","Annual")</f>
        <v>Quarterly</v>
      </c>
      <c r="G111" s="6" t="s">
        <v>168</v>
      </c>
      <c r="H111" s="7" t="s">
        <v>180</v>
      </c>
    </row>
    <row r="112" spans="2:8" x14ac:dyDescent="0.25">
      <c r="B112" s="6" t="s">
        <v>155</v>
      </c>
      <c r="C112" s="6" t="s">
        <v>144</v>
      </c>
      <c r="D112" s="6" t="s">
        <v>174</v>
      </c>
      <c r="E112" s="8">
        <v>0.19400000000000001</v>
      </c>
      <c r="F112" s="16" t="str">
        <f>IF(LEFT(Table2[[#This Row],[Time Period]],1)="Q","Quarterly","Annual")</f>
        <v>Annual</v>
      </c>
      <c r="G112" s="6" t="s">
        <v>168</v>
      </c>
      <c r="H112" s="7" t="s">
        <v>180</v>
      </c>
    </row>
    <row r="113" spans="2:15" x14ac:dyDescent="0.25">
      <c r="B113" s="6" t="s">
        <v>155</v>
      </c>
      <c r="C113" s="6" t="s">
        <v>154</v>
      </c>
      <c r="D113" s="6" t="s">
        <v>174</v>
      </c>
      <c r="E113" s="20">
        <v>-4.0000000000000001E-3</v>
      </c>
      <c r="F113" s="16" t="str">
        <f>IF(LEFT(Table2[[#This Row],[Time Period]],1)="Q","Quarterly","Annual")</f>
        <v>Quarterly</v>
      </c>
      <c r="G113" s="6" t="s">
        <v>169</v>
      </c>
      <c r="H113" s="7" t="s">
        <v>180</v>
      </c>
    </row>
    <row r="114" spans="2:15" x14ac:dyDescent="0.25">
      <c r="B114" s="6" t="s">
        <v>155</v>
      </c>
      <c r="C114" s="6" t="s">
        <v>144</v>
      </c>
      <c r="D114" s="6" t="s">
        <v>174</v>
      </c>
      <c r="E114" s="8">
        <v>4.2999999999999997E-2</v>
      </c>
      <c r="F114" s="16" t="str">
        <f>IF(LEFT(Table2[[#This Row],[Time Period]],1)="Q","Quarterly","Annual")</f>
        <v>Annual</v>
      </c>
      <c r="G114" s="6" t="s">
        <v>169</v>
      </c>
      <c r="H114" s="7" t="s">
        <v>180</v>
      </c>
    </row>
    <row r="115" spans="2:15" x14ac:dyDescent="0.25">
      <c r="B115" s="6" t="s">
        <v>155</v>
      </c>
      <c r="C115" s="6" t="s">
        <v>154</v>
      </c>
      <c r="D115" s="6" t="s">
        <v>175</v>
      </c>
      <c r="E115" s="8">
        <v>0.40188311982255215</v>
      </c>
      <c r="F115" s="16" t="str">
        <f>IF(LEFT(Table2[[#This Row],[Time Period]],1)="Q","Quarterly","Annual")</f>
        <v>Quarterly</v>
      </c>
      <c r="G115" s="6" t="s">
        <v>165</v>
      </c>
      <c r="H115" s="7" t="s">
        <v>180</v>
      </c>
      <c r="O115" s="21"/>
    </row>
    <row r="116" spans="2:15" x14ac:dyDescent="0.25">
      <c r="B116" s="6" t="s">
        <v>155</v>
      </c>
      <c r="C116" s="6" t="s">
        <v>150</v>
      </c>
      <c r="D116" s="6" t="s">
        <v>175</v>
      </c>
      <c r="E116" s="8">
        <v>0.41220178294637222</v>
      </c>
      <c r="F116" s="16" t="str">
        <f>IF(LEFT(Table2[[#This Row],[Time Period]],1)="Q","Quarterly","Annual")</f>
        <v>Quarterly</v>
      </c>
      <c r="G116" s="6" t="s">
        <v>165</v>
      </c>
      <c r="H116" s="7" t="s">
        <v>180</v>
      </c>
      <c r="O116" s="21"/>
    </row>
    <row r="117" spans="2:15" x14ac:dyDescent="0.25">
      <c r="B117" s="6" t="s">
        <v>155</v>
      </c>
      <c r="C117" s="6" t="s">
        <v>153</v>
      </c>
      <c r="D117" s="6" t="s">
        <v>175</v>
      </c>
      <c r="E117" s="8">
        <v>0.38741372425988246</v>
      </c>
      <c r="F117" s="16" t="str">
        <f>IF(LEFT(Table2[[#This Row],[Time Period]],1)="Q","Quarterly","Annual")</f>
        <v>Quarterly</v>
      </c>
      <c r="G117" s="6" t="s">
        <v>165</v>
      </c>
      <c r="H117" s="7" t="s">
        <v>180</v>
      </c>
      <c r="O117" s="21"/>
    </row>
    <row r="118" spans="2:15" x14ac:dyDescent="0.25">
      <c r="B118" s="6" t="s">
        <v>155</v>
      </c>
      <c r="C118" s="6" t="s">
        <v>144</v>
      </c>
      <c r="D118" s="6" t="s">
        <v>175</v>
      </c>
      <c r="E118" s="8">
        <v>0.4130991912725242</v>
      </c>
      <c r="F118" s="16" t="str">
        <f>IF(LEFT(Table2[[#This Row],[Time Period]],1)="Q","Quarterly","Annual")</f>
        <v>Annual</v>
      </c>
      <c r="G118" s="6" t="s">
        <v>165</v>
      </c>
      <c r="H118" s="7" t="s">
        <v>180</v>
      </c>
      <c r="O118" s="21"/>
    </row>
    <row r="119" spans="2:15" x14ac:dyDescent="0.25">
      <c r="B119" s="6" t="s">
        <v>155</v>
      </c>
      <c r="C119" s="6" t="s">
        <v>143</v>
      </c>
      <c r="D119" s="6" t="s">
        <v>175</v>
      </c>
      <c r="E119" s="8">
        <v>0.46763104249817194</v>
      </c>
      <c r="F119" s="16" t="str">
        <f>IF(LEFT(Table2[[#This Row],[Time Period]],1)="Q","Quarterly","Annual")</f>
        <v>Annual</v>
      </c>
      <c r="G119" s="6" t="s">
        <v>165</v>
      </c>
      <c r="H119" s="7" t="s">
        <v>180</v>
      </c>
      <c r="O119" s="21"/>
    </row>
    <row r="120" spans="2:15" x14ac:dyDescent="0.25">
      <c r="B120" s="6" t="s">
        <v>155</v>
      </c>
      <c r="C120" s="6" t="s">
        <v>154</v>
      </c>
      <c r="D120" s="6" t="s">
        <v>175</v>
      </c>
      <c r="E120" s="8">
        <v>0.24808745643022045</v>
      </c>
      <c r="F120" s="16" t="str">
        <f>IF(LEFT(Table2[[#This Row],[Time Period]],1)="Q","Quarterly","Annual")</f>
        <v>Quarterly</v>
      </c>
      <c r="G120" s="6" t="s">
        <v>166</v>
      </c>
      <c r="H120" s="7" t="s">
        <v>180</v>
      </c>
    </row>
    <row r="121" spans="2:15" x14ac:dyDescent="0.25">
      <c r="B121" s="6" t="s">
        <v>155</v>
      </c>
      <c r="C121" s="6" t="s">
        <v>150</v>
      </c>
      <c r="D121" s="6" t="s">
        <v>175</v>
      </c>
      <c r="E121" s="8">
        <v>0.25919152321356814</v>
      </c>
      <c r="F121" s="16" t="str">
        <f>IF(LEFT(Table2[[#This Row],[Time Period]],1)="Q","Quarterly","Annual")</f>
        <v>Quarterly</v>
      </c>
      <c r="G121" s="6" t="s">
        <v>166</v>
      </c>
      <c r="H121" s="7" t="s">
        <v>180</v>
      </c>
    </row>
    <row r="122" spans="2:15" x14ac:dyDescent="0.25">
      <c r="B122" s="6" t="s">
        <v>155</v>
      </c>
      <c r="C122" s="6" t="s">
        <v>153</v>
      </c>
      <c r="D122" s="6" t="s">
        <v>175</v>
      </c>
      <c r="E122" s="8">
        <v>0.21819205977981862</v>
      </c>
      <c r="F122" s="16" t="str">
        <f>IF(LEFT(Table2[[#This Row],[Time Period]],1)="Q","Quarterly","Annual")</f>
        <v>Quarterly</v>
      </c>
      <c r="G122" s="6" t="s">
        <v>166</v>
      </c>
      <c r="H122" s="7" t="s">
        <v>180</v>
      </c>
    </row>
    <row r="123" spans="2:15" x14ac:dyDescent="0.25">
      <c r="B123" s="6" t="s">
        <v>155</v>
      </c>
      <c r="C123" s="6" t="s">
        <v>144</v>
      </c>
      <c r="D123" s="6" t="s">
        <v>175</v>
      </c>
      <c r="E123" s="8">
        <v>0.24940517146817442</v>
      </c>
      <c r="F123" s="16" t="str">
        <f>IF(LEFT(Table2[[#This Row],[Time Period]],1)="Q","Quarterly","Annual")</f>
        <v>Annual</v>
      </c>
      <c r="G123" s="6" t="s">
        <v>166</v>
      </c>
      <c r="H123" s="7" t="s">
        <v>180</v>
      </c>
    </row>
    <row r="124" spans="2:15" x14ac:dyDescent="0.25">
      <c r="B124" s="6" t="s">
        <v>155</v>
      </c>
      <c r="C124" s="6" t="s">
        <v>143</v>
      </c>
      <c r="D124" s="6" t="s">
        <v>175</v>
      </c>
      <c r="E124" s="8">
        <v>0.23139709216584217</v>
      </c>
      <c r="F124" s="16" t="str">
        <f>IF(LEFT(Table2[[#This Row],[Time Period]],1)="Q","Quarterly","Annual")</f>
        <v>Annual</v>
      </c>
      <c r="G124" s="6" t="s">
        <v>166</v>
      </c>
      <c r="H124" s="7" t="s">
        <v>180</v>
      </c>
    </row>
    <row r="125" spans="2:15" x14ac:dyDescent="0.25">
      <c r="B125" s="6" t="s">
        <v>155</v>
      </c>
      <c r="C125" s="6" t="s">
        <v>154</v>
      </c>
      <c r="D125" s="6" t="s">
        <v>175</v>
      </c>
      <c r="E125" s="8">
        <v>3.2185052736408495E-2</v>
      </c>
      <c r="F125" s="16" t="str">
        <f>IF(LEFT(Table2[[#This Row],[Time Period]],1)="Q","Quarterly","Annual")</f>
        <v>Quarterly</v>
      </c>
      <c r="G125" s="6" t="s">
        <v>167</v>
      </c>
      <c r="H125" s="7" t="s">
        <v>180</v>
      </c>
    </row>
    <row r="126" spans="2:15" x14ac:dyDescent="0.25">
      <c r="B126" s="6" t="s">
        <v>155</v>
      </c>
      <c r="C126" s="6" t="s">
        <v>150</v>
      </c>
      <c r="D126" s="6" t="s">
        <v>175</v>
      </c>
      <c r="E126" s="8">
        <v>2.9737642803834896E-2</v>
      </c>
      <c r="F126" s="16" t="str">
        <f>IF(LEFT(Table2[[#This Row],[Time Period]],1)="Q","Quarterly","Annual")</f>
        <v>Quarterly</v>
      </c>
      <c r="G126" s="6" t="s">
        <v>167</v>
      </c>
      <c r="H126" s="7" t="s">
        <v>180</v>
      </c>
    </row>
    <row r="127" spans="2:15" x14ac:dyDescent="0.25">
      <c r="B127" s="6" t="s">
        <v>155</v>
      </c>
      <c r="C127" s="6" t="s">
        <v>153</v>
      </c>
      <c r="D127" s="6" t="s">
        <v>175</v>
      </c>
      <c r="E127" s="8">
        <v>2.7993269066225547E-2</v>
      </c>
      <c r="F127" s="16" t="str">
        <f>IF(LEFT(Table2[[#This Row],[Time Period]],1)="Q","Quarterly","Annual")</f>
        <v>Quarterly</v>
      </c>
      <c r="G127" s="6" t="s">
        <v>167</v>
      </c>
      <c r="H127" s="7" t="s">
        <v>180</v>
      </c>
    </row>
    <row r="128" spans="2:15" x14ac:dyDescent="0.25">
      <c r="B128" s="6" t="s">
        <v>155</v>
      </c>
      <c r="C128" s="6" t="s">
        <v>144</v>
      </c>
      <c r="D128" s="6" t="s">
        <v>175</v>
      </c>
      <c r="E128" s="8">
        <v>3.3216661182078361E-2</v>
      </c>
      <c r="F128" s="16" t="str">
        <f>IF(LEFT(Table2[[#This Row],[Time Period]],1)="Q","Quarterly","Annual")</f>
        <v>Annual</v>
      </c>
      <c r="G128" s="6" t="s">
        <v>167</v>
      </c>
      <c r="H128" s="7" t="s">
        <v>180</v>
      </c>
    </row>
    <row r="129" spans="2:10" x14ac:dyDescent="0.25">
      <c r="B129" s="6" t="s">
        <v>155</v>
      </c>
      <c r="C129" s="6" t="s">
        <v>143</v>
      </c>
      <c r="D129" s="6" t="s">
        <v>175</v>
      </c>
      <c r="E129" s="8">
        <v>2.8953743458598705E-2</v>
      </c>
      <c r="F129" s="16" t="str">
        <f>IF(LEFT(Table2[[#This Row],[Time Period]],1)="Q","Quarterly","Annual")</f>
        <v>Annual</v>
      </c>
      <c r="G129" s="6" t="s">
        <v>167</v>
      </c>
      <c r="H129" s="7" t="s">
        <v>180</v>
      </c>
    </row>
    <row r="130" spans="2:10" x14ac:dyDescent="0.25">
      <c r="B130" s="6" t="s">
        <v>155</v>
      </c>
      <c r="C130" s="6" t="s">
        <v>154</v>
      </c>
      <c r="D130" s="6" t="s">
        <v>175</v>
      </c>
      <c r="E130" s="8">
        <v>0.19974197637046762</v>
      </c>
      <c r="F130" s="16" t="str">
        <f>IF(LEFT(Table2[[#This Row],[Time Period]],1)="Q","Quarterly","Annual")</f>
        <v>Quarterly</v>
      </c>
      <c r="G130" s="6" t="s">
        <v>168</v>
      </c>
      <c r="H130" s="7" t="s">
        <v>180</v>
      </c>
    </row>
    <row r="131" spans="2:10" x14ac:dyDescent="0.25">
      <c r="B131" s="6" t="s">
        <v>155</v>
      </c>
      <c r="C131" s="6" t="s">
        <v>150</v>
      </c>
      <c r="D131" s="6" t="s">
        <v>175</v>
      </c>
      <c r="E131" s="8">
        <v>0.1820425971640163</v>
      </c>
      <c r="F131" s="16" t="str">
        <f>IF(LEFT(Table2[[#This Row],[Time Period]],1)="Q","Quarterly","Annual")</f>
        <v>Quarterly</v>
      </c>
      <c r="G131" s="6" t="s">
        <v>168</v>
      </c>
      <c r="H131" s="7" t="s">
        <v>180</v>
      </c>
    </row>
    <row r="132" spans="2:10" x14ac:dyDescent="0.25">
      <c r="B132" s="6" t="s">
        <v>155</v>
      </c>
      <c r="C132" s="6" t="s">
        <v>153</v>
      </c>
      <c r="D132" s="6" t="s">
        <v>175</v>
      </c>
      <c r="E132" s="8">
        <v>0.25748673777879183</v>
      </c>
      <c r="F132" s="16" t="str">
        <f>IF(LEFT(Table2[[#This Row],[Time Period]],1)="Q","Quarterly","Annual")</f>
        <v>Quarterly</v>
      </c>
      <c r="G132" s="6" t="s">
        <v>168</v>
      </c>
      <c r="H132" s="7" t="s">
        <v>180</v>
      </c>
    </row>
    <row r="133" spans="2:10" x14ac:dyDescent="0.25">
      <c r="B133" s="6" t="s">
        <v>155</v>
      </c>
      <c r="C133" s="6" t="s">
        <v>144</v>
      </c>
      <c r="D133" s="6" t="s">
        <v>175</v>
      </c>
      <c r="E133" s="8">
        <v>0.18740339645595874</v>
      </c>
      <c r="F133" s="16" t="str">
        <f>IF(LEFT(Table2[[#This Row],[Time Period]],1)="Q","Quarterly","Annual")</f>
        <v>Annual</v>
      </c>
      <c r="G133" s="6" t="s">
        <v>168</v>
      </c>
      <c r="H133" s="7" t="s">
        <v>180</v>
      </c>
    </row>
    <row r="134" spans="2:10" x14ac:dyDescent="0.25">
      <c r="B134" s="6" t="s">
        <v>155</v>
      </c>
      <c r="C134" s="6" t="s">
        <v>143</v>
      </c>
      <c r="D134" s="6" t="s">
        <v>175</v>
      </c>
      <c r="E134" s="8">
        <v>0.16479020536221287</v>
      </c>
      <c r="F134" s="16" t="str">
        <f>IF(LEFT(Table2[[#This Row],[Time Period]],1)="Q","Quarterly","Annual")</f>
        <v>Annual</v>
      </c>
      <c r="G134" s="6" t="s">
        <v>168</v>
      </c>
      <c r="H134" s="7" t="s">
        <v>180</v>
      </c>
    </row>
    <row r="135" spans="2:10" x14ac:dyDescent="0.25">
      <c r="B135" s="6" t="s">
        <v>155</v>
      </c>
      <c r="C135" s="6" t="s">
        <v>154</v>
      </c>
      <c r="D135" s="6" t="s">
        <v>175</v>
      </c>
      <c r="E135" s="8">
        <v>0.11810239464035127</v>
      </c>
      <c r="F135" s="16" t="str">
        <f>IF(LEFT(Table2[[#This Row],[Time Period]],1)="Q","Quarterly","Annual")</f>
        <v>Quarterly</v>
      </c>
      <c r="G135" s="6" t="s">
        <v>169</v>
      </c>
      <c r="H135" s="7" t="s">
        <v>180</v>
      </c>
    </row>
    <row r="136" spans="2:10" x14ac:dyDescent="0.25">
      <c r="B136" s="6" t="s">
        <v>155</v>
      </c>
      <c r="C136" s="6" t="s">
        <v>150</v>
      </c>
      <c r="D136" s="6" t="s">
        <v>175</v>
      </c>
      <c r="E136" s="8">
        <v>0.11682645387220851</v>
      </c>
      <c r="F136" s="16" t="str">
        <f>IF(LEFT(Table2[[#This Row],[Time Period]],1)="Q","Quarterly","Annual")</f>
        <v>Quarterly</v>
      </c>
      <c r="G136" s="6" t="s">
        <v>169</v>
      </c>
      <c r="H136" s="7" t="s">
        <v>180</v>
      </c>
    </row>
    <row r="137" spans="2:10" x14ac:dyDescent="0.25">
      <c r="B137" s="6" t="s">
        <v>155</v>
      </c>
      <c r="C137" s="6" t="s">
        <v>153</v>
      </c>
      <c r="D137" s="6" t="s">
        <v>175</v>
      </c>
      <c r="E137" s="8">
        <v>0.1089142091152815</v>
      </c>
      <c r="F137" s="16" t="str">
        <f>IF(LEFT(Table2[[#This Row],[Time Period]],1)="Q","Quarterly","Annual")</f>
        <v>Quarterly</v>
      </c>
      <c r="G137" s="6" t="s">
        <v>169</v>
      </c>
      <c r="H137" s="7" t="s">
        <v>180</v>
      </c>
    </row>
    <row r="138" spans="2:10" x14ac:dyDescent="0.25">
      <c r="B138" s="6" t="s">
        <v>155</v>
      </c>
      <c r="C138" s="6" t="s">
        <v>144</v>
      </c>
      <c r="D138" s="6" t="s">
        <v>175</v>
      </c>
      <c r="E138" s="8">
        <v>0.11687557962126424</v>
      </c>
      <c r="F138" s="16" t="str">
        <f>IF(LEFT(Table2[[#This Row],[Time Period]],1)="Q","Quarterly","Annual")</f>
        <v>Annual</v>
      </c>
      <c r="G138" s="6" t="s">
        <v>169</v>
      </c>
      <c r="H138" s="7" t="s">
        <v>180</v>
      </c>
    </row>
    <row r="139" spans="2:10" x14ac:dyDescent="0.25">
      <c r="B139" s="6" t="s">
        <v>155</v>
      </c>
      <c r="C139" s="6" t="s">
        <v>143</v>
      </c>
      <c r="D139" s="6" t="s">
        <v>175</v>
      </c>
      <c r="E139" s="8">
        <v>0.10722791651517444</v>
      </c>
      <c r="F139" s="16" t="str">
        <f>IF(LEFT(Table2[[#This Row],[Time Period]],1)="Q","Quarterly","Annual")</f>
        <v>Annual</v>
      </c>
      <c r="G139" s="6" t="s">
        <v>169</v>
      </c>
      <c r="H139" s="7" t="s">
        <v>180</v>
      </c>
    </row>
    <row r="140" spans="2:10" x14ac:dyDescent="0.25">
      <c r="B140" s="6" t="s">
        <v>155</v>
      </c>
      <c r="C140" s="6" t="s">
        <v>154</v>
      </c>
      <c r="D140" s="6" t="s">
        <v>176</v>
      </c>
      <c r="E140" s="8">
        <v>0.84351756368343689</v>
      </c>
      <c r="F140" s="16" t="str">
        <f>IF(LEFT(Table2[[#This Row],[Time Period]],1)="Q","Quarterly","Annual")</f>
        <v>Quarterly</v>
      </c>
      <c r="G140" s="6" t="s">
        <v>165</v>
      </c>
      <c r="H140" s="7" t="s">
        <v>180</v>
      </c>
      <c r="J140" s="22"/>
    </row>
    <row r="141" spans="2:10" x14ac:dyDescent="0.25">
      <c r="B141" s="6" t="s">
        <v>155</v>
      </c>
      <c r="C141" s="6" t="s">
        <v>150</v>
      </c>
      <c r="D141" s="6" t="s">
        <v>176</v>
      </c>
      <c r="E141" s="8">
        <v>0.85212608923384603</v>
      </c>
      <c r="F141" s="16" t="str">
        <f>IF(LEFT(Table2[[#This Row],[Time Period]],1)="Q","Quarterly","Annual")</f>
        <v>Quarterly</v>
      </c>
      <c r="G141" s="6" t="s">
        <v>165</v>
      </c>
      <c r="H141" s="7" t="s">
        <v>180</v>
      </c>
      <c r="J141" s="22"/>
    </row>
    <row r="142" spans="2:10" x14ac:dyDescent="0.25">
      <c r="B142" s="6" t="s">
        <v>155</v>
      </c>
      <c r="C142" s="6" t="s">
        <v>153</v>
      </c>
      <c r="D142" s="6" t="s">
        <v>176</v>
      </c>
      <c r="E142" s="8">
        <v>0.86103840905532059</v>
      </c>
      <c r="F142" s="16" t="str">
        <f>IF(LEFT(Table2[[#This Row],[Time Period]],1)="Q","Quarterly","Annual")</f>
        <v>Quarterly</v>
      </c>
      <c r="G142" s="6" t="s">
        <v>165</v>
      </c>
      <c r="H142" s="7" t="s">
        <v>180</v>
      </c>
      <c r="J142" s="22"/>
    </row>
    <row r="143" spans="2:10" x14ac:dyDescent="0.25">
      <c r="B143" s="6" t="s">
        <v>155</v>
      </c>
      <c r="C143" s="6" t="s">
        <v>144</v>
      </c>
      <c r="D143" s="6" t="s">
        <v>176</v>
      </c>
      <c r="E143" s="8">
        <v>0.84941158614892465</v>
      </c>
      <c r="F143" s="16" t="str">
        <f>IF(LEFT(Table2[[#This Row],[Time Period]],1)="Q","Quarterly","Annual")</f>
        <v>Annual</v>
      </c>
      <c r="G143" s="6" t="s">
        <v>165</v>
      </c>
      <c r="H143" s="7" t="s">
        <v>180</v>
      </c>
      <c r="J143" s="22"/>
    </row>
    <row r="144" spans="2:10" x14ac:dyDescent="0.25">
      <c r="B144" s="6" t="s">
        <v>155</v>
      </c>
      <c r="C144" s="6" t="s">
        <v>143</v>
      </c>
      <c r="D144" s="6" t="s">
        <v>176</v>
      </c>
      <c r="E144" s="8">
        <v>0.85873000547133982</v>
      </c>
      <c r="F144" s="16" t="str">
        <f>IF(LEFT(Table2[[#This Row],[Time Period]],1)="Q","Quarterly","Annual")</f>
        <v>Annual</v>
      </c>
      <c r="G144" s="6" t="s">
        <v>165</v>
      </c>
      <c r="H144" s="7" t="s">
        <v>180</v>
      </c>
    </row>
    <row r="145" spans="2:8" x14ac:dyDescent="0.25">
      <c r="B145" s="6" t="s">
        <v>155</v>
      </c>
      <c r="C145" s="6" t="s">
        <v>154</v>
      </c>
      <c r="D145" s="6" t="s">
        <v>176</v>
      </c>
      <c r="E145" s="8">
        <v>1.9856506571296926E-2</v>
      </c>
      <c r="F145" s="16" t="str">
        <f>IF(LEFT(Table2[[#This Row],[Time Period]],1)="Q","Quarterly","Annual")</f>
        <v>Quarterly</v>
      </c>
      <c r="G145" s="6" t="s">
        <v>166</v>
      </c>
      <c r="H145" s="7" t="s">
        <v>180</v>
      </c>
    </row>
    <row r="146" spans="2:8" x14ac:dyDescent="0.25">
      <c r="B146" s="6" t="s">
        <v>155</v>
      </c>
      <c r="C146" s="6" t="s">
        <v>150</v>
      </c>
      <c r="D146" s="6" t="s">
        <v>176</v>
      </c>
      <c r="E146" s="8">
        <v>1.3927908194847865E-2</v>
      </c>
      <c r="F146" s="16" t="str">
        <f>IF(LEFT(Table2[[#This Row],[Time Period]],1)="Q","Quarterly","Annual")</f>
        <v>Quarterly</v>
      </c>
      <c r="G146" s="6" t="s">
        <v>166</v>
      </c>
      <c r="H146" s="7" t="s">
        <v>180</v>
      </c>
    </row>
    <row r="147" spans="2:8" x14ac:dyDescent="0.25">
      <c r="B147" s="6" t="s">
        <v>155</v>
      </c>
      <c r="C147" s="6" t="s">
        <v>153</v>
      </c>
      <c r="D147" s="6" t="s">
        <v>176</v>
      </c>
      <c r="E147" s="8">
        <v>1.7448493389705388E-2</v>
      </c>
      <c r="F147" s="16" t="str">
        <f>IF(LEFT(Table2[[#This Row],[Time Period]],1)="Q","Quarterly","Annual")</f>
        <v>Quarterly</v>
      </c>
      <c r="G147" s="6" t="s">
        <v>166</v>
      </c>
      <c r="H147" s="7" t="s">
        <v>180</v>
      </c>
    </row>
    <row r="148" spans="2:8" x14ac:dyDescent="0.25">
      <c r="B148" s="6" t="s">
        <v>155</v>
      </c>
      <c r="C148" s="6" t="s">
        <v>144</v>
      </c>
      <c r="D148" s="6" t="s">
        <v>176</v>
      </c>
      <c r="E148" s="8">
        <v>2.2544189413220627E-2</v>
      </c>
      <c r="F148" s="16" t="str">
        <f>IF(LEFT(Table2[[#This Row],[Time Period]],1)="Q","Quarterly","Annual")</f>
        <v>Annual</v>
      </c>
      <c r="G148" s="6" t="s">
        <v>166</v>
      </c>
      <c r="H148" s="7" t="s">
        <v>180</v>
      </c>
    </row>
    <row r="149" spans="2:8" x14ac:dyDescent="0.25">
      <c r="B149" s="6" t="s">
        <v>155</v>
      </c>
      <c r="C149" s="6" t="s">
        <v>143</v>
      </c>
      <c r="D149" s="6" t="s">
        <v>176</v>
      </c>
      <c r="E149" s="8">
        <v>1.0562904315921599E-2</v>
      </c>
      <c r="F149" s="16" t="str">
        <f>IF(LEFT(Table2[[#This Row],[Time Period]],1)="Q","Quarterly","Annual")</f>
        <v>Annual</v>
      </c>
      <c r="G149" s="6" t="s">
        <v>166</v>
      </c>
      <c r="H149" s="7" t="s">
        <v>180</v>
      </c>
    </row>
    <row r="150" spans="2:8" x14ac:dyDescent="0.25">
      <c r="B150" s="6" t="s">
        <v>155</v>
      </c>
      <c r="C150" s="6" t="s">
        <v>154</v>
      </c>
      <c r="D150" s="6" t="s">
        <v>176</v>
      </c>
      <c r="E150" s="8">
        <v>3.8177150755863702E-3</v>
      </c>
      <c r="F150" s="16" t="str">
        <f>IF(LEFT(Table2[[#This Row],[Time Period]],1)="Q","Quarterly","Annual")</f>
        <v>Quarterly</v>
      </c>
      <c r="G150" s="6" t="s">
        <v>167</v>
      </c>
      <c r="H150" s="7" t="s">
        <v>180</v>
      </c>
    </row>
    <row r="151" spans="2:8" x14ac:dyDescent="0.25">
      <c r="B151" s="6" t="s">
        <v>155</v>
      </c>
      <c r="C151" s="6" t="s">
        <v>150</v>
      </c>
      <c r="D151" s="6" t="s">
        <v>176</v>
      </c>
      <c r="E151" s="8">
        <v>3.7141088519594308E-3</v>
      </c>
      <c r="F151" s="16" t="str">
        <f>IF(LEFT(Table2[[#This Row],[Time Period]],1)="Q","Quarterly","Annual")</f>
        <v>Quarterly</v>
      </c>
      <c r="G151" s="6" t="s">
        <v>167</v>
      </c>
      <c r="H151" s="7" t="s">
        <v>180</v>
      </c>
    </row>
    <row r="152" spans="2:8" x14ac:dyDescent="0.25">
      <c r="B152" s="6" t="s">
        <v>155</v>
      </c>
      <c r="C152" s="6" t="s">
        <v>153</v>
      </c>
      <c r="D152" s="6" t="s">
        <v>176</v>
      </c>
      <c r="E152" s="8">
        <v>2.3264657852940518E-3</v>
      </c>
      <c r="F152" s="16" t="str">
        <f>IF(LEFT(Table2[[#This Row],[Time Period]],1)="Q","Quarterly","Annual")</f>
        <v>Quarterly</v>
      </c>
      <c r="G152" s="6" t="s">
        <v>167</v>
      </c>
      <c r="H152" s="7" t="s">
        <v>180</v>
      </c>
    </row>
    <row r="153" spans="2:8" x14ac:dyDescent="0.25">
      <c r="B153" s="6" t="s">
        <v>155</v>
      </c>
      <c r="C153" s="6" t="s">
        <v>144</v>
      </c>
      <c r="D153" s="6" t="s">
        <v>176</v>
      </c>
      <c r="E153" s="8">
        <v>1.0373129100800894E-2</v>
      </c>
      <c r="F153" s="16" t="str">
        <f>IF(LEFT(Table2[[#This Row],[Time Period]],1)="Q","Quarterly","Annual")</f>
        <v>Annual</v>
      </c>
      <c r="G153" s="6" t="s">
        <v>167</v>
      </c>
      <c r="H153" s="7" t="s">
        <v>180</v>
      </c>
    </row>
    <row r="154" spans="2:8" x14ac:dyDescent="0.25">
      <c r="B154" s="6" t="s">
        <v>155</v>
      </c>
      <c r="C154" s="6" t="s">
        <v>143</v>
      </c>
      <c r="D154" s="6" t="s">
        <v>176</v>
      </c>
      <c r="E154" s="8">
        <v>8.9987448102732456E-3</v>
      </c>
      <c r="F154" s="16" t="str">
        <f>IF(LEFT(Table2[[#This Row],[Time Period]],1)="Q","Quarterly","Annual")</f>
        <v>Annual</v>
      </c>
      <c r="G154" s="6" t="s">
        <v>167</v>
      </c>
      <c r="H154" s="7" t="s">
        <v>180</v>
      </c>
    </row>
    <row r="155" spans="2:8" x14ac:dyDescent="0.25">
      <c r="B155" s="6" t="s">
        <v>155</v>
      </c>
      <c r="C155" s="6" t="s">
        <v>154</v>
      </c>
      <c r="D155" s="6" t="s">
        <v>176</v>
      </c>
      <c r="E155" s="8">
        <v>5.4720582750071314E-2</v>
      </c>
      <c r="F155" s="16" t="str">
        <f>IF(LEFT(Table2[[#This Row],[Time Period]],1)="Q","Quarterly","Annual")</f>
        <v>Quarterly</v>
      </c>
      <c r="G155" s="6" t="s">
        <v>168</v>
      </c>
      <c r="H155" s="7" t="s">
        <v>180</v>
      </c>
    </row>
    <row r="156" spans="2:8" x14ac:dyDescent="0.25">
      <c r="B156" s="6" t="s">
        <v>155</v>
      </c>
      <c r="C156" s="6" t="s">
        <v>150</v>
      </c>
      <c r="D156" s="6" t="s">
        <v>176</v>
      </c>
      <c r="E156" s="8">
        <v>5.621160897100138E-2</v>
      </c>
      <c r="F156" s="16" t="str">
        <f>IF(LEFT(Table2[[#This Row],[Time Period]],1)="Q","Quarterly","Annual")</f>
        <v>Quarterly</v>
      </c>
      <c r="G156" s="6" t="s">
        <v>168</v>
      </c>
      <c r="H156" s="7" t="s">
        <v>180</v>
      </c>
    </row>
    <row r="157" spans="2:8" x14ac:dyDescent="0.25">
      <c r="B157" s="6" t="s">
        <v>155</v>
      </c>
      <c r="C157" s="6" t="s">
        <v>153</v>
      </c>
      <c r="D157" s="6" t="s">
        <v>176</v>
      </c>
      <c r="E157" s="8">
        <v>4.5410822539874281E-2</v>
      </c>
      <c r="F157" s="16" t="str">
        <f>IF(LEFT(Table2[[#This Row],[Time Period]],1)="Q","Quarterly","Annual")</f>
        <v>Quarterly</v>
      </c>
      <c r="G157" s="6" t="s">
        <v>168</v>
      </c>
      <c r="H157" s="7" t="s">
        <v>180</v>
      </c>
    </row>
    <row r="158" spans="2:8" x14ac:dyDescent="0.25">
      <c r="B158" s="6" t="s">
        <v>155</v>
      </c>
      <c r="C158" s="6" t="s">
        <v>144</v>
      </c>
      <c r="D158" s="6" t="s">
        <v>176</v>
      </c>
      <c r="E158" s="8">
        <v>4.5333551264389281E-2</v>
      </c>
      <c r="F158" s="16" t="str">
        <f>IF(LEFT(Table2[[#This Row],[Time Period]],1)="Q","Quarterly","Annual")</f>
        <v>Annual</v>
      </c>
      <c r="G158" s="6" t="s">
        <v>168</v>
      </c>
      <c r="H158" s="7" t="s">
        <v>180</v>
      </c>
    </row>
    <row r="159" spans="2:8" x14ac:dyDescent="0.25">
      <c r="B159" s="6" t="s">
        <v>155</v>
      </c>
      <c r="C159" s="6" t="s">
        <v>143</v>
      </c>
      <c r="D159" s="6" t="s">
        <v>176</v>
      </c>
      <c r="E159" s="8">
        <v>5.4623282160213706E-2</v>
      </c>
      <c r="F159" s="16" t="str">
        <f>IF(LEFT(Table2[[#This Row],[Time Period]],1)="Q","Quarterly","Annual")</f>
        <v>Annual</v>
      </c>
      <c r="G159" s="6" t="s">
        <v>168</v>
      </c>
      <c r="H159" s="7" t="s">
        <v>180</v>
      </c>
    </row>
    <row r="160" spans="2:8" x14ac:dyDescent="0.25">
      <c r="B160" s="6" t="s">
        <v>155</v>
      </c>
      <c r="C160" s="6" t="s">
        <v>154</v>
      </c>
      <c r="D160" s="6" t="s">
        <v>176</v>
      </c>
      <c r="E160" s="8">
        <v>7.8087631919608574E-2</v>
      </c>
      <c r="F160" s="16" t="str">
        <f>IF(LEFT(Table2[[#This Row],[Time Period]],1)="Q","Quarterly","Annual")</f>
        <v>Quarterly</v>
      </c>
      <c r="G160" s="6" t="s">
        <v>169</v>
      </c>
      <c r="H160" s="7" t="s">
        <v>180</v>
      </c>
    </row>
    <row r="161" spans="2:11" x14ac:dyDescent="0.25">
      <c r="B161" s="6" t="s">
        <v>155</v>
      </c>
      <c r="C161" s="6" t="s">
        <v>150</v>
      </c>
      <c r="D161" s="6" t="s">
        <v>176</v>
      </c>
      <c r="E161" s="8">
        <v>7.4020284748345308E-2</v>
      </c>
      <c r="F161" s="16" t="str">
        <f>IF(LEFT(Table2[[#This Row],[Time Period]],1)="Q","Quarterly","Annual")</f>
        <v>Quarterly</v>
      </c>
      <c r="G161" s="6" t="s">
        <v>169</v>
      </c>
      <c r="H161" s="7" t="s">
        <v>180</v>
      </c>
    </row>
    <row r="162" spans="2:11" x14ac:dyDescent="0.25">
      <c r="B162" s="6" t="s">
        <v>155</v>
      </c>
      <c r="C162" s="6" t="s">
        <v>153</v>
      </c>
      <c r="D162" s="6" t="s">
        <v>176</v>
      </c>
      <c r="E162" s="8">
        <v>7.3775809229805603E-2</v>
      </c>
      <c r="F162" s="16" t="str">
        <f>IF(LEFT(Table2[[#This Row],[Time Period]],1)="Q","Quarterly","Annual")</f>
        <v>Quarterly</v>
      </c>
      <c r="G162" s="6" t="s">
        <v>169</v>
      </c>
      <c r="H162" s="7" t="s">
        <v>180</v>
      </c>
    </row>
    <row r="163" spans="2:11" x14ac:dyDescent="0.25">
      <c r="B163" s="6" t="s">
        <v>155</v>
      </c>
      <c r="C163" s="6" t="s">
        <v>144</v>
      </c>
      <c r="D163" s="6" t="s">
        <v>176</v>
      </c>
      <c r="E163" s="8">
        <v>7.2337544072664434E-2</v>
      </c>
      <c r="F163" s="16" t="str">
        <f>IF(LEFT(Table2[[#This Row],[Time Period]],1)="Q","Quarterly","Annual")</f>
        <v>Annual</v>
      </c>
      <c r="G163" s="6" t="s">
        <v>169</v>
      </c>
      <c r="H163" s="7" t="s">
        <v>180</v>
      </c>
    </row>
    <row r="164" spans="2:11" x14ac:dyDescent="0.25">
      <c r="B164" s="6" t="s">
        <v>155</v>
      </c>
      <c r="C164" s="6" t="s">
        <v>143</v>
      </c>
      <c r="D164" s="6" t="s">
        <v>176</v>
      </c>
      <c r="E164" s="8">
        <v>6.7085063242251622E-2</v>
      </c>
      <c r="F164" s="16" t="str">
        <f>IF(LEFT(Table2[[#This Row],[Time Period]],1)="Q","Quarterly","Annual")</f>
        <v>Annual</v>
      </c>
      <c r="G164" s="6" t="s">
        <v>169</v>
      </c>
      <c r="H164" s="7" t="s">
        <v>180</v>
      </c>
    </row>
    <row r="165" spans="2:11" x14ac:dyDescent="0.25">
      <c r="B165" s="6" t="s">
        <v>155</v>
      </c>
      <c r="C165" s="6" t="s">
        <v>154</v>
      </c>
      <c r="D165" s="6" t="s">
        <v>177</v>
      </c>
      <c r="E165" s="8">
        <v>0.14541060369568501</v>
      </c>
      <c r="F165" s="16" t="str">
        <f>IF(LEFT(Table2[[#This Row],[Time Period]],1)="Q","Quarterly","Annual")</f>
        <v>Quarterly</v>
      </c>
      <c r="G165" s="6" t="s">
        <v>165</v>
      </c>
      <c r="H165" s="7" t="s">
        <v>180</v>
      </c>
    </row>
    <row r="166" spans="2:11" x14ac:dyDescent="0.25">
      <c r="B166" s="6" t="s">
        <v>155</v>
      </c>
      <c r="C166" s="6" t="s">
        <v>150</v>
      </c>
      <c r="D166" s="6" t="s">
        <v>177</v>
      </c>
      <c r="E166" s="8">
        <v>0.16089622404764695</v>
      </c>
      <c r="F166" s="16" t="str">
        <f>IF(LEFT(Table2[[#This Row],[Time Period]],1)="Q","Quarterly","Annual")</f>
        <v>Quarterly</v>
      </c>
      <c r="G166" s="6" t="s">
        <v>165</v>
      </c>
      <c r="H166" s="7" t="s">
        <v>180</v>
      </c>
    </row>
    <row r="167" spans="2:11" x14ac:dyDescent="0.25">
      <c r="B167" s="6" t="s">
        <v>155</v>
      </c>
      <c r="C167" s="6" t="s">
        <v>153</v>
      </c>
      <c r="D167" s="6" t="s">
        <v>177</v>
      </c>
      <c r="E167" s="8">
        <v>0.13053358020535261</v>
      </c>
      <c r="F167" s="16" t="str">
        <f>IF(LEFT(Table2[[#This Row],[Time Period]],1)="Q","Quarterly","Annual")</f>
        <v>Quarterly</v>
      </c>
      <c r="G167" s="6" t="s">
        <v>165</v>
      </c>
      <c r="H167" s="7" t="s">
        <v>180</v>
      </c>
    </row>
    <row r="168" spans="2:11" x14ac:dyDescent="0.25">
      <c r="B168" s="6" t="s">
        <v>155</v>
      </c>
      <c r="C168" s="6" t="s">
        <v>144</v>
      </c>
      <c r="D168" s="6" t="s">
        <v>177</v>
      </c>
      <c r="E168" s="8">
        <v>0.14802368774348712</v>
      </c>
      <c r="F168" s="16" t="str">
        <f>IF(LEFT(Table2[[#This Row],[Time Period]],1)="Q","Quarterly","Annual")</f>
        <v>Annual</v>
      </c>
      <c r="G168" s="6" t="s">
        <v>165</v>
      </c>
      <c r="H168" s="7" t="s">
        <v>180</v>
      </c>
    </row>
    <row r="169" spans="2:11" x14ac:dyDescent="0.25">
      <c r="B169" s="6" t="s">
        <v>155</v>
      </c>
      <c r="C169" s="6" t="s">
        <v>143</v>
      </c>
      <c r="D169" s="6" t="s">
        <v>177</v>
      </c>
      <c r="E169" s="8">
        <v>0.14804201210247114</v>
      </c>
      <c r="F169" s="16" t="str">
        <f>IF(LEFT(Table2[[#This Row],[Time Period]],1)="Q","Quarterly","Annual")</f>
        <v>Annual</v>
      </c>
      <c r="G169" s="6" t="s">
        <v>165</v>
      </c>
      <c r="H169" s="7" t="s">
        <v>180</v>
      </c>
    </row>
    <row r="170" spans="2:11" x14ac:dyDescent="0.25">
      <c r="B170" s="6" t="s">
        <v>155</v>
      </c>
      <c r="C170" s="6" t="s">
        <v>154</v>
      </c>
      <c r="D170" s="6" t="s">
        <v>177</v>
      </c>
      <c r="E170" s="8">
        <v>0.28386517062817351</v>
      </c>
      <c r="F170" s="16" t="str">
        <f>IF(LEFT(Table2[[#This Row],[Time Period]],1)="Q","Quarterly","Annual")</f>
        <v>Quarterly</v>
      </c>
      <c r="G170" s="6" t="s">
        <v>166</v>
      </c>
      <c r="H170" s="7" t="s">
        <v>180</v>
      </c>
    </row>
    <row r="171" spans="2:11" x14ac:dyDescent="0.25">
      <c r="B171" s="6" t="s">
        <v>155</v>
      </c>
      <c r="C171" s="6" t="s">
        <v>150</v>
      </c>
      <c r="D171" s="6" t="s">
        <v>177</v>
      </c>
      <c r="E171" s="8">
        <v>0.26719421812524052</v>
      </c>
      <c r="F171" s="16" t="str">
        <f>IF(LEFT(Table2[[#This Row],[Time Period]],1)="Q","Quarterly","Annual")</f>
        <v>Quarterly</v>
      </c>
      <c r="G171" s="6" t="s">
        <v>166</v>
      </c>
      <c r="H171" s="7" t="s">
        <v>180</v>
      </c>
    </row>
    <row r="172" spans="2:11" x14ac:dyDescent="0.25">
      <c r="B172" s="6" t="s">
        <v>155</v>
      </c>
      <c r="C172" s="6" t="s">
        <v>153</v>
      </c>
      <c r="D172" s="6" t="s">
        <v>177</v>
      </c>
      <c r="E172" s="8">
        <v>0.28521751771204723</v>
      </c>
      <c r="F172" s="16" t="str">
        <f>IF(LEFT(Table2[[#This Row],[Time Period]],1)="Q","Quarterly","Annual")</f>
        <v>Quarterly</v>
      </c>
      <c r="G172" s="6" t="s">
        <v>166</v>
      </c>
      <c r="H172" s="7" t="s">
        <v>180</v>
      </c>
      <c r="K172" s="22"/>
    </row>
    <row r="173" spans="2:11" x14ac:dyDescent="0.25">
      <c r="B173" s="6" t="s">
        <v>155</v>
      </c>
      <c r="C173" s="6" t="s">
        <v>144</v>
      </c>
      <c r="D173" s="6" t="s">
        <v>177</v>
      </c>
      <c r="E173" s="8">
        <v>0.25021208602044265</v>
      </c>
      <c r="F173" s="16" t="str">
        <f>IF(LEFT(Table2[[#This Row],[Time Period]],1)="Q","Quarterly","Annual")</f>
        <v>Annual</v>
      </c>
      <c r="G173" s="6" t="s">
        <v>166</v>
      </c>
      <c r="H173" s="7" t="s">
        <v>180</v>
      </c>
      <c r="K173" s="22"/>
    </row>
    <row r="174" spans="2:11" x14ac:dyDescent="0.25">
      <c r="B174" s="6" t="s">
        <v>155</v>
      </c>
      <c r="C174" s="6" t="s">
        <v>143</v>
      </c>
      <c r="D174" s="6" t="s">
        <v>177</v>
      </c>
      <c r="E174" s="8">
        <v>0.25398750655328373</v>
      </c>
      <c r="F174" s="16" t="str">
        <f>IF(LEFT(Table2[[#This Row],[Time Period]],1)="Q","Quarterly","Annual")</f>
        <v>Annual</v>
      </c>
      <c r="G174" s="6" t="s">
        <v>166</v>
      </c>
      <c r="H174" s="7" t="s">
        <v>180</v>
      </c>
      <c r="K174" s="22"/>
    </row>
    <row r="175" spans="2:11" x14ac:dyDescent="0.25">
      <c r="B175" s="6" t="s">
        <v>155</v>
      </c>
      <c r="C175" s="6" t="s">
        <v>154</v>
      </c>
      <c r="D175" s="6" t="s">
        <v>177</v>
      </c>
      <c r="E175" s="8">
        <v>0.21683391881267114</v>
      </c>
      <c r="F175" s="16" t="str">
        <f>IF(LEFT(Table2[[#This Row],[Time Period]],1)="Q","Quarterly","Annual")</f>
        <v>Quarterly</v>
      </c>
      <c r="G175" s="6" t="s">
        <v>167</v>
      </c>
      <c r="H175" s="7" t="s">
        <v>180</v>
      </c>
      <c r="K175" s="22"/>
    </row>
    <row r="176" spans="2:11" x14ac:dyDescent="0.25">
      <c r="B176" s="6" t="s">
        <v>155</v>
      </c>
      <c r="C176" s="6" t="s">
        <v>150</v>
      </c>
      <c r="D176" s="6" t="s">
        <v>177</v>
      </c>
      <c r="E176" s="8">
        <v>0.2171883626386496</v>
      </c>
      <c r="F176" s="16" t="str">
        <f>IF(LEFT(Table2[[#This Row],[Time Period]],1)="Q","Quarterly","Annual")</f>
        <v>Quarterly</v>
      </c>
      <c r="G176" s="6" t="s">
        <v>167</v>
      </c>
      <c r="H176" s="7" t="s">
        <v>180</v>
      </c>
    </row>
    <row r="177" spans="2:8" x14ac:dyDescent="0.25">
      <c r="B177" s="6" t="s">
        <v>155</v>
      </c>
      <c r="C177" s="6" t="s">
        <v>153</v>
      </c>
      <c r="D177" s="6" t="s">
        <v>177</v>
      </c>
      <c r="E177" s="8">
        <v>0.21018041039922877</v>
      </c>
      <c r="F177" s="16" t="str">
        <f>IF(LEFT(Table2[[#This Row],[Time Period]],1)="Q","Quarterly","Annual")</f>
        <v>Quarterly</v>
      </c>
      <c r="G177" s="6" t="s">
        <v>167</v>
      </c>
      <c r="H177" s="7" t="s">
        <v>180</v>
      </c>
    </row>
    <row r="178" spans="2:8" x14ac:dyDescent="0.25">
      <c r="B178" s="6" t="s">
        <v>155</v>
      </c>
      <c r="C178" s="6" t="s">
        <v>144</v>
      </c>
      <c r="D178" s="6" t="s">
        <v>177</v>
      </c>
      <c r="E178" s="8">
        <v>0.22270679416536943</v>
      </c>
      <c r="F178" s="16" t="str">
        <f>IF(LEFT(Table2[[#This Row],[Time Period]],1)="Q","Quarterly","Annual")</f>
        <v>Annual</v>
      </c>
      <c r="G178" s="6" t="s">
        <v>167</v>
      </c>
      <c r="H178" s="7" t="s">
        <v>180</v>
      </c>
    </row>
    <row r="179" spans="2:8" x14ac:dyDescent="0.25">
      <c r="B179" s="6" t="s">
        <v>155</v>
      </c>
      <c r="C179" s="6" t="s">
        <v>143</v>
      </c>
      <c r="D179" s="6" t="s">
        <v>177</v>
      </c>
      <c r="E179" s="8">
        <v>0.22210522574396435</v>
      </c>
      <c r="F179" s="16" t="str">
        <f>IF(LEFT(Table2[[#This Row],[Time Period]],1)="Q","Quarterly","Annual")</f>
        <v>Annual</v>
      </c>
      <c r="G179" s="6" t="s">
        <v>167</v>
      </c>
      <c r="H179" s="7" t="s">
        <v>180</v>
      </c>
    </row>
    <row r="180" spans="2:8" x14ac:dyDescent="0.25">
      <c r="B180" s="6" t="s">
        <v>155</v>
      </c>
      <c r="C180" s="6" t="s">
        <v>154</v>
      </c>
      <c r="D180" s="6" t="s">
        <v>177</v>
      </c>
      <c r="E180" s="8">
        <v>0.11837656326856268</v>
      </c>
      <c r="F180" s="16" t="str">
        <f>IF(LEFT(Table2[[#This Row],[Time Period]],1)="Q","Quarterly","Annual")</f>
        <v>Quarterly</v>
      </c>
      <c r="G180" s="6" t="s">
        <v>168</v>
      </c>
      <c r="H180" s="7" t="s">
        <v>180</v>
      </c>
    </row>
    <row r="181" spans="2:8" x14ac:dyDescent="0.25">
      <c r="B181" s="6" t="s">
        <v>155</v>
      </c>
      <c r="C181" s="6" t="s">
        <v>150</v>
      </c>
      <c r="D181" s="6" t="s">
        <v>177</v>
      </c>
      <c r="E181" s="8">
        <v>9.9263045187626534E-2</v>
      </c>
      <c r="F181" s="16" t="str">
        <f>IF(LEFT(Table2[[#This Row],[Time Period]],1)="Q","Quarterly","Annual")</f>
        <v>Quarterly</v>
      </c>
      <c r="G181" s="6" t="s">
        <v>168</v>
      </c>
      <c r="H181" s="7" t="s">
        <v>180</v>
      </c>
    </row>
    <row r="182" spans="2:8" x14ac:dyDescent="0.25">
      <c r="B182" s="6" t="s">
        <v>155</v>
      </c>
      <c r="C182" s="6" t="s">
        <v>153</v>
      </c>
      <c r="D182" s="6" t="s">
        <v>177</v>
      </c>
      <c r="E182" s="8">
        <v>0.13798182124221511</v>
      </c>
      <c r="F182" s="16" t="str">
        <f>IF(LEFT(Table2[[#This Row],[Time Period]],1)="Q","Quarterly","Annual")</f>
        <v>Quarterly</v>
      </c>
      <c r="G182" s="6" t="s">
        <v>168</v>
      </c>
      <c r="H182" s="7" t="s">
        <v>180</v>
      </c>
    </row>
    <row r="183" spans="2:8" x14ac:dyDescent="0.25">
      <c r="B183" s="6" t="s">
        <v>155</v>
      </c>
      <c r="C183" s="6" t="s">
        <v>144</v>
      </c>
      <c r="D183" s="6" t="s">
        <v>177</v>
      </c>
      <c r="E183" s="8">
        <v>0.12328580959205357</v>
      </c>
      <c r="F183" s="16" t="str">
        <f>IF(LEFT(Table2[[#This Row],[Time Period]],1)="Q","Quarterly","Annual")</f>
        <v>Annual</v>
      </c>
      <c r="G183" s="6" t="s">
        <v>168</v>
      </c>
      <c r="H183" s="7" t="s">
        <v>180</v>
      </c>
    </row>
    <row r="184" spans="2:8" x14ac:dyDescent="0.25">
      <c r="B184" s="6" t="s">
        <v>155</v>
      </c>
      <c r="C184" s="6" t="s">
        <v>143</v>
      </c>
      <c r="D184" s="6" t="s">
        <v>177</v>
      </c>
      <c r="E184" s="8">
        <v>0.11139249504616178</v>
      </c>
      <c r="F184" s="16" t="str">
        <f>IF(LEFT(Table2[[#This Row],[Time Period]],1)="Q","Quarterly","Annual")</f>
        <v>Annual</v>
      </c>
      <c r="G184" s="6" t="s">
        <v>168</v>
      </c>
      <c r="H184" s="7" t="s">
        <v>180</v>
      </c>
    </row>
    <row r="185" spans="2:8" x14ac:dyDescent="0.25">
      <c r="B185" s="6" t="s">
        <v>155</v>
      </c>
      <c r="C185" s="6" t="s">
        <v>154</v>
      </c>
      <c r="D185" s="6" t="s">
        <v>177</v>
      </c>
      <c r="E185" s="8">
        <v>0.2355137435949077</v>
      </c>
      <c r="F185" s="16" t="str">
        <f>IF(LEFT(Table2[[#This Row],[Time Period]],1)="Q","Quarterly","Annual")</f>
        <v>Quarterly</v>
      </c>
      <c r="G185" s="6" t="s">
        <v>169</v>
      </c>
      <c r="H185" s="7" t="s">
        <v>180</v>
      </c>
    </row>
    <row r="186" spans="2:8" x14ac:dyDescent="0.25">
      <c r="B186" s="6" t="s">
        <v>155</v>
      </c>
      <c r="C186" s="6" t="s">
        <v>150</v>
      </c>
      <c r="D186" s="6" t="s">
        <v>177</v>
      </c>
      <c r="E186" s="8">
        <v>0.25545815000083655</v>
      </c>
      <c r="F186" s="16" t="str">
        <f>IF(LEFT(Table2[[#This Row],[Time Period]],1)="Q","Quarterly","Annual")</f>
        <v>Quarterly</v>
      </c>
      <c r="G186" s="6" t="s">
        <v>169</v>
      </c>
      <c r="H186" s="7" t="s">
        <v>180</v>
      </c>
    </row>
    <row r="187" spans="2:8" x14ac:dyDescent="0.25">
      <c r="B187" s="6" t="s">
        <v>155</v>
      </c>
      <c r="C187" s="6" t="s">
        <v>153</v>
      </c>
      <c r="D187" s="6" t="s">
        <v>177</v>
      </c>
      <c r="E187" s="8">
        <v>0.23608667044115619</v>
      </c>
      <c r="F187" s="16" t="str">
        <f>IF(LEFT(Table2[[#This Row],[Time Period]],1)="Q","Quarterly","Annual")</f>
        <v>Quarterly</v>
      </c>
      <c r="G187" s="6" t="s">
        <v>169</v>
      </c>
      <c r="H187" s="7" t="s">
        <v>180</v>
      </c>
    </row>
    <row r="188" spans="2:8" x14ac:dyDescent="0.25">
      <c r="B188" s="6" t="s">
        <v>155</v>
      </c>
      <c r="C188" s="6" t="s">
        <v>144</v>
      </c>
      <c r="D188" s="6" t="s">
        <v>177</v>
      </c>
      <c r="E188" s="8">
        <v>0.25577162247864726</v>
      </c>
      <c r="F188" s="16" t="str">
        <f>IF(LEFT(Table2[[#This Row],[Time Period]],1)="Q","Quarterly","Annual")</f>
        <v>Annual</v>
      </c>
      <c r="G188" s="6" t="s">
        <v>169</v>
      </c>
      <c r="H188" s="7" t="s">
        <v>180</v>
      </c>
    </row>
    <row r="189" spans="2:8" x14ac:dyDescent="0.25">
      <c r="B189" s="6" t="s">
        <v>155</v>
      </c>
      <c r="C189" s="6" t="s">
        <v>143</v>
      </c>
      <c r="D189" s="6" t="s">
        <v>177</v>
      </c>
      <c r="E189" s="8">
        <v>0.264472760554119</v>
      </c>
      <c r="F189" s="16" t="str">
        <f>IF(LEFT(Table2[[#This Row],[Time Period]],1)="Q","Quarterly","Annual")</f>
        <v>Annual</v>
      </c>
      <c r="G189" s="6" t="s">
        <v>169</v>
      </c>
      <c r="H189" s="7" t="s">
        <v>180</v>
      </c>
    </row>
    <row r="190" spans="2:8" x14ac:dyDescent="0.25">
      <c r="B190" s="6" t="s">
        <v>155</v>
      </c>
      <c r="C190" s="6" t="s">
        <v>144</v>
      </c>
      <c r="D190" s="6" t="s">
        <v>62</v>
      </c>
      <c r="E190" s="8">
        <v>4.0482695303805922</v>
      </c>
      <c r="F190" s="16" t="str">
        <f>IF(LEFT(Table2[[#This Row],[Time Period]],1)="Q","Quarterly","Annual")</f>
        <v>Annual</v>
      </c>
      <c r="G190" s="6" t="s">
        <v>165</v>
      </c>
      <c r="H190" s="7" t="s">
        <v>180</v>
      </c>
    </row>
    <row r="191" spans="2:8" x14ac:dyDescent="0.25">
      <c r="B191" s="6" t="s">
        <v>155</v>
      </c>
      <c r="C191" s="6" t="s">
        <v>143</v>
      </c>
      <c r="D191" s="6" t="s">
        <v>62</v>
      </c>
      <c r="E191" s="8">
        <v>4.0037213769094562</v>
      </c>
      <c r="F191" s="16" t="str">
        <f>IF(LEFT(Table2[[#This Row],[Time Period]],1)="Q","Quarterly","Annual")</f>
        <v>Annual</v>
      </c>
      <c r="G191" s="6" t="s">
        <v>165</v>
      </c>
      <c r="H191" s="7" t="s">
        <v>180</v>
      </c>
    </row>
    <row r="192" spans="2:8" x14ac:dyDescent="0.25">
      <c r="B192" s="6" t="s">
        <v>155</v>
      </c>
      <c r="C192" s="6" t="s">
        <v>144</v>
      </c>
      <c r="D192" s="6" t="s">
        <v>62</v>
      </c>
      <c r="E192" s="8">
        <v>6.3563645939629349E-2</v>
      </c>
      <c r="F192" s="16" t="str">
        <f>IF(LEFT(Table2[[#This Row],[Time Period]],1)="Q","Quarterly","Annual")</f>
        <v>Annual</v>
      </c>
      <c r="G192" s="6" t="s">
        <v>166</v>
      </c>
      <c r="H192" s="7" t="s">
        <v>180</v>
      </c>
    </row>
    <row r="193" spans="2:8" x14ac:dyDescent="0.25">
      <c r="B193" s="6" t="s">
        <v>155</v>
      </c>
      <c r="C193" s="6" t="s">
        <v>143</v>
      </c>
      <c r="D193" s="6" t="s">
        <v>62</v>
      </c>
      <c r="E193" s="8">
        <v>2.8705371980338307E-2</v>
      </c>
      <c r="F193" s="16" t="str">
        <f>IF(LEFT(Table2[[#This Row],[Time Period]],1)="Q","Quarterly","Annual")</f>
        <v>Annual</v>
      </c>
      <c r="G193" s="6" t="s">
        <v>166</v>
      </c>
      <c r="H193" s="7" t="s">
        <v>180</v>
      </c>
    </row>
    <row r="194" spans="2:8" x14ac:dyDescent="0.25">
      <c r="B194" s="6" t="s">
        <v>155</v>
      </c>
      <c r="C194" s="6" t="s">
        <v>144</v>
      </c>
      <c r="D194" s="6" t="s">
        <v>62</v>
      </c>
      <c r="E194" s="8">
        <v>3.2859335416705188E-2</v>
      </c>
      <c r="F194" s="16" t="str">
        <f>IF(LEFT(Table2[[#This Row],[Time Period]],1)="Q","Quarterly","Annual")</f>
        <v>Annual</v>
      </c>
      <c r="G194" s="6" t="s">
        <v>167</v>
      </c>
      <c r="H194" s="7" t="s">
        <v>180</v>
      </c>
    </row>
    <row r="195" spans="2:8" x14ac:dyDescent="0.25">
      <c r="B195" s="6" t="s">
        <v>155</v>
      </c>
      <c r="C195" s="6" t="s">
        <v>143</v>
      </c>
      <c r="D195" s="6" t="s">
        <v>62</v>
      </c>
      <c r="E195" s="8">
        <v>2.7965033706067094E-2</v>
      </c>
      <c r="F195" s="16" t="str">
        <f>IF(LEFT(Table2[[#This Row],[Time Period]],1)="Q","Quarterly","Annual")</f>
        <v>Annual</v>
      </c>
      <c r="G195" s="6" t="s">
        <v>167</v>
      </c>
      <c r="H195" s="7" t="s">
        <v>180</v>
      </c>
    </row>
    <row r="196" spans="2:8" x14ac:dyDescent="0.25">
      <c r="B196" s="6" t="s">
        <v>155</v>
      </c>
      <c r="C196" s="6" t="s">
        <v>144</v>
      </c>
      <c r="D196" s="6" t="s">
        <v>62</v>
      </c>
      <c r="E196" s="8">
        <v>0.25941143067107597</v>
      </c>
      <c r="F196" s="16" t="str">
        <f>IF(LEFT(Table2[[#This Row],[Time Period]],1)="Q","Quarterly","Annual")</f>
        <v>Annual</v>
      </c>
      <c r="G196" s="6" t="s">
        <v>168</v>
      </c>
      <c r="H196" s="7" t="s">
        <v>180</v>
      </c>
    </row>
    <row r="197" spans="2:8" x14ac:dyDescent="0.25">
      <c r="B197" s="6" t="s">
        <v>155</v>
      </c>
      <c r="C197" s="6" t="s">
        <v>143</v>
      </c>
      <c r="D197" s="6" t="s">
        <v>62</v>
      </c>
      <c r="E197" s="8">
        <v>0.33846522016592218</v>
      </c>
      <c r="F197" s="16" t="str">
        <f>IF(LEFT(Table2[[#This Row],[Time Period]],1)="Q","Quarterly","Annual")</f>
        <v>Annual</v>
      </c>
      <c r="G197" s="6" t="s">
        <v>168</v>
      </c>
      <c r="H197" s="7" t="s">
        <v>180</v>
      </c>
    </row>
    <row r="198" spans="2:8" x14ac:dyDescent="0.25">
      <c r="B198" s="6" t="s">
        <v>155</v>
      </c>
      <c r="C198" s="6" t="s">
        <v>144</v>
      </c>
      <c r="D198" s="6" t="s">
        <v>62</v>
      </c>
      <c r="E198" s="8">
        <v>0.19952341083274297</v>
      </c>
      <c r="F198" s="16" t="str">
        <f>IF(LEFT(Table2[[#This Row],[Time Period]],1)="Q","Quarterly","Annual")</f>
        <v>Annual</v>
      </c>
      <c r="G198" s="6" t="s">
        <v>169</v>
      </c>
      <c r="H198" s="7" t="s">
        <v>180</v>
      </c>
    </row>
    <row r="199" spans="2:8" x14ac:dyDescent="0.25">
      <c r="B199" s="6" t="s">
        <v>155</v>
      </c>
      <c r="C199" s="6" t="s">
        <v>143</v>
      </c>
      <c r="D199" s="6" t="s">
        <v>62</v>
      </c>
      <c r="E199" s="8">
        <v>0.17508021570043847</v>
      </c>
      <c r="F199" s="16" t="str">
        <f>IF(LEFT(Table2[[#This Row],[Time Period]],1)="Q","Quarterly","Annual")</f>
        <v>Annual</v>
      </c>
      <c r="G199" s="6" t="s">
        <v>169</v>
      </c>
      <c r="H199" s="7" t="s">
        <v>180</v>
      </c>
    </row>
    <row r="200" spans="2:8" x14ac:dyDescent="0.25">
      <c r="B200" s="6" t="s">
        <v>155</v>
      </c>
      <c r="C200" s="6" t="s">
        <v>154</v>
      </c>
      <c r="D200" s="6" t="s">
        <v>178</v>
      </c>
      <c r="E200" s="8">
        <v>1.4188152567653953</v>
      </c>
      <c r="F200" s="16" t="str">
        <f>IF(LEFT(Table2[[#This Row],[Time Period]],1)="Q","Quarterly","Annual")</f>
        <v>Quarterly</v>
      </c>
      <c r="G200" s="6" t="s">
        <v>165</v>
      </c>
      <c r="H200" s="7" t="s">
        <v>180</v>
      </c>
    </row>
    <row r="201" spans="2:8" x14ac:dyDescent="0.25">
      <c r="B201" s="6" t="s">
        <v>155</v>
      </c>
      <c r="C201" s="6" t="s">
        <v>150</v>
      </c>
      <c r="D201" s="6" t="s">
        <v>178</v>
      </c>
      <c r="E201" s="8">
        <v>1.3065325326886585</v>
      </c>
      <c r="F201" s="16" t="str">
        <f>IF(LEFT(Table2[[#This Row],[Time Period]],1)="Q","Quarterly","Annual")</f>
        <v>Quarterly</v>
      </c>
      <c r="G201" s="6" t="s">
        <v>165</v>
      </c>
      <c r="H201" s="7" t="s">
        <v>180</v>
      </c>
    </row>
    <row r="202" spans="2:8" x14ac:dyDescent="0.25">
      <c r="B202" s="6" t="s">
        <v>155</v>
      </c>
      <c r="C202" s="6" t="s">
        <v>153</v>
      </c>
      <c r="D202" s="6" t="s">
        <v>178</v>
      </c>
      <c r="E202" s="8">
        <v>1.5923451145888283</v>
      </c>
      <c r="F202" s="16" t="str">
        <f>IF(LEFT(Table2[[#This Row],[Time Period]],1)="Q","Quarterly","Annual")</f>
        <v>Quarterly</v>
      </c>
      <c r="G202" s="6" t="s">
        <v>165</v>
      </c>
      <c r="H202" s="7" t="s">
        <v>180</v>
      </c>
    </row>
    <row r="203" spans="2:8" x14ac:dyDescent="0.25">
      <c r="B203" s="6" t="s">
        <v>155</v>
      </c>
      <c r="C203" s="6" t="s">
        <v>144</v>
      </c>
      <c r="D203" s="6" t="s">
        <v>178</v>
      </c>
      <c r="E203" s="8">
        <v>5.7625751168484305</v>
      </c>
      <c r="F203" s="16" t="str">
        <f>IF(LEFT(Table2[[#This Row],[Time Period]],1)="Q","Quarterly","Annual")</f>
        <v>Annual</v>
      </c>
      <c r="G203" s="6" t="s">
        <v>165</v>
      </c>
      <c r="H203" s="7" t="s">
        <v>180</v>
      </c>
    </row>
    <row r="204" spans="2:8" x14ac:dyDescent="0.25">
      <c r="B204" s="6" t="s">
        <v>155</v>
      </c>
      <c r="C204" s="6" t="s">
        <v>143</v>
      </c>
      <c r="D204" s="6" t="s">
        <v>178</v>
      </c>
      <c r="E204" s="8">
        <v>6.8707421746046036</v>
      </c>
      <c r="F204" s="16" t="str">
        <f>IF(LEFT(Table2[[#This Row],[Time Period]],1)="Q","Quarterly","Annual")</f>
        <v>Annual</v>
      </c>
      <c r="G204" s="6" t="s">
        <v>165</v>
      </c>
      <c r="H204" s="7" t="s">
        <v>180</v>
      </c>
    </row>
    <row r="205" spans="2:8" x14ac:dyDescent="0.25">
      <c r="B205" s="6" t="s">
        <v>155</v>
      </c>
      <c r="C205" s="6" t="s">
        <v>154</v>
      </c>
      <c r="D205" s="6" t="s">
        <v>178</v>
      </c>
      <c r="E205" s="8">
        <v>0.44865742509414402</v>
      </c>
      <c r="F205" s="16" t="str">
        <f>IF(LEFT(Table2[[#This Row],[Time Period]],1)="Q","Quarterly","Annual")</f>
        <v>Quarterly</v>
      </c>
      <c r="G205" s="6" t="s">
        <v>166</v>
      </c>
      <c r="H205" s="7" t="s">
        <v>180</v>
      </c>
    </row>
    <row r="206" spans="2:8" x14ac:dyDescent="0.25">
      <c r="B206" s="6" t="s">
        <v>155</v>
      </c>
      <c r="C206" s="6" t="s">
        <v>150</v>
      </c>
      <c r="D206" s="6" t="s">
        <v>178</v>
      </c>
      <c r="E206" s="8">
        <v>0.49470916035314011</v>
      </c>
      <c r="F206" s="16" t="str">
        <f>IF(LEFT(Table2[[#This Row],[Time Period]],1)="Q","Quarterly","Annual")</f>
        <v>Quarterly</v>
      </c>
      <c r="G206" s="6" t="s">
        <v>166</v>
      </c>
      <c r="H206" s="7" t="s">
        <v>180</v>
      </c>
    </row>
    <row r="207" spans="2:8" x14ac:dyDescent="0.25">
      <c r="B207" s="6" t="s">
        <v>155</v>
      </c>
      <c r="C207" s="6" t="s">
        <v>153</v>
      </c>
      <c r="D207" s="6" t="s">
        <v>178</v>
      </c>
      <c r="E207" s="8">
        <v>0.41043765172954921</v>
      </c>
      <c r="F207" s="16" t="str">
        <f>IF(LEFT(Table2[[#This Row],[Time Period]],1)="Q","Quarterly","Annual")</f>
        <v>Quarterly</v>
      </c>
      <c r="G207" s="6" t="s">
        <v>166</v>
      </c>
      <c r="H207" s="7" t="s">
        <v>180</v>
      </c>
    </row>
    <row r="208" spans="2:8" x14ac:dyDescent="0.25">
      <c r="B208" s="6" t="s">
        <v>155</v>
      </c>
      <c r="C208" s="6" t="s">
        <v>144</v>
      </c>
      <c r="D208" s="6" t="s">
        <v>178</v>
      </c>
      <c r="E208" s="8">
        <v>2.0582145561078375</v>
      </c>
      <c r="F208" s="16" t="str">
        <f>IF(LEFT(Table2[[#This Row],[Time Period]],1)="Q","Quarterly","Annual")</f>
        <v>Annual</v>
      </c>
      <c r="G208" s="6" t="s">
        <v>166</v>
      </c>
      <c r="H208" s="7" t="s">
        <v>180</v>
      </c>
    </row>
    <row r="209" spans="2:8" x14ac:dyDescent="0.25">
      <c r="B209" s="6" t="s">
        <v>155</v>
      </c>
      <c r="C209" s="6" t="s">
        <v>143</v>
      </c>
      <c r="D209" s="6" t="s">
        <v>178</v>
      </c>
      <c r="E209" s="8">
        <v>1.9816677453775782</v>
      </c>
      <c r="F209" s="16" t="str">
        <f>IF(LEFT(Table2[[#This Row],[Time Period]],1)="Q","Quarterly","Annual")</f>
        <v>Annual</v>
      </c>
      <c r="G209" s="6" t="s">
        <v>166</v>
      </c>
      <c r="H209" s="7" t="s">
        <v>180</v>
      </c>
    </row>
    <row r="210" spans="2:8" x14ac:dyDescent="0.25">
      <c r="B210" s="6" t="s">
        <v>155</v>
      </c>
      <c r="C210" s="6" t="s">
        <v>154</v>
      </c>
      <c r="D210" s="6" t="s">
        <v>178</v>
      </c>
      <c r="E210" s="8">
        <v>7.6198981870143789E-2</v>
      </c>
      <c r="F210" s="16" t="str">
        <f>IF(LEFT(Table2[[#This Row],[Time Period]],1)="Q","Quarterly","Annual")</f>
        <v>Quarterly</v>
      </c>
      <c r="G210" s="6" t="s">
        <v>167</v>
      </c>
      <c r="H210" s="7" t="s">
        <v>180</v>
      </c>
    </row>
    <row r="211" spans="2:8" x14ac:dyDescent="0.25">
      <c r="B211" s="6" t="s">
        <v>155</v>
      </c>
      <c r="C211" s="6" t="s">
        <v>150</v>
      </c>
      <c r="D211" s="6" t="s">
        <v>178</v>
      </c>
      <c r="E211" s="8">
        <v>6.9827453397011255E-2</v>
      </c>
      <c r="F211" s="16" t="str">
        <f>IF(LEFT(Table2[[#This Row],[Time Period]],1)="Q","Quarterly","Annual")</f>
        <v>Quarterly</v>
      </c>
      <c r="G211" s="6" t="s">
        <v>167</v>
      </c>
      <c r="H211" s="7" t="s">
        <v>180</v>
      </c>
    </row>
    <row r="212" spans="2:8" x14ac:dyDescent="0.25">
      <c r="B212" s="6" t="s">
        <v>155</v>
      </c>
      <c r="C212" s="6" t="s">
        <v>153</v>
      </c>
      <c r="D212" s="6" t="s">
        <v>178</v>
      </c>
      <c r="E212" s="8">
        <v>7.1457173018819847E-2</v>
      </c>
      <c r="F212" s="16" t="str">
        <f>IF(LEFT(Table2[[#This Row],[Time Period]],1)="Q","Quarterly","Annual")</f>
        <v>Quarterly</v>
      </c>
      <c r="G212" s="6" t="s">
        <v>167</v>
      </c>
      <c r="H212" s="7" t="s">
        <v>180</v>
      </c>
    </row>
    <row r="213" spans="2:8" x14ac:dyDescent="0.25">
      <c r="B213" s="6" t="s">
        <v>155</v>
      </c>
      <c r="C213" s="6" t="s">
        <v>144</v>
      </c>
      <c r="D213" s="6" t="s">
        <v>178</v>
      </c>
      <c r="E213" s="8">
        <v>0.30797536936703712</v>
      </c>
      <c r="F213" s="16" t="str">
        <f>IF(LEFT(Table2[[#This Row],[Time Period]],1)="Q","Quarterly","Annual")</f>
        <v>Annual</v>
      </c>
      <c r="G213" s="6" t="s">
        <v>167</v>
      </c>
      <c r="H213" s="7" t="s">
        <v>180</v>
      </c>
    </row>
    <row r="214" spans="2:8" x14ac:dyDescent="0.25">
      <c r="B214" s="6" t="s">
        <v>155</v>
      </c>
      <c r="C214" s="6" t="s">
        <v>143</v>
      </c>
      <c r="D214" s="6" t="s">
        <v>178</v>
      </c>
      <c r="E214" s="8">
        <v>0.28355103918705366</v>
      </c>
      <c r="F214" s="16" t="str">
        <f>IF(LEFT(Table2[[#This Row],[Time Period]],1)="Q","Quarterly","Annual")</f>
        <v>Annual</v>
      </c>
      <c r="G214" s="6" t="s">
        <v>167</v>
      </c>
      <c r="H214" s="7" t="s">
        <v>180</v>
      </c>
    </row>
    <row r="215" spans="2:8" x14ac:dyDescent="0.25">
      <c r="B215" s="6" t="s">
        <v>155</v>
      </c>
      <c r="C215" s="6" t="s">
        <v>154</v>
      </c>
      <c r="D215" s="6" t="s">
        <v>178</v>
      </c>
      <c r="E215" s="8">
        <v>0.86621515508441305</v>
      </c>
      <c r="F215" s="16" t="str">
        <f>IF(LEFT(Table2[[#This Row],[Time Period]],1)="Q","Quarterly","Annual")</f>
        <v>Quarterly</v>
      </c>
      <c r="G215" s="6" t="s">
        <v>168</v>
      </c>
      <c r="H215" s="7" t="s">
        <v>180</v>
      </c>
    </row>
    <row r="216" spans="2:8" x14ac:dyDescent="0.25">
      <c r="B216" s="6" t="s">
        <v>155</v>
      </c>
      <c r="C216" s="6" t="s">
        <v>150</v>
      </c>
      <c r="D216" s="6" t="s">
        <v>178</v>
      </c>
      <c r="E216" s="8">
        <v>0.93527998988749828</v>
      </c>
      <c r="F216" s="16" t="str">
        <f>IF(LEFT(Table2[[#This Row],[Time Period]],1)="Q","Quarterly","Annual")</f>
        <v>Quarterly</v>
      </c>
      <c r="G216" s="6" t="s">
        <v>168</v>
      </c>
      <c r="H216" s="7" t="s">
        <v>180</v>
      </c>
    </row>
    <row r="217" spans="2:8" x14ac:dyDescent="0.25">
      <c r="B217" s="6" t="s">
        <v>155</v>
      </c>
      <c r="C217" s="6" t="s">
        <v>153</v>
      </c>
      <c r="D217" s="6" t="s">
        <v>178</v>
      </c>
      <c r="E217" s="8">
        <v>1.0011921594721227</v>
      </c>
      <c r="F217" s="16" t="str">
        <f>IF(LEFT(Table2[[#This Row],[Time Period]],1)="Q","Quarterly","Annual")</f>
        <v>Quarterly</v>
      </c>
      <c r="G217" s="6" t="s">
        <v>168</v>
      </c>
      <c r="H217" s="7" t="s">
        <v>180</v>
      </c>
    </row>
    <row r="218" spans="2:8" x14ac:dyDescent="0.25">
      <c r="B218" s="6" t="s">
        <v>155</v>
      </c>
      <c r="C218" s="6" t="s">
        <v>144</v>
      </c>
      <c r="D218" s="6" t="s">
        <v>178</v>
      </c>
      <c r="E218" s="8">
        <v>3.1387580585897052</v>
      </c>
      <c r="F218" s="16" t="str">
        <f>IF(LEFT(Table2[[#This Row],[Time Period]],1)="Q","Quarterly","Annual")</f>
        <v>Annual</v>
      </c>
      <c r="G218" s="6" t="s">
        <v>168</v>
      </c>
      <c r="H218" s="7" t="s">
        <v>180</v>
      </c>
    </row>
    <row r="219" spans="2:8" x14ac:dyDescent="0.25">
      <c r="B219" s="6" t="s">
        <v>155</v>
      </c>
      <c r="C219" s="6" t="s">
        <v>143</v>
      </c>
      <c r="D219" s="6" t="s">
        <v>178</v>
      </c>
      <c r="E219" s="8">
        <v>3.2178126994256542</v>
      </c>
      <c r="F219" s="16" t="str">
        <f>IF(LEFT(Table2[[#This Row],[Time Period]],1)="Q","Quarterly","Annual")</f>
        <v>Annual</v>
      </c>
      <c r="G219" s="6" t="s">
        <v>168</v>
      </c>
      <c r="H219" s="7" t="s">
        <v>180</v>
      </c>
    </row>
    <row r="220" spans="2:8" x14ac:dyDescent="0.25">
      <c r="B220" s="6" t="s">
        <v>155</v>
      </c>
      <c r="C220" s="6" t="s">
        <v>154</v>
      </c>
      <c r="D220" s="6" t="s">
        <v>178</v>
      </c>
      <c r="E220" s="8">
        <v>0.25743323246941191</v>
      </c>
      <c r="F220" s="16" t="str">
        <f>IF(LEFT(Table2[[#This Row],[Time Period]],1)="Q","Quarterly","Annual")</f>
        <v>Quarterly</v>
      </c>
      <c r="G220" s="6" t="s">
        <v>169</v>
      </c>
      <c r="H220" s="7" t="s">
        <v>180</v>
      </c>
    </row>
    <row r="221" spans="2:8" x14ac:dyDescent="0.25">
      <c r="B221" s="6" t="s">
        <v>155</v>
      </c>
      <c r="C221" s="6" t="s">
        <v>150</v>
      </c>
      <c r="D221" s="6" t="s">
        <v>178</v>
      </c>
      <c r="E221" s="8">
        <v>0.23322636628573298</v>
      </c>
      <c r="F221" s="16" t="str">
        <f>IF(LEFT(Table2[[#This Row],[Time Period]],1)="Q","Quarterly","Annual")</f>
        <v>Quarterly</v>
      </c>
      <c r="G221" s="6" t="s">
        <v>169</v>
      </c>
      <c r="H221" s="7" t="s">
        <v>180</v>
      </c>
    </row>
    <row r="222" spans="2:8" x14ac:dyDescent="0.25">
      <c r="B222" s="6" t="s">
        <v>155</v>
      </c>
      <c r="C222" s="6" t="s">
        <v>153</v>
      </c>
      <c r="D222" s="6" t="s">
        <v>178</v>
      </c>
      <c r="E222" s="8">
        <v>0.24751271996629615</v>
      </c>
      <c r="F222" s="16" t="str">
        <f>IF(LEFT(Table2[[#This Row],[Time Period]],1)="Q","Quarterly","Annual")</f>
        <v>Quarterly</v>
      </c>
      <c r="G222" s="6" t="s">
        <v>169</v>
      </c>
      <c r="H222" s="7" t="s">
        <v>180</v>
      </c>
    </row>
    <row r="223" spans="2:8" x14ac:dyDescent="0.25">
      <c r="B223" s="6" t="s">
        <v>155</v>
      </c>
      <c r="C223" s="6" t="s">
        <v>144</v>
      </c>
      <c r="D223" s="6" t="s">
        <v>178</v>
      </c>
      <c r="E223" s="8">
        <v>0.9435499452566497</v>
      </c>
      <c r="F223" s="16" t="str">
        <f>IF(LEFT(Table2[[#This Row],[Time Period]],1)="Q","Quarterly","Annual")</f>
        <v>Annual</v>
      </c>
      <c r="G223" s="6" t="s">
        <v>169</v>
      </c>
      <c r="H223" s="7" t="s">
        <v>180</v>
      </c>
    </row>
    <row r="224" spans="2:8" x14ac:dyDescent="0.25">
      <c r="B224" s="6" t="s">
        <v>155</v>
      </c>
      <c r="C224" s="6" t="s">
        <v>143</v>
      </c>
      <c r="D224" s="6" t="s">
        <v>178</v>
      </c>
      <c r="E224" s="8">
        <v>0.88188553093554189</v>
      </c>
      <c r="F224" s="16" t="str">
        <f>IF(LEFT(Table2[[#This Row],[Time Period]],1)="Q","Quarterly","Annual")</f>
        <v>Annual</v>
      </c>
      <c r="G224" s="6" t="s">
        <v>169</v>
      </c>
      <c r="H224" s="7" t="s">
        <v>180</v>
      </c>
    </row>
    <row r="225" spans="2:8" x14ac:dyDescent="0.25">
      <c r="B225" s="6" t="s">
        <v>155</v>
      </c>
      <c r="C225" s="6" t="s">
        <v>181</v>
      </c>
      <c r="D225" s="6" t="s">
        <v>3</v>
      </c>
      <c r="E225" s="8">
        <v>3014</v>
      </c>
      <c r="F225" s="16" t="str">
        <f>IF(LEFT(Table2[[#This Row],[Time Period]],1)="Q","Quarterly","Annual")</f>
        <v>Annual</v>
      </c>
      <c r="G225" s="6" t="s">
        <v>166</v>
      </c>
      <c r="H225" s="6" t="s">
        <v>179</v>
      </c>
    </row>
    <row r="226" spans="2:8" x14ac:dyDescent="0.25">
      <c r="B226" s="6" t="s">
        <v>155</v>
      </c>
      <c r="C226" s="6" t="s">
        <v>133</v>
      </c>
      <c r="D226" s="6" t="s">
        <v>3</v>
      </c>
      <c r="E226" s="8">
        <v>3642</v>
      </c>
      <c r="F226" s="16" t="str">
        <f>IF(LEFT(Table2[[#This Row],[Time Period]],1)="Q","Quarterly","Annual")</f>
        <v>Annual</v>
      </c>
      <c r="G226" s="6" t="s">
        <v>166</v>
      </c>
      <c r="H226" s="7" t="s">
        <v>179</v>
      </c>
    </row>
    <row r="227" spans="2:8" x14ac:dyDescent="0.25">
      <c r="B227" s="6" t="s">
        <v>155</v>
      </c>
      <c r="C227" s="6" t="s">
        <v>136</v>
      </c>
      <c r="D227" s="6" t="s">
        <v>3</v>
      </c>
      <c r="E227" s="8">
        <v>4482</v>
      </c>
      <c r="F227" s="16" t="str">
        <f>IF(LEFT(Table2[[#This Row],[Time Period]],1)="Q","Quarterly","Annual")</f>
        <v>Annual</v>
      </c>
      <c r="G227" s="6" t="s">
        <v>166</v>
      </c>
      <c r="H227" s="7" t="s">
        <v>179</v>
      </c>
    </row>
    <row r="228" spans="2:8" x14ac:dyDescent="0.25">
      <c r="B228" s="6" t="s">
        <v>155</v>
      </c>
      <c r="C228" s="6" t="s">
        <v>137</v>
      </c>
      <c r="D228" s="6" t="s">
        <v>3</v>
      </c>
      <c r="E228" s="8">
        <v>5545</v>
      </c>
      <c r="F228" s="16" t="str">
        <f>IF(LEFT(Table2[[#This Row],[Time Period]],1)="Q","Quarterly","Annual")</f>
        <v>Annual</v>
      </c>
      <c r="G228" s="6" t="s">
        <v>166</v>
      </c>
      <c r="H228" s="7" t="s">
        <v>179</v>
      </c>
    </row>
    <row r="229" spans="2:8" x14ac:dyDescent="0.25">
      <c r="B229" s="6" t="s">
        <v>155</v>
      </c>
      <c r="C229" s="6" t="s">
        <v>138</v>
      </c>
      <c r="D229" s="6" t="s">
        <v>3</v>
      </c>
      <c r="E229" s="8">
        <v>7012</v>
      </c>
      <c r="F229" s="16" t="str">
        <f>IF(LEFT(Table2[[#This Row],[Time Period]],1)="Q","Quarterly","Annual")</f>
        <v>Annual</v>
      </c>
      <c r="G229" s="6" t="s">
        <v>166</v>
      </c>
      <c r="H229" s="7" t="s">
        <v>179</v>
      </c>
    </row>
    <row r="230" spans="2:8" x14ac:dyDescent="0.25">
      <c r="B230" s="6" t="s">
        <v>155</v>
      </c>
      <c r="C230" s="6" t="s">
        <v>139</v>
      </c>
      <c r="D230" s="6" t="s">
        <v>3</v>
      </c>
      <c r="E230" s="8">
        <v>8122</v>
      </c>
      <c r="F230" s="16" t="str">
        <f>IF(LEFT(Table2[[#This Row],[Time Period]],1)="Q","Quarterly","Annual")</f>
        <v>Annual</v>
      </c>
      <c r="G230" s="6" t="s">
        <v>166</v>
      </c>
      <c r="H230" s="7" t="s">
        <v>179</v>
      </c>
    </row>
    <row r="231" spans="2:8" x14ac:dyDescent="0.25">
      <c r="B231" s="6" t="s">
        <v>155</v>
      </c>
      <c r="C231" s="6" t="s">
        <v>140</v>
      </c>
      <c r="D231" s="6" t="s">
        <v>3</v>
      </c>
      <c r="E231" s="8">
        <v>9038</v>
      </c>
      <c r="F231" s="16" t="str">
        <f>IF(LEFT(Table2[[#This Row],[Time Period]],1)="Q","Quarterly","Annual")</f>
        <v>Annual</v>
      </c>
      <c r="G231" s="6" t="s">
        <v>166</v>
      </c>
      <c r="H231" s="7" t="s">
        <v>179</v>
      </c>
    </row>
    <row r="232" spans="2:8" x14ac:dyDescent="0.25">
      <c r="B232" s="6" t="s">
        <v>155</v>
      </c>
      <c r="C232" s="6" t="s">
        <v>141</v>
      </c>
      <c r="D232" s="6" t="s">
        <v>3</v>
      </c>
      <c r="E232" s="8">
        <v>9731</v>
      </c>
      <c r="F232" s="16" t="str">
        <f>IF(LEFT(Table2[[#This Row],[Time Period]],1)="Q","Quarterly","Annual")</f>
        <v>Annual</v>
      </c>
      <c r="G232" s="6" t="s">
        <v>166</v>
      </c>
      <c r="H232" s="7" t="s">
        <v>179</v>
      </c>
    </row>
    <row r="233" spans="2:8" x14ac:dyDescent="0.25">
      <c r="B233" s="6" t="s">
        <v>155</v>
      </c>
      <c r="C233" s="6" t="s">
        <v>142</v>
      </c>
      <c r="D233" s="6" t="s">
        <v>3</v>
      </c>
      <c r="E233" s="8">
        <v>10512</v>
      </c>
      <c r="F233" s="16" t="str">
        <f>IF(LEFT(Table2[[#This Row],[Time Period]],1)="Q","Quarterly","Annual")</f>
        <v>Annual</v>
      </c>
      <c r="G233" s="6" t="s">
        <v>166</v>
      </c>
      <c r="H233" s="7" t="s">
        <v>179</v>
      </c>
    </row>
    <row r="234" spans="2:8" x14ac:dyDescent="0.25">
      <c r="B234" s="6" t="s">
        <v>155</v>
      </c>
      <c r="C234" s="6" t="s">
        <v>142</v>
      </c>
      <c r="D234" s="6" t="s">
        <v>8</v>
      </c>
      <c r="E234" s="8">
        <v>265</v>
      </c>
      <c r="F234" s="16" t="str">
        <f>IF(LEFT(Table2[[#This Row],[Time Period]],1)="Q","Quarterly","Annual")</f>
        <v>Annual</v>
      </c>
      <c r="G234" s="6" t="s">
        <v>166</v>
      </c>
      <c r="H234" s="7" t="s">
        <v>179</v>
      </c>
    </row>
    <row r="235" spans="2:8" x14ac:dyDescent="0.25">
      <c r="B235" s="6" t="s">
        <v>155</v>
      </c>
      <c r="C235" s="6" t="s">
        <v>144</v>
      </c>
      <c r="D235" s="6" t="s">
        <v>8</v>
      </c>
      <c r="E235" s="8">
        <v>688</v>
      </c>
      <c r="F235" s="16" t="str">
        <f>IF(LEFT(Table2[[#This Row],[Time Period]],1)="Q","Quarterly","Annual")</f>
        <v>Annual</v>
      </c>
      <c r="G235" s="6" t="s">
        <v>166</v>
      </c>
      <c r="H235" s="7" t="s">
        <v>179</v>
      </c>
    </row>
    <row r="236" spans="2:8" x14ac:dyDescent="0.25">
      <c r="B236" s="6" t="s">
        <v>155</v>
      </c>
      <c r="C236" s="6" t="s">
        <v>186</v>
      </c>
      <c r="D236" s="6" t="s">
        <v>197</v>
      </c>
      <c r="E236" s="8">
        <v>0.01</v>
      </c>
      <c r="F236" s="16" t="str">
        <f>IF(LEFT(Table2[[#This Row],[Time Period]],1)="Q","Quarterly","Annual")</f>
        <v>Quarterly</v>
      </c>
      <c r="G236" s="6" t="s">
        <v>165</v>
      </c>
      <c r="H236" s="7" t="s">
        <v>180</v>
      </c>
    </row>
    <row r="237" spans="2:8" x14ac:dyDescent="0.25">
      <c r="B237" s="6" t="s">
        <v>155</v>
      </c>
      <c r="C237" s="6" t="s">
        <v>187</v>
      </c>
      <c r="D237" s="6" t="s">
        <v>197</v>
      </c>
      <c r="E237" s="8">
        <v>0.03</v>
      </c>
      <c r="F237" s="16" t="str">
        <f>IF(LEFT(Table2[[#This Row],[Time Period]],1)="Q","Quarterly","Annual")</f>
        <v>Quarterly</v>
      </c>
      <c r="G237" s="6" t="s">
        <v>165</v>
      </c>
      <c r="H237" s="7" t="s">
        <v>180</v>
      </c>
    </row>
    <row r="238" spans="2:8" x14ac:dyDescent="0.25">
      <c r="B238" s="6" t="s">
        <v>155</v>
      </c>
      <c r="C238" s="6" t="s">
        <v>188</v>
      </c>
      <c r="D238" s="6" t="s">
        <v>197</v>
      </c>
      <c r="E238" s="8">
        <v>0.01</v>
      </c>
      <c r="F238" s="16" t="str">
        <f>IF(LEFT(Table2[[#This Row],[Time Period]],1)="Q","Quarterly","Annual")</f>
        <v>Quarterly</v>
      </c>
      <c r="G238" s="6" t="s">
        <v>165</v>
      </c>
      <c r="H238" s="7" t="s">
        <v>180</v>
      </c>
    </row>
    <row r="239" spans="2:8" x14ac:dyDescent="0.25">
      <c r="B239" s="6" t="s">
        <v>155</v>
      </c>
      <c r="C239" s="6" t="s">
        <v>189</v>
      </c>
      <c r="D239" s="6" t="s">
        <v>197</v>
      </c>
      <c r="E239" s="8">
        <v>-0.01</v>
      </c>
      <c r="F239" s="16" t="str">
        <f>IF(LEFT(Table2[[#This Row],[Time Period]],1)="Q","Quarterly","Annual")</f>
        <v>Quarterly</v>
      </c>
      <c r="G239" s="6" t="s">
        <v>165</v>
      </c>
      <c r="H239" s="7" t="s">
        <v>180</v>
      </c>
    </row>
    <row r="240" spans="2:8" x14ac:dyDescent="0.25">
      <c r="B240" s="6" t="s">
        <v>155</v>
      </c>
      <c r="C240" s="6" t="s">
        <v>190</v>
      </c>
      <c r="D240" s="6" t="s">
        <v>197</v>
      </c>
      <c r="E240" s="8">
        <v>0.02</v>
      </c>
      <c r="F240" s="16" t="str">
        <f>IF(LEFT(Table2[[#This Row],[Time Period]],1)="Q","Quarterly","Annual")</f>
        <v>Quarterly</v>
      </c>
      <c r="G240" s="6" t="s">
        <v>165</v>
      </c>
      <c r="H240" s="7" t="s">
        <v>180</v>
      </c>
    </row>
    <row r="241" spans="2:8" x14ac:dyDescent="0.25">
      <c r="B241" s="6" t="s">
        <v>155</v>
      </c>
      <c r="C241" s="6" t="s">
        <v>191</v>
      </c>
      <c r="D241" s="6" t="s">
        <v>197</v>
      </c>
      <c r="E241" s="8">
        <v>0.06</v>
      </c>
      <c r="F241" s="16" t="str">
        <f>IF(LEFT(Table2[[#This Row],[Time Period]],1)="Q","Quarterly","Annual")</f>
        <v>Quarterly</v>
      </c>
      <c r="G241" s="6" t="s">
        <v>165</v>
      </c>
      <c r="H241" s="7" t="s">
        <v>180</v>
      </c>
    </row>
    <row r="242" spans="2:8" x14ac:dyDescent="0.25">
      <c r="B242" s="6" t="s">
        <v>155</v>
      </c>
      <c r="C242" s="6" t="s">
        <v>192</v>
      </c>
      <c r="D242" s="6" t="s">
        <v>197</v>
      </c>
      <c r="E242" s="8">
        <v>0.1</v>
      </c>
      <c r="F242" s="16" t="str">
        <f>IF(LEFT(Table2[[#This Row],[Time Period]],1)="Q","Quarterly","Annual")</f>
        <v>Quarterly</v>
      </c>
      <c r="G242" s="6" t="s">
        <v>165</v>
      </c>
      <c r="H242" s="7" t="s">
        <v>180</v>
      </c>
    </row>
    <row r="243" spans="2:8" x14ac:dyDescent="0.25">
      <c r="B243" s="6" t="s">
        <v>155</v>
      </c>
      <c r="C243" s="6" t="s">
        <v>193</v>
      </c>
      <c r="D243" s="6" t="s">
        <v>197</v>
      </c>
      <c r="E243" s="8">
        <v>0.06</v>
      </c>
      <c r="F243" s="16" t="str">
        <f>IF(LEFT(Table2[[#This Row],[Time Period]],1)="Q","Quarterly","Annual")</f>
        <v>Quarterly</v>
      </c>
      <c r="G243" s="6" t="s">
        <v>165</v>
      </c>
      <c r="H243" s="7" t="s">
        <v>180</v>
      </c>
    </row>
    <row r="244" spans="2:8" x14ac:dyDescent="0.25">
      <c r="B244" s="6" t="s">
        <v>155</v>
      </c>
      <c r="C244" s="6" t="s">
        <v>194</v>
      </c>
      <c r="D244" s="6" t="s">
        <v>197</v>
      </c>
      <c r="E244" s="8">
        <v>7.0000000000000007E-2</v>
      </c>
      <c r="F244" s="16" t="str">
        <f>IF(LEFT(Table2[[#This Row],[Time Period]],1)="Q","Quarterly","Annual")</f>
        <v>Quarterly</v>
      </c>
      <c r="G244" s="6" t="s">
        <v>165</v>
      </c>
      <c r="H244" s="7" t="s">
        <v>180</v>
      </c>
    </row>
    <row r="245" spans="2:8" x14ac:dyDescent="0.25">
      <c r="B245" s="6" t="s">
        <v>155</v>
      </c>
      <c r="C245" s="6" t="s">
        <v>195</v>
      </c>
      <c r="D245" s="6" t="s">
        <v>197</v>
      </c>
      <c r="E245" s="8">
        <v>0.02</v>
      </c>
      <c r="F245" s="16" t="str">
        <f>IF(LEFT(Table2[[#This Row],[Time Period]],1)="Q","Quarterly","Annual")</f>
        <v>Quarterly</v>
      </c>
      <c r="G245" s="6" t="s">
        <v>165</v>
      </c>
      <c r="H245" s="7" t="s">
        <v>180</v>
      </c>
    </row>
    <row r="246" spans="2:8" x14ac:dyDescent="0.25">
      <c r="B246" s="6" t="s">
        <v>155</v>
      </c>
      <c r="C246" s="6" t="s">
        <v>196</v>
      </c>
      <c r="D246" s="6" t="s">
        <v>197</v>
      </c>
      <c r="E246" s="8">
        <v>0.05</v>
      </c>
      <c r="F246" s="16" t="str">
        <f>IF(LEFT(Table2[[#This Row],[Time Period]],1)="Q","Quarterly","Annual")</f>
        <v>Quarterly</v>
      </c>
      <c r="G246" s="6" t="s">
        <v>165</v>
      </c>
      <c r="H246" s="7" t="s">
        <v>180</v>
      </c>
    </row>
    <row r="247" spans="2:8" x14ac:dyDescent="0.25">
      <c r="B247" s="6" t="s">
        <v>155</v>
      </c>
      <c r="C247" s="6" t="s">
        <v>145</v>
      </c>
      <c r="D247" s="6" t="s">
        <v>197</v>
      </c>
      <c r="E247" s="8">
        <v>7.0000000000000007E-2</v>
      </c>
      <c r="F247" s="16" t="str">
        <f>IF(LEFT(Table2[[#This Row],[Time Period]],1)="Q","Quarterly","Annual")</f>
        <v>Quarterly</v>
      </c>
      <c r="G247" s="6" t="s">
        <v>165</v>
      </c>
      <c r="H247" s="7" t="s">
        <v>180</v>
      </c>
    </row>
    <row r="248" spans="2:8" x14ac:dyDescent="0.25">
      <c r="B248" s="6" t="s">
        <v>155</v>
      </c>
      <c r="C248" s="6" t="s">
        <v>157</v>
      </c>
      <c r="D248" s="6" t="s">
        <v>197</v>
      </c>
      <c r="E248" s="8">
        <v>0.02</v>
      </c>
      <c r="F248" s="16" t="str">
        <f>IF(LEFT(Table2[[#This Row],[Time Period]],1)="Q","Quarterly","Annual")</f>
        <v>Quarterly</v>
      </c>
      <c r="G248" s="6" t="s">
        <v>165</v>
      </c>
      <c r="H248" s="7" t="s">
        <v>180</v>
      </c>
    </row>
    <row r="249" spans="2:8" x14ac:dyDescent="0.25">
      <c r="B249" s="6" t="s">
        <v>155</v>
      </c>
      <c r="C249" s="6" t="s">
        <v>147</v>
      </c>
      <c r="D249" s="6" t="s">
        <v>197</v>
      </c>
      <c r="E249" s="8">
        <v>0.05</v>
      </c>
      <c r="F249" s="16" t="str">
        <f>IF(LEFT(Table2[[#This Row],[Time Period]],1)="Q","Quarterly","Annual")</f>
        <v>Quarterly</v>
      </c>
      <c r="G249" s="6" t="s">
        <v>165</v>
      </c>
      <c r="H249" s="7" t="s">
        <v>180</v>
      </c>
    </row>
    <row r="250" spans="2:8" x14ac:dyDescent="0.25">
      <c r="B250" s="6" t="s">
        <v>155</v>
      </c>
      <c r="C250" s="6" t="s">
        <v>148</v>
      </c>
      <c r="D250" s="6" t="s">
        <v>197</v>
      </c>
      <c r="E250" s="8">
        <v>0.06</v>
      </c>
      <c r="F250" s="16" t="str">
        <f>IF(LEFT(Table2[[#This Row],[Time Period]],1)="Q","Quarterly","Annual")</f>
        <v>Quarterly</v>
      </c>
      <c r="G250" s="6" t="s">
        <v>165</v>
      </c>
      <c r="H250" s="7" t="s">
        <v>180</v>
      </c>
    </row>
    <row r="251" spans="2:8" x14ac:dyDescent="0.25">
      <c r="B251" s="6" t="s">
        <v>155</v>
      </c>
      <c r="C251" s="6" t="s">
        <v>149</v>
      </c>
      <c r="D251" s="6" t="s">
        <v>197</v>
      </c>
      <c r="E251" s="8">
        <v>0.09</v>
      </c>
      <c r="F251" s="16" t="str">
        <f>IF(LEFT(Table2[[#This Row],[Time Period]],1)="Q","Quarterly","Annual")</f>
        <v>Quarterly</v>
      </c>
      <c r="G251" s="6" t="s">
        <v>165</v>
      </c>
      <c r="H251" s="7" t="s">
        <v>180</v>
      </c>
    </row>
    <row r="252" spans="2:8" x14ac:dyDescent="0.25">
      <c r="B252" s="6" t="s">
        <v>155</v>
      </c>
      <c r="C252" s="6" t="s">
        <v>150</v>
      </c>
      <c r="D252" s="6" t="s">
        <v>197</v>
      </c>
      <c r="E252" s="8">
        <v>0.1</v>
      </c>
      <c r="F252" s="16" t="str">
        <f>IF(LEFT(Table2[[#This Row],[Time Period]],1)="Q","Quarterly","Annual")</f>
        <v>Quarterly</v>
      </c>
      <c r="G252" s="6" t="s">
        <v>165</v>
      </c>
      <c r="H252" s="7" t="s">
        <v>180</v>
      </c>
    </row>
    <row r="253" spans="2:8" x14ac:dyDescent="0.25">
      <c r="B253" s="6" t="s">
        <v>155</v>
      </c>
      <c r="C253" s="6" t="s">
        <v>151</v>
      </c>
      <c r="D253" s="6" t="s">
        <v>197</v>
      </c>
      <c r="E253" s="8">
        <v>0.1</v>
      </c>
      <c r="F253" s="16" t="str">
        <f>IF(LEFT(Table2[[#This Row],[Time Period]],1)="Q","Quarterly","Annual")</f>
        <v>Quarterly</v>
      </c>
      <c r="G253" s="6" t="s">
        <v>165</v>
      </c>
      <c r="H253" s="7" t="s">
        <v>180</v>
      </c>
    </row>
    <row r="254" spans="2:8" x14ac:dyDescent="0.25">
      <c r="B254" s="6" t="s">
        <v>155</v>
      </c>
      <c r="C254" s="6" t="s">
        <v>152</v>
      </c>
      <c r="D254" s="6" t="s">
        <v>197</v>
      </c>
      <c r="E254" s="8">
        <v>0.11</v>
      </c>
      <c r="F254" s="16" t="str">
        <f>IF(LEFT(Table2[[#This Row],[Time Period]],1)="Q","Quarterly","Annual")</f>
        <v>Quarterly</v>
      </c>
      <c r="G254" s="6" t="s">
        <v>165</v>
      </c>
      <c r="H254" s="7" t="s">
        <v>180</v>
      </c>
    </row>
    <row r="255" spans="2:8" x14ac:dyDescent="0.25">
      <c r="B255" s="6" t="s">
        <v>155</v>
      </c>
      <c r="C255" s="6" t="s">
        <v>153</v>
      </c>
      <c r="D255" s="6" t="s">
        <v>197</v>
      </c>
      <c r="E255" s="8">
        <v>0.06</v>
      </c>
      <c r="F255" s="16" t="str">
        <f>IF(LEFT(Table2[[#This Row],[Time Period]],1)="Q","Quarterly","Annual")</f>
        <v>Quarterly</v>
      </c>
      <c r="G255" s="6" t="s">
        <v>165</v>
      </c>
      <c r="H255" s="7" t="s">
        <v>180</v>
      </c>
    </row>
    <row r="256" spans="2:8" x14ac:dyDescent="0.25">
      <c r="B256" s="6" t="s">
        <v>155</v>
      </c>
      <c r="C256" s="6" t="s">
        <v>154</v>
      </c>
      <c r="D256" s="6" t="s">
        <v>197</v>
      </c>
      <c r="E256" s="8">
        <v>0.06</v>
      </c>
      <c r="F256" s="16" t="str">
        <f>IF(LEFT(Table2[[#This Row],[Time Period]],1)="Q","Quarterly","Annual")</f>
        <v>Quarterly</v>
      </c>
      <c r="G256" s="6" t="s">
        <v>165</v>
      </c>
      <c r="H256" s="7" t="s">
        <v>180</v>
      </c>
    </row>
    <row r="257" spans="2:8" x14ac:dyDescent="0.25">
      <c r="B257" s="6" t="s">
        <v>155</v>
      </c>
      <c r="C257" s="6" t="s">
        <v>186</v>
      </c>
      <c r="D257" s="6" t="s">
        <v>198</v>
      </c>
      <c r="E257" s="8">
        <v>-0.04</v>
      </c>
      <c r="F257" s="16" t="str">
        <f>IF(LEFT(Table2[[#This Row],[Time Period]],1)="Q","Quarterly","Annual")</f>
        <v>Quarterly</v>
      </c>
      <c r="G257" s="6" t="s">
        <v>165</v>
      </c>
      <c r="H257" s="7" t="s">
        <v>180</v>
      </c>
    </row>
    <row r="258" spans="2:8" x14ac:dyDescent="0.25">
      <c r="B258" s="6" t="s">
        <v>155</v>
      </c>
      <c r="C258" s="6" t="s">
        <v>187</v>
      </c>
      <c r="D258" s="6" t="s">
        <v>198</v>
      </c>
      <c r="E258" s="8">
        <v>-0.15</v>
      </c>
      <c r="F258" s="16" t="str">
        <f>IF(LEFT(Table2[[#This Row],[Time Period]],1)="Q","Quarterly","Annual")</f>
        <v>Quarterly</v>
      </c>
      <c r="G258" s="6" t="s">
        <v>165</v>
      </c>
      <c r="H258" s="7" t="s">
        <v>180</v>
      </c>
    </row>
    <row r="259" spans="2:8" x14ac:dyDescent="0.25">
      <c r="B259" s="6" t="s">
        <v>155</v>
      </c>
      <c r="C259" s="6" t="s">
        <v>188</v>
      </c>
      <c r="D259" s="6" t="s">
        <v>198</v>
      </c>
      <c r="E259" s="8">
        <v>-0.13</v>
      </c>
      <c r="F259" s="16" t="str">
        <f>IF(LEFT(Table2[[#This Row],[Time Period]],1)="Q","Quarterly","Annual")</f>
        <v>Quarterly</v>
      </c>
      <c r="G259" s="6" t="s">
        <v>165</v>
      </c>
      <c r="H259" s="7" t="s">
        <v>180</v>
      </c>
    </row>
    <row r="260" spans="2:8" x14ac:dyDescent="0.25">
      <c r="B260" s="6" t="s">
        <v>155</v>
      </c>
      <c r="C260" s="6" t="s">
        <v>189</v>
      </c>
      <c r="D260" s="6" t="s">
        <v>198</v>
      </c>
      <c r="E260" s="8">
        <v>-0.17</v>
      </c>
      <c r="F260" s="16" t="str">
        <f>IF(LEFT(Table2[[#This Row],[Time Period]],1)="Q","Quarterly","Annual")</f>
        <v>Quarterly</v>
      </c>
      <c r="G260" s="6" t="s">
        <v>165</v>
      </c>
      <c r="H260" s="7" t="s">
        <v>180</v>
      </c>
    </row>
    <row r="261" spans="2:8" x14ac:dyDescent="0.25">
      <c r="B261" s="6" t="s">
        <v>155</v>
      </c>
      <c r="C261" s="6" t="s">
        <v>190</v>
      </c>
      <c r="D261" s="6" t="s">
        <v>198</v>
      </c>
      <c r="E261" s="8">
        <v>-0.15</v>
      </c>
      <c r="F261" s="16" t="str">
        <f>IF(LEFT(Table2[[#This Row],[Time Period]],1)="Q","Quarterly","Annual")</f>
        <v>Quarterly</v>
      </c>
      <c r="G261" s="6" t="s">
        <v>165</v>
      </c>
      <c r="H261" s="7" t="s">
        <v>180</v>
      </c>
    </row>
    <row r="262" spans="2:8" x14ac:dyDescent="0.25">
      <c r="B262" s="6" t="s">
        <v>155</v>
      </c>
      <c r="C262" s="6" t="s">
        <v>191</v>
      </c>
      <c r="D262" s="6" t="s">
        <v>198</v>
      </c>
      <c r="E262" s="8">
        <v>-0.04</v>
      </c>
      <c r="F262" s="16" t="str">
        <f>IF(LEFT(Table2[[#This Row],[Time Period]],1)="Q","Quarterly","Annual")</f>
        <v>Quarterly</v>
      </c>
      <c r="G262" s="6" t="s">
        <v>165</v>
      </c>
      <c r="H262" s="7" t="s">
        <v>180</v>
      </c>
    </row>
    <row r="263" spans="2:8" x14ac:dyDescent="0.25">
      <c r="B263" s="6" t="s">
        <v>155</v>
      </c>
      <c r="C263" s="6" t="s">
        <v>192</v>
      </c>
      <c r="D263" s="6" t="s">
        <v>198</v>
      </c>
      <c r="E263" s="8">
        <v>0.01</v>
      </c>
      <c r="F263" s="16" t="str">
        <f>IF(LEFT(Table2[[#This Row],[Time Period]],1)="Q","Quarterly","Annual")</f>
        <v>Quarterly</v>
      </c>
      <c r="G263" s="6" t="s">
        <v>165</v>
      </c>
      <c r="H263" s="7" t="s">
        <v>180</v>
      </c>
    </row>
    <row r="264" spans="2:8" x14ac:dyDescent="0.25">
      <c r="B264" s="6" t="s">
        <v>155</v>
      </c>
      <c r="C264" s="6" t="s">
        <v>193</v>
      </c>
      <c r="D264" s="6" t="s">
        <v>198</v>
      </c>
      <c r="E264" s="8">
        <v>0.03</v>
      </c>
      <c r="F264" s="16" t="str">
        <f>IF(LEFT(Table2[[#This Row],[Time Period]],1)="Q","Quarterly","Annual")</f>
        <v>Quarterly</v>
      </c>
      <c r="G264" s="6" t="s">
        <v>165</v>
      </c>
      <c r="H264" s="7" t="s">
        <v>180</v>
      </c>
    </row>
    <row r="265" spans="2:8" x14ac:dyDescent="0.25">
      <c r="B265" s="6" t="s">
        <v>155</v>
      </c>
      <c r="C265" s="6" t="s">
        <v>194</v>
      </c>
      <c r="D265" s="6" t="s">
        <v>198</v>
      </c>
      <c r="E265" s="8">
        <v>0.04</v>
      </c>
      <c r="F265" s="16" t="str">
        <f>IF(LEFT(Table2[[#This Row],[Time Period]],1)="Q","Quarterly","Annual")</f>
        <v>Quarterly</v>
      </c>
      <c r="G265" s="6" t="s">
        <v>165</v>
      </c>
      <c r="H265" s="7" t="s">
        <v>180</v>
      </c>
    </row>
    <row r="266" spans="2:8" x14ac:dyDescent="0.25">
      <c r="B266" s="6" t="s">
        <v>155</v>
      </c>
      <c r="C266" s="6" t="s">
        <v>195</v>
      </c>
      <c r="D266" s="6" t="s">
        <v>198</v>
      </c>
      <c r="E266" s="8">
        <v>-0.01</v>
      </c>
      <c r="F266" s="16" t="str">
        <f>IF(LEFT(Table2[[#This Row],[Time Period]],1)="Q","Quarterly","Annual")</f>
        <v>Quarterly</v>
      </c>
      <c r="G266" s="6" t="s">
        <v>165</v>
      </c>
      <c r="H266" s="7" t="s">
        <v>180</v>
      </c>
    </row>
    <row r="267" spans="2:8" x14ac:dyDescent="0.25">
      <c r="B267" s="6" t="s">
        <v>155</v>
      </c>
      <c r="C267" s="6" t="s">
        <v>196</v>
      </c>
      <c r="D267" s="6" t="s">
        <v>198</v>
      </c>
      <c r="E267" s="8">
        <v>-0.01</v>
      </c>
      <c r="F267" s="16" t="str">
        <f>IF(LEFT(Table2[[#This Row],[Time Period]],1)="Q","Quarterly","Annual")</f>
        <v>Quarterly</v>
      </c>
      <c r="G267" s="6" t="s">
        <v>165</v>
      </c>
      <c r="H267" s="7" t="s">
        <v>180</v>
      </c>
    </row>
    <row r="268" spans="2:8" x14ac:dyDescent="0.25">
      <c r="B268" s="6" t="s">
        <v>155</v>
      </c>
      <c r="C268" s="6" t="s">
        <v>145</v>
      </c>
      <c r="D268" s="6" t="s">
        <v>198</v>
      </c>
      <c r="E268" s="8">
        <v>0.01</v>
      </c>
      <c r="F268" s="16" t="str">
        <f>IF(LEFT(Table2[[#This Row],[Time Period]],1)="Q","Quarterly","Annual")</f>
        <v>Quarterly</v>
      </c>
      <c r="G268" s="6" t="s">
        <v>165</v>
      </c>
      <c r="H268" s="7" t="s">
        <v>180</v>
      </c>
    </row>
    <row r="269" spans="2:8" x14ac:dyDescent="0.25">
      <c r="B269" s="6" t="s">
        <v>155</v>
      </c>
      <c r="C269" s="6" t="s">
        <v>157</v>
      </c>
      <c r="D269" s="6" t="s">
        <v>198</v>
      </c>
      <c r="E269" s="8">
        <v>-0.06</v>
      </c>
      <c r="F269" s="16" t="str">
        <f>IF(LEFT(Table2[[#This Row],[Time Period]],1)="Q","Quarterly","Annual")</f>
        <v>Quarterly</v>
      </c>
      <c r="G269" s="6" t="s">
        <v>165</v>
      </c>
      <c r="H269" s="7" t="s">
        <v>180</v>
      </c>
    </row>
    <row r="270" spans="2:8" x14ac:dyDescent="0.25">
      <c r="B270" s="6" t="s">
        <v>155</v>
      </c>
      <c r="C270" s="6" t="s">
        <v>147</v>
      </c>
      <c r="D270" s="6" t="s">
        <v>198</v>
      </c>
      <c r="E270" s="8">
        <v>-0.04</v>
      </c>
      <c r="F270" s="16" t="str">
        <f>IF(LEFT(Table2[[#This Row],[Time Period]],1)="Q","Quarterly","Annual")</f>
        <v>Quarterly</v>
      </c>
      <c r="G270" s="6" t="s">
        <v>165</v>
      </c>
      <c r="H270" s="7" t="s">
        <v>180</v>
      </c>
    </row>
    <row r="271" spans="2:8" x14ac:dyDescent="0.25">
      <c r="B271" s="6" t="s">
        <v>155</v>
      </c>
      <c r="C271" s="6" t="s">
        <v>148</v>
      </c>
      <c r="D271" s="6" t="s">
        <v>198</v>
      </c>
      <c r="E271" s="8">
        <v>-0.03</v>
      </c>
      <c r="F271" s="16" t="str">
        <f>IF(LEFT(Table2[[#This Row],[Time Period]],1)="Q","Quarterly","Annual")</f>
        <v>Quarterly</v>
      </c>
      <c r="G271" s="6" t="s">
        <v>165</v>
      </c>
      <c r="H271" s="7" t="s">
        <v>180</v>
      </c>
    </row>
    <row r="272" spans="2:8" x14ac:dyDescent="0.25">
      <c r="B272" s="6" t="s">
        <v>155</v>
      </c>
      <c r="C272" s="6" t="s">
        <v>149</v>
      </c>
      <c r="D272" s="6" t="s">
        <v>198</v>
      </c>
      <c r="E272" s="8">
        <v>0.01</v>
      </c>
      <c r="F272" s="16" t="str">
        <f>IF(LEFT(Table2[[#This Row],[Time Period]],1)="Q","Quarterly","Annual")</f>
        <v>Quarterly</v>
      </c>
      <c r="G272" s="6" t="s">
        <v>165</v>
      </c>
      <c r="H272" s="7" t="s">
        <v>180</v>
      </c>
    </row>
    <row r="273" spans="2:8" x14ac:dyDescent="0.25">
      <c r="B273" s="6" t="s">
        <v>155</v>
      </c>
      <c r="C273" s="6" t="s">
        <v>150</v>
      </c>
      <c r="D273" s="6" t="s">
        <v>198</v>
      </c>
      <c r="E273" s="8">
        <v>0.06</v>
      </c>
      <c r="F273" s="16" t="str">
        <f>IF(LEFT(Table2[[#This Row],[Time Period]],1)="Q","Quarterly","Annual")</f>
        <v>Quarterly</v>
      </c>
      <c r="G273" s="6" t="s">
        <v>165</v>
      </c>
      <c r="H273" s="7" t="s">
        <v>180</v>
      </c>
    </row>
    <row r="274" spans="2:8" x14ac:dyDescent="0.25">
      <c r="B274" s="6" t="s">
        <v>155</v>
      </c>
      <c r="C274" s="6" t="s">
        <v>151</v>
      </c>
      <c r="D274" s="6" t="s">
        <v>198</v>
      </c>
      <c r="E274" s="8">
        <v>0.08</v>
      </c>
      <c r="F274" s="16" t="str">
        <f>IF(LEFT(Table2[[#This Row],[Time Period]],1)="Q","Quarterly","Annual")</f>
        <v>Quarterly</v>
      </c>
      <c r="G274" s="6" t="s">
        <v>165</v>
      </c>
      <c r="H274" s="7" t="s">
        <v>180</v>
      </c>
    </row>
    <row r="275" spans="2:8" x14ac:dyDescent="0.25">
      <c r="B275" s="6" t="s">
        <v>155</v>
      </c>
      <c r="C275" s="6" t="s">
        <v>152</v>
      </c>
      <c r="D275" s="6" t="s">
        <v>198</v>
      </c>
      <c r="E275" s="8">
        <v>0.09</v>
      </c>
      <c r="F275" s="16" t="str">
        <f>IF(LEFT(Table2[[#This Row],[Time Period]],1)="Q","Quarterly","Annual")</f>
        <v>Quarterly</v>
      </c>
      <c r="G275" s="6" t="s">
        <v>165</v>
      </c>
      <c r="H275" s="7" t="s">
        <v>180</v>
      </c>
    </row>
    <row r="276" spans="2:8" x14ac:dyDescent="0.25">
      <c r="B276" s="6" t="s">
        <v>155</v>
      </c>
      <c r="C276" s="6" t="s">
        <v>153</v>
      </c>
      <c r="D276" s="6" t="s">
        <v>198</v>
      </c>
      <c r="E276" s="8">
        <v>0.04</v>
      </c>
      <c r="F276" s="16" t="str">
        <f>IF(LEFT(Table2[[#This Row],[Time Period]],1)="Q","Quarterly","Annual")</f>
        <v>Quarterly</v>
      </c>
      <c r="G276" s="6" t="s">
        <v>165</v>
      </c>
      <c r="H276" s="7" t="s">
        <v>180</v>
      </c>
    </row>
    <row r="277" spans="2:8" x14ac:dyDescent="0.25">
      <c r="B277" s="6" t="s">
        <v>155</v>
      </c>
      <c r="C277" s="6" t="s">
        <v>154</v>
      </c>
      <c r="D277" s="6" t="s">
        <v>198</v>
      </c>
      <c r="E277" s="8">
        <v>0.03</v>
      </c>
      <c r="F277" s="16" t="str">
        <f>IF(LEFT(Table2[[#This Row],[Time Period]],1)="Q","Quarterly","Annual")</f>
        <v>Quarterly</v>
      </c>
      <c r="G277" s="6" t="s">
        <v>165</v>
      </c>
      <c r="H277" s="7" t="s">
        <v>180</v>
      </c>
    </row>
    <row r="278" spans="2:8" x14ac:dyDescent="0.25">
      <c r="B278" s="6" t="s">
        <v>155</v>
      </c>
      <c r="C278" s="6" t="s">
        <v>186</v>
      </c>
      <c r="D278" s="6" t="s">
        <v>199</v>
      </c>
      <c r="E278" s="8">
        <v>0.18</v>
      </c>
      <c r="F278" s="16" t="str">
        <f>IF(LEFT(Table2[[#This Row],[Time Period]],1)="Q","Quarterly","Annual")</f>
        <v>Quarterly</v>
      </c>
      <c r="G278" s="6" t="s">
        <v>165</v>
      </c>
      <c r="H278" s="7" t="s">
        <v>180</v>
      </c>
    </row>
    <row r="279" spans="2:8" x14ac:dyDescent="0.25">
      <c r="B279" s="6" t="s">
        <v>155</v>
      </c>
      <c r="C279" s="6" t="s">
        <v>187</v>
      </c>
      <c r="D279" s="6" t="s">
        <v>199</v>
      </c>
      <c r="E279" s="8">
        <v>0.16</v>
      </c>
      <c r="F279" s="16" t="str">
        <f>IF(LEFT(Table2[[#This Row],[Time Period]],1)="Q","Quarterly","Annual")</f>
        <v>Quarterly</v>
      </c>
      <c r="G279" s="6" t="s">
        <v>165</v>
      </c>
      <c r="H279" s="7" t="s">
        <v>180</v>
      </c>
    </row>
    <row r="280" spans="2:8" x14ac:dyDescent="0.25">
      <c r="B280" s="6" t="s">
        <v>155</v>
      </c>
      <c r="C280" s="6" t="s">
        <v>188</v>
      </c>
      <c r="D280" s="6" t="s">
        <v>199</v>
      </c>
      <c r="E280" s="8">
        <v>0.16</v>
      </c>
      <c r="F280" s="16" t="str">
        <f>IF(LEFT(Table2[[#This Row],[Time Period]],1)="Q","Quarterly","Annual")</f>
        <v>Quarterly</v>
      </c>
      <c r="G280" s="6" t="s">
        <v>165</v>
      </c>
      <c r="H280" s="7" t="s">
        <v>180</v>
      </c>
    </row>
    <row r="281" spans="2:8" x14ac:dyDescent="0.25">
      <c r="B281" s="6" t="s">
        <v>155</v>
      </c>
      <c r="C281" s="6" t="s">
        <v>189</v>
      </c>
      <c r="D281" s="6" t="s">
        <v>199</v>
      </c>
      <c r="E281" s="8">
        <v>0.16</v>
      </c>
      <c r="F281" s="16" t="str">
        <f>IF(LEFT(Table2[[#This Row],[Time Period]],1)="Q","Quarterly","Annual")</f>
        <v>Quarterly</v>
      </c>
      <c r="G281" s="6" t="s">
        <v>165</v>
      </c>
      <c r="H281" s="7" t="s">
        <v>180</v>
      </c>
    </row>
    <row r="282" spans="2:8" x14ac:dyDescent="0.25">
      <c r="B282" s="6" t="s">
        <v>155</v>
      </c>
      <c r="C282" s="6" t="s">
        <v>190</v>
      </c>
      <c r="D282" s="6" t="s">
        <v>199</v>
      </c>
      <c r="E282" s="8">
        <v>0.17</v>
      </c>
      <c r="F282" s="16" t="str">
        <f>IF(LEFT(Table2[[#This Row],[Time Period]],1)="Q","Quarterly","Annual")</f>
        <v>Quarterly</v>
      </c>
      <c r="G282" s="6" t="s">
        <v>165</v>
      </c>
      <c r="H282" s="7" t="s">
        <v>180</v>
      </c>
    </row>
    <row r="283" spans="2:8" x14ac:dyDescent="0.25">
      <c r="B283" s="6" t="s">
        <v>155</v>
      </c>
      <c r="C283" s="6" t="s">
        <v>191</v>
      </c>
      <c r="D283" s="6" t="s">
        <v>199</v>
      </c>
      <c r="E283" s="8">
        <v>0.1</v>
      </c>
      <c r="F283" s="16" t="str">
        <f>IF(LEFT(Table2[[#This Row],[Time Period]],1)="Q","Quarterly","Annual")</f>
        <v>Quarterly</v>
      </c>
      <c r="G283" s="6" t="s">
        <v>165</v>
      </c>
      <c r="H283" s="7" t="s">
        <v>180</v>
      </c>
    </row>
    <row r="284" spans="2:8" x14ac:dyDescent="0.25">
      <c r="B284" s="6" t="s">
        <v>155</v>
      </c>
      <c r="C284" s="6" t="s">
        <v>192</v>
      </c>
      <c r="D284" s="6" t="s">
        <v>199</v>
      </c>
      <c r="E284" s="8">
        <v>0.09</v>
      </c>
      <c r="F284" s="16" t="str">
        <f>IF(LEFT(Table2[[#This Row],[Time Period]],1)="Q","Quarterly","Annual")</f>
        <v>Quarterly</v>
      </c>
      <c r="G284" s="6" t="s">
        <v>165</v>
      </c>
      <c r="H284" s="7" t="s">
        <v>180</v>
      </c>
    </row>
    <row r="285" spans="2:8" x14ac:dyDescent="0.25">
      <c r="B285" s="6" t="s">
        <v>155</v>
      </c>
      <c r="C285" s="6" t="s">
        <v>193</v>
      </c>
      <c r="D285" s="6" t="s">
        <v>199</v>
      </c>
      <c r="E285" s="8">
        <v>0.03</v>
      </c>
      <c r="F285" s="16" t="str">
        <f>IF(LEFT(Table2[[#This Row],[Time Period]],1)="Q","Quarterly","Annual")</f>
        <v>Quarterly</v>
      </c>
      <c r="G285" s="6" t="s">
        <v>165</v>
      </c>
      <c r="H285" s="7" t="s">
        <v>180</v>
      </c>
    </row>
    <row r="286" spans="2:8" x14ac:dyDescent="0.25">
      <c r="B286" s="6" t="s">
        <v>155</v>
      </c>
      <c r="C286" s="6" t="s">
        <v>194</v>
      </c>
      <c r="D286" s="6" t="s">
        <v>199</v>
      </c>
      <c r="E286" s="8">
        <v>0.04</v>
      </c>
      <c r="F286" s="16" t="str">
        <f>IF(LEFT(Table2[[#This Row],[Time Period]],1)="Q","Quarterly","Annual")</f>
        <v>Quarterly</v>
      </c>
      <c r="G286" s="6" t="s">
        <v>165</v>
      </c>
      <c r="H286" s="7" t="s">
        <v>180</v>
      </c>
    </row>
    <row r="287" spans="2:8" x14ac:dyDescent="0.25">
      <c r="B287" s="6" t="s">
        <v>155</v>
      </c>
      <c r="C287" s="6" t="s">
        <v>195</v>
      </c>
      <c r="D287" s="6" t="s">
        <v>199</v>
      </c>
      <c r="E287" s="8">
        <v>0.03</v>
      </c>
      <c r="F287" s="16" t="str">
        <f>IF(LEFT(Table2[[#This Row],[Time Period]],1)="Q","Quarterly","Annual")</f>
        <v>Quarterly</v>
      </c>
      <c r="G287" s="6" t="s">
        <v>165</v>
      </c>
      <c r="H287" s="7" t="s">
        <v>180</v>
      </c>
    </row>
    <row r="288" spans="2:8" x14ac:dyDescent="0.25">
      <c r="B288" s="6" t="s">
        <v>155</v>
      </c>
      <c r="C288" s="6" t="s">
        <v>196</v>
      </c>
      <c r="D288" s="6" t="s">
        <v>199</v>
      </c>
      <c r="E288" s="8">
        <v>0.05</v>
      </c>
      <c r="F288" s="16" t="str">
        <f>IF(LEFT(Table2[[#This Row],[Time Period]],1)="Q","Quarterly","Annual")</f>
        <v>Quarterly</v>
      </c>
      <c r="G288" s="6" t="s">
        <v>165</v>
      </c>
      <c r="H288" s="7" t="s">
        <v>180</v>
      </c>
    </row>
    <row r="289" spans="2:8" x14ac:dyDescent="0.25">
      <c r="B289" s="6" t="s">
        <v>155</v>
      </c>
      <c r="C289" s="6" t="s">
        <v>145</v>
      </c>
      <c r="D289" s="6" t="s">
        <v>199</v>
      </c>
      <c r="E289" s="8">
        <v>0.06</v>
      </c>
      <c r="F289" s="16" t="str">
        <f>IF(LEFT(Table2[[#This Row],[Time Period]],1)="Q","Quarterly","Annual")</f>
        <v>Quarterly</v>
      </c>
      <c r="G289" s="6" t="s">
        <v>165</v>
      </c>
      <c r="H289" s="7" t="s">
        <v>180</v>
      </c>
    </row>
    <row r="290" spans="2:8" x14ac:dyDescent="0.25">
      <c r="B290" s="6" t="s">
        <v>155</v>
      </c>
      <c r="C290" s="6" t="s">
        <v>157</v>
      </c>
      <c r="D290" s="6" t="s">
        <v>199</v>
      </c>
      <c r="E290" s="8">
        <v>0.08</v>
      </c>
      <c r="F290" s="16" t="str">
        <f>IF(LEFT(Table2[[#This Row],[Time Period]],1)="Q","Quarterly","Annual")</f>
        <v>Quarterly</v>
      </c>
      <c r="G290" s="6" t="s">
        <v>165</v>
      </c>
      <c r="H290" s="7" t="s">
        <v>180</v>
      </c>
    </row>
    <row r="291" spans="2:8" x14ac:dyDescent="0.25">
      <c r="B291" s="6" t="s">
        <v>155</v>
      </c>
      <c r="C291" s="6" t="s">
        <v>147</v>
      </c>
      <c r="D291" s="6" t="s">
        <v>199</v>
      </c>
      <c r="E291" s="8">
        <v>0.09</v>
      </c>
      <c r="F291" s="16" t="str">
        <f>IF(LEFT(Table2[[#This Row],[Time Period]],1)="Q","Quarterly","Annual")</f>
        <v>Quarterly</v>
      </c>
      <c r="G291" s="6" t="s">
        <v>165</v>
      </c>
      <c r="H291" s="7" t="s">
        <v>180</v>
      </c>
    </row>
    <row r="292" spans="2:8" x14ac:dyDescent="0.25">
      <c r="B292" s="6" t="s">
        <v>155</v>
      </c>
      <c r="C292" s="6" t="s">
        <v>148</v>
      </c>
      <c r="D292" s="6" t="s">
        <v>199</v>
      </c>
      <c r="E292" s="8">
        <v>0.09</v>
      </c>
      <c r="F292" s="16" t="str">
        <f>IF(LEFT(Table2[[#This Row],[Time Period]],1)="Q","Quarterly","Annual")</f>
        <v>Quarterly</v>
      </c>
      <c r="G292" s="6" t="s">
        <v>165</v>
      </c>
      <c r="H292" s="7" t="s">
        <v>180</v>
      </c>
    </row>
    <row r="293" spans="2:8" x14ac:dyDescent="0.25">
      <c r="B293" s="6" t="s">
        <v>155</v>
      </c>
      <c r="C293" s="6" t="s">
        <v>149</v>
      </c>
      <c r="D293" s="6" t="s">
        <v>199</v>
      </c>
      <c r="E293" s="8">
        <v>0.08</v>
      </c>
      <c r="F293" s="16" t="str">
        <f>IF(LEFT(Table2[[#This Row],[Time Period]],1)="Q","Quarterly","Annual")</f>
        <v>Quarterly</v>
      </c>
      <c r="G293" s="6" t="s">
        <v>165</v>
      </c>
      <c r="H293" s="7" t="s">
        <v>180</v>
      </c>
    </row>
    <row r="294" spans="2:8" x14ac:dyDescent="0.25">
      <c r="B294" s="6" t="s">
        <v>155</v>
      </c>
      <c r="C294" s="6" t="s">
        <v>150</v>
      </c>
      <c r="D294" s="6" t="s">
        <v>199</v>
      </c>
      <c r="E294" s="8">
        <v>0.05</v>
      </c>
      <c r="F294" s="16" t="str">
        <f>IF(LEFT(Table2[[#This Row],[Time Period]],1)="Q","Quarterly","Annual")</f>
        <v>Quarterly</v>
      </c>
      <c r="G294" s="6" t="s">
        <v>165</v>
      </c>
      <c r="H294" s="7" t="s">
        <v>180</v>
      </c>
    </row>
    <row r="295" spans="2:8" x14ac:dyDescent="0.25">
      <c r="B295" s="6" t="s">
        <v>155</v>
      </c>
      <c r="C295" s="6" t="s">
        <v>151</v>
      </c>
      <c r="D295" s="6" t="s">
        <v>199</v>
      </c>
      <c r="E295" s="8">
        <v>0.02</v>
      </c>
      <c r="F295" s="16" t="str">
        <f>IF(LEFT(Table2[[#This Row],[Time Period]],1)="Q","Quarterly","Annual")</f>
        <v>Quarterly</v>
      </c>
      <c r="G295" s="6" t="s">
        <v>165</v>
      </c>
      <c r="H295" s="7" t="s">
        <v>180</v>
      </c>
    </row>
    <row r="296" spans="2:8" x14ac:dyDescent="0.25">
      <c r="B296" s="6" t="s">
        <v>155</v>
      </c>
      <c r="C296" s="6" t="s">
        <v>152</v>
      </c>
      <c r="D296" s="6" t="s">
        <v>199</v>
      </c>
      <c r="E296" s="8">
        <v>0.03</v>
      </c>
      <c r="F296" s="16" t="str">
        <f>IF(LEFT(Table2[[#This Row],[Time Period]],1)="Q","Quarterly","Annual")</f>
        <v>Quarterly</v>
      </c>
      <c r="G296" s="6" t="s">
        <v>165</v>
      </c>
      <c r="H296" s="7" t="s">
        <v>180</v>
      </c>
    </row>
    <row r="297" spans="2:8" x14ac:dyDescent="0.25">
      <c r="B297" s="6" t="s">
        <v>155</v>
      </c>
      <c r="C297" s="6" t="s">
        <v>153</v>
      </c>
      <c r="D297" s="6" t="s">
        <v>199</v>
      </c>
      <c r="E297" s="8">
        <v>0.02</v>
      </c>
      <c r="F297" s="16" t="str">
        <f>IF(LEFT(Table2[[#This Row],[Time Period]],1)="Q","Quarterly","Annual")</f>
        <v>Quarterly</v>
      </c>
      <c r="G297" s="6" t="s">
        <v>165</v>
      </c>
      <c r="H297" s="7" t="s">
        <v>180</v>
      </c>
    </row>
    <row r="298" spans="2:8" x14ac:dyDescent="0.25">
      <c r="B298" s="6" t="s">
        <v>155</v>
      </c>
      <c r="C298" s="6" t="s">
        <v>154</v>
      </c>
      <c r="D298" s="6" t="s">
        <v>199</v>
      </c>
      <c r="E298" s="8">
        <v>0.03</v>
      </c>
      <c r="F298" s="16" t="str">
        <f>IF(LEFT(Table2[[#This Row],[Time Period]],1)="Q","Quarterly","Annual")</f>
        <v>Quarterly</v>
      </c>
      <c r="G298" s="6" t="s">
        <v>165</v>
      </c>
      <c r="H298" s="7" t="s">
        <v>180</v>
      </c>
    </row>
    <row r="299" spans="2:8" x14ac:dyDescent="0.25">
      <c r="B299" s="6" t="s">
        <v>155</v>
      </c>
      <c r="C299" s="6" t="s">
        <v>186</v>
      </c>
      <c r="D299" s="6" t="s">
        <v>172</v>
      </c>
      <c r="E299" s="8">
        <v>0.09</v>
      </c>
      <c r="F299" s="16" t="str">
        <f>IF(LEFT(Table2[[#This Row],[Time Period]],1)="Q","Quarterly","Annual")</f>
        <v>Quarterly</v>
      </c>
      <c r="G299" s="6" t="s">
        <v>165</v>
      </c>
      <c r="H299" s="7" t="s">
        <v>180</v>
      </c>
    </row>
    <row r="300" spans="2:8" x14ac:dyDescent="0.25">
      <c r="B300" s="6" t="s">
        <v>155</v>
      </c>
      <c r="C300" s="6" t="s">
        <v>187</v>
      </c>
      <c r="D300" s="6" t="s">
        <v>172</v>
      </c>
      <c r="E300" s="8">
        <v>0.06</v>
      </c>
      <c r="F300" s="16" t="str">
        <f>IF(LEFT(Table2[[#This Row],[Time Period]],1)="Q","Quarterly","Annual")</f>
        <v>Quarterly</v>
      </c>
      <c r="G300" s="6" t="s">
        <v>165</v>
      </c>
      <c r="H300" s="7" t="s">
        <v>180</v>
      </c>
    </row>
    <row r="301" spans="2:8" x14ac:dyDescent="0.25">
      <c r="B301" s="6" t="s">
        <v>155</v>
      </c>
      <c r="C301" s="6" t="s">
        <v>188</v>
      </c>
      <c r="D301" s="6" t="s">
        <v>172</v>
      </c>
      <c r="E301" s="8">
        <v>0.02</v>
      </c>
      <c r="F301" s="16" t="str">
        <f>IF(LEFT(Table2[[#This Row],[Time Period]],1)="Q","Quarterly","Annual")</f>
        <v>Quarterly</v>
      </c>
      <c r="G301" s="6" t="s">
        <v>165</v>
      </c>
      <c r="H301" s="7" t="s">
        <v>180</v>
      </c>
    </row>
    <row r="302" spans="2:8" x14ac:dyDescent="0.25">
      <c r="B302" s="6" t="s">
        <v>155</v>
      </c>
      <c r="C302" s="6" t="s">
        <v>189</v>
      </c>
      <c r="D302" s="6" t="s">
        <v>172</v>
      </c>
      <c r="E302" s="8">
        <v>0.02</v>
      </c>
      <c r="F302" s="16" t="str">
        <f>IF(LEFT(Table2[[#This Row],[Time Period]],1)="Q","Quarterly","Annual")</f>
        <v>Quarterly</v>
      </c>
      <c r="G302" s="6" t="s">
        <v>165</v>
      </c>
      <c r="H302" s="7" t="s">
        <v>180</v>
      </c>
    </row>
    <row r="303" spans="2:8" x14ac:dyDescent="0.25">
      <c r="B303" s="6" t="s">
        <v>155</v>
      </c>
      <c r="C303" s="6" t="s">
        <v>190</v>
      </c>
      <c r="D303" s="6" t="s">
        <v>172</v>
      </c>
      <c r="E303" s="8">
        <v>0.03</v>
      </c>
      <c r="F303" s="16" t="str">
        <f>IF(LEFT(Table2[[#This Row],[Time Period]],1)="Q","Quarterly","Annual")</f>
        <v>Quarterly</v>
      </c>
      <c r="G303" s="6" t="s">
        <v>165</v>
      </c>
      <c r="H303" s="7" t="s">
        <v>180</v>
      </c>
    </row>
    <row r="304" spans="2:8" x14ac:dyDescent="0.25">
      <c r="B304" s="6" t="s">
        <v>155</v>
      </c>
      <c r="C304" s="6" t="s">
        <v>191</v>
      </c>
      <c r="D304" s="6" t="s">
        <v>172</v>
      </c>
      <c r="E304" s="8">
        <v>0.03</v>
      </c>
      <c r="F304" s="16" t="str">
        <f>IF(LEFT(Table2[[#This Row],[Time Period]],1)="Q","Quarterly","Annual")</f>
        <v>Quarterly</v>
      </c>
      <c r="G304" s="6" t="s">
        <v>165</v>
      </c>
      <c r="H304" s="7" t="s">
        <v>180</v>
      </c>
    </row>
    <row r="305" spans="2:8" x14ac:dyDescent="0.25">
      <c r="B305" s="6" t="s">
        <v>155</v>
      </c>
      <c r="C305" s="6" t="s">
        <v>192</v>
      </c>
      <c r="D305" s="6" t="s">
        <v>172</v>
      </c>
      <c r="E305" s="8">
        <v>1.2E-2</v>
      </c>
      <c r="F305" s="16" t="str">
        <f>IF(LEFT(Table2[[#This Row],[Time Period]],1)="Q","Quarterly","Annual")</f>
        <v>Quarterly</v>
      </c>
      <c r="G305" s="6" t="s">
        <v>165</v>
      </c>
      <c r="H305" s="7" t="s">
        <v>180</v>
      </c>
    </row>
    <row r="306" spans="2:8" x14ac:dyDescent="0.25">
      <c r="B306" s="6" t="s">
        <v>155</v>
      </c>
      <c r="C306" s="6" t="s">
        <v>193</v>
      </c>
      <c r="D306" s="6" t="s">
        <v>172</v>
      </c>
      <c r="E306" s="8">
        <v>0.08</v>
      </c>
      <c r="F306" s="16" t="str">
        <f>IF(LEFT(Table2[[#This Row],[Time Period]],1)="Q","Quarterly","Annual")</f>
        <v>Quarterly</v>
      </c>
      <c r="G306" s="6" t="s">
        <v>165</v>
      </c>
      <c r="H306" s="7" t="s">
        <v>180</v>
      </c>
    </row>
    <row r="307" spans="2:8" x14ac:dyDescent="0.25">
      <c r="B307" s="6" t="s">
        <v>155</v>
      </c>
      <c r="C307" s="6" t="s">
        <v>194</v>
      </c>
      <c r="D307" s="6" t="s">
        <v>172</v>
      </c>
      <c r="E307" s="8">
        <v>0.08</v>
      </c>
      <c r="F307" s="16" t="str">
        <f>IF(LEFT(Table2[[#This Row],[Time Period]],1)="Q","Quarterly","Annual")</f>
        <v>Quarterly</v>
      </c>
      <c r="G307" s="6" t="s">
        <v>165</v>
      </c>
      <c r="H307" s="7" t="s">
        <v>180</v>
      </c>
    </row>
    <row r="308" spans="2:8" x14ac:dyDescent="0.25">
      <c r="B308" s="6" t="s">
        <v>155</v>
      </c>
      <c r="C308" s="6" t="s">
        <v>195</v>
      </c>
      <c r="D308" s="6" t="s">
        <v>172</v>
      </c>
      <c r="E308" s="8">
        <v>0.02</v>
      </c>
      <c r="F308" s="16" t="str">
        <f>IF(LEFT(Table2[[#This Row],[Time Period]],1)="Q","Quarterly","Annual")</f>
        <v>Quarterly</v>
      </c>
      <c r="G308" s="6" t="s">
        <v>165</v>
      </c>
      <c r="H308" s="7" t="s">
        <v>180</v>
      </c>
    </row>
    <row r="309" spans="2:8" x14ac:dyDescent="0.25">
      <c r="B309" s="6" t="s">
        <v>155</v>
      </c>
      <c r="C309" s="6" t="s">
        <v>196</v>
      </c>
      <c r="D309" s="6" t="s">
        <v>172</v>
      </c>
      <c r="E309" s="8">
        <v>0.08</v>
      </c>
      <c r="F309" s="16" t="str">
        <f>IF(LEFT(Table2[[#This Row],[Time Period]],1)="Q","Quarterly","Annual")</f>
        <v>Quarterly</v>
      </c>
      <c r="G309" s="6" t="s">
        <v>165</v>
      </c>
      <c r="H309" s="7" t="s">
        <v>180</v>
      </c>
    </row>
    <row r="310" spans="2:8" x14ac:dyDescent="0.25">
      <c r="B310" s="6" t="s">
        <v>155</v>
      </c>
      <c r="C310" s="6" t="s">
        <v>145</v>
      </c>
      <c r="D310" s="6" t="s">
        <v>172</v>
      </c>
      <c r="E310" s="8">
        <v>0.09</v>
      </c>
      <c r="F310" s="16" t="str">
        <f>IF(LEFT(Table2[[#This Row],[Time Period]],1)="Q","Quarterly","Annual")</f>
        <v>Quarterly</v>
      </c>
      <c r="G310" s="6" t="s">
        <v>165</v>
      </c>
      <c r="H310" s="7" t="s">
        <v>180</v>
      </c>
    </row>
    <row r="311" spans="2:8" x14ac:dyDescent="0.25">
      <c r="B311" s="6" t="s">
        <v>155</v>
      </c>
      <c r="C311" s="6" t="s">
        <v>157</v>
      </c>
      <c r="D311" s="6" t="s">
        <v>172</v>
      </c>
      <c r="E311" s="8">
        <v>0.02</v>
      </c>
      <c r="F311" s="16" t="str">
        <f>IF(LEFT(Table2[[#This Row],[Time Period]],1)="Q","Quarterly","Annual")</f>
        <v>Quarterly</v>
      </c>
      <c r="G311" s="6" t="s">
        <v>165</v>
      </c>
      <c r="H311" s="7" t="s">
        <v>180</v>
      </c>
    </row>
    <row r="312" spans="2:8" x14ac:dyDescent="0.25">
      <c r="B312" s="6" t="s">
        <v>155</v>
      </c>
      <c r="C312" s="6" t="s">
        <v>147</v>
      </c>
      <c r="D312" s="6" t="s">
        <v>172</v>
      </c>
      <c r="E312" s="8">
        <v>0.08</v>
      </c>
      <c r="F312" s="16" t="str">
        <f>IF(LEFT(Table2[[#This Row],[Time Period]],1)="Q","Quarterly","Annual")</f>
        <v>Quarterly</v>
      </c>
      <c r="G312" s="6" t="s">
        <v>165</v>
      </c>
      <c r="H312" s="7" t="s">
        <v>180</v>
      </c>
    </row>
    <row r="313" spans="2:8" x14ac:dyDescent="0.25">
      <c r="B313" s="6" t="s">
        <v>155</v>
      </c>
      <c r="C313" s="6" t="s">
        <v>148</v>
      </c>
      <c r="D313" s="6" t="s">
        <v>172</v>
      </c>
      <c r="E313" s="8">
        <v>0.08</v>
      </c>
      <c r="F313" s="16" t="str">
        <f>IF(LEFT(Table2[[#This Row],[Time Period]],1)="Q","Quarterly","Annual")</f>
        <v>Quarterly</v>
      </c>
      <c r="G313" s="6" t="s">
        <v>165</v>
      </c>
      <c r="H313" s="7" t="s">
        <v>180</v>
      </c>
    </row>
    <row r="314" spans="2:8" x14ac:dyDescent="0.25">
      <c r="B314" s="6" t="s">
        <v>155</v>
      </c>
      <c r="C314" s="6" t="s">
        <v>149</v>
      </c>
      <c r="D314" s="6" t="s">
        <v>172</v>
      </c>
      <c r="E314" s="8">
        <v>0.09</v>
      </c>
      <c r="F314" s="16" t="str">
        <f>IF(LEFT(Table2[[#This Row],[Time Period]],1)="Q","Quarterly","Annual")</f>
        <v>Quarterly</v>
      </c>
      <c r="G314" s="6" t="s">
        <v>165</v>
      </c>
      <c r="H314" s="7" t="s">
        <v>180</v>
      </c>
    </row>
    <row r="315" spans="2:8" x14ac:dyDescent="0.25">
      <c r="B315" s="6" t="s">
        <v>155</v>
      </c>
      <c r="C315" s="6" t="s">
        <v>150</v>
      </c>
      <c r="D315" s="6" t="s">
        <v>172</v>
      </c>
      <c r="E315" s="8">
        <v>0.09</v>
      </c>
      <c r="F315" s="16" t="str">
        <f>IF(LEFT(Table2[[#This Row],[Time Period]],1)="Q","Quarterly","Annual")</f>
        <v>Quarterly</v>
      </c>
      <c r="G315" s="6" t="s">
        <v>165</v>
      </c>
      <c r="H315" s="7" t="s">
        <v>180</v>
      </c>
    </row>
    <row r="316" spans="2:8" x14ac:dyDescent="0.25">
      <c r="B316" s="6" t="s">
        <v>155</v>
      </c>
      <c r="C316" s="6" t="s">
        <v>151</v>
      </c>
      <c r="D316" s="6" t="s">
        <v>172</v>
      </c>
      <c r="E316" s="8">
        <v>0.09</v>
      </c>
      <c r="F316" s="16" t="str">
        <f>IF(LEFT(Table2[[#This Row],[Time Period]],1)="Q","Quarterly","Annual")</f>
        <v>Quarterly</v>
      </c>
      <c r="G316" s="6" t="s">
        <v>165</v>
      </c>
      <c r="H316" s="7" t="s">
        <v>180</v>
      </c>
    </row>
    <row r="317" spans="2:8" x14ac:dyDescent="0.25">
      <c r="B317" s="6" t="s">
        <v>155</v>
      </c>
      <c r="C317" s="6" t="s">
        <v>152</v>
      </c>
      <c r="D317" s="6" t="s">
        <v>172</v>
      </c>
      <c r="E317" s="8">
        <v>0.1</v>
      </c>
      <c r="F317" s="16" t="str">
        <f>IF(LEFT(Table2[[#This Row],[Time Period]],1)="Q","Quarterly","Annual")</f>
        <v>Quarterly</v>
      </c>
      <c r="G317" s="6" t="s">
        <v>165</v>
      </c>
      <c r="H317" s="7" t="s">
        <v>180</v>
      </c>
    </row>
    <row r="318" spans="2:8" x14ac:dyDescent="0.25">
      <c r="B318" s="6" t="s">
        <v>155</v>
      </c>
      <c r="C318" s="6" t="s">
        <v>153</v>
      </c>
      <c r="D318" s="6" t="s">
        <v>172</v>
      </c>
      <c r="E318" s="8">
        <v>0.08</v>
      </c>
      <c r="F318" s="16" t="str">
        <f>IF(LEFT(Table2[[#This Row],[Time Period]],1)="Q","Quarterly","Annual")</f>
        <v>Quarterly</v>
      </c>
      <c r="G318" s="6" t="s">
        <v>165</v>
      </c>
      <c r="H318" s="7" t="s">
        <v>180</v>
      </c>
    </row>
    <row r="319" spans="2:8" x14ac:dyDescent="0.25">
      <c r="B319" s="6" t="s">
        <v>155</v>
      </c>
      <c r="C319" s="6" t="s">
        <v>154</v>
      </c>
      <c r="D319" s="6" t="s">
        <v>172</v>
      </c>
      <c r="E319" s="8">
        <v>7.0000000000000007E-2</v>
      </c>
      <c r="F319" s="16" t="str">
        <f>IF(LEFT(Table2[[#This Row],[Time Period]],1)="Q","Quarterly","Annual")</f>
        <v>Quarterly</v>
      </c>
      <c r="G319" s="6" t="s">
        <v>165</v>
      </c>
      <c r="H319" s="7" t="s">
        <v>180</v>
      </c>
    </row>
    <row r="320" spans="2:8" x14ac:dyDescent="0.25">
      <c r="B320" s="6" t="s">
        <v>155</v>
      </c>
      <c r="C320" s="6" t="s">
        <v>186</v>
      </c>
      <c r="D320" s="6" t="s">
        <v>16</v>
      </c>
      <c r="E320" s="8">
        <v>0.11</v>
      </c>
      <c r="F320" s="16" t="str">
        <f>IF(LEFT(Table2[[#This Row],[Time Period]],1)="Q","Quarterly","Annual")</f>
        <v>Quarterly</v>
      </c>
      <c r="G320" s="6" t="s">
        <v>166</v>
      </c>
      <c r="H320" s="7" t="s">
        <v>180</v>
      </c>
    </row>
    <row r="321" spans="2:8" x14ac:dyDescent="0.25">
      <c r="B321" s="6" t="s">
        <v>155</v>
      </c>
      <c r="C321" s="6" t="s">
        <v>187</v>
      </c>
      <c r="D321" s="6" t="s">
        <v>16</v>
      </c>
      <c r="E321" s="8">
        <v>0.11</v>
      </c>
      <c r="F321" s="16" t="str">
        <f>IF(LEFT(Table2[[#This Row],[Time Period]],1)="Q","Quarterly","Annual")</f>
        <v>Quarterly</v>
      </c>
      <c r="G321" s="6" t="s">
        <v>166</v>
      </c>
      <c r="H321" s="7" t="s">
        <v>180</v>
      </c>
    </row>
    <row r="322" spans="2:8" x14ac:dyDescent="0.25">
      <c r="B322" s="6" t="s">
        <v>155</v>
      </c>
      <c r="C322" s="6" t="s">
        <v>188</v>
      </c>
      <c r="D322" s="6" t="s">
        <v>16</v>
      </c>
      <c r="E322" s="8">
        <v>0.13</v>
      </c>
      <c r="F322" s="16" t="str">
        <f>IF(LEFT(Table2[[#This Row],[Time Period]],1)="Q","Quarterly","Annual")</f>
        <v>Quarterly</v>
      </c>
      <c r="G322" s="6" t="s">
        <v>166</v>
      </c>
      <c r="H322" s="7" t="s">
        <v>180</v>
      </c>
    </row>
    <row r="323" spans="2:8" x14ac:dyDescent="0.25">
      <c r="B323" s="6" t="s">
        <v>155</v>
      </c>
      <c r="C323" s="6" t="s">
        <v>189</v>
      </c>
      <c r="D323" s="6" t="s">
        <v>16</v>
      </c>
      <c r="E323" s="8">
        <v>0.12</v>
      </c>
      <c r="F323" s="16" t="str">
        <f>IF(LEFT(Table2[[#This Row],[Time Period]],1)="Q","Quarterly","Annual")</f>
        <v>Quarterly</v>
      </c>
      <c r="G323" s="6" t="s">
        <v>166</v>
      </c>
      <c r="H323" s="7" t="s">
        <v>180</v>
      </c>
    </row>
    <row r="324" spans="2:8" x14ac:dyDescent="0.25">
      <c r="B324" s="6" t="s">
        <v>155</v>
      </c>
      <c r="C324" s="6" t="s">
        <v>190</v>
      </c>
      <c r="D324" s="6" t="s">
        <v>16</v>
      </c>
      <c r="E324" s="8">
        <v>7.0000000000000007E-2</v>
      </c>
      <c r="F324" s="16" t="str">
        <f>IF(LEFT(Table2[[#This Row],[Time Period]],1)="Q","Quarterly","Annual")</f>
        <v>Quarterly</v>
      </c>
      <c r="G324" s="6" t="s">
        <v>166</v>
      </c>
      <c r="H324" s="7" t="s">
        <v>180</v>
      </c>
    </row>
    <row r="325" spans="2:8" x14ac:dyDescent="0.25">
      <c r="B325" s="6" t="s">
        <v>155</v>
      </c>
      <c r="C325" s="6" t="s">
        <v>191</v>
      </c>
      <c r="D325" s="6" t="s">
        <v>16</v>
      </c>
      <c r="E325" s="8">
        <v>7.0000000000000007E-2</v>
      </c>
      <c r="F325" s="16" t="str">
        <f>IF(LEFT(Table2[[#This Row],[Time Period]],1)="Q","Quarterly","Annual")</f>
        <v>Quarterly</v>
      </c>
      <c r="G325" s="6" t="s">
        <v>166</v>
      </c>
      <c r="H325" s="7" t="s">
        <v>180</v>
      </c>
    </row>
    <row r="326" spans="2:8" x14ac:dyDescent="0.25">
      <c r="B326" s="6" t="s">
        <v>155</v>
      </c>
      <c r="C326" s="6" t="s">
        <v>192</v>
      </c>
      <c r="D326" s="6" t="s">
        <v>16</v>
      </c>
      <c r="E326" s="8">
        <v>0.05</v>
      </c>
      <c r="F326" s="16" t="str">
        <f>IF(LEFT(Table2[[#This Row],[Time Period]],1)="Q","Quarterly","Annual")</f>
        <v>Quarterly</v>
      </c>
      <c r="G326" s="6" t="s">
        <v>166</v>
      </c>
      <c r="H326" s="7" t="s">
        <v>180</v>
      </c>
    </row>
    <row r="327" spans="2:8" x14ac:dyDescent="0.25">
      <c r="B327" s="6" t="s">
        <v>155</v>
      </c>
      <c r="C327" s="6" t="s">
        <v>193</v>
      </c>
      <c r="D327" s="6" t="s">
        <v>16</v>
      </c>
      <c r="E327" s="8">
        <v>0.1</v>
      </c>
      <c r="F327" s="16" t="str">
        <f>IF(LEFT(Table2[[#This Row],[Time Period]],1)="Q","Quarterly","Annual")</f>
        <v>Quarterly</v>
      </c>
      <c r="G327" s="6" t="s">
        <v>166</v>
      </c>
      <c r="H327" s="7" t="s">
        <v>180</v>
      </c>
    </row>
    <row r="328" spans="2:8" x14ac:dyDescent="0.25">
      <c r="B328" s="6" t="s">
        <v>155</v>
      </c>
      <c r="C328" s="6" t="s">
        <v>194</v>
      </c>
      <c r="D328" s="6" t="s">
        <v>16</v>
      </c>
      <c r="E328" s="8">
        <v>0.13</v>
      </c>
      <c r="F328" s="16" t="str">
        <f>IF(LEFT(Table2[[#This Row],[Time Period]],1)="Q","Quarterly","Annual")</f>
        <v>Quarterly</v>
      </c>
      <c r="G328" s="6" t="s">
        <v>166</v>
      </c>
      <c r="H328" s="7" t="s">
        <v>180</v>
      </c>
    </row>
    <row r="329" spans="2:8" x14ac:dyDescent="0.25">
      <c r="B329" s="6" t="s">
        <v>155</v>
      </c>
      <c r="C329" s="6" t="s">
        <v>195</v>
      </c>
      <c r="D329" s="6" t="s">
        <v>16</v>
      </c>
      <c r="E329" s="8">
        <v>0.03</v>
      </c>
      <c r="F329" s="16" t="str">
        <f>IF(LEFT(Table2[[#This Row],[Time Period]],1)="Q","Quarterly","Annual")</f>
        <v>Quarterly</v>
      </c>
      <c r="G329" s="6" t="s">
        <v>166</v>
      </c>
      <c r="H329" s="7" t="s">
        <v>180</v>
      </c>
    </row>
    <row r="330" spans="2:8" x14ac:dyDescent="0.25">
      <c r="B330" s="6" t="s">
        <v>155</v>
      </c>
      <c r="C330" s="6" t="s">
        <v>196</v>
      </c>
      <c r="D330" s="6" t="s">
        <v>16</v>
      </c>
      <c r="E330" s="8">
        <v>0.06</v>
      </c>
      <c r="F330" s="16" t="str">
        <f>IF(LEFT(Table2[[#This Row],[Time Period]],1)="Q","Quarterly","Annual")</f>
        <v>Quarterly</v>
      </c>
      <c r="G330" s="6" t="s">
        <v>166</v>
      </c>
      <c r="H330" s="7" t="s">
        <v>180</v>
      </c>
    </row>
    <row r="331" spans="2:8" x14ac:dyDescent="0.25">
      <c r="B331" s="6" t="s">
        <v>155</v>
      </c>
      <c r="C331" s="6" t="s">
        <v>145</v>
      </c>
      <c r="D331" s="6" t="s">
        <v>16</v>
      </c>
      <c r="E331" s="8">
        <v>0.09</v>
      </c>
      <c r="F331" s="16" t="str">
        <f>IF(LEFT(Table2[[#This Row],[Time Period]],1)="Q","Quarterly","Annual")</f>
        <v>Quarterly</v>
      </c>
      <c r="G331" s="6" t="s">
        <v>166</v>
      </c>
      <c r="H331" s="7" t="s">
        <v>180</v>
      </c>
    </row>
    <row r="332" spans="2:8" x14ac:dyDescent="0.25">
      <c r="B332" s="6" t="s">
        <v>155</v>
      </c>
      <c r="C332" s="6" t="s">
        <v>157</v>
      </c>
      <c r="D332" s="6" t="s">
        <v>16</v>
      </c>
      <c r="E332" s="8">
        <v>0.1</v>
      </c>
      <c r="F332" s="16" t="str">
        <f>IF(LEFT(Table2[[#This Row],[Time Period]],1)="Q","Quarterly","Annual")</f>
        <v>Quarterly</v>
      </c>
      <c r="G332" s="6" t="s">
        <v>166</v>
      </c>
      <c r="H332" s="7" t="s">
        <v>180</v>
      </c>
    </row>
    <row r="333" spans="2:8" x14ac:dyDescent="0.25">
      <c r="B333" s="6" t="s">
        <v>155</v>
      </c>
      <c r="C333" s="6" t="s">
        <v>147</v>
      </c>
      <c r="D333" s="6" t="s">
        <v>16</v>
      </c>
      <c r="E333" s="8">
        <v>0.16</v>
      </c>
      <c r="F333" s="16" t="str">
        <f>IF(LEFT(Table2[[#This Row],[Time Period]],1)="Q","Quarterly","Annual")</f>
        <v>Quarterly</v>
      </c>
      <c r="G333" s="6" t="s">
        <v>166</v>
      </c>
      <c r="H333" s="7" t="s">
        <v>180</v>
      </c>
    </row>
    <row r="334" spans="2:8" x14ac:dyDescent="0.25">
      <c r="B334" s="6" t="s">
        <v>155</v>
      </c>
      <c r="C334" s="6" t="s">
        <v>148</v>
      </c>
      <c r="D334" s="6" t="s">
        <v>16</v>
      </c>
      <c r="E334" s="8">
        <v>0.1</v>
      </c>
      <c r="F334" s="16" t="str">
        <f>IF(LEFT(Table2[[#This Row],[Time Period]],1)="Q","Quarterly","Annual")</f>
        <v>Quarterly</v>
      </c>
      <c r="G334" s="6" t="s">
        <v>166</v>
      </c>
      <c r="H334" s="7" t="s">
        <v>180</v>
      </c>
    </row>
    <row r="335" spans="2:8" x14ac:dyDescent="0.25">
      <c r="B335" s="6" t="s">
        <v>155</v>
      </c>
      <c r="C335" s="6" t="s">
        <v>149</v>
      </c>
      <c r="D335" s="6" t="s">
        <v>16</v>
      </c>
      <c r="E335" s="8">
        <v>0.14000000000000001</v>
      </c>
      <c r="F335" s="16" t="str">
        <f>IF(LEFT(Table2[[#This Row],[Time Period]],1)="Q","Quarterly","Annual")</f>
        <v>Quarterly</v>
      </c>
      <c r="G335" s="6" t="s">
        <v>166</v>
      </c>
      <c r="H335" s="7" t="s">
        <v>180</v>
      </c>
    </row>
    <row r="336" spans="2:8" x14ac:dyDescent="0.25">
      <c r="B336" s="6" t="s">
        <v>155</v>
      </c>
      <c r="C336" s="6" t="s">
        <v>150</v>
      </c>
      <c r="D336" s="6" t="s">
        <v>16</v>
      </c>
      <c r="E336" s="8">
        <v>0.13</v>
      </c>
      <c r="F336" s="16" t="str">
        <f>IF(LEFT(Table2[[#This Row],[Time Period]],1)="Q","Quarterly","Annual")</f>
        <v>Quarterly</v>
      </c>
      <c r="G336" s="6" t="s">
        <v>166</v>
      </c>
      <c r="H336" s="7" t="s">
        <v>180</v>
      </c>
    </row>
    <row r="337" spans="2:8" x14ac:dyDescent="0.25">
      <c r="B337" s="6" t="s">
        <v>155</v>
      </c>
      <c r="C337" s="6" t="s">
        <v>151</v>
      </c>
      <c r="D337" s="6" t="s">
        <v>16</v>
      </c>
      <c r="E337" s="8">
        <v>0.11</v>
      </c>
      <c r="F337" s="16" t="str">
        <f>IF(LEFT(Table2[[#This Row],[Time Period]],1)="Q","Quarterly","Annual")</f>
        <v>Quarterly</v>
      </c>
      <c r="G337" s="6" t="s">
        <v>166</v>
      </c>
      <c r="H337" s="7" t="s">
        <v>180</v>
      </c>
    </row>
    <row r="338" spans="2:8" x14ac:dyDescent="0.25">
      <c r="B338" s="6" t="s">
        <v>155</v>
      </c>
      <c r="C338" s="6" t="s">
        <v>152</v>
      </c>
      <c r="D338" s="6" t="s">
        <v>16</v>
      </c>
      <c r="E338" s="8">
        <v>0.12</v>
      </c>
      <c r="F338" s="16" t="str">
        <f>IF(LEFT(Table2[[#This Row],[Time Period]],1)="Q","Quarterly","Annual")</f>
        <v>Quarterly</v>
      </c>
      <c r="G338" s="6" t="s">
        <v>166</v>
      </c>
      <c r="H338" s="7" t="s">
        <v>180</v>
      </c>
    </row>
    <row r="339" spans="2:8" x14ac:dyDescent="0.25">
      <c r="B339" s="6" t="s">
        <v>155</v>
      </c>
      <c r="C339" s="6" t="s">
        <v>153</v>
      </c>
      <c r="D339" s="6" t="s">
        <v>16</v>
      </c>
      <c r="E339" s="8">
        <v>0.08</v>
      </c>
      <c r="F339" s="16" t="str">
        <f>IF(LEFT(Table2[[#This Row],[Time Period]],1)="Q","Quarterly","Annual")</f>
        <v>Quarterly</v>
      </c>
      <c r="G339" s="6" t="s">
        <v>166</v>
      </c>
      <c r="H339" s="7" t="s">
        <v>180</v>
      </c>
    </row>
    <row r="340" spans="2:8" x14ac:dyDescent="0.25">
      <c r="B340" s="6" t="s">
        <v>155</v>
      </c>
      <c r="C340" s="6" t="s">
        <v>154</v>
      </c>
      <c r="D340" s="6" t="s">
        <v>16</v>
      </c>
      <c r="E340" s="8">
        <v>7.0000000000000007E-2</v>
      </c>
      <c r="F340" s="16" t="str">
        <f>IF(LEFT(Table2[[#This Row],[Time Period]],1)="Q","Quarterly","Annual")</f>
        <v>Quarterly</v>
      </c>
      <c r="G340" s="6" t="s">
        <v>166</v>
      </c>
      <c r="H340" s="7" t="s">
        <v>180</v>
      </c>
    </row>
    <row r="341" spans="2:8" x14ac:dyDescent="0.25">
      <c r="B341" s="6" t="s">
        <v>155</v>
      </c>
      <c r="C341" s="6" t="s">
        <v>186</v>
      </c>
      <c r="D341" s="6" t="s">
        <v>16</v>
      </c>
      <c r="E341" s="8">
        <v>0.05</v>
      </c>
      <c r="F341" s="16" t="str">
        <f>IF(LEFT(Table2[[#This Row],[Time Period]],1)="Q","Quarterly","Annual")</f>
        <v>Quarterly</v>
      </c>
      <c r="G341" s="6" t="s">
        <v>167</v>
      </c>
      <c r="H341" s="7" t="s">
        <v>180</v>
      </c>
    </row>
    <row r="342" spans="2:8" x14ac:dyDescent="0.25">
      <c r="B342" s="6" t="s">
        <v>155</v>
      </c>
      <c r="C342" s="6" t="s">
        <v>187</v>
      </c>
      <c r="D342" s="6" t="s">
        <v>16</v>
      </c>
      <c r="E342" s="8">
        <v>0.08</v>
      </c>
      <c r="F342" s="16" t="str">
        <f>IF(LEFT(Table2[[#This Row],[Time Period]],1)="Q","Quarterly","Annual")</f>
        <v>Quarterly</v>
      </c>
      <c r="G342" s="6" t="s">
        <v>167</v>
      </c>
      <c r="H342" s="7" t="s">
        <v>180</v>
      </c>
    </row>
    <row r="343" spans="2:8" x14ac:dyDescent="0.25">
      <c r="B343" s="6" t="s">
        <v>155</v>
      </c>
      <c r="C343" s="6" t="s">
        <v>188</v>
      </c>
      <c r="D343" s="6" t="s">
        <v>16</v>
      </c>
      <c r="E343" s="8">
        <v>0.16</v>
      </c>
      <c r="F343" s="16" t="str">
        <f>IF(LEFT(Table2[[#This Row],[Time Period]],1)="Q","Quarterly","Annual")</f>
        <v>Quarterly</v>
      </c>
      <c r="G343" s="6" t="s">
        <v>167</v>
      </c>
      <c r="H343" s="7" t="s">
        <v>180</v>
      </c>
    </row>
    <row r="344" spans="2:8" x14ac:dyDescent="0.25">
      <c r="B344" s="6" t="s">
        <v>155</v>
      </c>
      <c r="C344" s="6" t="s">
        <v>189</v>
      </c>
      <c r="D344" s="6" t="s">
        <v>16</v>
      </c>
      <c r="E344" s="8">
        <v>0.16</v>
      </c>
      <c r="F344" s="16" t="str">
        <f>IF(LEFT(Table2[[#This Row],[Time Period]],1)="Q","Quarterly","Annual")</f>
        <v>Quarterly</v>
      </c>
      <c r="G344" s="6" t="s">
        <v>167</v>
      </c>
      <c r="H344" s="7" t="s">
        <v>180</v>
      </c>
    </row>
    <row r="345" spans="2:8" x14ac:dyDescent="0.25">
      <c r="B345" s="6" t="s">
        <v>155</v>
      </c>
      <c r="C345" s="6" t="s">
        <v>190</v>
      </c>
      <c r="D345" s="6" t="s">
        <v>16</v>
      </c>
      <c r="E345" s="8">
        <v>0.11</v>
      </c>
      <c r="F345" s="16" t="str">
        <f>IF(LEFT(Table2[[#This Row],[Time Period]],1)="Q","Quarterly","Annual")</f>
        <v>Quarterly</v>
      </c>
      <c r="G345" s="6" t="s">
        <v>167</v>
      </c>
      <c r="H345" s="7" t="s">
        <v>180</v>
      </c>
    </row>
    <row r="346" spans="2:8" x14ac:dyDescent="0.25">
      <c r="B346" s="6" t="s">
        <v>155</v>
      </c>
      <c r="C346" s="6" t="s">
        <v>191</v>
      </c>
      <c r="D346" s="6" t="s">
        <v>16</v>
      </c>
      <c r="E346" s="8">
        <v>0.05</v>
      </c>
      <c r="F346" s="16" t="str">
        <f>IF(LEFT(Table2[[#This Row],[Time Period]],1)="Q","Quarterly","Annual")</f>
        <v>Quarterly</v>
      </c>
      <c r="G346" s="6" t="s">
        <v>167</v>
      </c>
      <c r="H346" s="7" t="s">
        <v>180</v>
      </c>
    </row>
    <row r="347" spans="2:8" x14ac:dyDescent="0.25">
      <c r="B347" s="6" t="s">
        <v>155</v>
      </c>
      <c r="C347" s="6" t="s">
        <v>192</v>
      </c>
      <c r="D347" s="6" t="s">
        <v>16</v>
      </c>
      <c r="E347" s="8">
        <v>0.05</v>
      </c>
      <c r="F347" s="16" t="str">
        <f>IF(LEFT(Table2[[#This Row],[Time Period]],1)="Q","Quarterly","Annual")</f>
        <v>Quarterly</v>
      </c>
      <c r="G347" s="6" t="s">
        <v>167</v>
      </c>
      <c r="H347" s="7" t="s">
        <v>180</v>
      </c>
    </row>
    <row r="348" spans="2:8" x14ac:dyDescent="0.25">
      <c r="B348" s="6" t="s">
        <v>155</v>
      </c>
      <c r="C348" s="6" t="s">
        <v>193</v>
      </c>
      <c r="D348" s="6" t="s">
        <v>16</v>
      </c>
      <c r="E348" s="8">
        <v>0</v>
      </c>
      <c r="F348" s="16" t="str">
        <f>IF(LEFT(Table2[[#This Row],[Time Period]],1)="Q","Quarterly","Annual")</f>
        <v>Quarterly</v>
      </c>
      <c r="G348" s="6" t="s">
        <v>167</v>
      </c>
      <c r="H348" s="7" t="s">
        <v>180</v>
      </c>
    </row>
    <row r="349" spans="2:8" x14ac:dyDescent="0.25">
      <c r="B349" s="6" t="s">
        <v>155</v>
      </c>
      <c r="C349" s="6" t="s">
        <v>194</v>
      </c>
      <c r="D349" s="6" t="s">
        <v>16</v>
      </c>
      <c r="E349" s="8">
        <v>0.03</v>
      </c>
      <c r="F349" s="16" t="str">
        <f>IF(LEFT(Table2[[#This Row],[Time Period]],1)="Q","Quarterly","Annual")</f>
        <v>Quarterly</v>
      </c>
      <c r="G349" s="6" t="s">
        <v>167</v>
      </c>
      <c r="H349" s="7" t="s">
        <v>180</v>
      </c>
    </row>
    <row r="350" spans="2:8" x14ac:dyDescent="0.25">
      <c r="B350" s="6" t="s">
        <v>155</v>
      </c>
      <c r="C350" s="6" t="s">
        <v>195</v>
      </c>
      <c r="D350" s="6" t="s">
        <v>16</v>
      </c>
      <c r="E350" s="8">
        <v>7.0000000000000007E-2</v>
      </c>
      <c r="F350" s="16" t="str">
        <f>IF(LEFT(Table2[[#This Row],[Time Period]],1)="Q","Quarterly","Annual")</f>
        <v>Quarterly</v>
      </c>
      <c r="G350" s="6" t="s">
        <v>167</v>
      </c>
      <c r="H350" s="7" t="s">
        <v>180</v>
      </c>
    </row>
    <row r="351" spans="2:8" x14ac:dyDescent="0.25">
      <c r="B351" s="6" t="s">
        <v>155</v>
      </c>
      <c r="C351" s="6" t="s">
        <v>196</v>
      </c>
      <c r="D351" s="6" t="s">
        <v>16</v>
      </c>
      <c r="E351" s="8">
        <v>0.06</v>
      </c>
      <c r="F351" s="16" t="str">
        <f>IF(LEFT(Table2[[#This Row],[Time Period]],1)="Q","Quarterly","Annual")</f>
        <v>Quarterly</v>
      </c>
      <c r="G351" s="6" t="s">
        <v>167</v>
      </c>
      <c r="H351" s="7" t="s">
        <v>180</v>
      </c>
    </row>
    <row r="352" spans="2:8" x14ac:dyDescent="0.25">
      <c r="B352" s="6" t="s">
        <v>155</v>
      </c>
      <c r="C352" s="6" t="s">
        <v>145</v>
      </c>
      <c r="D352" s="6" t="s">
        <v>16</v>
      </c>
      <c r="E352" s="8">
        <v>0.06</v>
      </c>
      <c r="F352" s="16" t="str">
        <f>IF(LEFT(Table2[[#This Row],[Time Period]],1)="Q","Quarterly","Annual")</f>
        <v>Quarterly</v>
      </c>
      <c r="G352" s="6" t="s">
        <v>167</v>
      </c>
      <c r="H352" s="7" t="s">
        <v>180</v>
      </c>
    </row>
    <row r="353" spans="2:8" x14ac:dyDescent="0.25">
      <c r="B353" s="6" t="s">
        <v>155</v>
      </c>
      <c r="C353" s="6" t="s">
        <v>157</v>
      </c>
      <c r="D353" s="6" t="s">
        <v>16</v>
      </c>
      <c r="E353" s="8">
        <v>0.01</v>
      </c>
      <c r="F353" s="16" t="str">
        <f>IF(LEFT(Table2[[#This Row],[Time Period]],1)="Q","Quarterly","Annual")</f>
        <v>Quarterly</v>
      </c>
      <c r="G353" s="6" t="s">
        <v>167</v>
      </c>
      <c r="H353" s="7" t="s">
        <v>180</v>
      </c>
    </row>
    <row r="354" spans="2:8" x14ac:dyDescent="0.25">
      <c r="B354" s="6" t="s">
        <v>155</v>
      </c>
      <c r="C354" s="6" t="s">
        <v>147</v>
      </c>
      <c r="D354" s="6" t="s">
        <v>16</v>
      </c>
      <c r="E354" s="8">
        <v>0.1</v>
      </c>
      <c r="F354" s="16" t="str">
        <f>IF(LEFT(Table2[[#This Row],[Time Period]],1)="Q","Quarterly","Annual")</f>
        <v>Quarterly</v>
      </c>
      <c r="G354" s="6" t="s">
        <v>167</v>
      </c>
      <c r="H354" s="7" t="s">
        <v>180</v>
      </c>
    </row>
    <row r="355" spans="2:8" x14ac:dyDescent="0.25">
      <c r="B355" s="6" t="s">
        <v>155</v>
      </c>
      <c r="C355" s="6" t="s">
        <v>148</v>
      </c>
      <c r="D355" s="6" t="s">
        <v>16</v>
      </c>
      <c r="E355" s="8">
        <v>0.06</v>
      </c>
      <c r="F355" s="16" t="str">
        <f>IF(LEFT(Table2[[#This Row],[Time Period]],1)="Q","Quarterly","Annual")</f>
        <v>Quarterly</v>
      </c>
      <c r="G355" s="6" t="s">
        <v>167</v>
      </c>
      <c r="H355" s="7" t="s">
        <v>180</v>
      </c>
    </row>
    <row r="356" spans="2:8" x14ac:dyDescent="0.25">
      <c r="B356" s="6" t="s">
        <v>155</v>
      </c>
      <c r="C356" s="6" t="s">
        <v>149</v>
      </c>
      <c r="D356" s="6" t="s">
        <v>16</v>
      </c>
      <c r="E356" s="8">
        <v>0.12</v>
      </c>
      <c r="F356" s="16" t="str">
        <f>IF(LEFT(Table2[[#This Row],[Time Period]],1)="Q","Quarterly","Annual")</f>
        <v>Quarterly</v>
      </c>
      <c r="G356" s="6" t="s">
        <v>167</v>
      </c>
      <c r="H356" s="7" t="s">
        <v>180</v>
      </c>
    </row>
    <row r="357" spans="2:8" x14ac:dyDescent="0.25">
      <c r="B357" s="6" t="s">
        <v>155</v>
      </c>
      <c r="C357" s="6" t="s">
        <v>150</v>
      </c>
      <c r="D357" s="6" t="s">
        <v>16</v>
      </c>
      <c r="E357" s="8">
        <v>0.21</v>
      </c>
      <c r="F357" s="16" t="str">
        <f>IF(LEFT(Table2[[#This Row],[Time Period]],1)="Q","Quarterly","Annual")</f>
        <v>Quarterly</v>
      </c>
      <c r="G357" s="6" t="s">
        <v>167</v>
      </c>
      <c r="H357" s="7" t="s">
        <v>180</v>
      </c>
    </row>
    <row r="358" spans="2:8" x14ac:dyDescent="0.25">
      <c r="B358" s="6" t="s">
        <v>155</v>
      </c>
      <c r="C358" s="6" t="s">
        <v>151</v>
      </c>
      <c r="D358" s="6" t="s">
        <v>16</v>
      </c>
      <c r="E358" s="8">
        <v>0.12</v>
      </c>
      <c r="F358" s="16" t="str">
        <f>IF(LEFT(Table2[[#This Row],[Time Period]],1)="Q","Quarterly","Annual")</f>
        <v>Quarterly</v>
      </c>
      <c r="G358" s="6" t="s">
        <v>167</v>
      </c>
      <c r="H358" s="7" t="s">
        <v>180</v>
      </c>
    </row>
    <row r="359" spans="2:8" x14ac:dyDescent="0.25">
      <c r="B359" s="6" t="s">
        <v>155</v>
      </c>
      <c r="C359" s="6" t="s">
        <v>152</v>
      </c>
      <c r="D359" s="6" t="s">
        <v>16</v>
      </c>
      <c r="E359" s="8">
        <v>0.25</v>
      </c>
      <c r="F359" s="16" t="str">
        <f>IF(LEFT(Table2[[#This Row],[Time Period]],1)="Q","Quarterly","Annual")</f>
        <v>Quarterly</v>
      </c>
      <c r="G359" s="6" t="s">
        <v>167</v>
      </c>
      <c r="H359" s="7" t="s">
        <v>180</v>
      </c>
    </row>
    <row r="360" spans="2:8" x14ac:dyDescent="0.25">
      <c r="B360" s="6" t="s">
        <v>155</v>
      </c>
      <c r="C360" s="6" t="s">
        <v>153</v>
      </c>
      <c r="D360" s="6" t="s">
        <v>16</v>
      </c>
      <c r="E360" s="8">
        <v>0.15</v>
      </c>
      <c r="F360" s="16" t="str">
        <f>IF(LEFT(Table2[[#This Row],[Time Period]],1)="Q","Quarterly","Annual")</f>
        <v>Quarterly</v>
      </c>
      <c r="G360" s="6" t="s">
        <v>167</v>
      </c>
      <c r="H360" s="7" t="s">
        <v>180</v>
      </c>
    </row>
    <row r="361" spans="2:8" x14ac:dyDescent="0.25">
      <c r="B361" s="6" t="s">
        <v>155</v>
      </c>
      <c r="C361" s="6" t="s">
        <v>154</v>
      </c>
      <c r="D361" s="6" t="s">
        <v>16</v>
      </c>
      <c r="E361" s="8">
        <v>0.18</v>
      </c>
      <c r="F361" s="16" t="str">
        <f>IF(LEFT(Table2[[#This Row],[Time Period]],1)="Q","Quarterly","Annual")</f>
        <v>Quarterly</v>
      </c>
      <c r="G361" s="6" t="s">
        <v>167</v>
      </c>
      <c r="H361" s="7" t="s">
        <v>180</v>
      </c>
    </row>
    <row r="362" spans="2:8" x14ac:dyDescent="0.25">
      <c r="B362" s="6" t="s">
        <v>155</v>
      </c>
      <c r="C362" s="6" t="s">
        <v>186</v>
      </c>
      <c r="D362" s="6" t="s">
        <v>16</v>
      </c>
      <c r="E362" s="8">
        <v>-0.11</v>
      </c>
      <c r="F362" s="16" t="str">
        <f>IF(LEFT(Table2[[#This Row],[Time Period]],1)="Q","Quarterly","Annual")</f>
        <v>Quarterly</v>
      </c>
      <c r="G362" s="6" t="s">
        <v>168</v>
      </c>
      <c r="H362" s="7" t="s">
        <v>180</v>
      </c>
    </row>
    <row r="363" spans="2:8" x14ac:dyDescent="0.25">
      <c r="B363" s="6" t="s">
        <v>155</v>
      </c>
      <c r="C363" s="6" t="s">
        <v>187</v>
      </c>
      <c r="D363" s="6" t="s">
        <v>16</v>
      </c>
      <c r="E363" s="8">
        <v>-0.28999999999999998</v>
      </c>
      <c r="F363" s="16" t="str">
        <f>IF(LEFT(Table2[[#This Row],[Time Period]],1)="Q","Quarterly","Annual")</f>
        <v>Quarterly</v>
      </c>
      <c r="G363" s="6" t="s">
        <v>168</v>
      </c>
      <c r="H363" s="7" t="s">
        <v>180</v>
      </c>
    </row>
    <row r="364" spans="2:8" x14ac:dyDescent="0.25">
      <c r="B364" s="6" t="s">
        <v>155</v>
      </c>
      <c r="C364" s="6" t="s">
        <v>188</v>
      </c>
      <c r="D364" s="6" t="s">
        <v>16</v>
      </c>
      <c r="E364" s="8">
        <v>-0.28999999999999998</v>
      </c>
      <c r="F364" s="16" t="str">
        <f>IF(LEFT(Table2[[#This Row],[Time Period]],1)="Q","Quarterly","Annual")</f>
        <v>Quarterly</v>
      </c>
      <c r="G364" s="6" t="s">
        <v>168</v>
      </c>
      <c r="H364" s="7" t="s">
        <v>180</v>
      </c>
    </row>
    <row r="365" spans="2:8" x14ac:dyDescent="0.25">
      <c r="B365" s="6" t="s">
        <v>155</v>
      </c>
      <c r="C365" s="6" t="s">
        <v>189</v>
      </c>
      <c r="D365" s="6" t="s">
        <v>16</v>
      </c>
      <c r="E365" s="8">
        <v>-0.28999999999999998</v>
      </c>
      <c r="F365" s="16" t="str">
        <f>IF(LEFT(Table2[[#This Row],[Time Period]],1)="Q","Quarterly","Annual")</f>
        <v>Quarterly</v>
      </c>
      <c r="G365" s="6" t="s">
        <v>168</v>
      </c>
      <c r="H365" s="7" t="s">
        <v>180</v>
      </c>
    </row>
    <row r="366" spans="2:8" x14ac:dyDescent="0.25">
      <c r="B366" s="6" t="s">
        <v>155</v>
      </c>
      <c r="C366" s="6" t="s">
        <v>190</v>
      </c>
      <c r="D366" s="6" t="s">
        <v>16</v>
      </c>
      <c r="E366" s="8">
        <v>-0.1</v>
      </c>
      <c r="F366" s="16" t="str">
        <f>IF(LEFT(Table2[[#This Row],[Time Period]],1)="Q","Quarterly","Annual")</f>
        <v>Quarterly</v>
      </c>
      <c r="G366" s="6" t="s">
        <v>168</v>
      </c>
      <c r="H366" s="7" t="s">
        <v>180</v>
      </c>
    </row>
    <row r="367" spans="2:8" x14ac:dyDescent="0.25">
      <c r="B367" s="6" t="s">
        <v>155</v>
      </c>
      <c r="C367" s="6" t="s">
        <v>191</v>
      </c>
      <c r="D367" s="6" t="s">
        <v>16</v>
      </c>
      <c r="E367" s="8">
        <v>-7.0000000000000007E-2</v>
      </c>
      <c r="F367" s="16" t="str">
        <f>IF(LEFT(Table2[[#This Row],[Time Period]],1)="Q","Quarterly","Annual")</f>
        <v>Quarterly</v>
      </c>
      <c r="G367" s="6" t="s">
        <v>168</v>
      </c>
      <c r="H367" s="7" t="s">
        <v>180</v>
      </c>
    </row>
    <row r="368" spans="2:8" x14ac:dyDescent="0.25">
      <c r="B368" s="6" t="s">
        <v>155</v>
      </c>
      <c r="C368" s="6" t="s">
        <v>192</v>
      </c>
      <c r="D368" s="6" t="s">
        <v>16</v>
      </c>
      <c r="E368" s="8">
        <v>0.27</v>
      </c>
      <c r="F368" s="16" t="str">
        <f>IF(LEFT(Table2[[#This Row],[Time Period]],1)="Q","Quarterly","Annual")</f>
        <v>Quarterly</v>
      </c>
      <c r="G368" s="6" t="s">
        <v>168</v>
      </c>
      <c r="H368" s="7" t="s">
        <v>180</v>
      </c>
    </row>
    <row r="369" spans="2:8" x14ac:dyDescent="0.25">
      <c r="B369" s="6" t="s">
        <v>155</v>
      </c>
      <c r="C369" s="6" t="s">
        <v>193</v>
      </c>
      <c r="D369" s="6" t="s">
        <v>16</v>
      </c>
      <c r="E369" s="8">
        <v>0.2</v>
      </c>
      <c r="F369" s="16" t="str">
        <f>IF(LEFT(Table2[[#This Row],[Time Period]],1)="Q","Quarterly","Annual")</f>
        <v>Quarterly</v>
      </c>
      <c r="G369" s="6" t="s">
        <v>168</v>
      </c>
      <c r="H369" s="7" t="s">
        <v>180</v>
      </c>
    </row>
    <row r="370" spans="2:8" x14ac:dyDescent="0.25">
      <c r="B370" s="6" t="s">
        <v>155</v>
      </c>
      <c r="C370" s="6" t="s">
        <v>194</v>
      </c>
      <c r="D370" s="6" t="s">
        <v>16</v>
      </c>
      <c r="E370" s="8">
        <v>0.02</v>
      </c>
      <c r="F370" s="16" t="str">
        <f>IF(LEFT(Table2[[#This Row],[Time Period]],1)="Q","Quarterly","Annual")</f>
        <v>Quarterly</v>
      </c>
      <c r="G370" s="6" t="s">
        <v>168</v>
      </c>
      <c r="H370" s="7" t="s">
        <v>180</v>
      </c>
    </row>
    <row r="371" spans="2:8" x14ac:dyDescent="0.25">
      <c r="B371" s="6" t="s">
        <v>155</v>
      </c>
      <c r="C371" s="6" t="s">
        <v>195</v>
      </c>
      <c r="D371" s="6" t="s">
        <v>16</v>
      </c>
      <c r="E371" s="8">
        <v>0.13</v>
      </c>
      <c r="F371" s="16" t="str">
        <f>IF(LEFT(Table2[[#This Row],[Time Period]],1)="Q","Quarterly","Annual")</f>
        <v>Quarterly</v>
      </c>
      <c r="G371" s="6" t="s">
        <v>168</v>
      </c>
      <c r="H371" s="7" t="s">
        <v>180</v>
      </c>
    </row>
    <row r="372" spans="2:8" x14ac:dyDescent="0.25">
      <c r="B372" s="6" t="s">
        <v>155</v>
      </c>
      <c r="C372" s="6" t="s">
        <v>196</v>
      </c>
      <c r="D372" s="6" t="s">
        <v>16</v>
      </c>
      <c r="E372" s="8">
        <v>0.06</v>
      </c>
      <c r="F372" s="16" t="str">
        <f>IF(LEFT(Table2[[#This Row],[Time Period]],1)="Q","Quarterly","Annual")</f>
        <v>Quarterly</v>
      </c>
      <c r="G372" s="6" t="s">
        <v>168</v>
      </c>
      <c r="H372" s="7" t="s">
        <v>180</v>
      </c>
    </row>
    <row r="373" spans="2:8" x14ac:dyDescent="0.25">
      <c r="B373" s="6" t="s">
        <v>155</v>
      </c>
      <c r="C373" s="6" t="s">
        <v>145</v>
      </c>
      <c r="D373" s="6" t="s">
        <v>16</v>
      </c>
      <c r="E373" s="8">
        <v>-0.01</v>
      </c>
      <c r="F373" s="16" t="str">
        <f>IF(LEFT(Table2[[#This Row],[Time Period]],1)="Q","Quarterly","Annual")</f>
        <v>Quarterly</v>
      </c>
      <c r="G373" s="6" t="s">
        <v>168</v>
      </c>
      <c r="H373" s="7" t="s">
        <v>180</v>
      </c>
    </row>
    <row r="374" spans="2:8" x14ac:dyDescent="0.25">
      <c r="B374" s="6" t="s">
        <v>155</v>
      </c>
      <c r="C374" s="6" t="s">
        <v>157</v>
      </c>
      <c r="D374" s="6" t="s">
        <v>16</v>
      </c>
      <c r="E374" s="8">
        <v>0.05</v>
      </c>
      <c r="F374" s="16" t="str">
        <f>IF(LEFT(Table2[[#This Row],[Time Period]],1)="Q","Quarterly","Annual")</f>
        <v>Quarterly</v>
      </c>
      <c r="G374" s="6" t="s">
        <v>168</v>
      </c>
      <c r="H374" s="7" t="s">
        <v>180</v>
      </c>
    </row>
    <row r="375" spans="2:8" x14ac:dyDescent="0.25">
      <c r="B375" s="6" t="s">
        <v>155</v>
      </c>
      <c r="C375" s="6" t="s">
        <v>147</v>
      </c>
      <c r="D375" s="6" t="s">
        <v>16</v>
      </c>
      <c r="E375" s="8">
        <v>-0.08</v>
      </c>
      <c r="F375" s="16" t="str">
        <f>IF(LEFT(Table2[[#This Row],[Time Period]],1)="Q","Quarterly","Annual")</f>
        <v>Quarterly</v>
      </c>
      <c r="G375" s="6" t="s">
        <v>168</v>
      </c>
      <c r="H375" s="7" t="s">
        <v>180</v>
      </c>
    </row>
    <row r="376" spans="2:8" x14ac:dyDescent="0.25">
      <c r="B376" s="6" t="s">
        <v>155</v>
      </c>
      <c r="C376" s="6" t="s">
        <v>148</v>
      </c>
      <c r="D376" s="6" t="s">
        <v>16</v>
      </c>
      <c r="E376" s="8">
        <v>-0.06</v>
      </c>
      <c r="F376" s="16" t="str">
        <f>IF(LEFT(Table2[[#This Row],[Time Period]],1)="Q","Quarterly","Annual")</f>
        <v>Quarterly</v>
      </c>
      <c r="G376" s="6" t="s">
        <v>168</v>
      </c>
      <c r="H376" s="7" t="s">
        <v>180</v>
      </c>
    </row>
    <row r="377" spans="2:8" x14ac:dyDescent="0.25">
      <c r="B377" s="6" t="s">
        <v>155</v>
      </c>
      <c r="C377" s="6" t="s">
        <v>149</v>
      </c>
      <c r="D377" s="6" t="s">
        <v>16</v>
      </c>
      <c r="E377" s="8">
        <v>0.14000000000000001</v>
      </c>
      <c r="F377" s="16" t="str">
        <f>IF(LEFT(Table2[[#This Row],[Time Period]],1)="Q","Quarterly","Annual")</f>
        <v>Quarterly</v>
      </c>
      <c r="G377" s="6" t="s">
        <v>168</v>
      </c>
      <c r="H377" s="7" t="s">
        <v>180</v>
      </c>
    </row>
    <row r="378" spans="2:8" x14ac:dyDescent="0.25">
      <c r="B378" s="6" t="s">
        <v>155</v>
      </c>
      <c r="C378" s="6" t="s">
        <v>150</v>
      </c>
      <c r="D378" s="6" t="s">
        <v>16</v>
      </c>
      <c r="E378" s="8">
        <v>0.13</v>
      </c>
      <c r="F378" s="16" t="str">
        <f>IF(LEFT(Table2[[#This Row],[Time Period]],1)="Q","Quarterly","Annual")</f>
        <v>Quarterly</v>
      </c>
      <c r="G378" s="6" t="s">
        <v>168</v>
      </c>
      <c r="H378" s="7" t="s">
        <v>180</v>
      </c>
    </row>
    <row r="379" spans="2:8" x14ac:dyDescent="0.25">
      <c r="B379" s="6" t="s">
        <v>155</v>
      </c>
      <c r="C379" s="6" t="s">
        <v>151</v>
      </c>
      <c r="D379" s="6" t="s">
        <v>16</v>
      </c>
      <c r="E379" s="8">
        <v>0.26</v>
      </c>
      <c r="F379" s="16" t="str">
        <f>IF(LEFT(Table2[[#This Row],[Time Period]],1)="Q","Quarterly","Annual")</f>
        <v>Quarterly</v>
      </c>
      <c r="G379" s="6" t="s">
        <v>168</v>
      </c>
      <c r="H379" s="7" t="s">
        <v>180</v>
      </c>
    </row>
    <row r="380" spans="2:8" x14ac:dyDescent="0.25">
      <c r="B380" s="6" t="s">
        <v>155</v>
      </c>
      <c r="C380" s="6" t="s">
        <v>152</v>
      </c>
      <c r="D380" s="6" t="s">
        <v>16</v>
      </c>
      <c r="E380" s="8">
        <v>0.16</v>
      </c>
      <c r="F380" s="16" t="str">
        <f>IF(LEFT(Table2[[#This Row],[Time Period]],1)="Q","Quarterly","Annual")</f>
        <v>Quarterly</v>
      </c>
      <c r="G380" s="6" t="s">
        <v>168</v>
      </c>
      <c r="H380" s="7" t="s">
        <v>180</v>
      </c>
    </row>
    <row r="381" spans="2:8" x14ac:dyDescent="0.25">
      <c r="B381" s="6" t="s">
        <v>155</v>
      </c>
      <c r="C381" s="6" t="s">
        <v>153</v>
      </c>
      <c r="D381" s="6" t="s">
        <v>16</v>
      </c>
      <c r="E381" s="8">
        <v>0.15</v>
      </c>
      <c r="F381" s="16" t="str">
        <f>IF(LEFT(Table2[[#This Row],[Time Period]],1)="Q","Quarterly","Annual")</f>
        <v>Quarterly</v>
      </c>
      <c r="G381" s="6" t="s">
        <v>168</v>
      </c>
      <c r="H381" s="7" t="s">
        <v>180</v>
      </c>
    </row>
    <row r="382" spans="2:8" x14ac:dyDescent="0.25">
      <c r="B382" s="6" t="s">
        <v>155</v>
      </c>
      <c r="C382" s="6" t="s">
        <v>154</v>
      </c>
      <c r="D382" s="6" t="s">
        <v>16</v>
      </c>
      <c r="E382" s="8">
        <v>0.19</v>
      </c>
      <c r="F382" s="16" t="str">
        <f>IF(LEFT(Table2[[#This Row],[Time Period]],1)="Q","Quarterly","Annual")</f>
        <v>Quarterly</v>
      </c>
      <c r="G382" s="6" t="s">
        <v>168</v>
      </c>
      <c r="H382" s="7" t="s">
        <v>180</v>
      </c>
    </row>
    <row r="383" spans="2:8" x14ac:dyDescent="0.25">
      <c r="B383" s="6" t="s">
        <v>155</v>
      </c>
      <c r="C383" s="6" t="s">
        <v>186</v>
      </c>
      <c r="D383" s="6" t="s">
        <v>16</v>
      </c>
      <c r="E383" s="8">
        <v>-0.05</v>
      </c>
      <c r="F383" s="16" t="str">
        <f>IF(LEFT(Table2[[#This Row],[Time Period]],1)="Q","Quarterly","Annual")</f>
        <v>Quarterly</v>
      </c>
      <c r="G383" s="6" t="s">
        <v>169</v>
      </c>
      <c r="H383" s="7" t="s">
        <v>180</v>
      </c>
    </row>
    <row r="384" spans="2:8" x14ac:dyDescent="0.25">
      <c r="B384" s="6" t="s">
        <v>155</v>
      </c>
      <c r="C384" s="6" t="s">
        <v>187</v>
      </c>
      <c r="D384" s="6" t="s">
        <v>16</v>
      </c>
      <c r="E384" s="8">
        <v>-0.05</v>
      </c>
      <c r="F384" s="16" t="str">
        <f>IF(LEFT(Table2[[#This Row],[Time Period]],1)="Q","Quarterly","Annual")</f>
        <v>Quarterly</v>
      </c>
      <c r="G384" s="6" t="s">
        <v>169</v>
      </c>
      <c r="H384" s="7" t="s">
        <v>180</v>
      </c>
    </row>
    <row r="385" spans="2:8" x14ac:dyDescent="0.25">
      <c r="B385" s="6" t="s">
        <v>155</v>
      </c>
      <c r="C385" s="6" t="s">
        <v>188</v>
      </c>
      <c r="D385" s="6" t="s">
        <v>16</v>
      </c>
      <c r="E385" s="8">
        <v>0.04</v>
      </c>
      <c r="F385" s="16" t="str">
        <f>IF(LEFT(Table2[[#This Row],[Time Period]],1)="Q","Quarterly","Annual")</f>
        <v>Quarterly</v>
      </c>
      <c r="G385" s="6" t="s">
        <v>169</v>
      </c>
      <c r="H385" s="7" t="s">
        <v>180</v>
      </c>
    </row>
    <row r="386" spans="2:8" x14ac:dyDescent="0.25">
      <c r="B386" s="6" t="s">
        <v>155</v>
      </c>
      <c r="C386" s="6" t="s">
        <v>189</v>
      </c>
      <c r="D386" s="6" t="s">
        <v>16</v>
      </c>
      <c r="E386" s="8">
        <v>-0.02</v>
      </c>
      <c r="F386" s="16" t="str">
        <f>IF(LEFT(Table2[[#This Row],[Time Period]],1)="Q","Quarterly","Annual")</f>
        <v>Quarterly</v>
      </c>
      <c r="G386" s="6" t="s">
        <v>169</v>
      </c>
      <c r="H386" s="7" t="s">
        <v>180</v>
      </c>
    </row>
    <row r="387" spans="2:8" x14ac:dyDescent="0.25">
      <c r="B387" s="6" t="s">
        <v>155</v>
      </c>
      <c r="C387" s="6" t="s">
        <v>190</v>
      </c>
      <c r="D387" s="6" t="s">
        <v>16</v>
      </c>
      <c r="E387" s="8">
        <v>-0.02</v>
      </c>
      <c r="F387" s="16" t="str">
        <f>IF(LEFT(Table2[[#This Row],[Time Period]],1)="Q","Quarterly","Annual")</f>
        <v>Quarterly</v>
      </c>
      <c r="G387" s="6" t="s">
        <v>169</v>
      </c>
      <c r="H387" s="7" t="s">
        <v>180</v>
      </c>
    </row>
    <row r="388" spans="2:8" x14ac:dyDescent="0.25">
      <c r="B388" s="6" t="s">
        <v>155</v>
      </c>
      <c r="C388" s="6" t="s">
        <v>191</v>
      </c>
      <c r="D388" s="6" t="s">
        <v>16</v>
      </c>
      <c r="E388" s="8">
        <v>0.05</v>
      </c>
      <c r="F388" s="16" t="str">
        <f>IF(LEFT(Table2[[#This Row],[Time Period]],1)="Q","Quarterly","Annual")</f>
        <v>Quarterly</v>
      </c>
      <c r="G388" s="6" t="s">
        <v>169</v>
      </c>
      <c r="H388" s="7" t="s">
        <v>180</v>
      </c>
    </row>
    <row r="389" spans="2:8" x14ac:dyDescent="0.25">
      <c r="B389" s="6" t="s">
        <v>155</v>
      </c>
      <c r="C389" s="6" t="s">
        <v>192</v>
      </c>
      <c r="D389" s="6" t="s">
        <v>16</v>
      </c>
      <c r="E389" s="8">
        <v>0.03</v>
      </c>
      <c r="F389" s="16" t="str">
        <f>IF(LEFT(Table2[[#This Row],[Time Period]],1)="Q","Quarterly","Annual")</f>
        <v>Quarterly</v>
      </c>
      <c r="G389" s="6" t="s">
        <v>169</v>
      </c>
      <c r="H389" s="7" t="s">
        <v>180</v>
      </c>
    </row>
    <row r="390" spans="2:8" x14ac:dyDescent="0.25">
      <c r="B390" s="6" t="s">
        <v>155</v>
      </c>
      <c r="C390" s="6" t="s">
        <v>193</v>
      </c>
      <c r="D390" s="6" t="s">
        <v>16</v>
      </c>
      <c r="E390" s="8">
        <v>-0.02</v>
      </c>
      <c r="F390" s="16" t="str">
        <f>IF(LEFT(Table2[[#This Row],[Time Period]],1)="Q","Quarterly","Annual")</f>
        <v>Quarterly</v>
      </c>
      <c r="G390" s="6" t="s">
        <v>169</v>
      </c>
      <c r="H390" s="7" t="s">
        <v>180</v>
      </c>
    </row>
    <row r="391" spans="2:8" x14ac:dyDescent="0.25">
      <c r="B391" s="6" t="s">
        <v>155</v>
      </c>
      <c r="C391" s="6" t="s">
        <v>194</v>
      </c>
      <c r="D391" s="6" t="s">
        <v>16</v>
      </c>
      <c r="E391" s="8">
        <v>0</v>
      </c>
      <c r="F391" s="16" t="str">
        <f>IF(LEFT(Table2[[#This Row],[Time Period]],1)="Q","Quarterly","Annual")</f>
        <v>Quarterly</v>
      </c>
      <c r="G391" s="6" t="s">
        <v>169</v>
      </c>
      <c r="H391" s="7" t="s">
        <v>180</v>
      </c>
    </row>
    <row r="392" spans="2:8" x14ac:dyDescent="0.25">
      <c r="B392" s="6" t="s">
        <v>155</v>
      </c>
      <c r="C392" s="6" t="s">
        <v>195</v>
      </c>
      <c r="D392" s="6" t="s">
        <v>16</v>
      </c>
      <c r="E392" s="8">
        <v>0</v>
      </c>
      <c r="F392" s="16" t="str">
        <f>IF(LEFT(Table2[[#This Row],[Time Period]],1)="Q","Quarterly","Annual")</f>
        <v>Quarterly</v>
      </c>
      <c r="G392" s="6" t="s">
        <v>169</v>
      </c>
      <c r="H392" s="7" t="s">
        <v>180</v>
      </c>
    </row>
    <row r="393" spans="2:8" x14ac:dyDescent="0.25">
      <c r="B393" s="6" t="s">
        <v>155</v>
      </c>
      <c r="C393" s="6" t="s">
        <v>196</v>
      </c>
      <c r="D393" s="6" t="s">
        <v>16</v>
      </c>
      <c r="E393" s="8">
        <v>0.04</v>
      </c>
      <c r="F393" s="16" t="str">
        <f>IF(LEFT(Table2[[#This Row],[Time Period]],1)="Q","Quarterly","Annual")</f>
        <v>Quarterly</v>
      </c>
      <c r="G393" s="6" t="s">
        <v>169</v>
      </c>
      <c r="H393" s="7" t="s">
        <v>180</v>
      </c>
    </row>
    <row r="394" spans="2:8" x14ac:dyDescent="0.25">
      <c r="B394" s="6" t="s">
        <v>155</v>
      </c>
      <c r="C394" s="6" t="s">
        <v>145</v>
      </c>
      <c r="D394" s="6" t="s">
        <v>16</v>
      </c>
      <c r="E394" s="8">
        <v>0.03</v>
      </c>
      <c r="F394" s="16" t="str">
        <f>IF(LEFT(Table2[[#This Row],[Time Period]],1)="Q","Quarterly","Annual")</f>
        <v>Quarterly</v>
      </c>
      <c r="G394" s="6" t="s">
        <v>169</v>
      </c>
      <c r="H394" s="7" t="s">
        <v>180</v>
      </c>
    </row>
    <row r="395" spans="2:8" x14ac:dyDescent="0.25">
      <c r="B395" s="6" t="s">
        <v>155</v>
      </c>
      <c r="C395" s="6" t="s">
        <v>157</v>
      </c>
      <c r="D395" s="6" t="s">
        <v>16</v>
      </c>
      <c r="E395" s="8">
        <v>-0.02</v>
      </c>
      <c r="F395" s="16" t="str">
        <f>IF(LEFT(Table2[[#This Row],[Time Period]],1)="Q","Quarterly","Annual")</f>
        <v>Quarterly</v>
      </c>
      <c r="G395" s="6" t="s">
        <v>169</v>
      </c>
      <c r="H395" s="7" t="s">
        <v>180</v>
      </c>
    </row>
    <row r="396" spans="2:8" x14ac:dyDescent="0.25">
      <c r="B396" s="6" t="s">
        <v>155</v>
      </c>
      <c r="C396" s="6" t="s">
        <v>147</v>
      </c>
      <c r="D396" s="6" t="s">
        <v>16</v>
      </c>
      <c r="E396" s="8">
        <v>-0.04</v>
      </c>
      <c r="F396" s="16" t="str">
        <f>IF(LEFT(Table2[[#This Row],[Time Period]],1)="Q","Quarterly","Annual")</f>
        <v>Quarterly</v>
      </c>
      <c r="G396" s="6" t="s">
        <v>169</v>
      </c>
      <c r="H396" s="7" t="s">
        <v>180</v>
      </c>
    </row>
    <row r="397" spans="2:8" x14ac:dyDescent="0.25">
      <c r="B397" s="6" t="s">
        <v>155</v>
      </c>
      <c r="C397" s="6" t="s">
        <v>148</v>
      </c>
      <c r="D397" s="6" t="s">
        <v>16</v>
      </c>
      <c r="E397" s="8">
        <v>-0.05</v>
      </c>
      <c r="F397" s="16" t="str">
        <f>IF(LEFT(Table2[[#This Row],[Time Period]],1)="Q","Quarterly","Annual")</f>
        <v>Quarterly</v>
      </c>
      <c r="G397" s="6" t="s">
        <v>169</v>
      </c>
      <c r="H397" s="7" t="s">
        <v>180</v>
      </c>
    </row>
    <row r="398" spans="2:8" x14ac:dyDescent="0.25">
      <c r="B398" s="6" t="s">
        <v>155</v>
      </c>
      <c r="C398" s="6" t="s">
        <v>149</v>
      </c>
      <c r="D398" s="6" t="s">
        <v>16</v>
      </c>
      <c r="E398" s="8">
        <v>0</v>
      </c>
      <c r="F398" s="16" t="str">
        <f>IF(LEFT(Table2[[#This Row],[Time Period]],1)="Q","Quarterly","Annual")</f>
        <v>Quarterly</v>
      </c>
      <c r="G398" s="6" t="s">
        <v>169</v>
      </c>
      <c r="H398" s="7" t="s">
        <v>180</v>
      </c>
    </row>
    <row r="399" spans="2:8" x14ac:dyDescent="0.25">
      <c r="B399" s="6" t="s">
        <v>155</v>
      </c>
      <c r="C399" s="6" t="s">
        <v>150</v>
      </c>
      <c r="D399" s="6" t="s">
        <v>16</v>
      </c>
      <c r="E399" s="8">
        <v>0.09</v>
      </c>
      <c r="F399" s="16" t="str">
        <f>IF(LEFT(Table2[[#This Row],[Time Period]],1)="Q","Quarterly","Annual")</f>
        <v>Quarterly</v>
      </c>
      <c r="G399" s="6" t="s">
        <v>169</v>
      </c>
      <c r="H399" s="7" t="s">
        <v>180</v>
      </c>
    </row>
    <row r="400" spans="2:8" x14ac:dyDescent="0.25">
      <c r="B400" s="6" t="s">
        <v>155</v>
      </c>
      <c r="C400" s="6" t="s">
        <v>151</v>
      </c>
      <c r="D400" s="6" t="s">
        <v>16</v>
      </c>
      <c r="E400" s="8">
        <v>0.21</v>
      </c>
      <c r="F400" s="16" t="str">
        <f>IF(LEFT(Table2[[#This Row],[Time Period]],1)="Q","Quarterly","Annual")</f>
        <v>Quarterly</v>
      </c>
      <c r="G400" s="6" t="s">
        <v>169</v>
      </c>
      <c r="H400" s="7" t="s">
        <v>180</v>
      </c>
    </row>
    <row r="401" spans="2:8" x14ac:dyDescent="0.25">
      <c r="B401" s="6" t="s">
        <v>155</v>
      </c>
      <c r="C401" s="6" t="s">
        <v>152</v>
      </c>
      <c r="D401" s="6" t="s">
        <v>16</v>
      </c>
      <c r="E401" s="8">
        <v>0.18</v>
      </c>
      <c r="F401" s="16" t="str">
        <f>IF(LEFT(Table2[[#This Row],[Time Period]],1)="Q","Quarterly","Annual")</f>
        <v>Quarterly</v>
      </c>
      <c r="G401" s="6" t="s">
        <v>169</v>
      </c>
      <c r="H401" s="7" t="s">
        <v>180</v>
      </c>
    </row>
    <row r="402" spans="2:8" x14ac:dyDescent="0.25">
      <c r="B402" s="6" t="s">
        <v>155</v>
      </c>
      <c r="C402" s="6" t="s">
        <v>153</v>
      </c>
      <c r="D402" s="6" t="s">
        <v>16</v>
      </c>
      <c r="E402" s="8">
        <v>0.13</v>
      </c>
      <c r="F402" s="16" t="str">
        <f>IF(LEFT(Table2[[#This Row],[Time Period]],1)="Q","Quarterly","Annual")</f>
        <v>Quarterly</v>
      </c>
      <c r="G402" s="6" t="s">
        <v>169</v>
      </c>
      <c r="H402" s="7" t="s">
        <v>180</v>
      </c>
    </row>
    <row r="403" spans="2:8" x14ac:dyDescent="0.25">
      <c r="B403" s="6" t="s">
        <v>155</v>
      </c>
      <c r="C403" s="6" t="s">
        <v>154</v>
      </c>
      <c r="D403" s="6" t="s">
        <v>16</v>
      </c>
      <c r="E403" s="8">
        <v>0.1</v>
      </c>
      <c r="F403" s="16" t="str">
        <f>IF(LEFT(Table2[[#This Row],[Time Period]],1)="Q","Quarterly","Annual")</f>
        <v>Quarterly</v>
      </c>
      <c r="G403" s="6" t="s">
        <v>169</v>
      </c>
      <c r="H403" s="7" t="s">
        <v>180</v>
      </c>
    </row>
    <row r="404" spans="2:8" x14ac:dyDescent="0.25">
      <c r="B404" s="6" t="s">
        <v>155</v>
      </c>
      <c r="C404" s="6" t="s">
        <v>136</v>
      </c>
      <c r="D404" s="6" t="s">
        <v>200</v>
      </c>
      <c r="E404" s="8">
        <v>-6.7000000000000004E-2</v>
      </c>
      <c r="F404" s="16" t="str">
        <f>IF(LEFT(Table2[[#This Row],[Time Period]],1)="Q","Quarterly","Annual")</f>
        <v>Annual</v>
      </c>
      <c r="G404" s="6" t="s">
        <v>166</v>
      </c>
      <c r="H404" s="7" t="s">
        <v>180</v>
      </c>
    </row>
    <row r="405" spans="2:8" x14ac:dyDescent="0.25">
      <c r="B405" s="6" t="s">
        <v>155</v>
      </c>
      <c r="C405" s="6" t="s">
        <v>137</v>
      </c>
      <c r="D405" s="6" t="s">
        <v>200</v>
      </c>
      <c r="E405" s="8">
        <v>-3.5000000000000003E-2</v>
      </c>
      <c r="F405" s="16" t="str">
        <f>IF(LEFT(Table2[[#This Row],[Time Period]],1)="Q","Quarterly","Annual")</f>
        <v>Annual</v>
      </c>
      <c r="G405" s="6" t="s">
        <v>166</v>
      </c>
      <c r="H405" s="7" t="s">
        <v>180</v>
      </c>
    </row>
    <row r="406" spans="2:8" x14ac:dyDescent="0.25">
      <c r="B406" s="6" t="s">
        <v>155</v>
      </c>
      <c r="C406" s="6" t="s">
        <v>138</v>
      </c>
      <c r="D406" s="6" t="s">
        <v>200</v>
      </c>
      <c r="E406" s="8">
        <v>-1.2E-2</v>
      </c>
      <c r="F406" s="16" t="str">
        <f>IF(LEFT(Table2[[#This Row],[Time Period]],1)="Q","Quarterly","Annual")</f>
        <v>Annual</v>
      </c>
      <c r="G406" s="6" t="s">
        <v>166</v>
      </c>
      <c r="H406" s="7" t="s">
        <v>180</v>
      </c>
    </row>
    <row r="407" spans="2:8" x14ac:dyDescent="0.25">
      <c r="B407" s="6" t="s">
        <v>155</v>
      </c>
      <c r="C407" s="6" t="s">
        <v>139</v>
      </c>
      <c r="D407" s="6" t="s">
        <v>200</v>
      </c>
      <c r="E407" s="8">
        <v>3.0000000000000001E-3</v>
      </c>
      <c r="F407" s="16" t="str">
        <f>IF(LEFT(Table2[[#This Row],[Time Period]],1)="Q","Quarterly","Annual")</f>
        <v>Annual</v>
      </c>
      <c r="G407" s="6" t="s">
        <v>166</v>
      </c>
      <c r="H407" s="7" t="s">
        <v>180</v>
      </c>
    </row>
    <row r="408" spans="2:8" x14ac:dyDescent="0.25">
      <c r="B408" s="6" t="s">
        <v>155</v>
      </c>
      <c r="C408" s="6" t="s">
        <v>140</v>
      </c>
      <c r="D408" s="6" t="s">
        <v>200</v>
      </c>
      <c r="E408" s="8">
        <v>4.0000000000000001E-3</v>
      </c>
      <c r="F408" s="16" t="str">
        <f>IF(LEFT(Table2[[#This Row],[Time Period]],1)="Q","Quarterly","Annual")</f>
        <v>Annual</v>
      </c>
      <c r="G408" s="6" t="s">
        <v>166</v>
      </c>
      <c r="H408" s="7" t="s">
        <v>180</v>
      </c>
    </row>
    <row r="409" spans="2:8" x14ac:dyDescent="0.25">
      <c r="B409" s="6" t="s">
        <v>155</v>
      </c>
      <c r="C409" s="6" t="s">
        <v>141</v>
      </c>
      <c r="D409" s="6" t="s">
        <v>200</v>
      </c>
      <c r="E409" s="8">
        <v>7.0000000000000001E-3</v>
      </c>
      <c r="F409" s="16" t="str">
        <f>IF(LEFT(Table2[[#This Row],[Time Period]],1)="Q","Quarterly","Annual")</f>
        <v>Annual</v>
      </c>
      <c r="G409" s="6" t="s">
        <v>166</v>
      </c>
      <c r="H409" s="7" t="s">
        <v>180</v>
      </c>
    </row>
    <row r="410" spans="2:8" x14ac:dyDescent="0.25">
      <c r="B410" s="6" t="s">
        <v>155</v>
      </c>
      <c r="C410" s="6" t="s">
        <v>142</v>
      </c>
      <c r="D410" s="6" t="s">
        <v>200</v>
      </c>
      <c r="E410" s="8">
        <v>3.0000000000000001E-3</v>
      </c>
      <c r="F410" s="16" t="str">
        <f>IF(LEFT(Table2[[#This Row],[Time Period]],1)="Q","Quarterly","Annual")</f>
        <v>Annual</v>
      </c>
      <c r="G410" s="6" t="s">
        <v>166</v>
      </c>
      <c r="H410" s="7" t="s">
        <v>180</v>
      </c>
    </row>
    <row r="411" spans="2:8" x14ac:dyDescent="0.25">
      <c r="B411" s="6" t="s">
        <v>155</v>
      </c>
      <c r="C411" s="6" t="s">
        <v>143</v>
      </c>
      <c r="D411" s="6" t="s">
        <v>200</v>
      </c>
      <c r="E411" s="8">
        <v>1.4E-2</v>
      </c>
      <c r="F411" s="16" t="str">
        <f>IF(LEFT(Table2[[#This Row],[Time Period]],1)="Q","Quarterly","Annual")</f>
        <v>Annual</v>
      </c>
      <c r="G411" s="6" t="s">
        <v>166</v>
      </c>
      <c r="H411" s="7" t="s">
        <v>180</v>
      </c>
    </row>
    <row r="412" spans="2:8" x14ac:dyDescent="0.25">
      <c r="B412" s="6" t="s">
        <v>155</v>
      </c>
      <c r="C412" s="6" t="s">
        <v>144</v>
      </c>
      <c r="D412" s="6" t="s">
        <v>200</v>
      </c>
      <c r="E412" s="8">
        <v>2.5000000000000001E-2</v>
      </c>
      <c r="F412" s="16" t="str">
        <f>IF(LEFT(Table2[[#This Row],[Time Period]],1)="Q","Quarterly","Annual")</f>
        <v>Annual</v>
      </c>
      <c r="G412" s="6" t="s">
        <v>166</v>
      </c>
      <c r="H412" s="7" t="s">
        <v>180</v>
      </c>
    </row>
    <row r="413" spans="2:8" x14ac:dyDescent="0.25">
      <c r="B413" s="6" t="s">
        <v>155</v>
      </c>
      <c r="C413" s="6" t="s">
        <v>141</v>
      </c>
      <c r="D413" s="6" t="s">
        <v>16</v>
      </c>
      <c r="E413" s="8">
        <v>6.2E-2</v>
      </c>
      <c r="F413" s="16" t="str">
        <f>IF(LEFT(Table2[[#This Row],[Time Period]],1)="Q","Quarterly","Annual")</f>
        <v>Annual</v>
      </c>
      <c r="G413" s="6" t="s">
        <v>165</v>
      </c>
      <c r="H413" s="7" t="s">
        <v>180</v>
      </c>
    </row>
    <row r="414" spans="2:8" x14ac:dyDescent="0.25">
      <c r="B414" s="6" t="s">
        <v>155</v>
      </c>
      <c r="C414" s="6" t="s">
        <v>142</v>
      </c>
      <c r="D414" s="6" t="s">
        <v>16</v>
      </c>
      <c r="E414" s="8">
        <v>5.0999999999999997E-2</v>
      </c>
      <c r="F414" s="16" t="str">
        <f>IF(LEFT(Table2[[#This Row],[Time Period]],1)="Q","Quarterly","Annual")</f>
        <v>Annual</v>
      </c>
      <c r="G414" s="6" t="s">
        <v>165</v>
      </c>
      <c r="H414" s="7" t="s">
        <v>180</v>
      </c>
    </row>
    <row r="415" spans="2:8" x14ac:dyDescent="0.25">
      <c r="B415" s="6" t="s">
        <v>155</v>
      </c>
      <c r="C415" s="6" t="s">
        <v>143</v>
      </c>
      <c r="D415" s="6" t="s">
        <v>16</v>
      </c>
      <c r="E415" s="8">
        <v>4.9000000000000002E-2</v>
      </c>
      <c r="F415" s="16" t="str">
        <f>IF(LEFT(Table2[[#This Row],[Time Period]],1)="Q","Quarterly","Annual")</f>
        <v>Annual</v>
      </c>
      <c r="G415" s="6" t="s">
        <v>165</v>
      </c>
      <c r="H415" s="7" t="s">
        <v>180</v>
      </c>
    </row>
    <row r="416" spans="2:8" x14ac:dyDescent="0.25">
      <c r="B416" s="6" t="s">
        <v>155</v>
      </c>
      <c r="C416" s="6" t="s">
        <v>144</v>
      </c>
      <c r="D416" s="6" t="s">
        <v>16</v>
      </c>
      <c r="E416" s="8">
        <v>0.10299999999999999</v>
      </c>
      <c r="F416" s="16" t="str">
        <f>IF(LEFT(Table2[[#This Row],[Time Period]],1)="Q","Quarterly","Annual")</f>
        <v>Annual</v>
      </c>
      <c r="G416" s="6" t="s">
        <v>165</v>
      </c>
      <c r="H416" s="7" t="s">
        <v>180</v>
      </c>
    </row>
    <row r="417" spans="2:8" x14ac:dyDescent="0.25">
      <c r="B417" s="6" t="s">
        <v>155</v>
      </c>
      <c r="C417" s="6" t="s">
        <v>141</v>
      </c>
      <c r="D417" s="6" t="s">
        <v>198</v>
      </c>
      <c r="E417" s="8">
        <v>-8.7999999999999995E-2</v>
      </c>
      <c r="F417" s="16" t="str">
        <f>IF(LEFT(Table2[[#This Row],[Time Period]],1)="Q","Quarterly","Annual")</f>
        <v>Annual</v>
      </c>
      <c r="G417" s="6" t="s">
        <v>165</v>
      </c>
      <c r="H417" s="7" t="s">
        <v>180</v>
      </c>
    </row>
    <row r="418" spans="2:8" x14ac:dyDescent="0.25">
      <c r="B418" s="6" t="s">
        <v>155</v>
      </c>
      <c r="C418" s="6" t="s">
        <v>142</v>
      </c>
      <c r="D418" s="6" t="s">
        <v>198</v>
      </c>
      <c r="E418" s="8">
        <v>1.4E-2</v>
      </c>
      <c r="F418" s="16" t="str">
        <f>IF(LEFT(Table2[[#This Row],[Time Period]],1)="Q","Quarterly","Annual")</f>
        <v>Annual</v>
      </c>
      <c r="G418" s="6" t="s">
        <v>165</v>
      </c>
      <c r="H418" s="7" t="s">
        <v>180</v>
      </c>
    </row>
    <row r="419" spans="2:8" x14ac:dyDescent="0.25">
      <c r="B419" s="6" t="s">
        <v>155</v>
      </c>
      <c r="C419" s="6" t="s">
        <v>143</v>
      </c>
      <c r="D419" s="6" t="s">
        <v>198</v>
      </c>
      <c r="E419" s="8">
        <v>-0.03</v>
      </c>
      <c r="F419" s="16" t="str">
        <f>IF(LEFT(Table2[[#This Row],[Time Period]],1)="Q","Quarterly","Annual")</f>
        <v>Annual</v>
      </c>
      <c r="G419" s="6" t="s">
        <v>165</v>
      </c>
      <c r="H419" s="7" t="s">
        <v>180</v>
      </c>
    </row>
    <row r="420" spans="2:8" x14ac:dyDescent="0.25">
      <c r="B420" s="6" t="s">
        <v>155</v>
      </c>
      <c r="C420" s="6" t="s">
        <v>144</v>
      </c>
      <c r="D420" s="6" t="s">
        <v>198</v>
      </c>
      <c r="E420" s="8">
        <v>5.6000000000000001E-2</v>
      </c>
      <c r="F420" s="16" t="str">
        <f>IF(LEFT(Table2[[#This Row],[Time Period]],1)="Q","Quarterly","Annual")</f>
        <v>Annual</v>
      </c>
      <c r="G420" s="6" t="s">
        <v>165</v>
      </c>
      <c r="H420" s="7" t="s">
        <v>180</v>
      </c>
    </row>
    <row r="421" spans="2:8" x14ac:dyDescent="0.25">
      <c r="B421" s="6" t="s">
        <v>155</v>
      </c>
      <c r="C421" s="6" t="s">
        <v>141</v>
      </c>
      <c r="D421" s="6" t="s">
        <v>199</v>
      </c>
      <c r="E421" s="8">
        <v>0.15</v>
      </c>
      <c r="F421" s="16" t="str">
        <f>IF(LEFT(Table2[[#This Row],[Time Period]],1)="Q","Quarterly","Annual")</f>
        <v>Annual</v>
      </c>
      <c r="G421" s="6" t="s">
        <v>165</v>
      </c>
      <c r="H421" s="7" t="s">
        <v>180</v>
      </c>
    </row>
    <row r="422" spans="2:8" x14ac:dyDescent="0.25">
      <c r="B422" s="6" t="s">
        <v>155</v>
      </c>
      <c r="C422" s="6" t="s">
        <v>142</v>
      </c>
      <c r="D422" s="6" t="s">
        <v>199</v>
      </c>
      <c r="E422" s="8">
        <v>3.6999999999999998E-2</v>
      </c>
      <c r="F422" s="16" t="str">
        <f>IF(LEFT(Table2[[#This Row],[Time Period]],1)="Q","Quarterly","Annual")</f>
        <v>Annual</v>
      </c>
      <c r="G422" s="6" t="s">
        <v>165</v>
      </c>
      <c r="H422" s="7" t="s">
        <v>180</v>
      </c>
    </row>
    <row r="423" spans="2:8" x14ac:dyDescent="0.25">
      <c r="B423" s="6" t="s">
        <v>155</v>
      </c>
      <c r="C423" s="6" t="s">
        <v>143</v>
      </c>
      <c r="D423" s="6" t="s">
        <v>199</v>
      </c>
      <c r="E423" s="8">
        <v>7.9000000000000001E-2</v>
      </c>
      <c r="F423" s="16" t="str">
        <f>IF(LEFT(Table2[[#This Row],[Time Period]],1)="Q","Quarterly","Annual")</f>
        <v>Annual</v>
      </c>
      <c r="G423" s="6" t="s">
        <v>165</v>
      </c>
      <c r="H423" s="7" t="s">
        <v>180</v>
      </c>
    </row>
    <row r="424" spans="2:8" x14ac:dyDescent="0.25">
      <c r="B424" s="6" t="s">
        <v>155</v>
      </c>
      <c r="C424" s="6" t="s">
        <v>144</v>
      </c>
      <c r="D424" s="6" t="s">
        <v>199</v>
      </c>
      <c r="E424" s="8">
        <v>4.5999999999999999E-2</v>
      </c>
      <c r="F424" s="16" t="str">
        <f>IF(LEFT(Table2[[#This Row],[Time Period]],1)="Q","Quarterly","Annual")</f>
        <v>Annual</v>
      </c>
      <c r="G424" s="6" t="s">
        <v>165</v>
      </c>
      <c r="H424" s="7" t="s">
        <v>180</v>
      </c>
    </row>
    <row r="425" spans="2:8" x14ac:dyDescent="0.25">
      <c r="B425" s="6" t="s">
        <v>155</v>
      </c>
      <c r="C425" s="6" t="s">
        <v>141</v>
      </c>
      <c r="D425" s="6" t="s">
        <v>172</v>
      </c>
      <c r="E425" s="8">
        <v>0.05</v>
      </c>
      <c r="F425" s="16" t="str">
        <f>IF(LEFT(Table2[[#This Row],[Time Period]],1)="Q","Quarterly","Annual")</f>
        <v>Annual</v>
      </c>
      <c r="G425" s="6" t="s">
        <v>165</v>
      </c>
      <c r="H425" s="7" t="s">
        <v>180</v>
      </c>
    </row>
    <row r="426" spans="2:8" x14ac:dyDescent="0.25">
      <c r="B426" s="6" t="s">
        <v>155</v>
      </c>
      <c r="C426" s="6" t="s">
        <v>142</v>
      </c>
      <c r="D426" s="6" t="s">
        <v>172</v>
      </c>
      <c r="E426" s="8">
        <v>6.5000000000000002E-2</v>
      </c>
      <c r="F426" s="16" t="str">
        <f>IF(LEFT(Table2[[#This Row],[Time Period]],1)="Q","Quarterly","Annual")</f>
        <v>Annual</v>
      </c>
      <c r="G426" s="6" t="s">
        <v>165</v>
      </c>
      <c r="H426" s="7" t="s">
        <v>180</v>
      </c>
    </row>
    <row r="427" spans="2:8" x14ac:dyDescent="0.25">
      <c r="B427" s="6" t="s">
        <v>155</v>
      </c>
      <c r="C427" s="6" t="s">
        <v>143</v>
      </c>
      <c r="D427" s="6" t="s">
        <v>172</v>
      </c>
      <c r="E427" s="8">
        <v>6.6000000000000003E-2</v>
      </c>
      <c r="F427" s="16" t="str">
        <f>IF(LEFT(Table2[[#This Row],[Time Period]],1)="Q","Quarterly","Annual")</f>
        <v>Annual</v>
      </c>
      <c r="G427" s="6" t="s">
        <v>165</v>
      </c>
      <c r="H427" s="7" t="s">
        <v>180</v>
      </c>
    </row>
    <row r="428" spans="2:8" x14ac:dyDescent="0.25">
      <c r="B428" s="6" t="s">
        <v>155</v>
      </c>
      <c r="C428" s="6" t="s">
        <v>144</v>
      </c>
      <c r="D428" s="6" t="s">
        <v>172</v>
      </c>
      <c r="E428" s="8">
        <v>9.0999999999999998E-2</v>
      </c>
      <c r="F428" s="16" t="str">
        <f>IF(LEFT(Table2[[#This Row],[Time Period]],1)="Q","Quarterly","Annual")</f>
        <v>Annual</v>
      </c>
      <c r="G428" s="6" t="s">
        <v>165</v>
      </c>
      <c r="H428" s="7" t="s">
        <v>180</v>
      </c>
    </row>
    <row r="429" spans="2:8" x14ac:dyDescent="0.25">
      <c r="B429" s="6" t="s">
        <v>155</v>
      </c>
      <c r="C429" s="6" t="s">
        <v>141</v>
      </c>
      <c r="D429" s="6" t="s">
        <v>16</v>
      </c>
      <c r="E429" s="8">
        <v>7.6999999999999999E-2</v>
      </c>
      <c r="F429" s="16" t="str">
        <f>IF(LEFT(Table2[[#This Row],[Time Period]],1)="Q","Quarterly","Annual")</f>
        <v>Annual</v>
      </c>
      <c r="G429" s="6" t="s">
        <v>166</v>
      </c>
      <c r="H429" s="7" t="s">
        <v>180</v>
      </c>
    </row>
    <row r="430" spans="2:8" x14ac:dyDescent="0.25">
      <c r="B430" s="6" t="s">
        <v>155</v>
      </c>
      <c r="C430" s="6" t="s">
        <v>142</v>
      </c>
      <c r="D430" s="6" t="s">
        <v>16</v>
      </c>
      <c r="E430" s="8">
        <v>0.08</v>
      </c>
      <c r="F430" s="16" t="str">
        <f>IF(LEFT(Table2[[#This Row],[Time Period]],1)="Q","Quarterly","Annual")</f>
        <v>Annual</v>
      </c>
      <c r="G430" s="6" t="s">
        <v>166</v>
      </c>
      <c r="H430" s="7" t="s">
        <v>180</v>
      </c>
    </row>
    <row r="431" spans="2:8" x14ac:dyDescent="0.25">
      <c r="B431" s="6" t="s">
        <v>155</v>
      </c>
      <c r="C431" s="6" t="s">
        <v>143</v>
      </c>
      <c r="D431" s="6" t="s">
        <v>16</v>
      </c>
      <c r="E431" s="8">
        <v>0.113</v>
      </c>
      <c r="F431" s="16" t="str">
        <f>IF(LEFT(Table2[[#This Row],[Time Period]],1)="Q","Quarterly","Annual")</f>
        <v>Annual</v>
      </c>
      <c r="G431" s="6" t="s">
        <v>166</v>
      </c>
      <c r="H431" s="7" t="s">
        <v>180</v>
      </c>
    </row>
    <row r="432" spans="2:8" x14ac:dyDescent="0.25">
      <c r="B432" s="6" t="s">
        <v>155</v>
      </c>
      <c r="C432" s="6" t="s">
        <v>144</v>
      </c>
      <c r="D432" s="6" t="s">
        <v>16</v>
      </c>
      <c r="E432" s="8">
        <v>0.126</v>
      </c>
      <c r="F432" s="16" t="str">
        <f>IF(LEFT(Table2[[#This Row],[Time Period]],1)="Q","Quarterly","Annual")</f>
        <v>Annual</v>
      </c>
      <c r="G432" s="6" t="s">
        <v>166</v>
      </c>
      <c r="H432" s="7" t="s">
        <v>180</v>
      </c>
    </row>
    <row r="433" spans="2:8" x14ac:dyDescent="0.25">
      <c r="B433" s="6" t="s">
        <v>155</v>
      </c>
      <c r="C433" s="6" t="s">
        <v>141</v>
      </c>
      <c r="D433" s="6" t="s">
        <v>200</v>
      </c>
      <c r="E433" s="8">
        <v>7.0000000000000001E-3</v>
      </c>
      <c r="F433" s="16" t="str">
        <f>IF(LEFT(Table2[[#This Row],[Time Period]],1)="Q","Quarterly","Annual")</f>
        <v>Annual</v>
      </c>
      <c r="G433" s="6" t="s">
        <v>166</v>
      </c>
      <c r="H433" s="7" t="s">
        <v>180</v>
      </c>
    </row>
    <row r="434" spans="2:8" x14ac:dyDescent="0.25">
      <c r="B434" s="6" t="s">
        <v>155</v>
      </c>
      <c r="C434" s="6" t="s">
        <v>142</v>
      </c>
      <c r="D434" s="6" t="s">
        <v>200</v>
      </c>
      <c r="E434" s="8">
        <v>3.0000000000000001E-3</v>
      </c>
      <c r="F434" s="16" t="str">
        <f>IF(LEFT(Table2[[#This Row],[Time Period]],1)="Q","Quarterly","Annual")</f>
        <v>Annual</v>
      </c>
      <c r="G434" s="6" t="s">
        <v>166</v>
      </c>
      <c r="H434" s="7" t="s">
        <v>180</v>
      </c>
    </row>
    <row r="435" spans="2:8" x14ac:dyDescent="0.25">
      <c r="B435" s="6" t="s">
        <v>155</v>
      </c>
      <c r="C435" s="6" t="s">
        <v>143</v>
      </c>
      <c r="D435" s="6" t="s">
        <v>200</v>
      </c>
      <c r="E435" s="8">
        <v>1.4E-2</v>
      </c>
      <c r="F435" s="16" t="str">
        <f>IF(LEFT(Table2[[#This Row],[Time Period]],1)="Q","Quarterly","Annual")</f>
        <v>Annual</v>
      </c>
      <c r="G435" s="6" t="s">
        <v>166</v>
      </c>
      <c r="H435" s="7" t="s">
        <v>180</v>
      </c>
    </row>
    <row r="436" spans="2:8" x14ac:dyDescent="0.25">
      <c r="B436" s="6" t="s">
        <v>155</v>
      </c>
      <c r="C436" s="6" t="s">
        <v>144</v>
      </c>
      <c r="D436" s="6" t="s">
        <v>200</v>
      </c>
      <c r="E436" s="8">
        <v>2.5000000000000001E-2</v>
      </c>
      <c r="F436" s="16" t="str">
        <f>IF(LEFT(Table2[[#This Row],[Time Period]],1)="Q","Quarterly","Annual")</f>
        <v>Annual</v>
      </c>
      <c r="G436" s="6" t="s">
        <v>166</v>
      </c>
      <c r="H436" s="7" t="s">
        <v>180</v>
      </c>
    </row>
    <row r="437" spans="2:8" x14ac:dyDescent="0.25">
      <c r="B437" s="6" t="s">
        <v>155</v>
      </c>
      <c r="C437" s="6" t="s">
        <v>141</v>
      </c>
      <c r="D437" s="6" t="s">
        <v>16</v>
      </c>
      <c r="E437" s="8">
        <v>0.115</v>
      </c>
      <c r="F437" s="16" t="str">
        <f>IF(LEFT(Table2[[#This Row],[Time Period]],1)="Q","Quarterly","Annual")</f>
        <v>Annual</v>
      </c>
      <c r="G437" s="6" t="s">
        <v>167</v>
      </c>
      <c r="H437" s="7" t="s">
        <v>180</v>
      </c>
    </row>
    <row r="438" spans="2:8" x14ac:dyDescent="0.25">
      <c r="B438" s="6" t="s">
        <v>155</v>
      </c>
      <c r="C438" s="6" t="s">
        <v>142</v>
      </c>
      <c r="D438" s="6" t="s">
        <v>16</v>
      </c>
      <c r="E438" s="8">
        <v>1.6E-2</v>
      </c>
      <c r="F438" s="16" t="str">
        <f>IF(LEFT(Table2[[#This Row],[Time Period]],1)="Q","Quarterly","Annual")</f>
        <v>Annual</v>
      </c>
      <c r="G438" s="6" t="s">
        <v>167</v>
      </c>
      <c r="H438" s="7" t="s">
        <v>180</v>
      </c>
    </row>
    <row r="439" spans="2:8" x14ac:dyDescent="0.25">
      <c r="B439" s="6" t="s">
        <v>155</v>
      </c>
      <c r="C439" s="6" t="s">
        <v>143</v>
      </c>
      <c r="D439" s="6" t="s">
        <v>16</v>
      </c>
      <c r="E439" s="8">
        <v>5.6000000000000001E-2</v>
      </c>
      <c r="F439" s="16" t="str">
        <f>IF(LEFT(Table2[[#This Row],[Time Period]],1)="Q","Quarterly","Annual")</f>
        <v>Annual</v>
      </c>
      <c r="G439" s="6" t="s">
        <v>167</v>
      </c>
      <c r="H439" s="7" t="s">
        <v>180</v>
      </c>
    </row>
    <row r="440" spans="2:8" x14ac:dyDescent="0.25">
      <c r="B440" s="6" t="s">
        <v>155</v>
      </c>
      <c r="C440" s="6" t="s">
        <v>144</v>
      </c>
      <c r="D440" s="6" t="s">
        <v>16</v>
      </c>
      <c r="E440" s="8">
        <v>0.17299999999999999</v>
      </c>
      <c r="F440" s="16" t="str">
        <f>IF(LEFT(Table2[[#This Row],[Time Period]],1)="Q","Quarterly","Annual")</f>
        <v>Annual</v>
      </c>
      <c r="G440" s="6" t="s">
        <v>167</v>
      </c>
      <c r="H440" s="7" t="s">
        <v>180</v>
      </c>
    </row>
    <row r="441" spans="2:8" x14ac:dyDescent="0.25">
      <c r="B441" s="6" t="s">
        <v>155</v>
      </c>
      <c r="C441" s="6" t="s">
        <v>141</v>
      </c>
      <c r="D441" s="6" t="s">
        <v>172</v>
      </c>
      <c r="E441" s="8">
        <v>0.13400000000000001</v>
      </c>
      <c r="F441" s="16" t="str">
        <f>IF(LEFT(Table2[[#This Row],[Time Period]],1)="Q","Quarterly","Annual")</f>
        <v>Annual</v>
      </c>
      <c r="G441" s="6" t="s">
        <v>167</v>
      </c>
      <c r="H441" s="7" t="s">
        <v>180</v>
      </c>
    </row>
    <row r="442" spans="2:8" x14ac:dyDescent="0.25">
      <c r="B442" s="6" t="s">
        <v>155</v>
      </c>
      <c r="C442" s="6" t="s">
        <v>142</v>
      </c>
      <c r="D442" s="6" t="s">
        <v>172</v>
      </c>
      <c r="E442" s="8">
        <v>0.99299999999999999</v>
      </c>
      <c r="F442" s="16" t="str">
        <f>IF(LEFT(Table2[[#This Row],[Time Period]],1)="Q","Quarterly","Annual")</f>
        <v>Annual</v>
      </c>
      <c r="G442" s="6" t="s">
        <v>167</v>
      </c>
      <c r="H442" s="7" t="s">
        <v>180</v>
      </c>
    </row>
    <row r="443" spans="2:8" x14ac:dyDescent="0.25">
      <c r="B443" s="6" t="s">
        <v>155</v>
      </c>
      <c r="C443" s="6" t="s">
        <v>143</v>
      </c>
      <c r="D443" s="6" t="s">
        <v>172</v>
      </c>
      <c r="E443" s="8">
        <v>0.26</v>
      </c>
      <c r="F443" s="16" t="str">
        <f>IF(LEFT(Table2[[#This Row],[Time Period]],1)="Q","Quarterly","Annual")</f>
        <v>Annual</v>
      </c>
      <c r="G443" s="6" t="s">
        <v>167</v>
      </c>
      <c r="H443" s="7" t="s">
        <v>180</v>
      </c>
    </row>
    <row r="444" spans="2:8" x14ac:dyDescent="0.25">
      <c r="B444" s="6" t="s">
        <v>155</v>
      </c>
      <c r="C444" s="6" t="s">
        <v>144</v>
      </c>
      <c r="D444" s="6" t="s">
        <v>172</v>
      </c>
      <c r="E444" s="8">
        <v>0.27100000000000002</v>
      </c>
      <c r="F444" s="16" t="str">
        <f>IF(LEFT(Table2[[#This Row],[Time Period]],1)="Q","Quarterly","Annual")</f>
        <v>Annual</v>
      </c>
      <c r="G444" s="6" t="s">
        <v>167</v>
      </c>
      <c r="H444" s="7" t="s">
        <v>180</v>
      </c>
    </row>
    <row r="445" spans="2:8" x14ac:dyDescent="0.25">
      <c r="B445" s="6" t="s">
        <v>155</v>
      </c>
      <c r="C445" s="6" t="s">
        <v>141</v>
      </c>
      <c r="D445" s="6" t="s">
        <v>200</v>
      </c>
      <c r="E445" s="8">
        <v>4.2999999999999997E-2</v>
      </c>
      <c r="F445" s="16" t="str">
        <f>IF(LEFT(Table2[[#This Row],[Time Period]],1)="Q","Quarterly","Annual")</f>
        <v>Annual</v>
      </c>
      <c r="G445" s="6" t="s">
        <v>167</v>
      </c>
      <c r="H445" s="7" t="s">
        <v>180</v>
      </c>
    </row>
    <row r="446" spans="2:8" x14ac:dyDescent="0.25">
      <c r="B446" s="6" t="s">
        <v>155</v>
      </c>
      <c r="C446" s="6" t="s">
        <v>142</v>
      </c>
      <c r="D446" s="6" t="s">
        <v>200</v>
      </c>
      <c r="E446" s="8">
        <v>8.3000000000000004E-2</v>
      </c>
      <c r="F446" s="16" t="str">
        <f>IF(LEFT(Table2[[#This Row],[Time Period]],1)="Q","Quarterly","Annual")</f>
        <v>Annual</v>
      </c>
      <c r="G446" s="6" t="s">
        <v>167</v>
      </c>
      <c r="H446" s="7" t="s">
        <v>180</v>
      </c>
    </row>
    <row r="447" spans="2:8" x14ac:dyDescent="0.25">
      <c r="B447" s="6" t="s">
        <v>155</v>
      </c>
      <c r="C447" s="6" t="s">
        <v>143</v>
      </c>
      <c r="D447" s="6" t="s">
        <v>200</v>
      </c>
      <c r="E447" s="8">
        <v>9.9000000000000005E-2</v>
      </c>
      <c r="F447" s="16" t="str">
        <f>IF(LEFT(Table2[[#This Row],[Time Period]],1)="Q","Quarterly","Annual")</f>
        <v>Annual</v>
      </c>
      <c r="G447" s="6" t="s">
        <v>167</v>
      </c>
      <c r="H447" s="7" t="s">
        <v>180</v>
      </c>
    </row>
    <row r="448" spans="2:8" x14ac:dyDescent="0.25">
      <c r="B448" s="6" t="s">
        <v>155</v>
      </c>
      <c r="C448" s="6" t="s">
        <v>144</v>
      </c>
      <c r="D448" s="6" t="s">
        <v>200</v>
      </c>
      <c r="E448" s="8">
        <v>0.107</v>
      </c>
      <c r="F448" s="16" t="str">
        <f>IF(LEFT(Table2[[#This Row],[Time Period]],1)="Q","Quarterly","Annual")</f>
        <v>Annual</v>
      </c>
      <c r="G448" s="6" t="s">
        <v>167</v>
      </c>
      <c r="H448" s="7" t="s">
        <v>180</v>
      </c>
    </row>
    <row r="449" spans="2:8" x14ac:dyDescent="0.25">
      <c r="B449" s="6" t="s">
        <v>155</v>
      </c>
      <c r="C449" s="6" t="s">
        <v>141</v>
      </c>
      <c r="D449" s="6" t="s">
        <v>16</v>
      </c>
      <c r="E449" s="8">
        <v>2E-3</v>
      </c>
      <c r="F449" s="16" t="str">
        <f>IF(LEFT(Table2[[#This Row],[Time Period]],1)="Q","Quarterly","Annual")</f>
        <v>Annual</v>
      </c>
      <c r="G449" s="6" t="s">
        <v>168</v>
      </c>
      <c r="H449" s="7" t="s">
        <v>180</v>
      </c>
    </row>
    <row r="450" spans="2:8" x14ac:dyDescent="0.25">
      <c r="B450" s="6" t="s">
        <v>155</v>
      </c>
      <c r="C450" s="6" t="s">
        <v>142</v>
      </c>
      <c r="D450" s="6" t="s">
        <v>16</v>
      </c>
      <c r="E450" s="8">
        <v>-5.8000000000000003E-2</v>
      </c>
      <c r="F450" s="16" t="str">
        <f>IF(LEFT(Table2[[#This Row],[Time Period]],1)="Q","Quarterly","Annual")</f>
        <v>Annual</v>
      </c>
      <c r="G450" s="6" t="s">
        <v>168</v>
      </c>
      <c r="H450" s="7" t="s">
        <v>180</v>
      </c>
    </row>
    <row r="451" spans="2:8" x14ac:dyDescent="0.25">
      <c r="B451" s="6" t="s">
        <v>155</v>
      </c>
      <c r="C451" s="6" t="s">
        <v>143</v>
      </c>
      <c r="D451" s="6" t="s">
        <v>16</v>
      </c>
      <c r="E451" s="8">
        <v>-0.15</v>
      </c>
      <c r="F451" s="16" t="str">
        <f>IF(LEFT(Table2[[#This Row],[Time Period]],1)="Q","Quarterly","Annual")</f>
        <v>Annual</v>
      </c>
      <c r="G451" s="6" t="s">
        <v>168</v>
      </c>
      <c r="H451" s="7" t="s">
        <v>180</v>
      </c>
    </row>
    <row r="452" spans="2:8" x14ac:dyDescent="0.25">
      <c r="B452" s="6" t="s">
        <v>155</v>
      </c>
      <c r="C452" s="6" t="s">
        <v>144</v>
      </c>
      <c r="D452" s="6" t="s">
        <v>16</v>
      </c>
      <c r="E452" s="8">
        <v>0.16900000000000001</v>
      </c>
      <c r="F452" s="16" t="str">
        <f>IF(LEFT(Table2[[#This Row],[Time Period]],1)="Q","Quarterly","Annual")</f>
        <v>Annual</v>
      </c>
      <c r="G452" s="6" t="s">
        <v>168</v>
      </c>
      <c r="H452" s="7" t="s">
        <v>180</v>
      </c>
    </row>
    <row r="453" spans="2:8" x14ac:dyDescent="0.25">
      <c r="B453" s="6" t="s">
        <v>155</v>
      </c>
      <c r="C453" s="6" t="s">
        <v>141</v>
      </c>
      <c r="D453" s="6" t="s">
        <v>172</v>
      </c>
      <c r="E453" s="8">
        <v>2.8000000000000001E-2</v>
      </c>
      <c r="F453" s="16" t="str">
        <f>IF(LEFT(Table2[[#This Row],[Time Period]],1)="Q","Quarterly","Annual")</f>
        <v>Annual</v>
      </c>
      <c r="G453" s="6" t="s">
        <v>168</v>
      </c>
      <c r="H453" s="7" t="s">
        <v>180</v>
      </c>
    </row>
    <row r="454" spans="2:8" x14ac:dyDescent="0.25">
      <c r="B454" s="6" t="s">
        <v>155</v>
      </c>
      <c r="C454" s="6" t="s">
        <v>142</v>
      </c>
      <c r="D454" s="6" t="s">
        <v>172</v>
      </c>
      <c r="E454" s="8">
        <v>-2.5999999999999999E-2</v>
      </c>
      <c r="F454" s="16" t="str">
        <f>IF(LEFT(Table2[[#This Row],[Time Period]],1)="Q","Quarterly","Annual")</f>
        <v>Annual</v>
      </c>
      <c r="G454" s="6" t="s">
        <v>168</v>
      </c>
      <c r="H454" s="7" t="s">
        <v>180</v>
      </c>
    </row>
    <row r="455" spans="2:8" x14ac:dyDescent="0.25">
      <c r="B455" s="6" t="s">
        <v>155</v>
      </c>
      <c r="C455" s="6" t="s">
        <v>143</v>
      </c>
      <c r="D455" s="6" t="s">
        <v>172</v>
      </c>
      <c r="E455" s="8">
        <v>-6.3E-2</v>
      </c>
      <c r="F455" s="16" t="str">
        <f>IF(LEFT(Table2[[#This Row],[Time Period]],1)="Q","Quarterly","Annual")</f>
        <v>Annual</v>
      </c>
      <c r="G455" s="6" t="s">
        <v>168</v>
      </c>
      <c r="H455" s="7" t="s">
        <v>180</v>
      </c>
    </row>
    <row r="456" spans="2:8" x14ac:dyDescent="0.25">
      <c r="B456" s="6" t="s">
        <v>155</v>
      </c>
      <c r="C456" s="6" t="s">
        <v>144</v>
      </c>
      <c r="D456" s="6" t="s">
        <v>172</v>
      </c>
      <c r="E456" s="8">
        <v>-8.5000000000000006E-2</v>
      </c>
      <c r="F456" s="16" t="str">
        <f>IF(LEFT(Table2[[#This Row],[Time Period]],1)="Q","Quarterly","Annual")</f>
        <v>Annual</v>
      </c>
      <c r="G456" s="6" t="s">
        <v>168</v>
      </c>
      <c r="H456" s="7" t="s">
        <v>180</v>
      </c>
    </row>
    <row r="457" spans="2:8" x14ac:dyDescent="0.25">
      <c r="B457" s="6" t="s">
        <v>155</v>
      </c>
      <c r="C457" s="6" t="s">
        <v>141</v>
      </c>
      <c r="D457" s="6" t="s">
        <v>200</v>
      </c>
      <c r="E457" s="8">
        <v>0.125</v>
      </c>
      <c r="F457" s="16" t="str">
        <f>IF(LEFT(Table2[[#This Row],[Time Period]],1)="Q","Quarterly","Annual")</f>
        <v>Annual</v>
      </c>
      <c r="G457" s="6" t="s">
        <v>168</v>
      </c>
      <c r="H457" s="7" t="s">
        <v>180</v>
      </c>
    </row>
    <row r="458" spans="2:8" x14ac:dyDescent="0.25">
      <c r="B458" s="6" t="s">
        <v>155</v>
      </c>
      <c r="C458" s="6" t="s">
        <v>142</v>
      </c>
      <c r="D458" s="6" t="s">
        <v>200</v>
      </c>
      <c r="E458" s="8">
        <v>0.11</v>
      </c>
      <c r="F458" s="16" t="str">
        <f>IF(LEFT(Table2[[#This Row],[Time Period]],1)="Q","Quarterly","Annual")</f>
        <v>Annual</v>
      </c>
      <c r="G458" s="6" t="s">
        <v>168</v>
      </c>
      <c r="H458" s="7" t="s">
        <v>180</v>
      </c>
    </row>
    <row r="459" spans="2:8" x14ac:dyDescent="0.25">
      <c r="B459" s="6" t="s">
        <v>155</v>
      </c>
      <c r="C459" s="6" t="s">
        <v>143</v>
      </c>
      <c r="D459" s="6" t="s">
        <v>200</v>
      </c>
      <c r="E459" s="8">
        <v>0.105</v>
      </c>
      <c r="F459" s="16" t="str">
        <f>IF(LEFT(Table2[[#This Row],[Time Period]],1)="Q","Quarterly","Annual")</f>
        <v>Annual</v>
      </c>
      <c r="G459" s="6" t="s">
        <v>168</v>
      </c>
      <c r="H459" s="7" t="s">
        <v>180</v>
      </c>
    </row>
    <row r="460" spans="2:8" x14ac:dyDescent="0.25">
      <c r="B460" s="6" t="s">
        <v>155</v>
      </c>
      <c r="C460" s="6" t="s">
        <v>144</v>
      </c>
      <c r="D460" s="6" t="s">
        <v>200</v>
      </c>
      <c r="E460" s="8">
        <v>8.3000000000000004E-2</v>
      </c>
      <c r="F460" s="16" t="str">
        <f>IF(LEFT(Table2[[#This Row],[Time Period]],1)="Q","Quarterly","Annual")</f>
        <v>Annual</v>
      </c>
      <c r="G460" s="6" t="s">
        <v>168</v>
      </c>
      <c r="H460" s="7" t="s">
        <v>180</v>
      </c>
    </row>
    <row r="461" spans="2:8" x14ac:dyDescent="0.25">
      <c r="B461" s="6" t="s">
        <v>155</v>
      </c>
      <c r="C461" s="6" t="s">
        <v>141</v>
      </c>
      <c r="D461" s="6" t="s">
        <v>16</v>
      </c>
      <c r="E461" s="8">
        <v>5.8999999999999997E-2</v>
      </c>
      <c r="F461" s="16" t="str">
        <f>IF(LEFT(Table2[[#This Row],[Time Period]],1)="Q","Quarterly","Annual")</f>
        <v>Annual</v>
      </c>
      <c r="G461" s="6" t="s">
        <v>169</v>
      </c>
      <c r="H461" s="7" t="s">
        <v>180</v>
      </c>
    </row>
    <row r="462" spans="2:8" x14ac:dyDescent="0.25">
      <c r="B462" s="6" t="s">
        <v>155</v>
      </c>
      <c r="C462" s="6" t="s">
        <v>142</v>
      </c>
      <c r="D462" s="6" t="s">
        <v>16</v>
      </c>
      <c r="E462" s="8">
        <v>-8.0000000000000002E-3</v>
      </c>
      <c r="F462" s="16" t="str">
        <f>IF(LEFT(Table2[[#This Row],[Time Period]],1)="Q","Quarterly","Annual")</f>
        <v>Annual</v>
      </c>
      <c r="G462" s="6" t="s">
        <v>169</v>
      </c>
      <c r="H462" s="7" t="s">
        <v>180</v>
      </c>
    </row>
    <row r="463" spans="2:8" x14ac:dyDescent="0.25">
      <c r="B463" s="6" t="s">
        <v>155</v>
      </c>
      <c r="C463" s="6" t="s">
        <v>143</v>
      </c>
      <c r="D463" s="6" t="s">
        <v>16</v>
      </c>
      <c r="E463" s="8">
        <v>-7.0000000000000001E-3</v>
      </c>
      <c r="F463" s="16" t="str">
        <f>IF(LEFT(Table2[[#This Row],[Time Period]],1)="Q","Quarterly","Annual")</f>
        <v>Annual</v>
      </c>
      <c r="G463" s="6" t="s">
        <v>169</v>
      </c>
      <c r="H463" s="7" t="s">
        <v>180</v>
      </c>
    </row>
    <row r="464" spans="2:8" x14ac:dyDescent="0.25">
      <c r="B464" s="6" t="s">
        <v>155</v>
      </c>
      <c r="C464" s="6" t="s">
        <v>144</v>
      </c>
      <c r="D464" s="6" t="s">
        <v>16</v>
      </c>
      <c r="E464" s="8">
        <v>0.10100000000000001</v>
      </c>
      <c r="F464" s="16" t="str">
        <f>IF(LEFT(Table2[[#This Row],[Time Period]],1)="Q","Quarterly","Annual")</f>
        <v>Annual</v>
      </c>
      <c r="G464" s="6" t="s">
        <v>169</v>
      </c>
      <c r="H464" s="7" t="s">
        <v>180</v>
      </c>
    </row>
    <row r="465" spans="2:8" x14ac:dyDescent="0.25">
      <c r="B465" s="6" t="s">
        <v>155</v>
      </c>
      <c r="C465" s="6" t="s">
        <v>141</v>
      </c>
      <c r="D465" s="6" t="s">
        <v>172</v>
      </c>
      <c r="E465" s="8">
        <v>-1.4999999999999999E-2</v>
      </c>
      <c r="F465" s="16" t="str">
        <f>IF(LEFT(Table2[[#This Row],[Time Period]],1)="Q","Quarterly","Annual")</f>
        <v>Annual</v>
      </c>
      <c r="G465" s="6" t="s">
        <v>169</v>
      </c>
      <c r="H465" s="7" t="s">
        <v>180</v>
      </c>
    </row>
    <row r="466" spans="2:8" x14ac:dyDescent="0.25">
      <c r="B466" s="6" t="s">
        <v>155</v>
      </c>
      <c r="C466" s="6" t="s">
        <v>142</v>
      </c>
      <c r="D466" s="6" t="s">
        <v>172</v>
      </c>
      <c r="E466" s="8">
        <v>6.4000000000000001E-2</v>
      </c>
      <c r="F466" s="16" t="str">
        <f>IF(LEFT(Table2[[#This Row],[Time Period]],1)="Q","Quarterly","Annual")</f>
        <v>Annual</v>
      </c>
      <c r="G466" s="6" t="s">
        <v>169</v>
      </c>
      <c r="H466" s="7" t="s">
        <v>180</v>
      </c>
    </row>
    <row r="467" spans="2:8" x14ac:dyDescent="0.25">
      <c r="B467" s="6" t="s">
        <v>155</v>
      </c>
      <c r="C467" s="6" t="s">
        <v>143</v>
      </c>
      <c r="D467" s="6" t="s">
        <v>172</v>
      </c>
      <c r="E467" s="8">
        <v>7.9000000000000001E-2</v>
      </c>
      <c r="F467" s="16" t="str">
        <f>IF(LEFT(Table2[[#This Row],[Time Period]],1)="Q","Quarterly","Annual")</f>
        <v>Annual</v>
      </c>
      <c r="G467" s="6" t="s">
        <v>169</v>
      </c>
      <c r="H467" s="7" t="s">
        <v>180</v>
      </c>
    </row>
    <row r="468" spans="2:8" x14ac:dyDescent="0.25">
      <c r="B468" s="6" t="s">
        <v>155</v>
      </c>
      <c r="C468" s="6" t="s">
        <v>144</v>
      </c>
      <c r="D468" s="6" t="s">
        <v>172</v>
      </c>
      <c r="E468" s="8">
        <v>0.189</v>
      </c>
      <c r="F468" s="16" t="str">
        <f>IF(LEFT(Table2[[#This Row],[Time Period]],1)="Q","Quarterly","Annual")</f>
        <v>Annual</v>
      </c>
      <c r="G468" s="6" t="s">
        <v>169</v>
      </c>
      <c r="H468" s="7" t="s">
        <v>180</v>
      </c>
    </row>
    <row r="469" spans="2:8" x14ac:dyDescent="0.25">
      <c r="B469" s="6" t="s">
        <v>155</v>
      </c>
      <c r="C469" s="6" t="s">
        <v>141</v>
      </c>
      <c r="D469" s="6" t="s">
        <v>200</v>
      </c>
      <c r="E469" s="8">
        <v>0.17</v>
      </c>
      <c r="F469" s="16" t="str">
        <f>IF(LEFT(Table2[[#This Row],[Time Period]],1)="Q","Quarterly","Annual")</f>
        <v>Annual</v>
      </c>
      <c r="G469" s="6" t="s">
        <v>169</v>
      </c>
      <c r="H469" s="7" t="s">
        <v>180</v>
      </c>
    </row>
    <row r="470" spans="2:8" x14ac:dyDescent="0.25">
      <c r="B470" s="6" t="s">
        <v>155</v>
      </c>
      <c r="C470" s="6" t="s">
        <v>142</v>
      </c>
      <c r="D470" s="6" t="s">
        <v>200</v>
      </c>
      <c r="E470" s="8">
        <v>0.18</v>
      </c>
      <c r="F470" s="16" t="str">
        <f>IF(LEFT(Table2[[#This Row],[Time Period]],1)="Q","Quarterly","Annual")</f>
        <v>Annual</v>
      </c>
      <c r="G470" s="6" t="s">
        <v>169</v>
      </c>
      <c r="H470" s="7" t="s">
        <v>180</v>
      </c>
    </row>
    <row r="471" spans="2:8" x14ac:dyDescent="0.25">
      <c r="B471" s="6" t="s">
        <v>155</v>
      </c>
      <c r="C471" s="6" t="s">
        <v>143</v>
      </c>
      <c r="D471" s="6" t="s">
        <v>200</v>
      </c>
      <c r="E471" s="8">
        <v>0.19900000000000001</v>
      </c>
      <c r="F471" s="16" t="str">
        <f>IF(LEFT(Table2[[#This Row],[Time Period]],1)="Q","Quarterly","Annual")</f>
        <v>Annual</v>
      </c>
      <c r="G471" s="6" t="s">
        <v>169</v>
      </c>
      <c r="H471" s="7" t="s">
        <v>180</v>
      </c>
    </row>
    <row r="472" spans="2:8" x14ac:dyDescent="0.25">
      <c r="B472" s="6" t="s">
        <v>155</v>
      </c>
      <c r="C472" s="6" t="s">
        <v>144</v>
      </c>
      <c r="D472" s="6" t="s">
        <v>200</v>
      </c>
      <c r="E472" s="8">
        <v>0.21099999999999999</v>
      </c>
      <c r="F472" s="16" t="str">
        <f>IF(LEFT(Table2[[#This Row],[Time Period]],1)="Q","Quarterly","Annual")</f>
        <v>Annual</v>
      </c>
      <c r="G472" s="6" t="s">
        <v>169</v>
      </c>
      <c r="H472" s="7" t="s">
        <v>180</v>
      </c>
    </row>
    <row r="473" spans="2:8" x14ac:dyDescent="0.25">
      <c r="B473" s="6" t="s">
        <v>155</v>
      </c>
      <c r="C473" s="6" t="s">
        <v>140</v>
      </c>
      <c r="D473" s="6" t="s">
        <v>16</v>
      </c>
      <c r="E473" s="8">
        <v>0.09</v>
      </c>
      <c r="F473" s="16" t="str">
        <f>IF(LEFT(Table2[[#This Row],[Time Period]],1)="Q","Quarterly","Annual")</f>
        <v>Annual</v>
      </c>
      <c r="G473" s="6" t="s">
        <v>165</v>
      </c>
      <c r="H473" s="7" t="s">
        <v>180</v>
      </c>
    </row>
    <row r="474" spans="2:8" x14ac:dyDescent="0.25">
      <c r="B474" s="6" t="s">
        <v>155</v>
      </c>
      <c r="C474" s="6" t="s">
        <v>140</v>
      </c>
      <c r="D474" s="6" t="s">
        <v>198</v>
      </c>
      <c r="E474" s="8">
        <v>-8.7999999999999995E-2</v>
      </c>
      <c r="F474" s="16" t="str">
        <f>IF(LEFT(Table2[[#This Row],[Time Period]],1)="Q","Quarterly","Annual")</f>
        <v>Annual</v>
      </c>
      <c r="G474" s="6" t="s">
        <v>165</v>
      </c>
      <c r="H474" s="7" t="s">
        <v>180</v>
      </c>
    </row>
    <row r="475" spans="2:8" x14ac:dyDescent="0.25">
      <c r="B475" s="6" t="s">
        <v>155</v>
      </c>
      <c r="C475" s="6" t="s">
        <v>140</v>
      </c>
      <c r="D475" s="6" t="s">
        <v>172</v>
      </c>
      <c r="E475" s="8">
        <v>0.12</v>
      </c>
      <c r="F475" s="16" t="str">
        <f>IF(LEFT(Table2[[#This Row],[Time Period]],1)="Q","Quarterly","Annual")</f>
        <v>Annual</v>
      </c>
      <c r="G475" s="6" t="s">
        <v>165</v>
      </c>
      <c r="H475" s="7" t="s">
        <v>180</v>
      </c>
    </row>
    <row r="476" spans="2:8" x14ac:dyDescent="0.25">
      <c r="B476" s="6" t="s">
        <v>155</v>
      </c>
      <c r="C476" s="6" t="s">
        <v>140</v>
      </c>
      <c r="D476" s="6" t="s">
        <v>16</v>
      </c>
      <c r="E476" s="8">
        <v>0.11</v>
      </c>
      <c r="F476" s="16" t="str">
        <f>IF(LEFT(Table2[[#This Row],[Time Period]],1)="Q","Quarterly","Annual")</f>
        <v>Annual</v>
      </c>
      <c r="G476" s="6" t="s">
        <v>166</v>
      </c>
      <c r="H476" s="7" t="s">
        <v>180</v>
      </c>
    </row>
    <row r="477" spans="2:8" x14ac:dyDescent="0.25">
      <c r="B477" s="6" t="s">
        <v>155</v>
      </c>
      <c r="C477" s="6" t="s">
        <v>140</v>
      </c>
      <c r="D477" s="6" t="s">
        <v>200</v>
      </c>
      <c r="E477" s="8">
        <v>4.0000000000000001E-3</v>
      </c>
      <c r="F477" s="16" t="str">
        <f>IF(LEFT(Table2[[#This Row],[Time Period]],1)="Q","Quarterly","Annual")</f>
        <v>Annual</v>
      </c>
      <c r="G477" s="6" t="s">
        <v>166</v>
      </c>
      <c r="H477" s="7" t="s">
        <v>180</v>
      </c>
    </row>
    <row r="478" spans="2:8" x14ac:dyDescent="0.25">
      <c r="B478" s="6" t="s">
        <v>155</v>
      </c>
      <c r="C478" s="6" t="s">
        <v>140</v>
      </c>
      <c r="D478" s="6" t="s">
        <v>172</v>
      </c>
      <c r="E478" s="8">
        <v>0.56000000000000005</v>
      </c>
      <c r="F478" s="16" t="str">
        <f>IF(LEFT(Table2[[#This Row],[Time Period]],1)="Q","Quarterly","Annual")</f>
        <v>Annual</v>
      </c>
      <c r="G478" s="6" t="s">
        <v>166</v>
      </c>
      <c r="H478" s="7" t="s">
        <v>180</v>
      </c>
    </row>
    <row r="479" spans="2:8" x14ac:dyDescent="0.25">
      <c r="B479" s="6" t="s">
        <v>155</v>
      </c>
      <c r="C479" s="6" t="s">
        <v>141</v>
      </c>
      <c r="D479" s="6" t="s">
        <v>172</v>
      </c>
      <c r="E479" s="8">
        <v>1.07</v>
      </c>
      <c r="F479" s="16" t="str">
        <f>IF(LEFT(Table2[[#This Row],[Time Period]],1)="Q","Quarterly","Annual")</f>
        <v>Annual</v>
      </c>
      <c r="G479" s="6" t="s">
        <v>166</v>
      </c>
      <c r="H479" s="7" t="s">
        <v>180</v>
      </c>
    </row>
    <row r="480" spans="2:8" x14ac:dyDescent="0.25">
      <c r="B480" s="6" t="s">
        <v>155</v>
      </c>
      <c r="C480" s="6" t="s">
        <v>142</v>
      </c>
      <c r="D480" s="6" t="s">
        <v>172</v>
      </c>
      <c r="E480" s="8">
        <v>-0.6</v>
      </c>
      <c r="F480" s="16" t="str">
        <f>IF(LEFT(Table2[[#This Row],[Time Period]],1)="Q","Quarterly","Annual")</f>
        <v>Annual</v>
      </c>
      <c r="G480" s="6" t="s">
        <v>166</v>
      </c>
      <c r="H480" s="7" t="s">
        <v>180</v>
      </c>
    </row>
    <row r="481" spans="2:8" x14ac:dyDescent="0.25">
      <c r="B481" s="6" t="s">
        <v>155</v>
      </c>
      <c r="C481" s="6" t="s">
        <v>143</v>
      </c>
      <c r="D481" s="6" t="s">
        <v>172</v>
      </c>
      <c r="E481" s="8">
        <v>4.84</v>
      </c>
      <c r="F481" s="16" t="str">
        <f>IF(LEFT(Table2[[#This Row],[Time Period]],1)="Q","Quarterly","Annual")</f>
        <v>Annual</v>
      </c>
      <c r="G481" s="6" t="s">
        <v>166</v>
      </c>
      <c r="H481" s="7" t="s">
        <v>180</v>
      </c>
    </row>
    <row r="482" spans="2:8" x14ac:dyDescent="0.25">
      <c r="B482" s="6" t="s">
        <v>155</v>
      </c>
      <c r="C482" s="6" t="s">
        <v>144</v>
      </c>
      <c r="D482" s="6" t="s">
        <v>172</v>
      </c>
      <c r="E482" s="8">
        <v>1.35</v>
      </c>
      <c r="F482" s="16" t="str">
        <f>IF(LEFT(Table2[[#This Row],[Time Period]],1)="Q","Quarterly","Annual")</f>
        <v>Annual</v>
      </c>
      <c r="G482" s="6" t="s">
        <v>166</v>
      </c>
      <c r="H482" s="7" t="s">
        <v>180</v>
      </c>
    </row>
    <row r="483" spans="2:8" x14ac:dyDescent="0.25">
      <c r="B483" s="6" t="s">
        <v>155</v>
      </c>
      <c r="C483" s="6" t="s">
        <v>201</v>
      </c>
      <c r="D483" s="6" t="s">
        <v>3</v>
      </c>
      <c r="E483" s="8">
        <v>967.75</v>
      </c>
      <c r="F483" s="16" t="str">
        <f>IF(LEFT(Table2[[#This Row],[Time Period]],1)="Q","Quarterly","Annual")</f>
        <v>Annual</v>
      </c>
      <c r="G483" s="6" t="s">
        <v>168</v>
      </c>
      <c r="H483" s="7" t="s">
        <v>179</v>
      </c>
    </row>
    <row r="484" spans="2:8" x14ac:dyDescent="0.25">
      <c r="B484" s="6" t="s">
        <v>155</v>
      </c>
      <c r="C484" s="6" t="s">
        <v>202</v>
      </c>
      <c r="D484" s="6" t="s">
        <v>3</v>
      </c>
      <c r="E484" s="8">
        <v>1252.5999999999999</v>
      </c>
      <c r="F484" s="16" t="str">
        <f>IF(LEFT(Table2[[#This Row],[Time Period]],1)="Q","Quarterly","Annual")</f>
        <v>Annual</v>
      </c>
      <c r="G484" s="6" t="s">
        <v>168</v>
      </c>
      <c r="H484" s="7" t="s">
        <v>179</v>
      </c>
    </row>
    <row r="485" spans="2:8" x14ac:dyDescent="0.25">
      <c r="B485" s="6" t="s">
        <v>155</v>
      </c>
      <c r="C485" s="6" t="s">
        <v>203</v>
      </c>
      <c r="D485" s="6" t="s">
        <v>3</v>
      </c>
      <c r="E485" s="8">
        <v>1258.53</v>
      </c>
      <c r="F485" s="16" t="str">
        <f>IF(LEFT(Table2[[#This Row],[Time Period]],1)="Q","Quarterly","Annual")</f>
        <v>Annual</v>
      </c>
      <c r="G485" s="6" t="s">
        <v>168</v>
      </c>
      <c r="H485" s="7" t="s">
        <v>179</v>
      </c>
    </row>
    <row r="486" spans="2:8" x14ac:dyDescent="0.25">
      <c r="B486" s="6" t="s">
        <v>155</v>
      </c>
      <c r="C486" s="6" t="s">
        <v>204</v>
      </c>
      <c r="D486" s="6" t="s">
        <v>3</v>
      </c>
      <c r="E486" s="8">
        <v>1193.47</v>
      </c>
      <c r="F486" s="16" t="str">
        <f>IF(LEFT(Table2[[#This Row],[Time Period]],1)="Q","Quarterly","Annual")</f>
        <v>Annual</v>
      </c>
      <c r="G486" s="6" t="s">
        <v>168</v>
      </c>
      <c r="H486" s="7" t="s">
        <v>179</v>
      </c>
    </row>
    <row r="487" spans="2:8" x14ac:dyDescent="0.25">
      <c r="B487" s="6" t="s">
        <v>155</v>
      </c>
      <c r="C487" s="6" t="s">
        <v>205</v>
      </c>
      <c r="D487" s="6" t="s">
        <v>3</v>
      </c>
      <c r="E487" s="8">
        <v>1927.5</v>
      </c>
      <c r="F487" s="16" t="str">
        <f>IF(LEFT(Table2[[#This Row],[Time Period]],1)="Q","Quarterly","Annual")</f>
        <v>Annual</v>
      </c>
      <c r="G487" s="6" t="s">
        <v>168</v>
      </c>
      <c r="H487" s="7" t="s">
        <v>179</v>
      </c>
    </row>
    <row r="488" spans="2:8" x14ac:dyDescent="0.25">
      <c r="B488" s="6" t="s">
        <v>155</v>
      </c>
      <c r="C488" s="6" t="s">
        <v>206</v>
      </c>
      <c r="D488" s="6" t="s">
        <v>3</v>
      </c>
      <c r="E488" s="8">
        <v>2501.91</v>
      </c>
      <c r="F488" s="16" t="str">
        <f>IF(LEFT(Table2[[#This Row],[Time Period]],1)="Q","Quarterly","Annual")</f>
        <v>Annual</v>
      </c>
      <c r="G488" s="6" t="s">
        <v>168</v>
      </c>
      <c r="H488" s="7" t="s">
        <v>179</v>
      </c>
    </row>
    <row r="489" spans="2:8" x14ac:dyDescent="0.25">
      <c r="B489" s="6" t="s">
        <v>155</v>
      </c>
      <c r="C489" s="6" t="s">
        <v>207</v>
      </c>
      <c r="D489" s="6" t="s">
        <v>3</v>
      </c>
      <c r="E489" s="8">
        <v>2469.96</v>
      </c>
      <c r="F489" s="16" t="str">
        <f>IF(LEFT(Table2[[#This Row],[Time Period]],1)="Q","Quarterly","Annual")</f>
        <v>Annual</v>
      </c>
      <c r="G489" s="6" t="s">
        <v>168</v>
      </c>
      <c r="H489" s="7" t="s">
        <v>179</v>
      </c>
    </row>
    <row r="490" spans="2:8" x14ac:dyDescent="0.25">
      <c r="B490" s="6" t="s">
        <v>155</v>
      </c>
      <c r="C490" s="6" t="s">
        <v>181</v>
      </c>
      <c r="D490" s="6" t="s">
        <v>3</v>
      </c>
      <c r="E490" s="8">
        <v>2239.5500000000002</v>
      </c>
      <c r="F490" s="16" t="str">
        <f>IF(LEFT(Table2[[#This Row],[Time Period]],1)="Q","Quarterly","Annual")</f>
        <v>Annual</v>
      </c>
      <c r="G490" s="6" t="s">
        <v>168</v>
      </c>
      <c r="H490" s="7" t="s">
        <v>179</v>
      </c>
    </row>
    <row r="491" spans="2:8" x14ac:dyDescent="0.25">
      <c r="B491" s="6" t="s">
        <v>155</v>
      </c>
      <c r="C491" s="6" t="s">
        <v>133</v>
      </c>
      <c r="D491" s="6" t="s">
        <v>3</v>
      </c>
      <c r="E491" s="8">
        <v>2304.27</v>
      </c>
      <c r="F491" s="16" t="str">
        <f>IF(LEFT(Table2[[#This Row],[Time Period]],1)="Q","Quarterly","Annual")</f>
        <v>Annual</v>
      </c>
      <c r="G491" s="6" t="s">
        <v>168</v>
      </c>
      <c r="H491" s="7" t="s">
        <v>179</v>
      </c>
    </row>
    <row r="492" spans="2:8" x14ac:dyDescent="0.25">
      <c r="B492" s="6" t="s">
        <v>155</v>
      </c>
      <c r="C492" s="6" t="s">
        <v>136</v>
      </c>
      <c r="D492" s="6" t="s">
        <v>3</v>
      </c>
      <c r="E492" s="8">
        <v>2815.16</v>
      </c>
      <c r="F492" s="16" t="str">
        <f>IF(LEFT(Table2[[#This Row],[Time Period]],1)="Q","Quarterly","Annual")</f>
        <v>Annual</v>
      </c>
      <c r="G492" s="6" t="s">
        <v>168</v>
      </c>
      <c r="H492" s="7" t="s">
        <v>179</v>
      </c>
    </row>
    <row r="493" spans="2:8" x14ac:dyDescent="0.25">
      <c r="B493" s="6" t="s">
        <v>155</v>
      </c>
      <c r="C493" s="6" t="s">
        <v>137</v>
      </c>
      <c r="D493" s="6" t="s">
        <v>3</v>
      </c>
      <c r="E493" s="8">
        <v>3412.46</v>
      </c>
      <c r="F493" s="16" t="str">
        <f>IF(LEFT(Table2[[#This Row],[Time Period]],1)="Q","Quarterly","Annual")</f>
        <v>Annual</v>
      </c>
      <c r="G493" s="6" t="s">
        <v>168</v>
      </c>
      <c r="H493" s="7" t="s">
        <v>179</v>
      </c>
    </row>
    <row r="494" spans="2:8" x14ac:dyDescent="0.25">
      <c r="B494" s="6" t="s">
        <v>155</v>
      </c>
      <c r="C494" s="6" t="s">
        <v>138</v>
      </c>
      <c r="D494" s="6" t="s">
        <v>3</v>
      </c>
      <c r="E494" s="8">
        <v>4922.49</v>
      </c>
      <c r="F494" s="16" t="str">
        <f>IF(LEFT(Table2[[#This Row],[Time Period]],1)="Q","Quarterly","Annual")</f>
        <v>Annual</v>
      </c>
      <c r="G494" s="6" t="s">
        <v>168</v>
      </c>
      <c r="H494" s="7" t="s">
        <v>179</v>
      </c>
    </row>
    <row r="495" spans="2:8" x14ac:dyDescent="0.25">
      <c r="B495" s="6" t="s">
        <v>155</v>
      </c>
      <c r="C495" s="6" t="s">
        <v>139</v>
      </c>
      <c r="D495" s="6" t="s">
        <v>3</v>
      </c>
      <c r="E495" s="8">
        <v>5013.12</v>
      </c>
      <c r="F495" s="16" t="str">
        <f>IF(LEFT(Table2[[#This Row],[Time Period]],1)="Q","Quarterly","Annual")</f>
        <v>Annual</v>
      </c>
      <c r="G495" s="6" t="s">
        <v>168</v>
      </c>
      <c r="H495" s="7" t="s">
        <v>179</v>
      </c>
    </row>
    <row r="496" spans="2:8" x14ac:dyDescent="0.25">
      <c r="B496" s="6" t="s">
        <v>155</v>
      </c>
      <c r="C496" s="6" t="s">
        <v>140</v>
      </c>
      <c r="D496" s="6" t="s">
        <v>3</v>
      </c>
      <c r="E496" s="8">
        <v>5566.08</v>
      </c>
      <c r="F496" s="16" t="str">
        <f>IF(LEFT(Table2[[#This Row],[Time Period]],1)="Q","Quarterly","Annual")</f>
        <v>Annual</v>
      </c>
      <c r="G496" s="6" t="s">
        <v>168</v>
      </c>
      <c r="H496" s="7" t="s">
        <v>179</v>
      </c>
    </row>
    <row r="497" spans="2:8" x14ac:dyDescent="0.25">
      <c r="B497" s="6" t="s">
        <v>155</v>
      </c>
      <c r="C497" s="6" t="s">
        <v>141</v>
      </c>
      <c r="D497" s="6" t="s">
        <v>3</v>
      </c>
      <c r="E497" s="8">
        <v>4257.26</v>
      </c>
      <c r="F497" s="16" t="str">
        <f>IF(LEFT(Table2[[#This Row],[Time Period]],1)="Q","Quarterly","Annual")</f>
        <v>Annual</v>
      </c>
      <c r="G497" s="6" t="s">
        <v>168</v>
      </c>
      <c r="H497" s="7" t="s">
        <v>179</v>
      </c>
    </row>
    <row r="498" spans="2:8" x14ac:dyDescent="0.25">
      <c r="B498" s="6" t="s">
        <v>155</v>
      </c>
      <c r="C498" s="6" t="s">
        <v>142</v>
      </c>
      <c r="D498" s="6" t="s">
        <v>3</v>
      </c>
      <c r="E498" s="8">
        <v>5314.13</v>
      </c>
      <c r="F498" s="16" t="str">
        <f>IF(LEFT(Table2[[#This Row],[Time Period]],1)="Q","Quarterly","Annual")</f>
        <v>Annual</v>
      </c>
      <c r="G498" s="6" t="s">
        <v>168</v>
      </c>
      <c r="H498" s="7" t="s">
        <v>179</v>
      </c>
    </row>
    <row r="499" spans="2:8" x14ac:dyDescent="0.25">
      <c r="B499" s="6" t="s">
        <v>155</v>
      </c>
      <c r="C499" s="6" t="s">
        <v>143</v>
      </c>
      <c r="D499" s="6" t="s">
        <v>3</v>
      </c>
      <c r="E499" s="8">
        <v>4474.22</v>
      </c>
      <c r="F499" s="16" t="str">
        <f>IF(LEFT(Table2[[#This Row],[Time Period]],1)="Q","Quarterly","Annual")</f>
        <v>Annual</v>
      </c>
      <c r="G499" s="6" t="s">
        <v>168</v>
      </c>
      <c r="H499" s="7" t="s">
        <v>179</v>
      </c>
    </row>
    <row r="500" spans="2:8" x14ac:dyDescent="0.25">
      <c r="B500" s="6" t="s">
        <v>155</v>
      </c>
      <c r="C500" s="6" t="s">
        <v>144</v>
      </c>
      <c r="D500" s="6" t="s">
        <v>3</v>
      </c>
      <c r="E500" s="8">
        <v>6075.3</v>
      </c>
      <c r="F500" s="16" t="str">
        <f>IF(LEFT(Table2[[#This Row],[Time Period]],1)="Q","Quarterly","Annual")</f>
        <v>Annual</v>
      </c>
      <c r="G500" s="6" t="s">
        <v>168</v>
      </c>
      <c r="H500" s="7" t="s">
        <v>179</v>
      </c>
    </row>
    <row r="501" spans="2:8" x14ac:dyDescent="0.25">
      <c r="B501" s="6" t="s">
        <v>155</v>
      </c>
      <c r="C501" s="6" t="s">
        <v>201</v>
      </c>
      <c r="D501" s="6" t="s">
        <v>3</v>
      </c>
      <c r="E501" s="8">
        <v>8020.92</v>
      </c>
      <c r="F501" s="16" t="str">
        <f>IF(LEFT(Table2[[#This Row],[Time Period]],1)="Q","Quarterly","Annual")</f>
        <v>Annual</v>
      </c>
      <c r="G501" s="6" t="s">
        <v>165</v>
      </c>
      <c r="H501" s="7" t="s">
        <v>179</v>
      </c>
    </row>
    <row r="502" spans="2:8" x14ac:dyDescent="0.25">
      <c r="B502" s="6" t="s">
        <v>155</v>
      </c>
      <c r="C502" s="6" t="s">
        <v>202</v>
      </c>
      <c r="D502" s="6" t="s">
        <v>3</v>
      </c>
      <c r="E502" s="8">
        <v>8986.48</v>
      </c>
      <c r="F502" s="16" t="str">
        <f>IF(LEFT(Table2[[#This Row],[Time Period]],1)="Q","Quarterly","Annual")</f>
        <v>Annual</v>
      </c>
      <c r="G502" s="6" t="s">
        <v>165</v>
      </c>
      <c r="H502" s="7" t="s">
        <v>179</v>
      </c>
    </row>
    <row r="503" spans="2:8" x14ac:dyDescent="0.25">
      <c r="B503" s="6" t="s">
        <v>155</v>
      </c>
      <c r="C503" s="6" t="s">
        <v>203</v>
      </c>
      <c r="D503" s="6" t="s">
        <v>3</v>
      </c>
      <c r="E503" s="8">
        <v>9522.7099999999991</v>
      </c>
      <c r="F503" s="16" t="str">
        <f>IF(LEFT(Table2[[#This Row],[Time Period]],1)="Q","Quarterly","Annual")</f>
        <v>Annual</v>
      </c>
      <c r="G503" s="6" t="s">
        <v>165</v>
      </c>
      <c r="H503" s="7" t="s">
        <v>179</v>
      </c>
    </row>
    <row r="504" spans="2:8" x14ac:dyDescent="0.25">
      <c r="B504" s="6" t="s">
        <v>155</v>
      </c>
      <c r="C504" s="6" t="s">
        <v>204</v>
      </c>
      <c r="D504" s="6" t="s">
        <v>3</v>
      </c>
      <c r="E504" s="8">
        <v>10324.99</v>
      </c>
      <c r="F504" s="16" t="str">
        <f>IF(LEFT(Table2[[#This Row],[Time Period]],1)="Q","Quarterly","Annual")</f>
        <v>Annual</v>
      </c>
      <c r="G504" s="6" t="s">
        <v>165</v>
      </c>
      <c r="H504" s="7" t="s">
        <v>179</v>
      </c>
    </row>
    <row r="505" spans="2:8" x14ac:dyDescent="0.25">
      <c r="B505" s="6" t="s">
        <v>155</v>
      </c>
      <c r="C505" s="6" t="s">
        <v>205</v>
      </c>
      <c r="D505" s="6" t="s">
        <v>3</v>
      </c>
      <c r="E505" s="8">
        <v>11644.72</v>
      </c>
      <c r="F505" s="16" t="str">
        <f>IF(LEFT(Table2[[#This Row],[Time Period]],1)="Q","Quarterly","Annual")</f>
        <v>Annual</v>
      </c>
      <c r="G505" s="6" t="s">
        <v>165</v>
      </c>
      <c r="H505" s="7" t="s">
        <v>179</v>
      </c>
    </row>
    <row r="506" spans="2:8" x14ac:dyDescent="0.25">
      <c r="B506" s="6" t="s">
        <v>155</v>
      </c>
      <c r="C506" s="6" t="s">
        <v>206</v>
      </c>
      <c r="D506" s="6" t="s">
        <v>3</v>
      </c>
      <c r="E506" s="8">
        <v>13207.01</v>
      </c>
      <c r="F506" s="16" t="str">
        <f>IF(LEFT(Table2[[#This Row],[Time Period]],1)="Q","Quarterly","Annual")</f>
        <v>Annual</v>
      </c>
      <c r="G506" s="6" t="s">
        <v>165</v>
      </c>
      <c r="H506" s="7" t="s">
        <v>179</v>
      </c>
    </row>
    <row r="507" spans="2:8" x14ac:dyDescent="0.25">
      <c r="B507" s="6" t="s">
        <v>155</v>
      </c>
      <c r="C507" s="6" t="s">
        <v>207</v>
      </c>
      <c r="D507" s="6" t="s">
        <v>3</v>
      </c>
      <c r="E507" s="8">
        <v>14326.39</v>
      </c>
      <c r="F507" s="16" t="str">
        <f>IF(LEFT(Table2[[#This Row],[Time Period]],1)="Q","Quarterly","Annual")</f>
        <v>Annual</v>
      </c>
      <c r="G507" s="6" t="s">
        <v>165</v>
      </c>
      <c r="H507" s="7" t="s">
        <v>179</v>
      </c>
    </row>
    <row r="508" spans="2:8" x14ac:dyDescent="0.25">
      <c r="B508" s="6" t="s">
        <v>155</v>
      </c>
      <c r="C508" s="6" t="s">
        <v>181</v>
      </c>
      <c r="D508" s="6" t="s">
        <v>3</v>
      </c>
      <c r="E508" s="8">
        <v>15754.68</v>
      </c>
      <c r="F508" s="16" t="str">
        <f>IF(LEFT(Table2[[#This Row],[Time Period]],1)="Q","Quarterly","Annual")</f>
        <v>Annual</v>
      </c>
      <c r="G508" s="6" t="s">
        <v>165</v>
      </c>
      <c r="H508" s="7" t="s">
        <v>179</v>
      </c>
    </row>
    <row r="509" spans="2:8" x14ac:dyDescent="0.25">
      <c r="B509" s="6" t="s">
        <v>155</v>
      </c>
      <c r="C509" s="6" t="s">
        <v>133</v>
      </c>
      <c r="D509" s="6" t="s">
        <v>3</v>
      </c>
      <c r="E509" s="8">
        <v>18111.830000000002</v>
      </c>
      <c r="F509" s="16" t="str">
        <f>IF(LEFT(Table2[[#This Row],[Time Period]],1)="Q","Quarterly","Annual")</f>
        <v>Annual</v>
      </c>
      <c r="G509" s="6" t="s">
        <v>165</v>
      </c>
      <c r="H509" s="7" t="s">
        <v>179</v>
      </c>
    </row>
    <row r="510" spans="2:8" x14ac:dyDescent="0.25">
      <c r="B510" s="6" t="s">
        <v>155</v>
      </c>
      <c r="C510" s="6" t="s">
        <v>136</v>
      </c>
      <c r="D510" s="6" t="s">
        <v>3</v>
      </c>
      <c r="E510" s="8">
        <v>20721.27</v>
      </c>
      <c r="F510" s="16" t="str">
        <f>IF(LEFT(Table2[[#This Row],[Time Period]],1)="Q","Quarterly","Annual")</f>
        <v>Annual</v>
      </c>
      <c r="G510" s="6" t="s">
        <v>165</v>
      </c>
      <c r="H510" s="7" t="s">
        <v>179</v>
      </c>
    </row>
    <row r="511" spans="2:8" x14ac:dyDescent="0.25">
      <c r="B511" s="6" t="s">
        <v>155</v>
      </c>
      <c r="C511" s="6" t="s">
        <v>137</v>
      </c>
      <c r="D511" s="6" t="s">
        <v>3</v>
      </c>
      <c r="E511" s="8">
        <v>23232.32</v>
      </c>
      <c r="F511" s="16" t="str">
        <f>IF(LEFT(Table2[[#This Row],[Time Period]],1)="Q","Quarterly","Annual")</f>
        <v>Annual</v>
      </c>
      <c r="G511" s="6" t="s">
        <v>165</v>
      </c>
      <c r="H511" s="7" t="s">
        <v>179</v>
      </c>
    </row>
    <row r="512" spans="2:8" x14ac:dyDescent="0.25">
      <c r="B512" s="6" t="s">
        <v>155</v>
      </c>
      <c r="C512" s="6" t="s">
        <v>138</v>
      </c>
      <c r="D512" s="6" t="s">
        <v>3</v>
      </c>
      <c r="E512" s="8">
        <v>27136.12</v>
      </c>
      <c r="F512" s="16" t="str">
        <f>IF(LEFT(Table2[[#This Row],[Time Period]],1)="Q","Quarterly","Annual")</f>
        <v>Annual</v>
      </c>
      <c r="G512" s="6" t="s">
        <v>165</v>
      </c>
      <c r="H512" s="7" t="s">
        <v>179</v>
      </c>
    </row>
    <row r="513" spans="2:8" x14ac:dyDescent="0.25">
      <c r="B513" s="6" t="s">
        <v>155</v>
      </c>
      <c r="C513" s="6" t="s">
        <v>139</v>
      </c>
      <c r="D513" s="6" t="s">
        <v>3</v>
      </c>
      <c r="E513" s="8">
        <v>30417.58</v>
      </c>
      <c r="F513" s="16" t="str">
        <f>IF(LEFT(Table2[[#This Row],[Time Period]],1)="Q","Quarterly","Annual")</f>
        <v>Annual</v>
      </c>
      <c r="G513" s="6" t="s">
        <v>165</v>
      </c>
      <c r="H513" s="7" t="s">
        <v>179</v>
      </c>
    </row>
    <row r="514" spans="2:8" x14ac:dyDescent="0.25">
      <c r="B514" s="6" t="s">
        <v>155</v>
      </c>
      <c r="C514" s="6" t="s">
        <v>140</v>
      </c>
      <c r="D514" s="6" t="s">
        <v>3</v>
      </c>
      <c r="E514" s="8">
        <v>31855.85</v>
      </c>
      <c r="F514" s="16" t="str">
        <f>IF(LEFT(Table2[[#This Row],[Time Period]],1)="Q","Quarterly","Annual")</f>
        <v>Annual</v>
      </c>
      <c r="G514" s="6" t="s">
        <v>165</v>
      </c>
      <c r="H514" s="7" t="s">
        <v>179</v>
      </c>
    </row>
    <row r="515" spans="2:8" x14ac:dyDescent="0.25">
      <c r="B515" s="6" t="s">
        <v>155</v>
      </c>
      <c r="C515" s="6" t="s">
        <v>141</v>
      </c>
      <c r="D515" s="6" t="s">
        <v>3</v>
      </c>
      <c r="E515" s="8">
        <v>34062.67</v>
      </c>
      <c r="F515" s="16" t="str">
        <f>IF(LEFT(Table2[[#This Row],[Time Period]],1)="Q","Quarterly","Annual")</f>
        <v>Annual</v>
      </c>
      <c r="G515" s="6" t="s">
        <v>165</v>
      </c>
      <c r="H515" s="7" t="s">
        <v>179</v>
      </c>
    </row>
    <row r="516" spans="2:8" x14ac:dyDescent="0.25">
      <c r="B516" s="6" t="s">
        <v>155</v>
      </c>
      <c r="C516" s="6" t="s">
        <v>142</v>
      </c>
      <c r="D516" s="6" t="s">
        <v>3</v>
      </c>
      <c r="E516" s="8">
        <v>35877.660000000003</v>
      </c>
      <c r="F516" s="16" t="str">
        <f>IF(LEFT(Table2[[#This Row],[Time Period]],1)="Q","Quarterly","Annual")</f>
        <v>Annual</v>
      </c>
      <c r="G516" s="6" t="s">
        <v>165</v>
      </c>
      <c r="H516" s="7" t="s">
        <v>179</v>
      </c>
    </row>
    <row r="517" spans="2:8" x14ac:dyDescent="0.25">
      <c r="B517" s="6" t="s">
        <v>155</v>
      </c>
      <c r="C517" s="6" t="s">
        <v>143</v>
      </c>
      <c r="D517" s="6" t="s">
        <v>3</v>
      </c>
      <c r="E517" s="8">
        <v>24848.09</v>
      </c>
      <c r="F517" s="16" t="str">
        <f>IF(LEFT(Table2[[#This Row],[Time Period]],1)="Q","Quarterly","Annual")</f>
        <v>Annual</v>
      </c>
      <c r="G517" s="6" t="s">
        <v>165</v>
      </c>
      <c r="H517" s="7" t="s">
        <v>179</v>
      </c>
    </row>
    <row r="518" spans="2:8" x14ac:dyDescent="0.25">
      <c r="B518" s="6" t="s">
        <v>155</v>
      </c>
      <c r="C518" s="6" t="s">
        <v>144</v>
      </c>
      <c r="D518" s="6" t="s">
        <v>3</v>
      </c>
      <c r="E518" s="8">
        <v>22913.27</v>
      </c>
      <c r="F518" s="16" t="str">
        <f>IF(LEFT(Table2[[#This Row],[Time Period]],1)="Q","Quarterly","Annual")</f>
        <v>Annual</v>
      </c>
      <c r="G518" s="6" t="s">
        <v>165</v>
      </c>
      <c r="H518" s="7" t="s">
        <v>179</v>
      </c>
    </row>
    <row r="519" spans="2:8" x14ac:dyDescent="0.25">
      <c r="B519" s="6" t="s">
        <v>155</v>
      </c>
      <c r="C519" s="6" t="s">
        <v>201</v>
      </c>
      <c r="D519" s="6" t="s">
        <v>3</v>
      </c>
      <c r="E519" s="8">
        <v>21.5</v>
      </c>
      <c r="F519" s="16" t="str">
        <f>IF(LEFT(Table2[[#This Row],[Time Period]],1)="Q","Quarterly","Annual")</f>
        <v>Annual</v>
      </c>
      <c r="G519" s="6" t="s">
        <v>166</v>
      </c>
      <c r="H519" s="7" t="s">
        <v>179</v>
      </c>
    </row>
    <row r="520" spans="2:8" x14ac:dyDescent="0.25">
      <c r="B520" s="6" t="s">
        <v>155</v>
      </c>
      <c r="C520" s="6" t="s">
        <v>202</v>
      </c>
      <c r="D520" s="6" t="s">
        <v>3</v>
      </c>
      <c r="E520" s="8">
        <v>108.21</v>
      </c>
      <c r="F520" s="16" t="str">
        <f>IF(LEFT(Table2[[#This Row],[Time Period]],1)="Q","Quarterly","Annual")</f>
        <v>Annual</v>
      </c>
      <c r="G520" s="6" t="s">
        <v>166</v>
      </c>
      <c r="H520" s="7" t="s">
        <v>179</v>
      </c>
    </row>
    <row r="521" spans="2:8" x14ac:dyDescent="0.25">
      <c r="B521" s="6" t="s">
        <v>155</v>
      </c>
      <c r="C521" s="6" t="s">
        <v>203</v>
      </c>
      <c r="D521" s="6" t="s">
        <v>3</v>
      </c>
      <c r="E521" s="8">
        <v>303.26</v>
      </c>
      <c r="F521" s="16" t="str">
        <f>IF(LEFT(Table2[[#This Row],[Time Period]],1)="Q","Quarterly","Annual")</f>
        <v>Annual</v>
      </c>
      <c r="G521" s="6" t="s">
        <v>166</v>
      </c>
      <c r="H521" s="7" t="s">
        <v>179</v>
      </c>
    </row>
    <row r="522" spans="2:8" x14ac:dyDescent="0.25">
      <c r="B522" s="6" t="s">
        <v>155</v>
      </c>
      <c r="C522" s="6" t="s">
        <v>204</v>
      </c>
      <c r="D522" s="6" t="s">
        <v>3</v>
      </c>
      <c r="E522" s="8">
        <v>562.57000000000005</v>
      </c>
      <c r="F522" s="16" t="str">
        <f>IF(LEFT(Table2[[#This Row],[Time Period]],1)="Q","Quarterly","Annual")</f>
        <v>Annual</v>
      </c>
      <c r="G522" s="6" t="s">
        <v>166</v>
      </c>
      <c r="H522" s="7" t="s">
        <v>179</v>
      </c>
    </row>
    <row r="523" spans="2:8" x14ac:dyDescent="0.25">
      <c r="B523" s="6" t="s">
        <v>155</v>
      </c>
      <c r="C523" s="6" t="s">
        <v>205</v>
      </c>
      <c r="D523" s="6" t="s">
        <v>3</v>
      </c>
      <c r="E523" s="8">
        <v>1088.94</v>
      </c>
      <c r="F523" s="16" t="str">
        <f>IF(LEFT(Table2[[#This Row],[Time Period]],1)="Q","Quarterly","Annual")</f>
        <v>Annual</v>
      </c>
      <c r="G523" s="6" t="s">
        <v>166</v>
      </c>
      <c r="H523" s="7" t="s">
        <v>179</v>
      </c>
    </row>
    <row r="524" spans="2:8" x14ac:dyDescent="0.25">
      <c r="B524" s="6" t="s">
        <v>155</v>
      </c>
      <c r="C524" s="6" t="s">
        <v>206</v>
      </c>
      <c r="D524" s="6" t="s">
        <v>3</v>
      </c>
      <c r="E524" s="8">
        <v>1695.42</v>
      </c>
      <c r="F524" s="16" t="str">
        <f>IF(LEFT(Table2[[#This Row],[Time Period]],1)="Q","Quarterly","Annual")</f>
        <v>Annual</v>
      </c>
      <c r="G524" s="6" t="s">
        <v>166</v>
      </c>
      <c r="H524" s="7" t="s">
        <v>179</v>
      </c>
    </row>
    <row r="525" spans="2:8" x14ac:dyDescent="0.25">
      <c r="B525" s="6" t="s">
        <v>155</v>
      </c>
      <c r="C525" s="6" t="s">
        <v>207</v>
      </c>
      <c r="D525" s="6" t="s">
        <v>3</v>
      </c>
      <c r="E525" s="8">
        <v>2523.69</v>
      </c>
      <c r="F525" s="16" t="str">
        <f>IF(LEFT(Table2[[#This Row],[Time Period]],1)="Q","Quarterly","Annual")</f>
        <v>Annual</v>
      </c>
      <c r="G525" s="6" t="s">
        <v>166</v>
      </c>
      <c r="H525" s="7" t="s">
        <v>179</v>
      </c>
    </row>
    <row r="526" spans="2:8" x14ac:dyDescent="0.25">
      <c r="B526" s="6" t="s">
        <v>155</v>
      </c>
      <c r="C526" s="6" t="s">
        <v>181</v>
      </c>
      <c r="D526" s="6" t="s">
        <v>3</v>
      </c>
      <c r="E526" s="8">
        <v>3031.25</v>
      </c>
      <c r="F526" s="16" t="str">
        <f>IF(LEFT(Table2[[#This Row],[Time Period]],1)="Q","Quarterly","Annual")</f>
        <v>Annual</v>
      </c>
      <c r="G526" s="6" t="s">
        <v>166</v>
      </c>
      <c r="H526" s="7" t="s">
        <v>179</v>
      </c>
    </row>
    <row r="527" spans="2:8" x14ac:dyDescent="0.25">
      <c r="B527" s="6" t="s">
        <v>155</v>
      </c>
      <c r="C527" s="6" t="s">
        <v>133</v>
      </c>
      <c r="D527" s="6" t="s">
        <v>3</v>
      </c>
      <c r="E527" s="8">
        <v>3657.37</v>
      </c>
      <c r="F527" s="16" t="str">
        <f>IF(LEFT(Table2[[#This Row],[Time Period]],1)="Q","Quarterly","Annual")</f>
        <v>Annual</v>
      </c>
      <c r="G527" s="6" t="s">
        <v>166</v>
      </c>
      <c r="H527" s="7" t="s">
        <v>179</v>
      </c>
    </row>
    <row r="528" spans="2:8" x14ac:dyDescent="0.25">
      <c r="B528" s="6" t="s">
        <v>155</v>
      </c>
      <c r="C528" s="6" t="s">
        <v>136</v>
      </c>
      <c r="D528" s="6" t="s">
        <v>3</v>
      </c>
      <c r="E528" s="8">
        <v>4495.0600000000004</v>
      </c>
      <c r="F528" s="16" t="str">
        <f>IF(LEFT(Table2[[#This Row],[Time Period]],1)="Q","Quarterly","Annual")</f>
        <v>Annual</v>
      </c>
      <c r="G528" s="6" t="s">
        <v>166</v>
      </c>
      <c r="H528" s="7" t="s">
        <v>179</v>
      </c>
    </row>
    <row r="529" spans="2:8" x14ac:dyDescent="0.25">
      <c r="B529" s="6" t="s">
        <v>155</v>
      </c>
      <c r="C529" s="6" t="s">
        <v>137</v>
      </c>
      <c r="D529" s="6" t="s">
        <v>3</v>
      </c>
      <c r="E529" s="8">
        <v>5555.95</v>
      </c>
      <c r="F529" s="16" t="str">
        <f>IF(LEFT(Table2[[#This Row],[Time Period]],1)="Q","Quarterly","Annual")</f>
        <v>Annual</v>
      </c>
      <c r="G529" s="6" t="s">
        <v>166</v>
      </c>
      <c r="H529" s="7" t="s">
        <v>179</v>
      </c>
    </row>
    <row r="530" spans="2:8" x14ac:dyDescent="0.25">
      <c r="B530" s="6" t="s">
        <v>155</v>
      </c>
      <c r="C530" s="6" t="s">
        <v>138</v>
      </c>
      <c r="D530" s="6" t="s">
        <v>3</v>
      </c>
      <c r="E530" s="8">
        <v>7028.18</v>
      </c>
      <c r="F530" s="16" t="str">
        <f>IF(LEFT(Table2[[#This Row],[Time Period]],1)="Q","Quarterly","Annual")</f>
        <v>Annual</v>
      </c>
      <c r="G530" s="6" t="s">
        <v>166</v>
      </c>
      <c r="H530" s="7" t="s">
        <v>179</v>
      </c>
    </row>
    <row r="531" spans="2:8" x14ac:dyDescent="0.25">
      <c r="B531" s="6" t="s">
        <v>155</v>
      </c>
      <c r="C531" s="6" t="s">
        <v>139</v>
      </c>
      <c r="D531" s="6" t="s">
        <v>3</v>
      </c>
      <c r="E531" s="8">
        <v>8128.77</v>
      </c>
      <c r="F531" s="16" t="str">
        <f>IF(LEFT(Table2[[#This Row],[Time Period]],1)="Q","Quarterly","Annual")</f>
        <v>Annual</v>
      </c>
      <c r="G531" s="6" t="s">
        <v>166</v>
      </c>
      <c r="H531" s="7" t="s">
        <v>179</v>
      </c>
    </row>
    <row r="532" spans="2:8" x14ac:dyDescent="0.25">
      <c r="B532" s="6" t="s">
        <v>155</v>
      </c>
      <c r="C532" s="6" t="s">
        <v>140</v>
      </c>
      <c r="D532" s="6" t="s">
        <v>3</v>
      </c>
      <c r="E532" s="8">
        <v>9043.92</v>
      </c>
      <c r="F532" s="16" t="str">
        <f>IF(LEFT(Table2[[#This Row],[Time Period]],1)="Q","Quarterly","Annual")</f>
        <v>Annual</v>
      </c>
      <c r="G532" s="6" t="s">
        <v>166</v>
      </c>
      <c r="H532" s="7" t="s">
        <v>179</v>
      </c>
    </row>
    <row r="533" spans="2:8" x14ac:dyDescent="0.25">
      <c r="B533" s="6" t="s">
        <v>155</v>
      </c>
      <c r="C533" s="6" t="s">
        <v>141</v>
      </c>
      <c r="D533" s="6" t="s">
        <v>3</v>
      </c>
      <c r="E533" s="8">
        <v>9738.57</v>
      </c>
      <c r="F533" s="16" t="str">
        <f>IF(LEFT(Table2[[#This Row],[Time Period]],1)="Q","Quarterly","Annual")</f>
        <v>Annual</v>
      </c>
      <c r="G533" s="6" t="s">
        <v>166</v>
      </c>
      <c r="H533" s="7" t="s">
        <v>179</v>
      </c>
    </row>
    <row r="534" spans="2:8" x14ac:dyDescent="0.25">
      <c r="B534" s="6" t="s">
        <v>155</v>
      </c>
      <c r="C534" s="6" t="s">
        <v>142</v>
      </c>
      <c r="D534" s="6" t="s">
        <v>3</v>
      </c>
      <c r="E534" s="8">
        <v>10523.56</v>
      </c>
      <c r="F534" s="16" t="str">
        <f>IF(LEFT(Table2[[#This Row],[Time Period]],1)="Q","Quarterly","Annual")</f>
        <v>Annual</v>
      </c>
      <c r="G534" s="6" t="s">
        <v>166</v>
      </c>
      <c r="H534" s="7" t="s">
        <v>179</v>
      </c>
    </row>
    <row r="535" spans="2:8" x14ac:dyDescent="0.25">
      <c r="B535" s="6" t="s">
        <v>155</v>
      </c>
      <c r="C535" s="6" t="s">
        <v>143</v>
      </c>
      <c r="D535" s="6" t="s">
        <v>3</v>
      </c>
      <c r="E535" s="8">
        <v>11339.31</v>
      </c>
      <c r="F535" s="16" t="str">
        <f>IF(LEFT(Table2[[#This Row],[Time Period]],1)="Q","Quarterly","Annual")</f>
        <v>Annual</v>
      </c>
      <c r="G535" s="6" t="s">
        <v>166</v>
      </c>
      <c r="H535" s="7" t="s">
        <v>179</v>
      </c>
    </row>
    <row r="536" spans="2:8" x14ac:dyDescent="0.25">
      <c r="B536" s="6" t="s">
        <v>155</v>
      </c>
      <c r="C536" s="6" t="s">
        <v>144</v>
      </c>
      <c r="D536" s="6" t="s">
        <v>3</v>
      </c>
      <c r="E536" s="8">
        <v>12517.07</v>
      </c>
      <c r="F536" s="16" t="str">
        <f>IF(LEFT(Table2[[#This Row],[Time Period]],1)="Q","Quarterly","Annual")</f>
        <v>Annual</v>
      </c>
      <c r="G536" s="6" t="s">
        <v>166</v>
      </c>
      <c r="H536" s="7" t="s">
        <v>179</v>
      </c>
    </row>
    <row r="537" spans="2:8" x14ac:dyDescent="0.25">
      <c r="B537" s="6" t="s">
        <v>155</v>
      </c>
      <c r="C537" s="6" t="s">
        <v>201</v>
      </c>
      <c r="D537" s="6" t="s">
        <v>3</v>
      </c>
      <c r="E537" s="8">
        <v>305.83999999999997</v>
      </c>
      <c r="F537" s="16" t="str">
        <f>IF(LEFT(Table2[[#This Row],[Time Period]],1)="Q","Quarterly","Annual")</f>
        <v>Annual</v>
      </c>
      <c r="G537" s="6" t="s">
        <v>167</v>
      </c>
      <c r="H537" s="7" t="s">
        <v>179</v>
      </c>
    </row>
    <row r="538" spans="2:8" x14ac:dyDescent="0.25">
      <c r="B538" s="6" t="s">
        <v>155</v>
      </c>
      <c r="C538" s="6" t="s">
        <v>202</v>
      </c>
      <c r="D538" s="6" t="s">
        <v>3</v>
      </c>
      <c r="E538" s="8">
        <v>345.3</v>
      </c>
      <c r="F538" s="16" t="str">
        <f>IF(LEFT(Table2[[#This Row],[Time Period]],1)="Q","Quarterly","Annual")</f>
        <v>Annual</v>
      </c>
      <c r="G538" s="6" t="s">
        <v>167</v>
      </c>
      <c r="H538" s="7" t="s">
        <v>179</v>
      </c>
    </row>
    <row r="539" spans="2:8" x14ac:dyDescent="0.25">
      <c r="B539" s="6" t="s">
        <v>155</v>
      </c>
      <c r="C539" s="6" t="s">
        <v>203</v>
      </c>
      <c r="D539" s="6" t="s">
        <v>3</v>
      </c>
      <c r="E539" s="8">
        <v>444.61</v>
      </c>
      <c r="F539" s="16" t="str">
        <f>IF(LEFT(Table2[[#This Row],[Time Period]],1)="Q","Quarterly","Annual")</f>
        <v>Annual</v>
      </c>
      <c r="G539" s="6" t="s">
        <v>167</v>
      </c>
      <c r="H539" s="7" t="s">
        <v>179</v>
      </c>
    </row>
    <row r="540" spans="2:8" x14ac:dyDescent="0.25">
      <c r="B540" s="6" t="s">
        <v>155</v>
      </c>
      <c r="C540" s="6" t="s">
        <v>204</v>
      </c>
      <c r="D540" s="6" t="s">
        <v>3</v>
      </c>
      <c r="E540" s="8">
        <v>623.34</v>
      </c>
      <c r="F540" s="16" t="str">
        <f>IF(LEFT(Table2[[#This Row],[Time Period]],1)="Q","Quarterly","Annual")</f>
        <v>Annual</v>
      </c>
      <c r="G540" s="6" t="s">
        <v>167</v>
      </c>
      <c r="H540" s="7" t="s">
        <v>179</v>
      </c>
    </row>
    <row r="541" spans="2:8" x14ac:dyDescent="0.25">
      <c r="B541" s="6" t="s">
        <v>155</v>
      </c>
      <c r="C541" s="6" t="s">
        <v>205</v>
      </c>
      <c r="D541" s="6" t="s">
        <v>3</v>
      </c>
      <c r="E541" s="8">
        <v>840.72</v>
      </c>
      <c r="F541" s="16" t="str">
        <f>IF(LEFT(Table2[[#This Row],[Time Period]],1)="Q","Quarterly","Annual")</f>
        <v>Annual</v>
      </c>
      <c r="G541" s="6" t="s">
        <v>167</v>
      </c>
      <c r="H541" s="7" t="s">
        <v>179</v>
      </c>
    </row>
    <row r="542" spans="2:8" x14ac:dyDescent="0.25">
      <c r="B542" s="6" t="s">
        <v>155</v>
      </c>
      <c r="C542" s="6" t="s">
        <v>206</v>
      </c>
      <c r="D542" s="6" t="s">
        <v>3</v>
      </c>
      <c r="E542" s="8">
        <v>1053.0999999999999</v>
      </c>
      <c r="F542" s="16" t="str">
        <f>IF(LEFT(Table2[[#This Row],[Time Period]],1)="Q","Quarterly","Annual")</f>
        <v>Annual</v>
      </c>
      <c r="G542" s="6" t="s">
        <v>167</v>
      </c>
      <c r="H542" s="7" t="s">
        <v>179</v>
      </c>
    </row>
    <row r="543" spans="2:8" x14ac:dyDescent="0.25">
      <c r="B543" s="6" t="s">
        <v>155</v>
      </c>
      <c r="C543" s="6" t="s">
        <v>207</v>
      </c>
      <c r="D543" s="6" t="s">
        <v>3</v>
      </c>
      <c r="E543" s="8">
        <v>1166.8900000000001</v>
      </c>
      <c r="F543" s="16" t="str">
        <f>IF(LEFT(Table2[[#This Row],[Time Period]],1)="Q","Quarterly","Annual")</f>
        <v>Annual</v>
      </c>
      <c r="G543" s="6" t="s">
        <v>167</v>
      </c>
      <c r="H543" s="7" t="s">
        <v>179</v>
      </c>
    </row>
    <row r="544" spans="2:8" x14ac:dyDescent="0.25">
      <c r="B544" s="6" t="s">
        <v>155</v>
      </c>
      <c r="C544" s="6" t="s">
        <v>181</v>
      </c>
      <c r="D544" s="6" t="s">
        <v>3</v>
      </c>
      <c r="E544" s="8">
        <v>1086.6400000000001</v>
      </c>
      <c r="F544" s="16" t="str">
        <f>IF(LEFT(Table2[[#This Row],[Time Period]],1)="Q","Quarterly","Annual")</f>
        <v>Annual</v>
      </c>
      <c r="G544" s="6" t="s">
        <v>167</v>
      </c>
      <c r="H544" s="7" t="s">
        <v>179</v>
      </c>
    </row>
    <row r="545" spans="2:8" x14ac:dyDescent="0.25">
      <c r="B545" s="6" t="s">
        <v>155</v>
      </c>
      <c r="C545" s="6" t="s">
        <v>133</v>
      </c>
      <c r="D545" s="6" t="s">
        <v>3</v>
      </c>
      <c r="E545" s="8">
        <v>971.38</v>
      </c>
      <c r="F545" s="16" t="str">
        <f>IF(LEFT(Table2[[#This Row],[Time Period]],1)="Q","Quarterly","Annual")</f>
        <v>Annual</v>
      </c>
      <c r="G545" s="6" t="s">
        <v>167</v>
      </c>
      <c r="H545" s="7" t="s">
        <v>179</v>
      </c>
    </row>
    <row r="546" spans="2:8" x14ac:dyDescent="0.25">
      <c r="B546" s="6" t="s">
        <v>155</v>
      </c>
      <c r="C546" s="6" t="s">
        <v>136</v>
      </c>
      <c r="D546" s="6" t="s">
        <v>3</v>
      </c>
      <c r="E546" s="8">
        <v>1139.27</v>
      </c>
      <c r="F546" s="16" t="str">
        <f>IF(LEFT(Table2[[#This Row],[Time Period]],1)="Q","Quarterly","Annual")</f>
        <v>Annual</v>
      </c>
      <c r="G546" s="6" t="s">
        <v>167</v>
      </c>
      <c r="H546" s="7" t="s">
        <v>179</v>
      </c>
    </row>
    <row r="547" spans="2:8" x14ac:dyDescent="0.25">
      <c r="B547" s="6" t="s">
        <v>155</v>
      </c>
      <c r="C547" s="6" t="s">
        <v>137</v>
      </c>
      <c r="D547" s="6" t="s">
        <v>3</v>
      </c>
      <c r="E547" s="8">
        <v>1062.94</v>
      </c>
      <c r="F547" s="16" t="str">
        <f>IF(LEFT(Table2[[#This Row],[Time Period]],1)="Q","Quarterly","Annual")</f>
        <v>Annual</v>
      </c>
      <c r="G547" s="6" t="s">
        <v>167</v>
      </c>
      <c r="H547" s="7" t="s">
        <v>179</v>
      </c>
    </row>
    <row r="548" spans="2:8" x14ac:dyDescent="0.25">
      <c r="B548" s="6" t="s">
        <v>155</v>
      </c>
      <c r="C548" s="6" t="s">
        <v>138</v>
      </c>
      <c r="D548" s="6" t="s">
        <v>3</v>
      </c>
      <c r="E548" s="8">
        <v>1125.8599999999999</v>
      </c>
      <c r="F548" s="16" t="str">
        <f>IF(LEFT(Table2[[#This Row],[Time Period]],1)="Q","Quarterly","Annual")</f>
        <v>Annual</v>
      </c>
      <c r="G548" s="6" t="s">
        <v>167</v>
      </c>
      <c r="H548" s="7" t="s">
        <v>179</v>
      </c>
    </row>
    <row r="549" spans="2:8" x14ac:dyDescent="0.25">
      <c r="B549" s="6" t="s">
        <v>155</v>
      </c>
      <c r="C549" s="6" t="s">
        <v>139</v>
      </c>
      <c r="D549" s="6" t="s">
        <v>3</v>
      </c>
      <c r="E549" s="8">
        <v>1185.56</v>
      </c>
      <c r="F549" s="16" t="str">
        <f>IF(LEFT(Table2[[#This Row],[Time Period]],1)="Q","Quarterly","Annual")</f>
        <v>Annual</v>
      </c>
      <c r="G549" s="6" t="s">
        <v>167</v>
      </c>
      <c r="H549" s="7" t="s">
        <v>179</v>
      </c>
    </row>
    <row r="550" spans="2:8" x14ac:dyDescent="0.25">
      <c r="B550" s="6" t="s">
        <v>155</v>
      </c>
      <c r="C550" s="6" t="s">
        <v>140</v>
      </c>
      <c r="D550" s="6" t="s">
        <v>3</v>
      </c>
      <c r="E550" s="8">
        <v>1241.06</v>
      </c>
      <c r="F550" s="16" t="str">
        <f>IF(LEFT(Table2[[#This Row],[Time Period]],1)="Q","Quarterly","Annual")</f>
        <v>Annual</v>
      </c>
      <c r="G550" s="6" t="s">
        <v>167</v>
      </c>
      <c r="H550" s="7" t="s">
        <v>179</v>
      </c>
    </row>
    <row r="551" spans="2:8" x14ac:dyDescent="0.25">
      <c r="B551" s="6" t="s">
        <v>155</v>
      </c>
      <c r="C551" s="6" t="s">
        <v>141</v>
      </c>
      <c r="D551" s="6" t="s">
        <v>3</v>
      </c>
      <c r="E551" s="8">
        <v>1345.03</v>
      </c>
      <c r="F551" s="16" t="str">
        <f>IF(LEFT(Table2[[#This Row],[Time Period]],1)="Q","Quarterly","Annual")</f>
        <v>Annual</v>
      </c>
      <c r="G551" s="6" t="s">
        <v>167</v>
      </c>
      <c r="H551" s="7" t="s">
        <v>179</v>
      </c>
    </row>
    <row r="552" spans="2:8" x14ac:dyDescent="0.25">
      <c r="B552" s="6" t="s">
        <v>155</v>
      </c>
      <c r="C552" s="6" t="s">
        <v>142</v>
      </c>
      <c r="D552" s="6" t="s">
        <v>3</v>
      </c>
      <c r="E552" s="8">
        <v>1400.35</v>
      </c>
      <c r="F552" s="16" t="str">
        <f>IF(LEFT(Table2[[#This Row],[Time Period]],1)="Q","Quarterly","Annual")</f>
        <v>Annual</v>
      </c>
      <c r="G552" s="6" t="s">
        <v>167</v>
      </c>
      <c r="H552" s="7" t="s">
        <v>179</v>
      </c>
    </row>
    <row r="553" spans="2:8" x14ac:dyDescent="0.25">
      <c r="B553" s="6" t="s">
        <v>155</v>
      </c>
      <c r="C553" s="6" t="s">
        <v>143</v>
      </c>
      <c r="D553" s="6" t="s">
        <v>3</v>
      </c>
      <c r="E553" s="8">
        <v>1480.02</v>
      </c>
      <c r="F553" s="16" t="str">
        <f>IF(LEFT(Table2[[#This Row],[Time Period]],1)="Q","Quarterly","Annual")</f>
        <v>Annual</v>
      </c>
      <c r="G553" s="6" t="s">
        <v>167</v>
      </c>
      <c r="H553" s="7" t="s">
        <v>179</v>
      </c>
    </row>
    <row r="554" spans="2:8" x14ac:dyDescent="0.25">
      <c r="B554" s="6" t="s">
        <v>155</v>
      </c>
      <c r="C554" s="6" t="s">
        <v>144</v>
      </c>
      <c r="D554" s="6" t="s">
        <v>3</v>
      </c>
      <c r="E554" s="8">
        <v>1728.15</v>
      </c>
      <c r="F554" s="16" t="str">
        <f>IF(LEFT(Table2[[#This Row],[Time Period]],1)="Q","Quarterly","Annual")</f>
        <v>Annual</v>
      </c>
      <c r="G554" s="6" t="s">
        <v>167</v>
      </c>
      <c r="H554" s="7" t="s">
        <v>179</v>
      </c>
    </row>
    <row r="555" spans="2:8" x14ac:dyDescent="0.25">
      <c r="B555" s="6" t="s">
        <v>155</v>
      </c>
      <c r="C555" s="6" t="s">
        <v>201</v>
      </c>
      <c r="D555" s="6" t="s">
        <v>3</v>
      </c>
      <c r="E555" s="8">
        <v>48.56</v>
      </c>
      <c r="F555" s="16" t="str">
        <f>IF(LEFT(Table2[[#This Row],[Time Period]],1)="Q","Quarterly","Annual")</f>
        <v>Annual</v>
      </c>
      <c r="G555" s="6" t="s">
        <v>208</v>
      </c>
      <c r="H555" s="7" t="s">
        <v>179</v>
      </c>
    </row>
    <row r="556" spans="2:8" x14ac:dyDescent="0.25">
      <c r="B556" s="6" t="s">
        <v>155</v>
      </c>
      <c r="C556" s="6" t="s">
        <v>202</v>
      </c>
      <c r="D556" s="6" t="s">
        <v>3</v>
      </c>
      <c r="E556" s="8">
        <v>80.48</v>
      </c>
      <c r="F556" s="16" t="str">
        <f>IF(LEFT(Table2[[#This Row],[Time Period]],1)="Q","Quarterly","Annual")</f>
        <v>Annual</v>
      </c>
      <c r="G556" s="6" t="s">
        <v>208</v>
      </c>
      <c r="H556" s="7" t="s">
        <v>179</v>
      </c>
    </row>
    <row r="557" spans="2:8" x14ac:dyDescent="0.25">
      <c r="B557" s="6" t="s">
        <v>155</v>
      </c>
      <c r="C557" s="6" t="s">
        <v>203</v>
      </c>
      <c r="D557" s="6" t="s">
        <v>3</v>
      </c>
      <c r="E557" s="8">
        <v>125.19</v>
      </c>
      <c r="F557" s="16" t="str">
        <f>IF(LEFT(Table2[[#This Row],[Time Period]],1)="Q","Quarterly","Annual")</f>
        <v>Annual</v>
      </c>
      <c r="G557" s="6" t="s">
        <v>208</v>
      </c>
      <c r="H557" s="7" t="s">
        <v>179</v>
      </c>
    </row>
    <row r="558" spans="2:8" x14ac:dyDescent="0.25">
      <c r="B558" s="6" t="s">
        <v>155</v>
      </c>
      <c r="C558" s="6" t="s">
        <v>204</v>
      </c>
      <c r="D558" s="6" t="s">
        <v>3</v>
      </c>
      <c r="E558" s="8">
        <v>240.49</v>
      </c>
      <c r="F558" s="16" t="str">
        <f>IF(LEFT(Table2[[#This Row],[Time Period]],1)="Q","Quarterly","Annual")</f>
        <v>Annual</v>
      </c>
      <c r="G558" s="6" t="s">
        <v>208</v>
      </c>
      <c r="H558" s="7" t="s">
        <v>179</v>
      </c>
    </row>
    <row r="559" spans="2:8" x14ac:dyDescent="0.25">
      <c r="B559" s="6" t="s">
        <v>155</v>
      </c>
      <c r="C559" s="6" t="s">
        <v>205</v>
      </c>
      <c r="D559" s="6" t="s">
        <v>3</v>
      </c>
      <c r="E559" s="8">
        <v>273.94</v>
      </c>
      <c r="F559" s="16" t="str">
        <f>IF(LEFT(Table2[[#This Row],[Time Period]],1)="Q","Quarterly","Annual")</f>
        <v>Annual</v>
      </c>
      <c r="G559" s="6" t="s">
        <v>208</v>
      </c>
      <c r="H559" s="7" t="s">
        <v>179</v>
      </c>
    </row>
    <row r="560" spans="2:8" x14ac:dyDescent="0.25">
      <c r="B560" s="6" t="s">
        <v>155</v>
      </c>
      <c r="C560" s="6" t="s">
        <v>206</v>
      </c>
      <c r="D560" s="6" t="s">
        <v>3</v>
      </c>
      <c r="E560" s="8">
        <v>318.92</v>
      </c>
      <c r="F560" s="16" t="str">
        <f>IF(LEFT(Table2[[#This Row],[Time Period]],1)="Q","Quarterly","Annual")</f>
        <v>Annual</v>
      </c>
      <c r="G560" s="6" t="s">
        <v>208</v>
      </c>
      <c r="H560" s="7" t="s">
        <v>179</v>
      </c>
    </row>
    <row r="561" spans="2:8" x14ac:dyDescent="0.25">
      <c r="B561" s="6" t="s">
        <v>155</v>
      </c>
      <c r="C561" s="6" t="s">
        <v>207</v>
      </c>
      <c r="D561" s="6" t="s">
        <v>3</v>
      </c>
      <c r="E561" s="8">
        <v>455.71</v>
      </c>
      <c r="F561" s="16" t="str">
        <f>IF(LEFT(Table2[[#This Row],[Time Period]],1)="Q","Quarterly","Annual")</f>
        <v>Annual</v>
      </c>
      <c r="G561" s="6" t="s">
        <v>208</v>
      </c>
      <c r="H561" s="7" t="s">
        <v>179</v>
      </c>
    </row>
    <row r="562" spans="2:8" x14ac:dyDescent="0.25">
      <c r="B562" s="6" t="s">
        <v>155</v>
      </c>
      <c r="C562" s="6" t="s">
        <v>181</v>
      </c>
      <c r="D562" s="6" t="s">
        <v>3</v>
      </c>
      <c r="E562" s="8">
        <v>583.84</v>
      </c>
      <c r="F562" s="16" t="str">
        <f>IF(LEFT(Table2[[#This Row],[Time Period]],1)="Q","Quarterly","Annual")</f>
        <v>Annual</v>
      </c>
      <c r="G562" s="6" t="s">
        <v>208</v>
      </c>
      <c r="H562" s="7" t="s">
        <v>179</v>
      </c>
    </row>
    <row r="563" spans="2:8" x14ac:dyDescent="0.25">
      <c r="B563" s="6" t="s">
        <v>155</v>
      </c>
      <c r="C563" s="6" t="s">
        <v>133</v>
      </c>
      <c r="D563" s="6" t="s">
        <v>3</v>
      </c>
      <c r="E563" s="8">
        <v>585.08000000000004</v>
      </c>
      <c r="F563" s="16" t="str">
        <f>IF(LEFT(Table2[[#This Row],[Time Period]],1)="Q","Quarterly","Annual")</f>
        <v>Annual</v>
      </c>
      <c r="G563" s="6" t="s">
        <v>208</v>
      </c>
      <c r="H563" s="7" t="s">
        <v>179</v>
      </c>
    </row>
    <row r="564" spans="2:8" x14ac:dyDescent="0.25">
      <c r="B564" s="6" t="s">
        <v>155</v>
      </c>
      <c r="C564" s="6" t="s">
        <v>136</v>
      </c>
      <c r="D564" s="6" t="s">
        <v>3</v>
      </c>
      <c r="E564" s="8">
        <v>643.86</v>
      </c>
      <c r="F564" s="16" t="str">
        <f>IF(LEFT(Table2[[#This Row],[Time Period]],1)="Q","Quarterly","Annual")</f>
        <v>Annual</v>
      </c>
      <c r="G564" s="6" t="s">
        <v>208</v>
      </c>
      <c r="H564" s="7" t="s">
        <v>179</v>
      </c>
    </row>
    <row r="565" spans="2:8" x14ac:dyDescent="0.25">
      <c r="B565" s="6" t="s">
        <v>155</v>
      </c>
      <c r="C565" s="6" t="s">
        <v>137</v>
      </c>
      <c r="D565" s="6" t="s">
        <v>3</v>
      </c>
      <c r="E565" s="8">
        <v>828.46</v>
      </c>
      <c r="F565" s="16" t="str">
        <f>IF(LEFT(Table2[[#This Row],[Time Period]],1)="Q","Quarterly","Annual")</f>
        <v>Annual</v>
      </c>
      <c r="G565" s="6" t="s">
        <v>208</v>
      </c>
      <c r="H565" s="7" t="s">
        <v>179</v>
      </c>
    </row>
    <row r="566" spans="2:8" x14ac:dyDescent="0.25">
      <c r="B566" s="6" t="s">
        <v>155</v>
      </c>
      <c r="C566" s="6" t="s">
        <v>138</v>
      </c>
      <c r="D566" s="6" t="s">
        <v>3</v>
      </c>
      <c r="E566" s="8">
        <v>1042.22</v>
      </c>
      <c r="F566" s="16" t="str">
        <f>IF(LEFT(Table2[[#This Row],[Time Period]],1)="Q","Quarterly","Annual")</f>
        <v>Annual</v>
      </c>
      <c r="G566" s="6" t="s">
        <v>208</v>
      </c>
      <c r="H566" s="7" t="s">
        <v>179</v>
      </c>
    </row>
    <row r="567" spans="2:8" x14ac:dyDescent="0.25">
      <c r="B567" s="6" t="s">
        <v>155</v>
      </c>
      <c r="C567" s="6" t="s">
        <v>139</v>
      </c>
      <c r="D567" s="6" t="s">
        <v>3</v>
      </c>
      <c r="E567" s="8">
        <v>1308.0999999999999</v>
      </c>
      <c r="F567" s="16" t="str">
        <f>IF(LEFT(Table2[[#This Row],[Time Period]],1)="Q","Quarterly","Annual")</f>
        <v>Annual</v>
      </c>
      <c r="G567" s="6" t="s">
        <v>208</v>
      </c>
      <c r="H567" s="7" t="s">
        <v>179</v>
      </c>
    </row>
    <row r="568" spans="2:8" x14ac:dyDescent="0.25">
      <c r="B568" s="6" t="s">
        <v>155</v>
      </c>
      <c r="C568" s="6" t="s">
        <v>140</v>
      </c>
      <c r="D568" s="6" t="s">
        <v>3</v>
      </c>
      <c r="E568" s="8">
        <v>1494.12</v>
      </c>
      <c r="F568" s="16" t="str">
        <f>IF(LEFT(Table2[[#This Row],[Time Period]],1)="Q","Quarterly","Annual")</f>
        <v>Annual</v>
      </c>
      <c r="G568" s="6" t="s">
        <v>208</v>
      </c>
      <c r="H568" s="7" t="s">
        <v>179</v>
      </c>
    </row>
    <row r="569" spans="2:8" x14ac:dyDescent="0.25">
      <c r="B569" s="6" t="s">
        <v>155</v>
      </c>
      <c r="C569" s="6" t="s">
        <v>141</v>
      </c>
      <c r="D569" s="6" t="s">
        <v>3</v>
      </c>
      <c r="E569" s="8">
        <v>1533.86</v>
      </c>
      <c r="F569" s="16" t="str">
        <f>IF(LEFT(Table2[[#This Row],[Time Period]],1)="Q","Quarterly","Annual")</f>
        <v>Annual</v>
      </c>
      <c r="G569" s="6" t="s">
        <v>208</v>
      </c>
      <c r="H569" s="7" t="s">
        <v>179</v>
      </c>
    </row>
    <row r="570" spans="2:8" x14ac:dyDescent="0.25">
      <c r="B570" s="6" t="s">
        <v>155</v>
      </c>
      <c r="C570" s="6" t="s">
        <v>142</v>
      </c>
      <c r="D570" s="6" t="s">
        <v>3</v>
      </c>
      <c r="E570" s="8">
        <v>1439.62</v>
      </c>
      <c r="F570" s="16" t="str">
        <f>IF(LEFT(Table2[[#This Row],[Time Period]],1)="Q","Quarterly","Annual")</f>
        <v>Annual</v>
      </c>
      <c r="G570" s="6" t="s">
        <v>208</v>
      </c>
      <c r="H570" s="7" t="s">
        <v>179</v>
      </c>
    </row>
    <row r="571" spans="2:8" x14ac:dyDescent="0.25">
      <c r="B571" s="6" t="s">
        <v>155</v>
      </c>
      <c r="C571" s="6" t="s">
        <v>143</v>
      </c>
      <c r="D571" s="6" t="s">
        <v>3</v>
      </c>
      <c r="E571" s="8">
        <v>1525.46</v>
      </c>
      <c r="F571" s="16" t="str">
        <f>IF(LEFT(Table2[[#This Row],[Time Period]],1)="Q","Quarterly","Annual")</f>
        <v>Annual</v>
      </c>
      <c r="G571" s="6" t="s">
        <v>208</v>
      </c>
      <c r="H571" s="7" t="s">
        <v>179</v>
      </c>
    </row>
    <row r="572" spans="2:8" x14ac:dyDescent="0.25">
      <c r="B572" s="6" t="s">
        <v>155</v>
      </c>
      <c r="C572" s="6" t="s">
        <v>144</v>
      </c>
      <c r="D572" s="6" t="s">
        <v>3</v>
      </c>
      <c r="E572" s="8">
        <v>1884.24</v>
      </c>
      <c r="F572" s="16" t="str">
        <f>IF(LEFT(Table2[[#This Row],[Time Period]],1)="Q","Quarterly","Annual")</f>
        <v>Annual</v>
      </c>
      <c r="G572" s="6" t="s">
        <v>208</v>
      </c>
      <c r="H572" s="7" t="s">
        <v>179</v>
      </c>
    </row>
    <row r="573" spans="2:8" x14ac:dyDescent="0.25">
      <c r="B573" s="6" t="s">
        <v>155</v>
      </c>
      <c r="C573" s="6" t="s">
        <v>201</v>
      </c>
      <c r="D573" s="6" t="s">
        <v>3</v>
      </c>
      <c r="E573" s="8">
        <v>669.51</v>
      </c>
      <c r="F573" s="16" t="str">
        <f>IF(LEFT(Table2[[#This Row],[Time Period]],1)="Q","Quarterly","Annual")</f>
        <v>Annual</v>
      </c>
      <c r="G573" s="6" t="s">
        <v>169</v>
      </c>
      <c r="H573" s="7" t="s">
        <v>179</v>
      </c>
    </row>
    <row r="574" spans="2:8" x14ac:dyDescent="0.25">
      <c r="B574" s="6" t="s">
        <v>155</v>
      </c>
      <c r="C574" s="6" t="s">
        <v>202</v>
      </c>
      <c r="D574" s="6" t="s">
        <v>3</v>
      </c>
      <c r="E574" s="8">
        <v>683.01</v>
      </c>
      <c r="F574" s="16" t="str">
        <f>IF(LEFT(Table2[[#This Row],[Time Period]],1)="Q","Quarterly","Annual")</f>
        <v>Annual</v>
      </c>
      <c r="G574" s="6" t="s">
        <v>169</v>
      </c>
      <c r="H574" s="7" t="s">
        <v>179</v>
      </c>
    </row>
    <row r="575" spans="2:8" x14ac:dyDescent="0.25">
      <c r="B575" s="6" t="s">
        <v>155</v>
      </c>
      <c r="C575" s="6" t="s">
        <v>203</v>
      </c>
      <c r="D575" s="6" t="s">
        <v>3</v>
      </c>
      <c r="E575" s="8">
        <v>727.54</v>
      </c>
      <c r="F575" s="16" t="str">
        <f>IF(LEFT(Table2[[#This Row],[Time Period]],1)="Q","Quarterly","Annual")</f>
        <v>Annual</v>
      </c>
      <c r="G575" s="6" t="s">
        <v>169</v>
      </c>
      <c r="H575" s="7" t="s">
        <v>179</v>
      </c>
    </row>
    <row r="576" spans="2:8" x14ac:dyDescent="0.25">
      <c r="B576" s="6" t="s">
        <v>155</v>
      </c>
      <c r="C576" s="6" t="s">
        <v>204</v>
      </c>
      <c r="D576" s="6" t="s">
        <v>3</v>
      </c>
      <c r="E576" s="8">
        <v>973.76</v>
      </c>
      <c r="F576" s="16" t="str">
        <f>IF(LEFT(Table2[[#This Row],[Time Period]],1)="Q","Quarterly","Annual")</f>
        <v>Annual</v>
      </c>
      <c r="G576" s="6" t="s">
        <v>169</v>
      </c>
      <c r="H576" s="7" t="s">
        <v>179</v>
      </c>
    </row>
    <row r="577" spans="2:8" x14ac:dyDescent="0.25">
      <c r="B577" s="6" t="s">
        <v>155</v>
      </c>
      <c r="C577" s="6" t="s">
        <v>205</v>
      </c>
      <c r="D577" s="6" t="s">
        <v>3</v>
      </c>
      <c r="E577" s="8">
        <v>1126</v>
      </c>
      <c r="F577" s="16" t="str">
        <f>IF(LEFT(Table2[[#This Row],[Time Period]],1)="Q","Quarterly","Annual")</f>
        <v>Annual</v>
      </c>
      <c r="G577" s="6" t="s">
        <v>169</v>
      </c>
      <c r="H577" s="7" t="s">
        <v>179</v>
      </c>
    </row>
    <row r="578" spans="2:8" x14ac:dyDescent="0.25">
      <c r="B578" s="6" t="s">
        <v>155</v>
      </c>
      <c r="C578" s="6" t="s">
        <v>206</v>
      </c>
      <c r="D578" s="6" t="s">
        <v>3</v>
      </c>
      <c r="E578" s="8">
        <v>1227.4000000000001</v>
      </c>
      <c r="F578" s="16" t="str">
        <f>IF(LEFT(Table2[[#This Row],[Time Period]],1)="Q","Quarterly","Annual")</f>
        <v>Annual</v>
      </c>
      <c r="G578" s="6" t="s">
        <v>169</v>
      </c>
      <c r="H578" s="7" t="s">
        <v>179</v>
      </c>
    </row>
    <row r="579" spans="2:8" x14ac:dyDescent="0.25">
      <c r="B579" s="6" t="s">
        <v>155</v>
      </c>
      <c r="C579" s="6" t="s">
        <v>207</v>
      </c>
      <c r="D579" s="6" t="s">
        <v>3</v>
      </c>
      <c r="E579" s="8">
        <v>1365.9</v>
      </c>
      <c r="F579" s="16" t="str">
        <f>IF(LEFT(Table2[[#This Row],[Time Period]],1)="Q","Quarterly","Annual")</f>
        <v>Annual</v>
      </c>
      <c r="G579" s="6" t="s">
        <v>169</v>
      </c>
      <c r="H579" s="7" t="s">
        <v>179</v>
      </c>
    </row>
    <row r="580" spans="2:8" x14ac:dyDescent="0.25">
      <c r="B580" s="6" t="s">
        <v>155</v>
      </c>
      <c r="C580" s="6" t="s">
        <v>181</v>
      </c>
      <c r="D580" s="6" t="s">
        <v>3</v>
      </c>
      <c r="E580" s="8">
        <v>1667.75</v>
      </c>
      <c r="F580" s="16" t="str">
        <f>IF(LEFT(Table2[[#This Row],[Time Period]],1)="Q","Quarterly","Annual")</f>
        <v>Annual</v>
      </c>
      <c r="G580" s="6" t="s">
        <v>169</v>
      </c>
      <c r="H580" s="7" t="s">
        <v>179</v>
      </c>
    </row>
    <row r="581" spans="2:8" x14ac:dyDescent="0.25">
      <c r="B581" s="6" t="s">
        <v>155</v>
      </c>
      <c r="C581" s="6" t="s">
        <v>133</v>
      </c>
      <c r="D581" s="6" t="s">
        <v>3</v>
      </c>
      <c r="E581" s="8">
        <v>1993.51</v>
      </c>
      <c r="F581" s="16" t="str">
        <f>IF(LEFT(Table2[[#This Row],[Time Period]],1)="Q","Quarterly","Annual")</f>
        <v>Annual</v>
      </c>
      <c r="G581" s="6" t="s">
        <v>169</v>
      </c>
      <c r="H581" s="7" t="s">
        <v>179</v>
      </c>
    </row>
    <row r="582" spans="2:8" x14ac:dyDescent="0.25">
      <c r="B582" s="6" t="s">
        <v>155</v>
      </c>
      <c r="C582" s="6" t="s">
        <v>136</v>
      </c>
      <c r="D582" s="6" t="s">
        <v>3</v>
      </c>
      <c r="E582" s="8">
        <v>2264.12</v>
      </c>
      <c r="F582" s="16" t="str">
        <f>IF(LEFT(Table2[[#This Row],[Time Period]],1)="Q","Quarterly","Annual")</f>
        <v>Annual</v>
      </c>
      <c r="G582" s="6" t="s">
        <v>169</v>
      </c>
      <c r="H582" s="7" t="s">
        <v>179</v>
      </c>
    </row>
    <row r="583" spans="2:8" x14ac:dyDescent="0.25">
      <c r="B583" s="6" t="s">
        <v>155</v>
      </c>
      <c r="C583" s="6" t="s">
        <v>137</v>
      </c>
      <c r="D583" s="6" t="s">
        <v>3</v>
      </c>
      <c r="E583" s="8">
        <v>2525.3200000000002</v>
      </c>
      <c r="F583" s="16" t="str">
        <f>IF(LEFT(Table2[[#This Row],[Time Period]],1)="Q","Quarterly","Annual")</f>
        <v>Annual</v>
      </c>
      <c r="G583" s="6" t="s">
        <v>169</v>
      </c>
      <c r="H583" s="7" t="s">
        <v>179</v>
      </c>
    </row>
    <row r="584" spans="2:8" x14ac:dyDescent="0.25">
      <c r="B584" s="6" t="s">
        <v>155</v>
      </c>
      <c r="C584" s="6" t="s">
        <v>138</v>
      </c>
      <c r="D584" s="6" t="s">
        <v>3</v>
      </c>
      <c r="E584" s="8">
        <v>2665.89</v>
      </c>
      <c r="F584" s="16" t="str">
        <f>IF(LEFT(Table2[[#This Row],[Time Period]],1)="Q","Quarterly","Annual")</f>
        <v>Annual</v>
      </c>
      <c r="G584" s="6" t="s">
        <v>169</v>
      </c>
      <c r="H584" s="7" t="s">
        <v>179</v>
      </c>
    </row>
    <row r="585" spans="2:8" x14ac:dyDescent="0.25">
      <c r="B585" s="6" t="s">
        <v>155</v>
      </c>
      <c r="C585" s="6" t="s">
        <v>139</v>
      </c>
      <c r="D585" s="6" t="s">
        <v>3</v>
      </c>
      <c r="E585" s="8">
        <v>3194.15</v>
      </c>
      <c r="F585" s="16" t="str">
        <f>IF(LEFT(Table2[[#This Row],[Time Period]],1)="Q","Quarterly","Annual")</f>
        <v>Annual</v>
      </c>
      <c r="G585" s="6" t="s">
        <v>169</v>
      </c>
      <c r="H585" s="7" t="s">
        <v>179</v>
      </c>
    </row>
    <row r="586" spans="2:8" x14ac:dyDescent="0.25">
      <c r="B586" s="6" t="s">
        <v>155</v>
      </c>
      <c r="C586" s="6" t="s">
        <v>140</v>
      </c>
      <c r="D586" s="6" t="s">
        <v>3</v>
      </c>
      <c r="E586" s="8">
        <v>3558.05</v>
      </c>
      <c r="F586" s="16" t="str">
        <f>IF(LEFT(Table2[[#This Row],[Time Period]],1)="Q","Quarterly","Annual")</f>
        <v>Annual</v>
      </c>
      <c r="G586" s="6" t="s">
        <v>169</v>
      </c>
      <c r="H586" s="7" t="s">
        <v>179</v>
      </c>
    </row>
    <row r="587" spans="2:8" x14ac:dyDescent="0.25">
      <c r="B587" s="6" t="s">
        <v>155</v>
      </c>
      <c r="C587" s="6" t="s">
        <v>141</v>
      </c>
      <c r="D587" s="6" t="s">
        <v>3</v>
      </c>
      <c r="E587" s="8">
        <v>3753.24</v>
      </c>
      <c r="F587" s="16" t="str">
        <f>IF(LEFT(Table2[[#This Row],[Time Period]],1)="Q","Quarterly","Annual")</f>
        <v>Annual</v>
      </c>
      <c r="G587" s="6" t="s">
        <v>169</v>
      </c>
      <c r="H587" s="7" t="s">
        <v>179</v>
      </c>
    </row>
    <row r="588" spans="2:8" x14ac:dyDescent="0.25">
      <c r="B588" s="6" t="s">
        <v>155</v>
      </c>
      <c r="C588" s="6" t="s">
        <v>142</v>
      </c>
      <c r="D588" s="6" t="s">
        <v>3</v>
      </c>
      <c r="E588" s="8">
        <v>3732.63</v>
      </c>
      <c r="F588" s="16" t="str">
        <f>IF(LEFT(Table2[[#This Row],[Time Period]],1)="Q","Quarterly","Annual")</f>
        <v>Annual</v>
      </c>
      <c r="G588" s="6" t="s">
        <v>169</v>
      </c>
      <c r="H588" s="7" t="s">
        <v>179</v>
      </c>
    </row>
    <row r="589" spans="2:8" x14ac:dyDescent="0.25">
      <c r="B589" s="6" t="s">
        <v>155</v>
      </c>
      <c r="C589" s="6" t="s">
        <v>143</v>
      </c>
      <c r="D589" s="6" t="s">
        <v>3</v>
      </c>
      <c r="E589" s="8">
        <v>3695.41</v>
      </c>
      <c r="F589" s="16" t="str">
        <f>IF(LEFT(Table2[[#This Row],[Time Period]],1)="Q","Quarterly","Annual")</f>
        <v>Annual</v>
      </c>
      <c r="G589" s="6" t="s">
        <v>169</v>
      </c>
      <c r="H589" s="7" t="s">
        <v>179</v>
      </c>
    </row>
    <row r="590" spans="2:8" x14ac:dyDescent="0.25">
      <c r="B590" s="6" t="s">
        <v>155</v>
      </c>
      <c r="C590" s="6" t="s">
        <v>144</v>
      </c>
      <c r="D590" s="6" t="s">
        <v>3</v>
      </c>
      <c r="E590" s="8">
        <v>4230.3999999999996</v>
      </c>
      <c r="F590" s="16" t="str">
        <f>IF(LEFT(Table2[[#This Row],[Time Period]],1)="Q","Quarterly","Annual")</f>
        <v>Annual</v>
      </c>
      <c r="G590" s="6" t="s">
        <v>169</v>
      </c>
      <c r="H590" s="7" t="s">
        <v>179</v>
      </c>
    </row>
    <row r="591" spans="2:8" x14ac:dyDescent="0.25">
      <c r="B591" s="6" t="s">
        <v>155</v>
      </c>
      <c r="C591" s="6" t="s">
        <v>202</v>
      </c>
      <c r="D591" s="6" t="s">
        <v>16</v>
      </c>
      <c r="E591" s="8">
        <f>E484/E483-1</f>
        <v>0.29434254714544039</v>
      </c>
      <c r="F591" s="16" t="str">
        <f>IF(LEFT(Table2[[#This Row],[Time Period]],1)="Q","Quarterly","Annual")</f>
        <v>Annual</v>
      </c>
      <c r="G591" s="6" t="s">
        <v>168</v>
      </c>
      <c r="H591" s="7" t="s">
        <v>180</v>
      </c>
    </row>
    <row r="592" spans="2:8" x14ac:dyDescent="0.25">
      <c r="B592" s="6" t="s">
        <v>155</v>
      </c>
      <c r="C592" s="6" t="s">
        <v>203</v>
      </c>
      <c r="D592" s="6" t="s">
        <v>16</v>
      </c>
      <c r="E592" s="8">
        <f t="shared" ref="E592:E607" si="1">E485/E484-1</f>
        <v>4.7341529618394329E-3</v>
      </c>
      <c r="F592" s="16" t="str">
        <f>IF(LEFT(Table2[[#This Row],[Time Period]],1)="Q","Quarterly","Annual")</f>
        <v>Annual</v>
      </c>
      <c r="G592" s="6" t="s">
        <v>168</v>
      </c>
      <c r="H592" s="7" t="s">
        <v>180</v>
      </c>
    </row>
    <row r="593" spans="2:8" x14ac:dyDescent="0.25">
      <c r="B593" s="6" t="s">
        <v>155</v>
      </c>
      <c r="C593" s="6" t="s">
        <v>204</v>
      </c>
      <c r="D593" s="6" t="s">
        <v>16</v>
      </c>
      <c r="E593" s="8">
        <f t="shared" si="1"/>
        <v>-5.1695231738615677E-2</v>
      </c>
      <c r="F593" s="16" t="str">
        <f>IF(LEFT(Table2[[#This Row],[Time Period]],1)="Q","Quarterly","Annual")</f>
        <v>Annual</v>
      </c>
      <c r="G593" s="6" t="s">
        <v>168</v>
      </c>
      <c r="H593" s="7" t="s">
        <v>180</v>
      </c>
    </row>
    <row r="594" spans="2:8" x14ac:dyDescent="0.25">
      <c r="B594" s="6" t="s">
        <v>155</v>
      </c>
      <c r="C594" s="6" t="s">
        <v>205</v>
      </c>
      <c r="D594" s="6" t="s">
        <v>16</v>
      </c>
      <c r="E594" s="8">
        <f t="shared" si="1"/>
        <v>0.61503850117723946</v>
      </c>
      <c r="F594" s="16" t="str">
        <f>IF(LEFT(Table2[[#This Row],[Time Period]],1)="Q","Quarterly","Annual")</f>
        <v>Annual</v>
      </c>
      <c r="G594" s="6" t="s">
        <v>168</v>
      </c>
      <c r="H594" s="7" t="s">
        <v>180</v>
      </c>
    </row>
    <row r="595" spans="2:8" x14ac:dyDescent="0.25">
      <c r="B595" s="6" t="s">
        <v>155</v>
      </c>
      <c r="C595" s="6" t="s">
        <v>206</v>
      </c>
      <c r="D595" s="6" t="s">
        <v>16</v>
      </c>
      <c r="E595" s="8">
        <f t="shared" si="1"/>
        <v>0.2980077821011673</v>
      </c>
      <c r="F595" s="16" t="str">
        <f>IF(LEFT(Table2[[#This Row],[Time Period]],1)="Q","Quarterly","Annual")</f>
        <v>Annual</v>
      </c>
      <c r="G595" s="6" t="s">
        <v>168</v>
      </c>
      <c r="H595" s="7" t="s">
        <v>180</v>
      </c>
    </row>
    <row r="596" spans="2:8" x14ac:dyDescent="0.25">
      <c r="B596" s="6" t="s">
        <v>155</v>
      </c>
      <c r="C596" s="6" t="s">
        <v>207</v>
      </c>
      <c r="D596" s="6" t="s">
        <v>16</v>
      </c>
      <c r="E596" s="8">
        <f t="shared" si="1"/>
        <v>-1.2770243533939962E-2</v>
      </c>
      <c r="F596" s="16" t="str">
        <f>IF(LEFT(Table2[[#This Row],[Time Period]],1)="Q","Quarterly","Annual")</f>
        <v>Annual</v>
      </c>
      <c r="G596" s="6" t="s">
        <v>168</v>
      </c>
      <c r="H596" s="7" t="s">
        <v>180</v>
      </c>
    </row>
    <row r="597" spans="2:8" x14ac:dyDescent="0.25">
      <c r="B597" s="6" t="s">
        <v>155</v>
      </c>
      <c r="C597" s="6" t="s">
        <v>181</v>
      </c>
      <c r="D597" s="6" t="s">
        <v>16</v>
      </c>
      <c r="E597" s="8">
        <f t="shared" si="1"/>
        <v>-9.3284911496542389E-2</v>
      </c>
      <c r="F597" s="16" t="str">
        <f>IF(LEFT(Table2[[#This Row],[Time Period]],1)="Q","Quarterly","Annual")</f>
        <v>Annual</v>
      </c>
      <c r="G597" s="6" t="s">
        <v>168</v>
      </c>
      <c r="H597" s="7" t="s">
        <v>180</v>
      </c>
    </row>
    <row r="598" spans="2:8" x14ac:dyDescent="0.25">
      <c r="B598" s="6" t="s">
        <v>155</v>
      </c>
      <c r="C598" s="6" t="s">
        <v>133</v>
      </c>
      <c r="D598" s="6" t="s">
        <v>16</v>
      </c>
      <c r="E598" s="8">
        <f t="shared" si="1"/>
        <v>2.8898662677770082E-2</v>
      </c>
      <c r="F598" s="16" t="str">
        <f>IF(LEFT(Table2[[#This Row],[Time Period]],1)="Q","Quarterly","Annual")</f>
        <v>Annual</v>
      </c>
      <c r="G598" s="6" t="s">
        <v>168</v>
      </c>
      <c r="H598" s="7" t="s">
        <v>180</v>
      </c>
    </row>
    <row r="599" spans="2:8" x14ac:dyDescent="0.25">
      <c r="B599" s="6" t="s">
        <v>155</v>
      </c>
      <c r="C599" s="6" t="s">
        <v>136</v>
      </c>
      <c r="D599" s="6" t="s">
        <v>16</v>
      </c>
      <c r="E599" s="8">
        <f t="shared" si="1"/>
        <v>0.22171446922452653</v>
      </c>
      <c r="F599" s="16" t="str">
        <f>IF(LEFT(Table2[[#This Row],[Time Period]],1)="Q","Quarterly","Annual")</f>
        <v>Annual</v>
      </c>
      <c r="G599" s="6" t="s">
        <v>168</v>
      </c>
      <c r="H599" s="7" t="s">
        <v>180</v>
      </c>
    </row>
    <row r="600" spans="2:8" x14ac:dyDescent="0.25">
      <c r="B600" s="6" t="s">
        <v>155</v>
      </c>
      <c r="C600" s="6" t="s">
        <v>137</v>
      </c>
      <c r="D600" s="6" t="s">
        <v>16</v>
      </c>
      <c r="E600" s="8">
        <f t="shared" si="1"/>
        <v>0.2121726651415905</v>
      </c>
      <c r="F600" s="16" t="str">
        <f>IF(LEFT(Table2[[#This Row],[Time Period]],1)="Q","Quarterly","Annual")</f>
        <v>Annual</v>
      </c>
      <c r="G600" s="6" t="s">
        <v>168</v>
      </c>
      <c r="H600" s="7" t="s">
        <v>180</v>
      </c>
    </row>
    <row r="601" spans="2:8" x14ac:dyDescent="0.25">
      <c r="B601" s="6" t="s">
        <v>155</v>
      </c>
      <c r="C601" s="6" t="s">
        <v>138</v>
      </c>
      <c r="D601" s="6" t="s">
        <v>16</v>
      </c>
      <c r="E601" s="8">
        <f t="shared" si="1"/>
        <v>0.44250482056932539</v>
      </c>
      <c r="F601" s="16" t="str">
        <f>IF(LEFT(Table2[[#This Row],[Time Period]],1)="Q","Quarterly","Annual")</f>
        <v>Annual</v>
      </c>
      <c r="G601" s="6" t="s">
        <v>168</v>
      </c>
      <c r="H601" s="7" t="s">
        <v>180</v>
      </c>
    </row>
    <row r="602" spans="2:8" x14ac:dyDescent="0.25">
      <c r="B602" s="6" t="s">
        <v>155</v>
      </c>
      <c r="C602" s="6" t="s">
        <v>139</v>
      </c>
      <c r="D602" s="6" t="s">
        <v>16</v>
      </c>
      <c r="E602" s="8">
        <f t="shared" si="1"/>
        <v>1.8411413735731408E-2</v>
      </c>
      <c r="F602" s="16" t="str">
        <f>IF(LEFT(Table2[[#This Row],[Time Period]],1)="Q","Quarterly","Annual")</f>
        <v>Annual</v>
      </c>
      <c r="G602" s="6" t="s">
        <v>168</v>
      </c>
      <c r="H602" s="7" t="s">
        <v>180</v>
      </c>
    </row>
    <row r="603" spans="2:8" x14ac:dyDescent="0.25">
      <c r="B603" s="6" t="s">
        <v>155</v>
      </c>
      <c r="C603" s="6" t="s">
        <v>140</v>
      </c>
      <c r="D603" s="6" t="s">
        <v>16</v>
      </c>
      <c r="E603" s="8">
        <f t="shared" si="1"/>
        <v>0.11030256606664124</v>
      </c>
      <c r="F603" s="16" t="str">
        <f>IF(LEFT(Table2[[#This Row],[Time Period]],1)="Q","Quarterly","Annual")</f>
        <v>Annual</v>
      </c>
      <c r="G603" s="6" t="s">
        <v>168</v>
      </c>
      <c r="H603" s="7" t="s">
        <v>180</v>
      </c>
    </row>
    <row r="604" spans="2:8" x14ac:dyDescent="0.25">
      <c r="B604" s="6" t="s">
        <v>155</v>
      </c>
      <c r="C604" s="6" t="s">
        <v>141</v>
      </c>
      <c r="D604" s="6" t="s">
        <v>16</v>
      </c>
      <c r="E604" s="8">
        <f t="shared" si="1"/>
        <v>-0.23514214671725875</v>
      </c>
      <c r="F604" s="16" t="str">
        <f>IF(LEFT(Table2[[#This Row],[Time Period]],1)="Q","Quarterly","Annual")</f>
        <v>Annual</v>
      </c>
      <c r="G604" s="6" t="s">
        <v>168</v>
      </c>
      <c r="H604" s="7" t="s">
        <v>180</v>
      </c>
    </row>
    <row r="605" spans="2:8" x14ac:dyDescent="0.25">
      <c r="B605" s="6" t="s">
        <v>155</v>
      </c>
      <c r="C605" s="6" t="s">
        <v>142</v>
      </c>
      <c r="D605" s="6" t="s">
        <v>16</v>
      </c>
      <c r="E605" s="8">
        <f t="shared" si="1"/>
        <v>0.2482512226173641</v>
      </c>
      <c r="F605" s="16" t="str">
        <f>IF(LEFT(Table2[[#This Row],[Time Period]],1)="Q","Quarterly","Annual")</f>
        <v>Annual</v>
      </c>
      <c r="G605" s="6" t="s">
        <v>168</v>
      </c>
      <c r="H605" s="7" t="s">
        <v>180</v>
      </c>
    </row>
    <row r="606" spans="2:8" x14ac:dyDescent="0.25">
      <c r="B606" s="6" t="s">
        <v>155</v>
      </c>
      <c r="C606" s="6" t="s">
        <v>143</v>
      </c>
      <c r="D606" s="6" t="s">
        <v>16</v>
      </c>
      <c r="E606" s="8">
        <f t="shared" si="1"/>
        <v>-0.15805221174491402</v>
      </c>
      <c r="F606" s="16" t="str">
        <f>IF(LEFT(Table2[[#This Row],[Time Period]],1)="Q","Quarterly","Annual")</f>
        <v>Annual</v>
      </c>
      <c r="G606" s="6" t="s">
        <v>168</v>
      </c>
      <c r="H606" s="7" t="s">
        <v>180</v>
      </c>
    </row>
    <row r="607" spans="2:8" x14ac:dyDescent="0.25">
      <c r="B607" s="6" t="s">
        <v>155</v>
      </c>
      <c r="C607" s="6" t="s">
        <v>144</v>
      </c>
      <c r="D607" s="6" t="s">
        <v>16</v>
      </c>
      <c r="E607" s="8">
        <f t="shared" si="1"/>
        <v>0.35784561331360543</v>
      </c>
      <c r="F607" s="16" t="str">
        <f>IF(LEFT(Table2[[#This Row],[Time Period]],1)="Q","Quarterly","Annual")</f>
        <v>Annual</v>
      </c>
      <c r="G607" s="6" t="s">
        <v>168</v>
      </c>
      <c r="H607" s="7" t="s">
        <v>180</v>
      </c>
    </row>
    <row r="608" spans="2:8" x14ac:dyDescent="0.25">
      <c r="B608" s="6" t="s">
        <v>155</v>
      </c>
      <c r="C608" s="6" t="s">
        <v>202</v>
      </c>
      <c r="D608" s="6" t="s">
        <v>16</v>
      </c>
      <c r="E608" s="8">
        <f t="shared" ref="E608:E624" si="2">E502/E501-1</f>
        <v>0.12038020576193253</v>
      </c>
      <c r="F608" s="16" t="str">
        <f>IF(LEFT(Table2[[#This Row],[Time Period]],1)="Q","Quarterly","Annual")</f>
        <v>Annual</v>
      </c>
      <c r="G608" s="6" t="s">
        <v>165</v>
      </c>
      <c r="H608" s="7" t="s">
        <v>180</v>
      </c>
    </row>
    <row r="609" spans="2:8" x14ac:dyDescent="0.25">
      <c r="B609" s="6" t="s">
        <v>155</v>
      </c>
      <c r="C609" s="6" t="s">
        <v>203</v>
      </c>
      <c r="D609" s="6" t="s">
        <v>16</v>
      </c>
      <c r="E609" s="8">
        <f t="shared" si="2"/>
        <v>5.9670749837533732E-2</v>
      </c>
      <c r="F609" s="16" t="str">
        <f>IF(LEFT(Table2[[#This Row],[Time Period]],1)="Q","Quarterly","Annual")</f>
        <v>Annual</v>
      </c>
      <c r="G609" s="6" t="s">
        <v>165</v>
      </c>
      <c r="H609" s="7" t="s">
        <v>180</v>
      </c>
    </row>
    <row r="610" spans="2:8" x14ac:dyDescent="0.25">
      <c r="B610" s="6" t="s">
        <v>155</v>
      </c>
      <c r="C610" s="6" t="s">
        <v>204</v>
      </c>
      <c r="D610" s="6" t="s">
        <v>16</v>
      </c>
      <c r="E610" s="8">
        <f t="shared" si="2"/>
        <v>8.4249126561661614E-2</v>
      </c>
      <c r="F610" s="16" t="str">
        <f>IF(LEFT(Table2[[#This Row],[Time Period]],1)="Q","Quarterly","Annual")</f>
        <v>Annual</v>
      </c>
      <c r="G610" s="6" t="s">
        <v>165</v>
      </c>
      <c r="H610" s="7" t="s">
        <v>180</v>
      </c>
    </row>
    <row r="611" spans="2:8" x14ac:dyDescent="0.25">
      <c r="B611" s="6" t="s">
        <v>155</v>
      </c>
      <c r="C611" s="6" t="s">
        <v>205</v>
      </c>
      <c r="D611" s="6" t="s">
        <v>16</v>
      </c>
      <c r="E611" s="8">
        <f t="shared" si="2"/>
        <v>0.12781900999419848</v>
      </c>
      <c r="F611" s="16" t="str">
        <f>IF(LEFT(Table2[[#This Row],[Time Period]],1)="Q","Quarterly","Annual")</f>
        <v>Annual</v>
      </c>
      <c r="G611" s="6" t="s">
        <v>165</v>
      </c>
      <c r="H611" s="7" t="s">
        <v>180</v>
      </c>
    </row>
    <row r="612" spans="2:8" x14ac:dyDescent="0.25">
      <c r="B612" s="6" t="s">
        <v>155</v>
      </c>
      <c r="C612" s="6" t="s">
        <v>206</v>
      </c>
      <c r="D612" s="6" t="s">
        <v>16</v>
      </c>
      <c r="E612" s="8">
        <f t="shared" si="2"/>
        <v>0.13416295110573717</v>
      </c>
      <c r="F612" s="16" t="str">
        <f>IF(LEFT(Table2[[#This Row],[Time Period]],1)="Q","Quarterly","Annual")</f>
        <v>Annual</v>
      </c>
      <c r="G612" s="6" t="s">
        <v>165</v>
      </c>
      <c r="H612" s="7" t="s">
        <v>180</v>
      </c>
    </row>
    <row r="613" spans="2:8" x14ac:dyDescent="0.25">
      <c r="B613" s="6" t="s">
        <v>155</v>
      </c>
      <c r="C613" s="6" t="s">
        <v>207</v>
      </c>
      <c r="D613" s="6" t="s">
        <v>16</v>
      </c>
      <c r="E613" s="8">
        <f t="shared" si="2"/>
        <v>8.475650431096815E-2</v>
      </c>
      <c r="F613" s="16" t="str">
        <f>IF(LEFT(Table2[[#This Row],[Time Period]],1)="Q","Quarterly","Annual")</f>
        <v>Annual</v>
      </c>
      <c r="G613" s="6" t="s">
        <v>165</v>
      </c>
      <c r="H613" s="7" t="s">
        <v>180</v>
      </c>
    </row>
    <row r="614" spans="2:8" x14ac:dyDescent="0.25">
      <c r="B614" s="6" t="s">
        <v>155</v>
      </c>
      <c r="C614" s="6" t="s">
        <v>181</v>
      </c>
      <c r="D614" s="6" t="s">
        <v>16</v>
      </c>
      <c r="E614" s="8">
        <f t="shared" si="2"/>
        <v>9.9696434342496643E-2</v>
      </c>
      <c r="F614" s="16" t="str">
        <f>IF(LEFT(Table2[[#This Row],[Time Period]],1)="Q","Quarterly","Annual")</f>
        <v>Annual</v>
      </c>
      <c r="G614" s="6" t="s">
        <v>165</v>
      </c>
      <c r="H614" s="7" t="s">
        <v>180</v>
      </c>
    </row>
    <row r="615" spans="2:8" x14ac:dyDescent="0.25">
      <c r="B615" s="6" t="s">
        <v>155</v>
      </c>
      <c r="C615" s="6" t="s">
        <v>133</v>
      </c>
      <c r="D615" s="6" t="s">
        <v>16</v>
      </c>
      <c r="E615" s="8">
        <f t="shared" si="2"/>
        <v>0.14961586017615103</v>
      </c>
      <c r="F615" s="16" t="str">
        <f>IF(LEFT(Table2[[#This Row],[Time Period]],1)="Q","Quarterly","Annual")</f>
        <v>Annual</v>
      </c>
      <c r="G615" s="6" t="s">
        <v>165</v>
      </c>
      <c r="H615" s="7" t="s">
        <v>180</v>
      </c>
    </row>
    <row r="616" spans="2:8" x14ac:dyDescent="0.25">
      <c r="B616" s="6" t="s">
        <v>155</v>
      </c>
      <c r="C616" s="6" t="s">
        <v>136</v>
      </c>
      <c r="D616" s="6" t="s">
        <v>16</v>
      </c>
      <c r="E616" s="8">
        <f t="shared" si="2"/>
        <v>0.14407379044525026</v>
      </c>
      <c r="F616" s="16" t="str">
        <f>IF(LEFT(Table2[[#This Row],[Time Period]],1)="Q","Quarterly","Annual")</f>
        <v>Annual</v>
      </c>
      <c r="G616" s="6" t="s">
        <v>165</v>
      </c>
      <c r="H616" s="7" t="s">
        <v>180</v>
      </c>
    </row>
    <row r="617" spans="2:8" x14ac:dyDescent="0.25">
      <c r="B617" s="6" t="s">
        <v>155</v>
      </c>
      <c r="C617" s="6" t="s">
        <v>137</v>
      </c>
      <c r="D617" s="6" t="s">
        <v>16</v>
      </c>
      <c r="E617" s="8">
        <f t="shared" si="2"/>
        <v>0.12118224413851086</v>
      </c>
      <c r="F617" s="16" t="str">
        <f>IF(LEFT(Table2[[#This Row],[Time Period]],1)="Q","Quarterly","Annual")</f>
        <v>Annual</v>
      </c>
      <c r="G617" s="6" t="s">
        <v>165</v>
      </c>
      <c r="H617" s="7" t="s">
        <v>180</v>
      </c>
    </row>
    <row r="618" spans="2:8" x14ac:dyDescent="0.25">
      <c r="B618" s="6" t="s">
        <v>155</v>
      </c>
      <c r="C618" s="6" t="s">
        <v>138</v>
      </c>
      <c r="D618" s="6" t="s">
        <v>16</v>
      </c>
      <c r="E618" s="8">
        <f t="shared" si="2"/>
        <v>0.16803315381330841</v>
      </c>
      <c r="F618" s="16" t="str">
        <f>IF(LEFT(Table2[[#This Row],[Time Period]],1)="Q","Quarterly","Annual")</f>
        <v>Annual</v>
      </c>
      <c r="G618" s="6" t="s">
        <v>165</v>
      </c>
      <c r="H618" s="7" t="s">
        <v>180</v>
      </c>
    </row>
    <row r="619" spans="2:8" x14ac:dyDescent="0.25">
      <c r="B619" s="6" t="s">
        <v>155</v>
      </c>
      <c r="C619" s="6" t="s">
        <v>139</v>
      </c>
      <c r="D619" s="6" t="s">
        <v>16</v>
      </c>
      <c r="E619" s="8">
        <f t="shared" si="2"/>
        <v>0.12092590982056395</v>
      </c>
      <c r="F619" s="16" t="str">
        <f>IF(LEFT(Table2[[#This Row],[Time Period]],1)="Q","Quarterly","Annual")</f>
        <v>Annual</v>
      </c>
      <c r="G619" s="6" t="s">
        <v>165</v>
      </c>
      <c r="H619" s="7" t="s">
        <v>180</v>
      </c>
    </row>
    <row r="620" spans="2:8" x14ac:dyDescent="0.25">
      <c r="B620" s="6" t="s">
        <v>155</v>
      </c>
      <c r="C620" s="6" t="s">
        <v>140</v>
      </c>
      <c r="D620" s="6" t="s">
        <v>16</v>
      </c>
      <c r="E620" s="8">
        <f t="shared" si="2"/>
        <v>4.7284169220562555E-2</v>
      </c>
      <c r="F620" s="16" t="str">
        <f>IF(LEFT(Table2[[#This Row],[Time Period]],1)="Q","Quarterly","Annual")</f>
        <v>Annual</v>
      </c>
      <c r="G620" s="6" t="s">
        <v>165</v>
      </c>
      <c r="H620" s="7" t="s">
        <v>180</v>
      </c>
    </row>
    <row r="621" spans="2:8" x14ac:dyDescent="0.25">
      <c r="B621" s="6" t="s">
        <v>155</v>
      </c>
      <c r="C621" s="6" t="s">
        <v>141</v>
      </c>
      <c r="D621" s="6" t="s">
        <v>16</v>
      </c>
      <c r="E621" s="8">
        <f t="shared" si="2"/>
        <v>6.9275188073776084E-2</v>
      </c>
      <c r="F621" s="16" t="str">
        <f>IF(LEFT(Table2[[#This Row],[Time Period]],1)="Q","Quarterly","Annual")</f>
        <v>Annual</v>
      </c>
      <c r="G621" s="6" t="s">
        <v>165</v>
      </c>
      <c r="H621" s="7" t="s">
        <v>180</v>
      </c>
    </row>
    <row r="622" spans="2:8" x14ac:dyDescent="0.25">
      <c r="B622" s="6" t="s">
        <v>155</v>
      </c>
      <c r="C622" s="6" t="s">
        <v>142</v>
      </c>
      <c r="D622" s="6" t="s">
        <v>16</v>
      </c>
      <c r="E622" s="8">
        <f t="shared" si="2"/>
        <v>5.3283844161365002E-2</v>
      </c>
      <c r="F622" s="16" t="str">
        <f>IF(LEFT(Table2[[#This Row],[Time Period]],1)="Q","Quarterly","Annual")</f>
        <v>Annual</v>
      </c>
      <c r="G622" s="6" t="s">
        <v>165</v>
      </c>
      <c r="H622" s="7" t="s">
        <v>180</v>
      </c>
    </row>
    <row r="623" spans="2:8" x14ac:dyDescent="0.25">
      <c r="B623" s="6" t="s">
        <v>155</v>
      </c>
      <c r="C623" s="6" t="s">
        <v>143</v>
      </c>
      <c r="D623" s="6" t="s">
        <v>16</v>
      </c>
      <c r="E623" s="8">
        <f t="shared" si="2"/>
        <v>-0.3074216657385126</v>
      </c>
      <c r="F623" s="16" t="str">
        <f>IF(LEFT(Table2[[#This Row],[Time Period]],1)="Q","Quarterly","Annual")</f>
        <v>Annual</v>
      </c>
      <c r="G623" s="6" t="s">
        <v>165</v>
      </c>
      <c r="H623" s="7" t="s">
        <v>180</v>
      </c>
    </row>
    <row r="624" spans="2:8" x14ac:dyDescent="0.25">
      <c r="B624" s="6" t="s">
        <v>155</v>
      </c>
      <c r="C624" s="6" t="s">
        <v>144</v>
      </c>
      <c r="D624" s="6" t="s">
        <v>16</v>
      </c>
      <c r="E624" s="8">
        <f t="shared" si="2"/>
        <v>-7.7865944625924999E-2</v>
      </c>
      <c r="F624" s="16" t="str">
        <f>IF(LEFT(Table2[[#This Row],[Time Period]],1)="Q","Quarterly","Annual")</f>
        <v>Annual</v>
      </c>
      <c r="G624" s="6" t="s">
        <v>165</v>
      </c>
      <c r="H624" s="7" t="s">
        <v>180</v>
      </c>
    </row>
    <row r="625" spans="2:8" x14ac:dyDescent="0.25">
      <c r="B625" s="6" t="s">
        <v>155</v>
      </c>
      <c r="C625" s="6" t="s">
        <v>202</v>
      </c>
      <c r="D625" s="6" t="s">
        <v>16</v>
      </c>
      <c r="E625" s="8">
        <f t="shared" ref="E625:E641" si="3">E520/E519-1</f>
        <v>4.0330232558139532</v>
      </c>
      <c r="F625" s="16" t="str">
        <f>IF(LEFT(Table2[[#This Row],[Time Period]],1)="Q","Quarterly","Annual")</f>
        <v>Annual</v>
      </c>
      <c r="G625" s="6" t="s">
        <v>166</v>
      </c>
      <c r="H625" s="7" t="s">
        <v>180</v>
      </c>
    </row>
    <row r="626" spans="2:8" x14ac:dyDescent="0.25">
      <c r="B626" s="6" t="s">
        <v>155</v>
      </c>
      <c r="C626" s="6" t="s">
        <v>203</v>
      </c>
      <c r="D626" s="6" t="s">
        <v>16</v>
      </c>
      <c r="E626" s="8">
        <f t="shared" si="3"/>
        <v>1.8025136309028742</v>
      </c>
      <c r="F626" s="16" t="str">
        <f>IF(LEFT(Table2[[#This Row],[Time Period]],1)="Q","Quarterly","Annual")</f>
        <v>Annual</v>
      </c>
      <c r="G626" s="6" t="s">
        <v>166</v>
      </c>
      <c r="H626" s="7" t="s">
        <v>180</v>
      </c>
    </row>
    <row r="627" spans="2:8" x14ac:dyDescent="0.25">
      <c r="B627" s="6" t="s">
        <v>155</v>
      </c>
      <c r="C627" s="6" t="s">
        <v>204</v>
      </c>
      <c r="D627" s="6" t="s">
        <v>16</v>
      </c>
      <c r="E627" s="8">
        <f t="shared" si="3"/>
        <v>0.85507485326122823</v>
      </c>
      <c r="F627" s="16" t="str">
        <f>IF(LEFT(Table2[[#This Row],[Time Period]],1)="Q","Quarterly","Annual")</f>
        <v>Annual</v>
      </c>
      <c r="G627" s="6" t="s">
        <v>166</v>
      </c>
      <c r="H627" s="7" t="s">
        <v>180</v>
      </c>
    </row>
    <row r="628" spans="2:8" x14ac:dyDescent="0.25">
      <c r="B628" s="6" t="s">
        <v>155</v>
      </c>
      <c r="C628" s="6" t="s">
        <v>205</v>
      </c>
      <c r="D628" s="6" t="s">
        <v>16</v>
      </c>
      <c r="E628" s="8">
        <f t="shared" si="3"/>
        <v>0.93565245213928927</v>
      </c>
      <c r="F628" s="16" t="str">
        <f>IF(LEFT(Table2[[#This Row],[Time Period]],1)="Q","Quarterly","Annual")</f>
        <v>Annual</v>
      </c>
      <c r="G628" s="6" t="s">
        <v>166</v>
      </c>
      <c r="H628" s="7" t="s">
        <v>180</v>
      </c>
    </row>
    <row r="629" spans="2:8" x14ac:dyDescent="0.25">
      <c r="B629" s="6" t="s">
        <v>155</v>
      </c>
      <c r="C629" s="6" t="s">
        <v>206</v>
      </c>
      <c r="D629" s="6" t="s">
        <v>16</v>
      </c>
      <c r="E629" s="8">
        <f t="shared" si="3"/>
        <v>0.55694528624166617</v>
      </c>
      <c r="F629" s="16" t="str">
        <f>IF(LEFT(Table2[[#This Row],[Time Period]],1)="Q","Quarterly","Annual")</f>
        <v>Annual</v>
      </c>
      <c r="G629" s="6" t="s">
        <v>166</v>
      </c>
      <c r="H629" s="7" t="s">
        <v>180</v>
      </c>
    </row>
    <row r="630" spans="2:8" x14ac:dyDescent="0.25">
      <c r="B630" s="6" t="s">
        <v>155</v>
      </c>
      <c r="C630" s="6" t="s">
        <v>207</v>
      </c>
      <c r="D630" s="6" t="s">
        <v>16</v>
      </c>
      <c r="E630" s="8">
        <f t="shared" si="3"/>
        <v>0.48853381463000312</v>
      </c>
      <c r="F630" s="16" t="str">
        <f>IF(LEFT(Table2[[#This Row],[Time Period]],1)="Q","Quarterly","Annual")</f>
        <v>Annual</v>
      </c>
      <c r="G630" s="6" t="s">
        <v>166</v>
      </c>
      <c r="H630" s="7" t="s">
        <v>180</v>
      </c>
    </row>
    <row r="631" spans="2:8" x14ac:dyDescent="0.25">
      <c r="B631" s="6" t="s">
        <v>155</v>
      </c>
      <c r="C631" s="6" t="s">
        <v>181</v>
      </c>
      <c r="D631" s="6" t="s">
        <v>16</v>
      </c>
      <c r="E631" s="8">
        <f t="shared" si="3"/>
        <v>0.20111820389984514</v>
      </c>
      <c r="F631" s="16" t="str">
        <f>IF(LEFT(Table2[[#This Row],[Time Period]],1)="Q","Quarterly","Annual")</f>
        <v>Annual</v>
      </c>
      <c r="G631" s="6" t="s">
        <v>166</v>
      </c>
      <c r="H631" s="7" t="s">
        <v>180</v>
      </c>
    </row>
    <row r="632" spans="2:8" x14ac:dyDescent="0.25">
      <c r="B632" s="6" t="s">
        <v>155</v>
      </c>
      <c r="C632" s="6" t="s">
        <v>133</v>
      </c>
      <c r="D632" s="6" t="s">
        <v>16</v>
      </c>
      <c r="E632" s="8">
        <f t="shared" si="3"/>
        <v>0.20655505154639164</v>
      </c>
      <c r="F632" s="16" t="str">
        <f>IF(LEFT(Table2[[#This Row],[Time Period]],1)="Q","Quarterly","Annual")</f>
        <v>Annual</v>
      </c>
      <c r="G632" s="6" t="s">
        <v>166</v>
      </c>
      <c r="H632" s="7" t="s">
        <v>180</v>
      </c>
    </row>
    <row r="633" spans="2:8" x14ac:dyDescent="0.25">
      <c r="B633" s="6" t="s">
        <v>155</v>
      </c>
      <c r="C633" s="6" t="s">
        <v>136</v>
      </c>
      <c r="D633" s="6" t="s">
        <v>16</v>
      </c>
      <c r="E633" s="8">
        <f t="shared" si="3"/>
        <v>0.22904163374227937</v>
      </c>
      <c r="F633" s="16" t="str">
        <f>IF(LEFT(Table2[[#This Row],[Time Period]],1)="Q","Quarterly","Annual")</f>
        <v>Annual</v>
      </c>
      <c r="G633" s="6" t="s">
        <v>166</v>
      </c>
      <c r="H633" s="7" t="s">
        <v>180</v>
      </c>
    </row>
    <row r="634" spans="2:8" x14ac:dyDescent="0.25">
      <c r="B634" s="6" t="s">
        <v>155</v>
      </c>
      <c r="C634" s="6" t="s">
        <v>137</v>
      </c>
      <c r="D634" s="6" t="s">
        <v>16</v>
      </c>
      <c r="E634" s="8">
        <f t="shared" si="3"/>
        <v>0.2360124225260618</v>
      </c>
      <c r="F634" s="16" t="str">
        <f>IF(LEFT(Table2[[#This Row],[Time Period]],1)="Q","Quarterly","Annual")</f>
        <v>Annual</v>
      </c>
      <c r="G634" s="6" t="s">
        <v>166</v>
      </c>
      <c r="H634" s="7" t="s">
        <v>180</v>
      </c>
    </row>
    <row r="635" spans="2:8" x14ac:dyDescent="0.25">
      <c r="B635" s="6" t="s">
        <v>155</v>
      </c>
      <c r="C635" s="6" t="s">
        <v>138</v>
      </c>
      <c r="D635" s="6" t="s">
        <v>16</v>
      </c>
      <c r="E635" s="8">
        <f t="shared" si="3"/>
        <v>0.26498258623637727</v>
      </c>
      <c r="F635" s="16" t="str">
        <f>IF(LEFT(Table2[[#This Row],[Time Period]],1)="Q","Quarterly","Annual")</f>
        <v>Annual</v>
      </c>
      <c r="G635" s="6" t="s">
        <v>166</v>
      </c>
      <c r="H635" s="7" t="s">
        <v>180</v>
      </c>
    </row>
    <row r="636" spans="2:8" x14ac:dyDescent="0.25">
      <c r="B636" s="6" t="s">
        <v>155</v>
      </c>
      <c r="C636" s="6" t="s">
        <v>139</v>
      </c>
      <c r="D636" s="6" t="s">
        <v>16</v>
      </c>
      <c r="E636" s="8">
        <f t="shared" si="3"/>
        <v>0.1565967291674375</v>
      </c>
      <c r="F636" s="16" t="str">
        <f>IF(LEFT(Table2[[#This Row],[Time Period]],1)="Q","Quarterly","Annual")</f>
        <v>Annual</v>
      </c>
      <c r="G636" s="6" t="s">
        <v>166</v>
      </c>
      <c r="H636" s="7" t="s">
        <v>180</v>
      </c>
    </row>
    <row r="637" spans="2:8" x14ac:dyDescent="0.25">
      <c r="B637" s="6" t="s">
        <v>155</v>
      </c>
      <c r="C637" s="6" t="s">
        <v>140</v>
      </c>
      <c r="D637" s="6" t="s">
        <v>16</v>
      </c>
      <c r="E637" s="8">
        <f t="shared" si="3"/>
        <v>0.11258160828760055</v>
      </c>
      <c r="F637" s="16" t="str">
        <f>IF(LEFT(Table2[[#This Row],[Time Period]],1)="Q","Quarterly","Annual")</f>
        <v>Annual</v>
      </c>
      <c r="G637" s="6" t="s">
        <v>166</v>
      </c>
      <c r="H637" s="7" t="s">
        <v>180</v>
      </c>
    </row>
    <row r="638" spans="2:8" x14ac:dyDescent="0.25">
      <c r="B638" s="6" t="s">
        <v>155</v>
      </c>
      <c r="C638" s="6" t="s">
        <v>141</v>
      </c>
      <c r="D638" s="6" t="s">
        <v>16</v>
      </c>
      <c r="E638" s="8">
        <f t="shared" si="3"/>
        <v>7.6808507815195215E-2</v>
      </c>
      <c r="F638" s="16" t="str">
        <f>IF(LEFT(Table2[[#This Row],[Time Period]],1)="Q","Quarterly","Annual")</f>
        <v>Annual</v>
      </c>
      <c r="G638" s="6" t="s">
        <v>166</v>
      </c>
      <c r="H638" s="7" t="s">
        <v>180</v>
      </c>
    </row>
    <row r="639" spans="2:8" x14ac:dyDescent="0.25">
      <c r="B639" s="6" t="s">
        <v>155</v>
      </c>
      <c r="C639" s="6" t="s">
        <v>142</v>
      </c>
      <c r="D639" s="6" t="s">
        <v>16</v>
      </c>
      <c r="E639" s="8">
        <f t="shared" si="3"/>
        <v>8.0606290245898604E-2</v>
      </c>
      <c r="F639" s="16" t="str">
        <f>IF(LEFT(Table2[[#This Row],[Time Period]],1)="Q","Quarterly","Annual")</f>
        <v>Annual</v>
      </c>
      <c r="G639" s="6" t="s">
        <v>166</v>
      </c>
      <c r="H639" s="7" t="s">
        <v>180</v>
      </c>
    </row>
    <row r="640" spans="2:8" x14ac:dyDescent="0.25">
      <c r="B640" s="6" t="s">
        <v>155</v>
      </c>
      <c r="C640" s="6" t="s">
        <v>143</v>
      </c>
      <c r="D640" s="6" t="s">
        <v>16</v>
      </c>
      <c r="E640" s="8">
        <f t="shared" si="3"/>
        <v>7.75165438311749E-2</v>
      </c>
      <c r="F640" s="16" t="str">
        <f>IF(LEFT(Table2[[#This Row],[Time Period]],1)="Q","Quarterly","Annual")</f>
        <v>Annual</v>
      </c>
      <c r="G640" s="6" t="s">
        <v>166</v>
      </c>
      <c r="H640" s="7" t="s">
        <v>180</v>
      </c>
    </row>
    <row r="641" spans="2:8" x14ac:dyDescent="0.25">
      <c r="B641" s="6" t="s">
        <v>155</v>
      </c>
      <c r="C641" s="6" t="s">
        <v>144</v>
      </c>
      <c r="D641" s="6" t="s">
        <v>16</v>
      </c>
      <c r="E641" s="8">
        <f t="shared" si="3"/>
        <v>0.10386522636738915</v>
      </c>
      <c r="F641" s="16" t="str">
        <f>IF(LEFT(Table2[[#This Row],[Time Period]],1)="Q","Quarterly","Annual")</f>
        <v>Annual</v>
      </c>
      <c r="G641" s="6" t="s">
        <v>166</v>
      </c>
      <c r="H641" s="7" t="s">
        <v>180</v>
      </c>
    </row>
    <row r="642" spans="2:8" x14ac:dyDescent="0.25">
      <c r="B642" s="6" t="s">
        <v>155</v>
      </c>
      <c r="C642" s="6" t="s">
        <v>202</v>
      </c>
      <c r="D642" s="6" t="s">
        <v>16</v>
      </c>
      <c r="E642" s="8">
        <f t="shared" ref="E642:E658" si="4">E538/E537-1</f>
        <v>0.12902171069840462</v>
      </c>
      <c r="F642" s="16" t="str">
        <f>IF(LEFT(Table2[[#This Row],[Time Period]],1)="Q","Quarterly","Annual")</f>
        <v>Annual</v>
      </c>
      <c r="G642" s="6" t="s">
        <v>167</v>
      </c>
      <c r="H642" s="7" t="s">
        <v>180</v>
      </c>
    </row>
    <row r="643" spans="2:8" x14ac:dyDescent="0.25">
      <c r="B643" s="6" t="s">
        <v>155</v>
      </c>
      <c r="C643" s="6" t="s">
        <v>203</v>
      </c>
      <c r="D643" s="6" t="s">
        <v>16</v>
      </c>
      <c r="E643" s="8">
        <f t="shared" si="4"/>
        <v>0.28760498117578925</v>
      </c>
      <c r="F643" s="16" t="str">
        <f>IF(LEFT(Table2[[#This Row],[Time Period]],1)="Q","Quarterly","Annual")</f>
        <v>Annual</v>
      </c>
      <c r="G643" s="6" t="s">
        <v>167</v>
      </c>
      <c r="H643" s="7" t="s">
        <v>180</v>
      </c>
    </row>
    <row r="644" spans="2:8" x14ac:dyDescent="0.25">
      <c r="B644" s="6" t="s">
        <v>155</v>
      </c>
      <c r="C644" s="6" t="s">
        <v>204</v>
      </c>
      <c r="D644" s="6" t="s">
        <v>16</v>
      </c>
      <c r="E644" s="8">
        <f t="shared" si="4"/>
        <v>0.40199275769775755</v>
      </c>
      <c r="F644" s="16" t="str">
        <f>IF(LEFT(Table2[[#This Row],[Time Period]],1)="Q","Quarterly","Annual")</f>
        <v>Annual</v>
      </c>
      <c r="G644" s="6" t="s">
        <v>167</v>
      </c>
      <c r="H644" s="7" t="s">
        <v>180</v>
      </c>
    </row>
    <row r="645" spans="2:8" x14ac:dyDescent="0.25">
      <c r="B645" s="6" t="s">
        <v>155</v>
      </c>
      <c r="C645" s="6" t="s">
        <v>205</v>
      </c>
      <c r="D645" s="6" t="s">
        <v>16</v>
      </c>
      <c r="E645" s="8">
        <f t="shared" si="4"/>
        <v>0.3487342381364904</v>
      </c>
      <c r="F645" s="16" t="str">
        <f>IF(LEFT(Table2[[#This Row],[Time Period]],1)="Q","Quarterly","Annual")</f>
        <v>Annual</v>
      </c>
      <c r="G645" s="6" t="s">
        <v>167</v>
      </c>
      <c r="H645" s="7" t="s">
        <v>180</v>
      </c>
    </row>
    <row r="646" spans="2:8" x14ac:dyDescent="0.25">
      <c r="B646" s="6" t="s">
        <v>155</v>
      </c>
      <c r="C646" s="6" t="s">
        <v>206</v>
      </c>
      <c r="D646" s="6" t="s">
        <v>16</v>
      </c>
      <c r="E646" s="8">
        <f t="shared" si="4"/>
        <v>0.25261680464363856</v>
      </c>
      <c r="F646" s="16" t="str">
        <f>IF(LEFT(Table2[[#This Row],[Time Period]],1)="Q","Quarterly","Annual")</f>
        <v>Annual</v>
      </c>
      <c r="G646" s="6" t="s">
        <v>167</v>
      </c>
      <c r="H646" s="7" t="s">
        <v>180</v>
      </c>
    </row>
    <row r="647" spans="2:8" x14ac:dyDescent="0.25">
      <c r="B647" s="6" t="s">
        <v>155</v>
      </c>
      <c r="C647" s="6" t="s">
        <v>207</v>
      </c>
      <c r="D647" s="6" t="s">
        <v>16</v>
      </c>
      <c r="E647" s="8">
        <f t="shared" si="4"/>
        <v>0.10805241667457999</v>
      </c>
      <c r="F647" s="16" t="str">
        <f>IF(LEFT(Table2[[#This Row],[Time Period]],1)="Q","Quarterly","Annual")</f>
        <v>Annual</v>
      </c>
      <c r="G647" s="6" t="s">
        <v>167</v>
      </c>
      <c r="H647" s="7" t="s">
        <v>180</v>
      </c>
    </row>
    <row r="648" spans="2:8" x14ac:dyDescent="0.25">
      <c r="B648" s="6" t="s">
        <v>155</v>
      </c>
      <c r="C648" s="6" t="s">
        <v>181</v>
      </c>
      <c r="D648" s="6" t="s">
        <v>16</v>
      </c>
      <c r="E648" s="8">
        <f t="shared" si="4"/>
        <v>-6.8772549254856874E-2</v>
      </c>
      <c r="F648" s="16" t="str">
        <f>IF(LEFT(Table2[[#This Row],[Time Period]],1)="Q","Quarterly","Annual")</f>
        <v>Annual</v>
      </c>
      <c r="G648" s="6" t="s">
        <v>167</v>
      </c>
      <c r="H648" s="7" t="s">
        <v>180</v>
      </c>
    </row>
    <row r="649" spans="2:8" x14ac:dyDescent="0.25">
      <c r="B649" s="6" t="s">
        <v>155</v>
      </c>
      <c r="C649" s="6" t="s">
        <v>133</v>
      </c>
      <c r="D649" s="6" t="s">
        <v>16</v>
      </c>
      <c r="E649" s="8">
        <f t="shared" si="4"/>
        <v>-0.10607008760951198</v>
      </c>
      <c r="F649" s="16" t="str">
        <f>IF(LEFT(Table2[[#This Row],[Time Period]],1)="Q","Quarterly","Annual")</f>
        <v>Annual</v>
      </c>
      <c r="G649" s="6" t="s">
        <v>167</v>
      </c>
      <c r="H649" s="7" t="s">
        <v>180</v>
      </c>
    </row>
    <row r="650" spans="2:8" x14ac:dyDescent="0.25">
      <c r="B650" s="6" t="s">
        <v>155</v>
      </c>
      <c r="C650" s="6" t="s">
        <v>136</v>
      </c>
      <c r="D650" s="6" t="s">
        <v>16</v>
      </c>
      <c r="E650" s="8">
        <f t="shared" si="4"/>
        <v>0.17283658300562088</v>
      </c>
      <c r="F650" s="16" t="str">
        <f>IF(LEFT(Table2[[#This Row],[Time Period]],1)="Q","Quarterly","Annual")</f>
        <v>Annual</v>
      </c>
      <c r="G650" s="6" t="s">
        <v>167</v>
      </c>
      <c r="H650" s="7" t="s">
        <v>180</v>
      </c>
    </row>
    <row r="651" spans="2:8" x14ac:dyDescent="0.25">
      <c r="B651" s="6" t="s">
        <v>155</v>
      </c>
      <c r="C651" s="6" t="s">
        <v>137</v>
      </c>
      <c r="D651" s="6" t="s">
        <v>16</v>
      </c>
      <c r="E651" s="8">
        <f t="shared" si="4"/>
        <v>-6.6999043246991463E-2</v>
      </c>
      <c r="F651" s="16" t="str">
        <f>IF(LEFT(Table2[[#This Row],[Time Period]],1)="Q","Quarterly","Annual")</f>
        <v>Annual</v>
      </c>
      <c r="G651" s="6" t="s">
        <v>167</v>
      </c>
      <c r="H651" s="7" t="s">
        <v>180</v>
      </c>
    </row>
    <row r="652" spans="2:8" x14ac:dyDescent="0.25">
      <c r="B652" s="6" t="s">
        <v>155</v>
      </c>
      <c r="C652" s="6" t="s">
        <v>138</v>
      </c>
      <c r="D652" s="6" t="s">
        <v>16</v>
      </c>
      <c r="E652" s="8">
        <f t="shared" si="4"/>
        <v>5.9194310120985083E-2</v>
      </c>
      <c r="F652" s="16" t="str">
        <f>IF(LEFT(Table2[[#This Row],[Time Period]],1)="Q","Quarterly","Annual")</f>
        <v>Annual</v>
      </c>
      <c r="G652" s="6" t="s">
        <v>167</v>
      </c>
      <c r="H652" s="7" t="s">
        <v>180</v>
      </c>
    </row>
    <row r="653" spans="2:8" x14ac:dyDescent="0.25">
      <c r="B653" s="6" t="s">
        <v>155</v>
      </c>
      <c r="C653" s="6" t="s">
        <v>139</v>
      </c>
      <c r="D653" s="6" t="s">
        <v>16</v>
      </c>
      <c r="E653" s="8">
        <f t="shared" si="4"/>
        <v>5.3026131135309962E-2</v>
      </c>
      <c r="F653" s="16" t="str">
        <f>IF(LEFT(Table2[[#This Row],[Time Period]],1)="Q","Quarterly","Annual")</f>
        <v>Annual</v>
      </c>
      <c r="G653" s="6" t="s">
        <v>167</v>
      </c>
      <c r="H653" s="7" t="s">
        <v>180</v>
      </c>
    </row>
    <row r="654" spans="2:8" x14ac:dyDescent="0.25">
      <c r="B654" s="6" t="s">
        <v>155</v>
      </c>
      <c r="C654" s="6" t="s">
        <v>140</v>
      </c>
      <c r="D654" s="6" t="s">
        <v>16</v>
      </c>
      <c r="E654" s="8">
        <f t="shared" si="4"/>
        <v>4.6813320287458993E-2</v>
      </c>
      <c r="F654" s="16" t="str">
        <f>IF(LEFT(Table2[[#This Row],[Time Period]],1)="Q","Quarterly","Annual")</f>
        <v>Annual</v>
      </c>
      <c r="G654" s="6" t="s">
        <v>167</v>
      </c>
      <c r="H654" s="7" t="s">
        <v>180</v>
      </c>
    </row>
    <row r="655" spans="2:8" x14ac:dyDescent="0.25">
      <c r="B655" s="6" t="s">
        <v>155</v>
      </c>
      <c r="C655" s="6" t="s">
        <v>141</v>
      </c>
      <c r="D655" s="6" t="s">
        <v>16</v>
      </c>
      <c r="E655" s="8">
        <f t="shared" si="4"/>
        <v>8.3775159943918931E-2</v>
      </c>
      <c r="F655" s="16" t="str">
        <f>IF(LEFT(Table2[[#This Row],[Time Period]],1)="Q","Quarterly","Annual")</f>
        <v>Annual</v>
      </c>
      <c r="G655" s="6" t="s">
        <v>167</v>
      </c>
      <c r="H655" s="7" t="s">
        <v>180</v>
      </c>
    </row>
    <row r="656" spans="2:8" x14ac:dyDescent="0.25">
      <c r="B656" s="6" t="s">
        <v>155</v>
      </c>
      <c r="C656" s="6" t="s">
        <v>142</v>
      </c>
      <c r="D656" s="6" t="s">
        <v>16</v>
      </c>
      <c r="E656" s="8">
        <f t="shared" si="4"/>
        <v>4.1129194144368553E-2</v>
      </c>
      <c r="F656" s="16" t="str">
        <f>IF(LEFT(Table2[[#This Row],[Time Period]],1)="Q","Quarterly","Annual")</f>
        <v>Annual</v>
      </c>
      <c r="G656" s="6" t="s">
        <v>167</v>
      </c>
      <c r="H656" s="7" t="s">
        <v>180</v>
      </c>
    </row>
    <row r="657" spans="2:8" x14ac:dyDescent="0.25">
      <c r="B657" s="6" t="s">
        <v>155</v>
      </c>
      <c r="C657" s="6" t="s">
        <v>143</v>
      </c>
      <c r="D657" s="6" t="s">
        <v>16</v>
      </c>
      <c r="E657" s="8">
        <f t="shared" si="4"/>
        <v>5.6892919627236083E-2</v>
      </c>
      <c r="F657" s="16" t="str">
        <f>IF(LEFT(Table2[[#This Row],[Time Period]],1)="Q","Quarterly","Annual")</f>
        <v>Annual</v>
      </c>
      <c r="G657" s="6" t="s">
        <v>167</v>
      </c>
      <c r="H657" s="7" t="s">
        <v>180</v>
      </c>
    </row>
    <row r="658" spans="2:8" x14ac:dyDescent="0.25">
      <c r="B658" s="6" t="s">
        <v>155</v>
      </c>
      <c r="C658" s="6" t="s">
        <v>144</v>
      </c>
      <c r="D658" s="6" t="s">
        <v>16</v>
      </c>
      <c r="E658" s="8">
        <f t="shared" si="4"/>
        <v>0.16765313982243502</v>
      </c>
      <c r="F658" s="16" t="str">
        <f>IF(LEFT(Table2[[#This Row],[Time Period]],1)="Q","Quarterly","Annual")</f>
        <v>Annual</v>
      </c>
      <c r="G658" s="6" t="s">
        <v>167</v>
      </c>
      <c r="H658" s="7" t="s">
        <v>180</v>
      </c>
    </row>
    <row r="659" spans="2:8" x14ac:dyDescent="0.25">
      <c r="B659" s="6" t="s">
        <v>155</v>
      </c>
      <c r="C659" s="6" t="s">
        <v>202</v>
      </c>
      <c r="D659" s="6" t="s">
        <v>16</v>
      </c>
      <c r="E659" s="8">
        <f t="shared" ref="E659:E675" si="5">E556/E555-1</f>
        <v>0.6573311367380561</v>
      </c>
      <c r="F659" s="16" t="str">
        <f>IF(LEFT(Table2[[#This Row],[Time Period]],1)="Q","Quarterly","Annual")</f>
        <v>Annual</v>
      </c>
      <c r="G659" s="6" t="s">
        <v>208</v>
      </c>
      <c r="H659" s="7" t="s">
        <v>180</v>
      </c>
    </row>
    <row r="660" spans="2:8" x14ac:dyDescent="0.25">
      <c r="B660" s="6" t="s">
        <v>155</v>
      </c>
      <c r="C660" s="6" t="s">
        <v>203</v>
      </c>
      <c r="D660" s="6" t="s">
        <v>16</v>
      </c>
      <c r="E660" s="8">
        <f t="shared" si="5"/>
        <v>0.55554174950298196</v>
      </c>
      <c r="F660" s="16" t="str">
        <f>IF(LEFT(Table2[[#This Row],[Time Period]],1)="Q","Quarterly","Annual")</f>
        <v>Annual</v>
      </c>
      <c r="G660" s="6" t="s">
        <v>208</v>
      </c>
      <c r="H660" s="7" t="s">
        <v>180</v>
      </c>
    </row>
    <row r="661" spans="2:8" x14ac:dyDescent="0.25">
      <c r="B661" s="6" t="s">
        <v>155</v>
      </c>
      <c r="C661" s="6" t="s">
        <v>204</v>
      </c>
      <c r="D661" s="6" t="s">
        <v>16</v>
      </c>
      <c r="E661" s="8">
        <f t="shared" si="5"/>
        <v>0.92100007987858468</v>
      </c>
      <c r="F661" s="16" t="str">
        <f>IF(LEFT(Table2[[#This Row],[Time Period]],1)="Q","Quarterly","Annual")</f>
        <v>Annual</v>
      </c>
      <c r="G661" s="6" t="s">
        <v>208</v>
      </c>
      <c r="H661" s="7" t="s">
        <v>180</v>
      </c>
    </row>
    <row r="662" spans="2:8" x14ac:dyDescent="0.25">
      <c r="B662" s="6" t="s">
        <v>155</v>
      </c>
      <c r="C662" s="6" t="s">
        <v>205</v>
      </c>
      <c r="D662" s="6" t="s">
        <v>16</v>
      </c>
      <c r="E662" s="8">
        <f t="shared" si="5"/>
        <v>0.13909102249573779</v>
      </c>
      <c r="F662" s="16" t="str">
        <f>IF(LEFT(Table2[[#This Row],[Time Period]],1)="Q","Quarterly","Annual")</f>
        <v>Annual</v>
      </c>
      <c r="G662" s="6" t="s">
        <v>208</v>
      </c>
      <c r="H662" s="7" t="s">
        <v>180</v>
      </c>
    </row>
    <row r="663" spans="2:8" x14ac:dyDescent="0.25">
      <c r="B663" s="6" t="s">
        <v>155</v>
      </c>
      <c r="C663" s="6" t="s">
        <v>206</v>
      </c>
      <c r="D663" s="6" t="s">
        <v>16</v>
      </c>
      <c r="E663" s="8">
        <f t="shared" si="5"/>
        <v>0.16419653938818723</v>
      </c>
      <c r="F663" s="16" t="str">
        <f>IF(LEFT(Table2[[#This Row],[Time Period]],1)="Q","Quarterly","Annual")</f>
        <v>Annual</v>
      </c>
      <c r="G663" s="6" t="s">
        <v>208</v>
      </c>
      <c r="H663" s="7" t="s">
        <v>180</v>
      </c>
    </row>
    <row r="664" spans="2:8" x14ac:dyDescent="0.25">
      <c r="B664" s="6" t="s">
        <v>155</v>
      </c>
      <c r="C664" s="6" t="s">
        <v>207</v>
      </c>
      <c r="D664" s="6" t="s">
        <v>16</v>
      </c>
      <c r="E664" s="8">
        <f t="shared" si="5"/>
        <v>0.4289163426564655</v>
      </c>
      <c r="F664" s="16" t="str">
        <f>IF(LEFT(Table2[[#This Row],[Time Period]],1)="Q","Quarterly","Annual")</f>
        <v>Annual</v>
      </c>
      <c r="G664" s="6" t="s">
        <v>208</v>
      </c>
      <c r="H664" s="7" t="s">
        <v>180</v>
      </c>
    </row>
    <row r="665" spans="2:8" x14ac:dyDescent="0.25">
      <c r="B665" s="6" t="s">
        <v>155</v>
      </c>
      <c r="C665" s="6" t="s">
        <v>181</v>
      </c>
      <c r="D665" s="6" t="s">
        <v>16</v>
      </c>
      <c r="E665" s="8">
        <f t="shared" si="5"/>
        <v>0.28116565359548851</v>
      </c>
      <c r="F665" s="16" t="str">
        <f>IF(LEFT(Table2[[#This Row],[Time Period]],1)="Q","Quarterly","Annual")</f>
        <v>Annual</v>
      </c>
      <c r="G665" s="6" t="s">
        <v>208</v>
      </c>
      <c r="H665" s="7" t="s">
        <v>180</v>
      </c>
    </row>
    <row r="666" spans="2:8" x14ac:dyDescent="0.25">
      <c r="B666" s="6" t="s">
        <v>155</v>
      </c>
      <c r="C666" s="6" t="s">
        <v>133</v>
      </c>
      <c r="D666" s="6" t="s">
        <v>16</v>
      </c>
      <c r="E666" s="8">
        <f t="shared" si="5"/>
        <v>2.1238695533023488E-3</v>
      </c>
      <c r="F666" s="16" t="str">
        <f>IF(LEFT(Table2[[#This Row],[Time Period]],1)="Q","Quarterly","Annual")</f>
        <v>Annual</v>
      </c>
      <c r="G666" s="6" t="s">
        <v>208</v>
      </c>
      <c r="H666" s="7" t="s">
        <v>180</v>
      </c>
    </row>
    <row r="667" spans="2:8" x14ac:dyDescent="0.25">
      <c r="B667" s="6" t="s">
        <v>155</v>
      </c>
      <c r="C667" s="6" t="s">
        <v>136</v>
      </c>
      <c r="D667" s="6" t="s">
        <v>16</v>
      </c>
      <c r="E667" s="8">
        <f t="shared" si="5"/>
        <v>0.10046489368975187</v>
      </c>
      <c r="F667" s="16" t="str">
        <f>IF(LEFT(Table2[[#This Row],[Time Period]],1)="Q","Quarterly","Annual")</f>
        <v>Annual</v>
      </c>
      <c r="G667" s="6" t="s">
        <v>208</v>
      </c>
      <c r="H667" s="7" t="s">
        <v>180</v>
      </c>
    </row>
    <row r="668" spans="2:8" x14ac:dyDescent="0.25">
      <c r="B668" s="6" t="s">
        <v>155</v>
      </c>
      <c r="C668" s="6" t="s">
        <v>137</v>
      </c>
      <c r="D668" s="6" t="s">
        <v>16</v>
      </c>
      <c r="E668" s="8">
        <f t="shared" si="5"/>
        <v>0.28670829062218495</v>
      </c>
      <c r="F668" s="16" t="str">
        <f>IF(LEFT(Table2[[#This Row],[Time Period]],1)="Q","Quarterly","Annual")</f>
        <v>Annual</v>
      </c>
      <c r="G668" s="6" t="s">
        <v>208</v>
      </c>
      <c r="H668" s="7" t="s">
        <v>180</v>
      </c>
    </row>
    <row r="669" spans="2:8" x14ac:dyDescent="0.25">
      <c r="B669" s="6" t="s">
        <v>155</v>
      </c>
      <c r="C669" s="6" t="s">
        <v>138</v>
      </c>
      <c r="D669" s="6" t="s">
        <v>16</v>
      </c>
      <c r="E669" s="8">
        <f t="shared" si="5"/>
        <v>0.25802090625980734</v>
      </c>
      <c r="F669" s="16" t="str">
        <f>IF(LEFT(Table2[[#This Row],[Time Period]],1)="Q","Quarterly","Annual")</f>
        <v>Annual</v>
      </c>
      <c r="G669" s="6" t="s">
        <v>208</v>
      </c>
      <c r="H669" s="7" t="s">
        <v>180</v>
      </c>
    </row>
    <row r="670" spans="2:8" x14ac:dyDescent="0.25">
      <c r="B670" s="6" t="s">
        <v>155</v>
      </c>
      <c r="C670" s="6" t="s">
        <v>139</v>
      </c>
      <c r="D670" s="6" t="s">
        <v>16</v>
      </c>
      <c r="E670" s="8">
        <f t="shared" si="5"/>
        <v>0.25510928594730475</v>
      </c>
      <c r="F670" s="16" t="str">
        <f>IF(LEFT(Table2[[#This Row],[Time Period]],1)="Q","Quarterly","Annual")</f>
        <v>Annual</v>
      </c>
      <c r="G670" s="6" t="s">
        <v>208</v>
      </c>
      <c r="H670" s="7" t="s">
        <v>180</v>
      </c>
    </row>
    <row r="671" spans="2:8" x14ac:dyDescent="0.25">
      <c r="B671" s="6" t="s">
        <v>155</v>
      </c>
      <c r="C671" s="6" t="s">
        <v>140</v>
      </c>
      <c r="D671" s="6" t="s">
        <v>16</v>
      </c>
      <c r="E671" s="8">
        <f t="shared" si="5"/>
        <v>0.14220625334454562</v>
      </c>
      <c r="F671" s="16" t="str">
        <f>IF(LEFT(Table2[[#This Row],[Time Period]],1)="Q","Quarterly","Annual")</f>
        <v>Annual</v>
      </c>
      <c r="G671" s="6" t="s">
        <v>208</v>
      </c>
      <c r="H671" s="7" t="s">
        <v>180</v>
      </c>
    </row>
    <row r="672" spans="2:8" x14ac:dyDescent="0.25">
      <c r="B672" s="6" t="s">
        <v>155</v>
      </c>
      <c r="C672" s="6" t="s">
        <v>141</v>
      </c>
      <c r="D672" s="6" t="s">
        <v>16</v>
      </c>
      <c r="E672" s="8">
        <f t="shared" si="5"/>
        <v>2.6597595909297889E-2</v>
      </c>
      <c r="F672" s="16" t="str">
        <f>IF(LEFT(Table2[[#This Row],[Time Period]],1)="Q","Quarterly","Annual")</f>
        <v>Annual</v>
      </c>
      <c r="G672" s="6" t="s">
        <v>208</v>
      </c>
      <c r="H672" s="7" t="s">
        <v>180</v>
      </c>
    </row>
    <row r="673" spans="2:8" x14ac:dyDescent="0.25">
      <c r="B673" s="6" t="s">
        <v>155</v>
      </c>
      <c r="C673" s="6" t="s">
        <v>142</v>
      </c>
      <c r="D673" s="6" t="s">
        <v>16</v>
      </c>
      <c r="E673" s="8">
        <f t="shared" si="5"/>
        <v>-6.1439766341126356E-2</v>
      </c>
      <c r="F673" s="16" t="str">
        <f>IF(LEFT(Table2[[#This Row],[Time Period]],1)="Q","Quarterly","Annual")</f>
        <v>Annual</v>
      </c>
      <c r="G673" s="6" t="s">
        <v>208</v>
      </c>
      <c r="H673" s="7" t="s">
        <v>180</v>
      </c>
    </row>
    <row r="674" spans="2:8" x14ac:dyDescent="0.25">
      <c r="B674" s="6" t="s">
        <v>155</v>
      </c>
      <c r="C674" s="6" t="s">
        <v>143</v>
      </c>
      <c r="D674" s="6" t="s">
        <v>16</v>
      </c>
      <c r="E674" s="8">
        <f t="shared" si="5"/>
        <v>5.962684597324297E-2</v>
      </c>
      <c r="F674" s="16" t="str">
        <f>IF(LEFT(Table2[[#This Row],[Time Period]],1)="Q","Quarterly","Annual")</f>
        <v>Annual</v>
      </c>
      <c r="G674" s="6" t="s">
        <v>208</v>
      </c>
      <c r="H674" s="7" t="s">
        <v>180</v>
      </c>
    </row>
    <row r="675" spans="2:8" x14ac:dyDescent="0.25">
      <c r="B675" s="6" t="s">
        <v>155</v>
      </c>
      <c r="C675" s="6" t="s">
        <v>144</v>
      </c>
      <c r="D675" s="6" t="s">
        <v>16</v>
      </c>
      <c r="E675" s="8">
        <f t="shared" si="5"/>
        <v>0.2351946298165799</v>
      </c>
      <c r="F675" s="16" t="str">
        <f>IF(LEFT(Table2[[#This Row],[Time Period]],1)="Q","Quarterly","Annual")</f>
        <v>Annual</v>
      </c>
      <c r="G675" s="6" t="s">
        <v>208</v>
      </c>
      <c r="H675" s="7" t="s">
        <v>180</v>
      </c>
    </row>
    <row r="676" spans="2:8" x14ac:dyDescent="0.25">
      <c r="B676" s="6" t="s">
        <v>155</v>
      </c>
      <c r="C676" s="6" t="s">
        <v>202</v>
      </c>
      <c r="D676" s="6" t="s">
        <v>16</v>
      </c>
      <c r="E676" s="8">
        <f t="shared" ref="E676:E692" si="6">E574/E573-1</f>
        <v>2.0164000537706617E-2</v>
      </c>
      <c r="F676" s="16" t="str">
        <f>IF(LEFT(Table2[[#This Row],[Time Period]],1)="Q","Quarterly","Annual")</f>
        <v>Annual</v>
      </c>
      <c r="G676" s="6" t="s">
        <v>169</v>
      </c>
      <c r="H676" s="7" t="s">
        <v>180</v>
      </c>
    </row>
    <row r="677" spans="2:8" x14ac:dyDescent="0.25">
      <c r="B677" s="6" t="s">
        <v>155</v>
      </c>
      <c r="C677" s="6" t="s">
        <v>203</v>
      </c>
      <c r="D677" s="6" t="s">
        <v>16</v>
      </c>
      <c r="E677" s="8">
        <f t="shared" si="6"/>
        <v>6.5196702830119468E-2</v>
      </c>
      <c r="F677" s="16" t="str">
        <f>IF(LEFT(Table2[[#This Row],[Time Period]],1)="Q","Quarterly","Annual")</f>
        <v>Annual</v>
      </c>
      <c r="G677" s="6" t="s">
        <v>169</v>
      </c>
      <c r="H677" s="7" t="s">
        <v>180</v>
      </c>
    </row>
    <row r="678" spans="2:8" x14ac:dyDescent="0.25">
      <c r="B678" s="6" t="s">
        <v>155</v>
      </c>
      <c r="C678" s="6" t="s">
        <v>204</v>
      </c>
      <c r="D678" s="6" t="s">
        <v>16</v>
      </c>
      <c r="E678" s="8">
        <f t="shared" si="6"/>
        <v>0.33842812766308383</v>
      </c>
      <c r="F678" s="16" t="str">
        <f>IF(LEFT(Table2[[#This Row],[Time Period]],1)="Q","Quarterly","Annual")</f>
        <v>Annual</v>
      </c>
      <c r="G678" s="6" t="s">
        <v>169</v>
      </c>
      <c r="H678" s="7" t="s">
        <v>180</v>
      </c>
    </row>
    <row r="679" spans="2:8" x14ac:dyDescent="0.25">
      <c r="B679" s="6" t="s">
        <v>155</v>
      </c>
      <c r="C679" s="6" t="s">
        <v>205</v>
      </c>
      <c r="D679" s="6" t="s">
        <v>16</v>
      </c>
      <c r="E679" s="8">
        <f t="shared" si="6"/>
        <v>0.1563424252382517</v>
      </c>
      <c r="F679" s="16" t="str">
        <f>IF(LEFT(Table2[[#This Row],[Time Period]],1)="Q","Quarterly","Annual")</f>
        <v>Annual</v>
      </c>
      <c r="G679" s="6" t="s">
        <v>169</v>
      </c>
      <c r="H679" s="7" t="s">
        <v>180</v>
      </c>
    </row>
    <row r="680" spans="2:8" x14ac:dyDescent="0.25">
      <c r="B680" s="6" t="s">
        <v>155</v>
      </c>
      <c r="C680" s="6" t="s">
        <v>206</v>
      </c>
      <c r="D680" s="6" t="s">
        <v>16</v>
      </c>
      <c r="E680" s="8">
        <f t="shared" si="6"/>
        <v>9.0053285968028529E-2</v>
      </c>
      <c r="F680" s="16" t="str">
        <f>IF(LEFT(Table2[[#This Row],[Time Period]],1)="Q","Quarterly","Annual")</f>
        <v>Annual</v>
      </c>
      <c r="G680" s="6" t="s">
        <v>169</v>
      </c>
      <c r="H680" s="7" t="s">
        <v>180</v>
      </c>
    </row>
    <row r="681" spans="2:8" x14ac:dyDescent="0.25">
      <c r="B681" s="6" t="s">
        <v>155</v>
      </c>
      <c r="C681" s="6" t="s">
        <v>207</v>
      </c>
      <c r="D681" s="6" t="s">
        <v>16</v>
      </c>
      <c r="E681" s="8">
        <f t="shared" si="6"/>
        <v>0.11284014991037972</v>
      </c>
      <c r="F681" s="16" t="str">
        <f>IF(LEFT(Table2[[#This Row],[Time Period]],1)="Q","Quarterly","Annual")</f>
        <v>Annual</v>
      </c>
      <c r="G681" s="6" t="s">
        <v>169</v>
      </c>
      <c r="H681" s="7" t="s">
        <v>180</v>
      </c>
    </row>
    <row r="682" spans="2:8" x14ac:dyDescent="0.25">
      <c r="B682" s="6" t="s">
        <v>155</v>
      </c>
      <c r="C682" s="6" t="s">
        <v>181</v>
      </c>
      <c r="D682" s="6" t="s">
        <v>16</v>
      </c>
      <c r="E682" s="8">
        <f t="shared" si="6"/>
        <v>0.22098982355955776</v>
      </c>
      <c r="F682" s="16" t="str">
        <f>IF(LEFT(Table2[[#This Row],[Time Period]],1)="Q","Quarterly","Annual")</f>
        <v>Annual</v>
      </c>
      <c r="G682" s="6" t="s">
        <v>169</v>
      </c>
      <c r="H682" s="7" t="s">
        <v>180</v>
      </c>
    </row>
    <row r="683" spans="2:8" x14ac:dyDescent="0.25">
      <c r="B683" s="6" t="s">
        <v>155</v>
      </c>
      <c r="C683" s="6" t="s">
        <v>133</v>
      </c>
      <c r="D683" s="6" t="s">
        <v>16</v>
      </c>
      <c r="E683" s="8">
        <f t="shared" si="6"/>
        <v>0.19532903612651786</v>
      </c>
      <c r="F683" s="16" t="str">
        <f>IF(LEFT(Table2[[#This Row],[Time Period]],1)="Q","Quarterly","Annual")</f>
        <v>Annual</v>
      </c>
      <c r="G683" s="6" t="s">
        <v>169</v>
      </c>
      <c r="H683" s="7" t="s">
        <v>180</v>
      </c>
    </row>
    <row r="684" spans="2:8" x14ac:dyDescent="0.25">
      <c r="B684" s="6" t="s">
        <v>155</v>
      </c>
      <c r="C684" s="6" t="s">
        <v>136</v>
      </c>
      <c r="D684" s="6" t="s">
        <v>16</v>
      </c>
      <c r="E684" s="8">
        <f t="shared" si="6"/>
        <v>0.13574549412844683</v>
      </c>
      <c r="F684" s="16" t="str">
        <f>IF(LEFT(Table2[[#This Row],[Time Period]],1)="Q","Quarterly","Annual")</f>
        <v>Annual</v>
      </c>
      <c r="G684" s="6" t="s">
        <v>169</v>
      </c>
      <c r="H684" s="7" t="s">
        <v>180</v>
      </c>
    </row>
    <row r="685" spans="2:8" x14ac:dyDescent="0.25">
      <c r="B685" s="6" t="s">
        <v>155</v>
      </c>
      <c r="C685" s="6" t="s">
        <v>137</v>
      </c>
      <c r="D685" s="6" t="s">
        <v>16</v>
      </c>
      <c r="E685" s="8">
        <f t="shared" si="6"/>
        <v>0.11536490998710325</v>
      </c>
      <c r="F685" s="16" t="str">
        <f>IF(LEFT(Table2[[#This Row],[Time Period]],1)="Q","Quarterly","Annual")</f>
        <v>Annual</v>
      </c>
      <c r="G685" s="6" t="s">
        <v>169</v>
      </c>
      <c r="H685" s="7" t="s">
        <v>180</v>
      </c>
    </row>
    <row r="686" spans="2:8" x14ac:dyDescent="0.25">
      <c r="B686" s="6" t="s">
        <v>155</v>
      </c>
      <c r="C686" s="6" t="s">
        <v>138</v>
      </c>
      <c r="D686" s="6" t="s">
        <v>16</v>
      </c>
      <c r="E686" s="8">
        <f t="shared" si="6"/>
        <v>5.5664232651703394E-2</v>
      </c>
      <c r="F686" s="16" t="str">
        <f>IF(LEFT(Table2[[#This Row],[Time Period]],1)="Q","Quarterly","Annual")</f>
        <v>Annual</v>
      </c>
      <c r="G686" s="6" t="s">
        <v>169</v>
      </c>
      <c r="H686" s="7" t="s">
        <v>180</v>
      </c>
    </row>
    <row r="687" spans="2:8" x14ac:dyDescent="0.25">
      <c r="B687" s="6" t="s">
        <v>155</v>
      </c>
      <c r="C687" s="6" t="s">
        <v>139</v>
      </c>
      <c r="D687" s="6" t="s">
        <v>16</v>
      </c>
      <c r="E687" s="8">
        <f t="shared" si="6"/>
        <v>0.19815521270570069</v>
      </c>
      <c r="F687" s="16" t="str">
        <f>IF(LEFT(Table2[[#This Row],[Time Period]],1)="Q","Quarterly","Annual")</f>
        <v>Annual</v>
      </c>
      <c r="G687" s="6" t="s">
        <v>169</v>
      </c>
      <c r="H687" s="7" t="s">
        <v>180</v>
      </c>
    </row>
    <row r="688" spans="2:8" x14ac:dyDescent="0.25">
      <c r="B688" s="6" t="s">
        <v>155</v>
      </c>
      <c r="C688" s="6" t="s">
        <v>140</v>
      </c>
      <c r="D688" s="6" t="s">
        <v>16</v>
      </c>
      <c r="E688" s="8">
        <f t="shared" si="6"/>
        <v>0.11392702283862688</v>
      </c>
      <c r="F688" s="16" t="str">
        <f>IF(LEFT(Table2[[#This Row],[Time Period]],1)="Q","Quarterly","Annual")</f>
        <v>Annual</v>
      </c>
      <c r="G688" s="6" t="s">
        <v>169</v>
      </c>
      <c r="H688" s="7" t="s">
        <v>180</v>
      </c>
    </row>
    <row r="689" spans="2:8" x14ac:dyDescent="0.25">
      <c r="B689" s="6" t="s">
        <v>155</v>
      </c>
      <c r="C689" s="6" t="s">
        <v>141</v>
      </c>
      <c r="D689" s="6" t="s">
        <v>16</v>
      </c>
      <c r="E689" s="8">
        <f t="shared" si="6"/>
        <v>5.4858700692795193E-2</v>
      </c>
      <c r="F689" s="16" t="str">
        <f>IF(LEFT(Table2[[#This Row],[Time Period]],1)="Q","Quarterly","Annual")</f>
        <v>Annual</v>
      </c>
      <c r="G689" s="6" t="s">
        <v>169</v>
      </c>
      <c r="H689" s="7" t="s">
        <v>180</v>
      </c>
    </row>
    <row r="690" spans="2:8" x14ac:dyDescent="0.25">
      <c r="B690" s="6" t="s">
        <v>155</v>
      </c>
      <c r="C690" s="6" t="s">
        <v>142</v>
      </c>
      <c r="D690" s="6" t="s">
        <v>16</v>
      </c>
      <c r="E690" s="8">
        <f t="shared" si="6"/>
        <v>-5.4912555552002473E-3</v>
      </c>
      <c r="F690" s="16" t="str">
        <f>IF(LEFT(Table2[[#This Row],[Time Period]],1)="Q","Quarterly","Annual")</f>
        <v>Annual</v>
      </c>
      <c r="G690" s="6" t="s">
        <v>169</v>
      </c>
      <c r="H690" s="7" t="s">
        <v>180</v>
      </c>
    </row>
    <row r="691" spans="2:8" x14ac:dyDescent="0.25">
      <c r="B691" s="6" t="s">
        <v>155</v>
      </c>
      <c r="C691" s="6" t="s">
        <v>143</v>
      </c>
      <c r="D691" s="6" t="s">
        <v>16</v>
      </c>
      <c r="E691" s="8">
        <f t="shared" si="6"/>
        <v>-9.9715214205533531E-3</v>
      </c>
      <c r="F691" s="16" t="str">
        <f>IF(LEFT(Table2[[#This Row],[Time Period]],1)="Q","Quarterly","Annual")</f>
        <v>Annual</v>
      </c>
      <c r="G691" s="6" t="s">
        <v>169</v>
      </c>
      <c r="H691" s="7" t="s">
        <v>180</v>
      </c>
    </row>
    <row r="692" spans="2:8" x14ac:dyDescent="0.25">
      <c r="B692" s="6" t="s">
        <v>155</v>
      </c>
      <c r="C692" s="6" t="s">
        <v>144</v>
      </c>
      <c r="D692" s="6" t="s">
        <v>16</v>
      </c>
      <c r="E692" s="8">
        <f t="shared" si="6"/>
        <v>0.14477148679036955</v>
      </c>
      <c r="F692" s="16" t="str">
        <f>IF(LEFT(Table2[[#This Row],[Time Period]],1)="Q","Quarterly","Annual")</f>
        <v>Annual</v>
      </c>
      <c r="G692" s="6" t="s">
        <v>169</v>
      </c>
      <c r="H692" s="7" t="s">
        <v>180</v>
      </c>
    </row>
    <row r="693" spans="2:8" x14ac:dyDescent="0.25">
      <c r="B693" s="6" t="s">
        <v>155</v>
      </c>
      <c r="C693" s="6" t="s">
        <v>204</v>
      </c>
      <c r="D693" s="6" t="s">
        <v>209</v>
      </c>
      <c r="E693" s="8">
        <f>(E486/E483)^(1/3)-1</f>
        <v>7.2381818581588764E-2</v>
      </c>
      <c r="F693" s="16" t="str">
        <f>IF(LEFT(Table2[[#This Row],[Time Period]],1)="Q","Quarterly","Annual")</f>
        <v>Annual</v>
      </c>
      <c r="G693" s="6" t="s">
        <v>168</v>
      </c>
      <c r="H693" s="7" t="s">
        <v>180</v>
      </c>
    </row>
    <row r="694" spans="2:8" x14ac:dyDescent="0.25">
      <c r="B694" s="6" t="s">
        <v>155</v>
      </c>
      <c r="C694" s="6" t="s">
        <v>205</v>
      </c>
      <c r="D694" s="6" t="s">
        <v>209</v>
      </c>
      <c r="E694" s="8">
        <f t="shared" ref="E694:E706" si="7">(E487/E484)^(1/3)-1</f>
        <v>0.15450014851063076</v>
      </c>
      <c r="F694" s="16" t="str">
        <f>IF(LEFT(Table2[[#This Row],[Time Period]],1)="Q","Quarterly","Annual")</f>
        <v>Annual</v>
      </c>
      <c r="G694" s="6" t="s">
        <v>168</v>
      </c>
      <c r="H694" s="7" t="s">
        <v>180</v>
      </c>
    </row>
    <row r="695" spans="2:8" x14ac:dyDescent="0.25">
      <c r="B695" s="6" t="s">
        <v>155</v>
      </c>
      <c r="C695" s="6" t="s">
        <v>206</v>
      </c>
      <c r="D695" s="6" t="s">
        <v>209</v>
      </c>
      <c r="E695" s="8">
        <f t="shared" si="7"/>
        <v>0.25738817046279583</v>
      </c>
      <c r="F695" s="16" t="str">
        <f>IF(LEFT(Table2[[#This Row],[Time Period]],1)="Q","Quarterly","Annual")</f>
        <v>Annual</v>
      </c>
      <c r="G695" s="6" t="s">
        <v>168</v>
      </c>
      <c r="H695" s="7" t="s">
        <v>180</v>
      </c>
    </row>
    <row r="696" spans="2:8" x14ac:dyDescent="0.25">
      <c r="B696" s="6" t="s">
        <v>155</v>
      </c>
      <c r="C696" s="6" t="s">
        <v>207</v>
      </c>
      <c r="D696" s="6" t="s">
        <v>209</v>
      </c>
      <c r="E696" s="8">
        <f t="shared" si="7"/>
        <v>0.27436197544871055</v>
      </c>
      <c r="F696" s="16" t="str">
        <f>IF(LEFT(Table2[[#This Row],[Time Period]],1)="Q","Quarterly","Annual")</f>
        <v>Annual</v>
      </c>
      <c r="G696" s="6" t="s">
        <v>168</v>
      </c>
      <c r="H696" s="7" t="s">
        <v>180</v>
      </c>
    </row>
    <row r="697" spans="2:8" x14ac:dyDescent="0.25">
      <c r="B697" s="6" t="s">
        <v>155</v>
      </c>
      <c r="C697" s="6" t="s">
        <v>181</v>
      </c>
      <c r="D697" s="6" t="s">
        <v>209</v>
      </c>
      <c r="E697" s="8">
        <f t="shared" si="7"/>
        <v>5.1289012421344538E-2</v>
      </c>
      <c r="F697" s="16" t="str">
        <f>IF(LEFT(Table2[[#This Row],[Time Period]],1)="Q","Quarterly","Annual")</f>
        <v>Annual</v>
      </c>
      <c r="G697" s="6" t="s">
        <v>168</v>
      </c>
      <c r="H697" s="7" t="s">
        <v>180</v>
      </c>
    </row>
    <row r="698" spans="2:8" x14ac:dyDescent="0.25">
      <c r="B698" s="6" t="s">
        <v>155</v>
      </c>
      <c r="C698" s="6" t="s">
        <v>133</v>
      </c>
      <c r="D698" s="6" t="s">
        <v>209</v>
      </c>
      <c r="E698" s="8">
        <f t="shared" si="7"/>
        <v>-2.7057381410600989E-2</v>
      </c>
      <c r="F698" s="16" t="str">
        <f>IF(LEFT(Table2[[#This Row],[Time Period]],1)="Q","Quarterly","Annual")</f>
        <v>Annual</v>
      </c>
      <c r="G698" s="6" t="s">
        <v>168</v>
      </c>
      <c r="H698" s="7" t="s">
        <v>180</v>
      </c>
    </row>
    <row r="699" spans="2:8" x14ac:dyDescent="0.25">
      <c r="B699" s="6" t="s">
        <v>155</v>
      </c>
      <c r="C699" s="6" t="s">
        <v>136</v>
      </c>
      <c r="D699" s="6" t="s">
        <v>209</v>
      </c>
      <c r="E699" s="8">
        <f t="shared" si="7"/>
        <v>4.4570414249864854E-2</v>
      </c>
      <c r="F699" s="16" t="str">
        <f>IF(LEFT(Table2[[#This Row],[Time Period]],1)="Q","Quarterly","Annual")</f>
        <v>Annual</v>
      </c>
      <c r="G699" s="6" t="s">
        <v>168</v>
      </c>
      <c r="H699" s="7" t="s">
        <v>180</v>
      </c>
    </row>
    <row r="700" spans="2:8" x14ac:dyDescent="0.25">
      <c r="B700" s="6" t="s">
        <v>155</v>
      </c>
      <c r="C700" s="6" t="s">
        <v>137</v>
      </c>
      <c r="D700" s="6" t="s">
        <v>209</v>
      </c>
      <c r="E700" s="8">
        <f t="shared" si="7"/>
        <v>0.15071807666499248</v>
      </c>
      <c r="F700" s="16" t="str">
        <f>IF(LEFT(Table2[[#This Row],[Time Period]],1)="Q","Quarterly","Annual")</f>
        <v>Annual</v>
      </c>
      <c r="G700" s="6" t="s">
        <v>168</v>
      </c>
      <c r="H700" s="7" t="s">
        <v>180</v>
      </c>
    </row>
    <row r="701" spans="2:8" x14ac:dyDescent="0.25">
      <c r="B701" s="6" t="s">
        <v>155</v>
      </c>
      <c r="C701" s="6" t="s">
        <v>138</v>
      </c>
      <c r="D701" s="6" t="s">
        <v>209</v>
      </c>
      <c r="E701" s="8">
        <f t="shared" si="7"/>
        <v>0.28790498925863273</v>
      </c>
      <c r="F701" s="16" t="str">
        <f>IF(LEFT(Table2[[#This Row],[Time Period]],1)="Q","Quarterly","Annual")</f>
        <v>Annual</v>
      </c>
      <c r="G701" s="6" t="s">
        <v>168</v>
      </c>
      <c r="H701" s="7" t="s">
        <v>180</v>
      </c>
    </row>
    <row r="702" spans="2:8" x14ac:dyDescent="0.25">
      <c r="B702" s="6" t="s">
        <v>155</v>
      </c>
      <c r="C702" s="6" t="s">
        <v>139</v>
      </c>
      <c r="D702" s="6" t="s">
        <v>209</v>
      </c>
      <c r="E702" s="8">
        <f t="shared" si="7"/>
        <v>0.21209038401708624</v>
      </c>
      <c r="F702" s="16" t="str">
        <f>IF(LEFT(Table2[[#This Row],[Time Period]],1)="Q","Quarterly","Annual")</f>
        <v>Annual</v>
      </c>
      <c r="G702" s="6" t="s">
        <v>168</v>
      </c>
      <c r="H702" s="7" t="s">
        <v>180</v>
      </c>
    </row>
    <row r="703" spans="2:8" x14ac:dyDescent="0.25">
      <c r="B703" s="6" t="s">
        <v>155</v>
      </c>
      <c r="C703" s="6" t="s">
        <v>140</v>
      </c>
      <c r="D703" s="6" t="s">
        <v>209</v>
      </c>
      <c r="E703" s="8">
        <f t="shared" si="7"/>
        <v>0.17713776112602497</v>
      </c>
      <c r="F703" s="16" t="str">
        <f>IF(LEFT(Table2[[#This Row],[Time Period]],1)="Q","Quarterly","Annual")</f>
        <v>Annual</v>
      </c>
      <c r="G703" s="6" t="s">
        <v>168</v>
      </c>
      <c r="H703" s="7" t="s">
        <v>180</v>
      </c>
    </row>
    <row r="704" spans="2:8" x14ac:dyDescent="0.25">
      <c r="B704" s="6" t="s">
        <v>155</v>
      </c>
      <c r="C704" s="6" t="s">
        <v>141</v>
      </c>
      <c r="D704" s="6" t="s">
        <v>209</v>
      </c>
      <c r="E704" s="8">
        <f t="shared" si="7"/>
        <v>-4.7243813933125378E-2</v>
      </c>
      <c r="F704" s="16" t="str">
        <f>IF(LEFT(Table2[[#This Row],[Time Period]],1)="Q","Quarterly","Annual")</f>
        <v>Annual</v>
      </c>
      <c r="G704" s="6" t="s">
        <v>168</v>
      </c>
      <c r="H704" s="7" t="s">
        <v>180</v>
      </c>
    </row>
    <row r="705" spans="2:8" x14ac:dyDescent="0.25">
      <c r="B705" s="6" t="s">
        <v>155</v>
      </c>
      <c r="C705" s="6" t="s">
        <v>142</v>
      </c>
      <c r="D705" s="6" t="s">
        <v>209</v>
      </c>
      <c r="E705" s="8">
        <f t="shared" si="7"/>
        <v>1.9627072235862908E-2</v>
      </c>
      <c r="F705" s="16" t="str">
        <f>IF(LEFT(Table2[[#This Row],[Time Period]],1)="Q","Quarterly","Annual")</f>
        <v>Annual</v>
      </c>
      <c r="G705" s="6" t="s">
        <v>168</v>
      </c>
      <c r="H705" s="7" t="s">
        <v>180</v>
      </c>
    </row>
    <row r="706" spans="2:8" x14ac:dyDescent="0.25">
      <c r="B706" s="6" t="s">
        <v>155</v>
      </c>
      <c r="C706" s="6" t="s">
        <v>143</v>
      </c>
      <c r="D706" s="6" t="s">
        <v>209</v>
      </c>
      <c r="E706" s="8">
        <f t="shared" si="7"/>
        <v>-7.0200524389606556E-2</v>
      </c>
      <c r="F706" s="16" t="str">
        <f>IF(LEFT(Table2[[#This Row],[Time Period]],1)="Q","Quarterly","Annual")</f>
        <v>Annual</v>
      </c>
      <c r="G706" s="6" t="s">
        <v>168</v>
      </c>
      <c r="H706" s="7" t="s">
        <v>180</v>
      </c>
    </row>
    <row r="707" spans="2:8" x14ac:dyDescent="0.25">
      <c r="B707" s="6" t="s">
        <v>155</v>
      </c>
      <c r="C707" s="6" t="s">
        <v>144</v>
      </c>
      <c r="D707" s="6" t="s">
        <v>209</v>
      </c>
      <c r="E707" s="8">
        <f>(E500/E497)^(1/3)-1</f>
        <v>0.12584650690447585</v>
      </c>
      <c r="F707" s="16" t="str">
        <f>IF(LEFT(Table2[[#This Row],[Time Period]],1)="Q","Quarterly","Annual")</f>
        <v>Annual</v>
      </c>
      <c r="G707" s="6" t="s">
        <v>168</v>
      </c>
      <c r="H707" s="7" t="s">
        <v>180</v>
      </c>
    </row>
    <row r="708" spans="2:8" x14ac:dyDescent="0.25">
      <c r="B708" s="6" t="s">
        <v>155</v>
      </c>
      <c r="C708" s="6" t="s">
        <v>204</v>
      </c>
      <c r="D708" s="6" t="s">
        <v>209</v>
      </c>
      <c r="E708" s="8">
        <f>(E504/E501)^(1/3)-1</f>
        <v>8.7815272016817714E-2</v>
      </c>
      <c r="F708" s="16" t="str">
        <f>IF(LEFT(Table2[[#This Row],[Time Period]],1)="Q","Quarterly","Annual")</f>
        <v>Annual</v>
      </c>
      <c r="G708" s="6" t="s">
        <v>165</v>
      </c>
      <c r="H708" s="7" t="s">
        <v>180</v>
      </c>
    </row>
    <row r="709" spans="2:8" x14ac:dyDescent="0.25">
      <c r="B709" s="6" t="s">
        <v>155</v>
      </c>
      <c r="C709" s="6" t="s">
        <v>205</v>
      </c>
      <c r="D709" s="6" t="s">
        <v>209</v>
      </c>
      <c r="E709" s="8">
        <f t="shared" ref="E709:E722" si="8">(E505/E502)^(1/3)-1</f>
        <v>9.0217492690720658E-2</v>
      </c>
      <c r="F709" s="16" t="str">
        <f>IF(LEFT(Table2[[#This Row],[Time Period]],1)="Q","Quarterly","Annual")</f>
        <v>Annual</v>
      </c>
      <c r="G709" s="6" t="s">
        <v>165</v>
      </c>
      <c r="H709" s="7" t="s">
        <v>180</v>
      </c>
    </row>
    <row r="710" spans="2:8" x14ac:dyDescent="0.25">
      <c r="B710" s="6" t="s">
        <v>155</v>
      </c>
      <c r="C710" s="6" t="s">
        <v>206</v>
      </c>
      <c r="D710" s="6" t="s">
        <v>209</v>
      </c>
      <c r="E710" s="8">
        <f t="shared" si="8"/>
        <v>0.11518773063839127</v>
      </c>
      <c r="F710" s="16" t="str">
        <f>IF(LEFT(Table2[[#This Row],[Time Period]],1)="Q","Quarterly","Annual")</f>
        <v>Annual</v>
      </c>
      <c r="G710" s="6" t="s">
        <v>165</v>
      </c>
      <c r="H710" s="7" t="s">
        <v>180</v>
      </c>
    </row>
    <row r="711" spans="2:8" x14ac:dyDescent="0.25">
      <c r="B711" s="6" t="s">
        <v>155</v>
      </c>
      <c r="C711" s="6" t="s">
        <v>207</v>
      </c>
      <c r="D711" s="6" t="s">
        <v>209</v>
      </c>
      <c r="E711" s="8">
        <f t="shared" si="8"/>
        <v>0.11536165536675957</v>
      </c>
      <c r="F711" s="16" t="str">
        <f>IF(LEFT(Table2[[#This Row],[Time Period]],1)="Q","Quarterly","Annual")</f>
        <v>Annual</v>
      </c>
      <c r="G711" s="6" t="s">
        <v>165</v>
      </c>
      <c r="H711" s="7" t="s">
        <v>180</v>
      </c>
    </row>
    <row r="712" spans="2:8" x14ac:dyDescent="0.25">
      <c r="B712" s="6" t="s">
        <v>155</v>
      </c>
      <c r="C712" s="6" t="s">
        <v>181</v>
      </c>
      <c r="D712" s="6" t="s">
        <v>209</v>
      </c>
      <c r="E712" s="8">
        <f t="shared" si="8"/>
        <v>0.10601286517642583</v>
      </c>
      <c r="F712" s="16" t="str">
        <f>IF(LEFT(Table2[[#This Row],[Time Period]],1)="Q","Quarterly","Annual")</f>
        <v>Annual</v>
      </c>
      <c r="G712" s="6" t="s">
        <v>165</v>
      </c>
      <c r="H712" s="7" t="s">
        <v>180</v>
      </c>
    </row>
    <row r="713" spans="2:8" x14ac:dyDescent="0.25">
      <c r="B713" s="6" t="s">
        <v>155</v>
      </c>
      <c r="C713" s="6" t="s">
        <v>133</v>
      </c>
      <c r="D713" s="6" t="s">
        <v>209</v>
      </c>
      <c r="E713" s="8">
        <f t="shared" si="8"/>
        <v>0.11101334494042914</v>
      </c>
      <c r="F713" s="16" t="str">
        <f>IF(LEFT(Table2[[#This Row],[Time Period]],1)="Q","Quarterly","Annual")</f>
        <v>Annual</v>
      </c>
      <c r="G713" s="6" t="s">
        <v>165</v>
      </c>
      <c r="H713" s="7" t="s">
        <v>180</v>
      </c>
    </row>
    <row r="714" spans="2:8" x14ac:dyDescent="0.25">
      <c r="B714" s="6" t="s">
        <v>155</v>
      </c>
      <c r="C714" s="6" t="s">
        <v>136</v>
      </c>
      <c r="D714" s="6" t="s">
        <v>209</v>
      </c>
      <c r="E714" s="8">
        <f t="shared" si="8"/>
        <v>0.13090606548968853</v>
      </c>
      <c r="F714" s="16" t="str">
        <f>IF(LEFT(Table2[[#This Row],[Time Period]],1)="Q","Quarterly","Annual")</f>
        <v>Annual</v>
      </c>
      <c r="G714" s="6" t="s">
        <v>165</v>
      </c>
      <c r="H714" s="7" t="s">
        <v>180</v>
      </c>
    </row>
    <row r="715" spans="2:8" x14ac:dyDescent="0.25">
      <c r="B715" s="6" t="s">
        <v>155</v>
      </c>
      <c r="C715" s="6" t="s">
        <v>137</v>
      </c>
      <c r="D715" s="6" t="s">
        <v>209</v>
      </c>
      <c r="E715" s="8">
        <f t="shared" si="8"/>
        <v>0.13822380649906729</v>
      </c>
      <c r="F715" s="16" t="str">
        <f>IF(LEFT(Table2[[#This Row],[Time Period]],1)="Q","Quarterly","Annual")</f>
        <v>Annual</v>
      </c>
      <c r="G715" s="6" t="s">
        <v>165</v>
      </c>
      <c r="H715" s="7" t="s">
        <v>180</v>
      </c>
    </row>
    <row r="716" spans="2:8" x14ac:dyDescent="0.25">
      <c r="B716" s="6" t="s">
        <v>155</v>
      </c>
      <c r="C716" s="6" t="s">
        <v>138</v>
      </c>
      <c r="D716" s="6" t="s">
        <v>209</v>
      </c>
      <c r="E716" s="8">
        <f t="shared" si="8"/>
        <v>0.14426989646077315</v>
      </c>
      <c r="F716" s="16" t="str">
        <f>IF(LEFT(Table2[[#This Row],[Time Period]],1)="Q","Quarterly","Annual")</f>
        <v>Annual</v>
      </c>
      <c r="G716" s="6" t="s">
        <v>165</v>
      </c>
      <c r="H716" s="7" t="s">
        <v>180</v>
      </c>
    </row>
    <row r="717" spans="2:8" x14ac:dyDescent="0.25">
      <c r="B717" s="6" t="s">
        <v>155</v>
      </c>
      <c r="C717" s="6" t="s">
        <v>139</v>
      </c>
      <c r="D717" s="6" t="s">
        <v>209</v>
      </c>
      <c r="E717" s="8">
        <f t="shared" si="8"/>
        <v>0.13649997304992789</v>
      </c>
      <c r="F717" s="16" t="str">
        <f>IF(LEFT(Table2[[#This Row],[Time Period]],1)="Q","Quarterly","Annual")</f>
        <v>Annual</v>
      </c>
      <c r="G717" s="6" t="s">
        <v>165</v>
      </c>
      <c r="H717" s="7" t="s">
        <v>180</v>
      </c>
    </row>
    <row r="718" spans="2:8" x14ac:dyDescent="0.25">
      <c r="B718" s="6" t="s">
        <v>155</v>
      </c>
      <c r="C718" s="6" t="s">
        <v>140</v>
      </c>
      <c r="D718" s="6" t="s">
        <v>209</v>
      </c>
      <c r="E718" s="8">
        <f t="shared" si="8"/>
        <v>0.1109611504894723</v>
      </c>
      <c r="F718" s="16" t="str">
        <f>IF(LEFT(Table2[[#This Row],[Time Period]],1)="Q","Quarterly","Annual")</f>
        <v>Annual</v>
      </c>
      <c r="G718" s="6" t="s">
        <v>165</v>
      </c>
      <c r="H718" s="7" t="s">
        <v>180</v>
      </c>
    </row>
    <row r="719" spans="2:8" x14ac:dyDescent="0.25">
      <c r="B719" s="6" t="s">
        <v>155</v>
      </c>
      <c r="C719" s="6" t="s">
        <v>141</v>
      </c>
      <c r="D719" s="6" t="s">
        <v>209</v>
      </c>
      <c r="E719" s="8">
        <f t="shared" si="8"/>
        <v>7.87239273665159E-2</v>
      </c>
      <c r="F719" s="16" t="str">
        <f>IF(LEFT(Table2[[#This Row],[Time Period]],1)="Q","Quarterly","Annual")</f>
        <v>Annual</v>
      </c>
      <c r="G719" s="6" t="s">
        <v>165</v>
      </c>
      <c r="H719" s="7" t="s">
        <v>180</v>
      </c>
    </row>
    <row r="720" spans="2:8" x14ac:dyDescent="0.25">
      <c r="B720" s="6" t="s">
        <v>155</v>
      </c>
      <c r="C720" s="6" t="s">
        <v>142</v>
      </c>
      <c r="D720" s="6" t="s">
        <v>209</v>
      </c>
      <c r="E720" s="8">
        <f t="shared" si="8"/>
        <v>5.6573750749954188E-2</v>
      </c>
      <c r="F720" s="16" t="str">
        <f>IF(LEFT(Table2[[#This Row],[Time Period]],1)="Q","Quarterly","Annual")</f>
        <v>Annual</v>
      </c>
      <c r="G720" s="6" t="s">
        <v>165</v>
      </c>
      <c r="H720" s="7" t="s">
        <v>180</v>
      </c>
    </row>
    <row r="721" spans="2:8" x14ac:dyDescent="0.25">
      <c r="B721" s="6" t="s">
        <v>155</v>
      </c>
      <c r="C721" s="6" t="s">
        <v>143</v>
      </c>
      <c r="D721" s="6" t="s">
        <v>209</v>
      </c>
      <c r="E721" s="8">
        <f t="shared" si="8"/>
        <v>-7.9477083951012606E-2</v>
      </c>
      <c r="F721" s="16" t="str">
        <f>IF(LEFT(Table2[[#This Row],[Time Period]],1)="Q","Quarterly","Annual")</f>
        <v>Annual</v>
      </c>
      <c r="G721" s="6" t="s">
        <v>165</v>
      </c>
      <c r="H721" s="7" t="s">
        <v>180</v>
      </c>
    </row>
    <row r="722" spans="2:8" x14ac:dyDescent="0.25">
      <c r="B722" s="6" t="s">
        <v>155</v>
      </c>
      <c r="C722" s="6" t="s">
        <v>144</v>
      </c>
      <c r="D722" s="6" t="s">
        <v>209</v>
      </c>
      <c r="E722" s="8">
        <f t="shared" si="8"/>
        <v>-0.12380091525418813</v>
      </c>
      <c r="F722" s="16" t="str">
        <f>IF(LEFT(Table2[[#This Row],[Time Period]],1)="Q","Quarterly","Annual")</f>
        <v>Annual</v>
      </c>
      <c r="G722" s="6" t="s">
        <v>165</v>
      </c>
      <c r="H722" s="7" t="s">
        <v>180</v>
      </c>
    </row>
    <row r="723" spans="2:8" x14ac:dyDescent="0.25">
      <c r="B723" s="6" t="s">
        <v>155</v>
      </c>
      <c r="C723" s="6" t="s">
        <v>204</v>
      </c>
      <c r="D723" s="6" t="s">
        <v>209</v>
      </c>
      <c r="E723" s="8">
        <f>(E522/E519)^(1/3)-1</f>
        <v>1.9687892562826401</v>
      </c>
      <c r="F723" s="16" t="str">
        <f>IF(LEFT(Table2[[#This Row],[Time Period]],1)="Q","Quarterly","Annual")</f>
        <v>Annual</v>
      </c>
      <c r="G723" s="6" t="s">
        <v>166</v>
      </c>
      <c r="H723" s="7" t="s">
        <v>180</v>
      </c>
    </row>
    <row r="724" spans="2:8" x14ac:dyDescent="0.25">
      <c r="B724" s="6" t="s">
        <v>155</v>
      </c>
      <c r="C724" s="6" t="s">
        <v>205</v>
      </c>
      <c r="D724" s="6" t="s">
        <v>209</v>
      </c>
      <c r="E724" s="8">
        <f t="shared" ref="E724:E737" si="9">(E523/E520)^(1/3)-1</f>
        <v>1.1589645832015445</v>
      </c>
      <c r="F724" s="16" t="str">
        <f>IF(LEFT(Table2[[#This Row],[Time Period]],1)="Q","Quarterly","Annual")</f>
        <v>Annual</v>
      </c>
      <c r="G724" s="6" t="s">
        <v>166</v>
      </c>
      <c r="H724" s="7" t="s">
        <v>180</v>
      </c>
    </row>
    <row r="725" spans="2:8" x14ac:dyDescent="0.25">
      <c r="B725" s="6" t="s">
        <v>155</v>
      </c>
      <c r="C725" s="6" t="s">
        <v>206</v>
      </c>
      <c r="D725" s="6" t="s">
        <v>209</v>
      </c>
      <c r="E725" s="8">
        <f t="shared" si="9"/>
        <v>0.77481895010827651</v>
      </c>
      <c r="F725" s="16" t="str">
        <f>IF(LEFT(Table2[[#This Row],[Time Period]],1)="Q","Quarterly","Annual")</f>
        <v>Annual</v>
      </c>
      <c r="G725" s="6" t="s">
        <v>166</v>
      </c>
      <c r="H725" s="7" t="s">
        <v>180</v>
      </c>
    </row>
    <row r="726" spans="2:8" x14ac:dyDescent="0.25">
      <c r="B726" s="6" t="s">
        <v>155</v>
      </c>
      <c r="C726" s="6" t="s">
        <v>207</v>
      </c>
      <c r="D726" s="6" t="s">
        <v>209</v>
      </c>
      <c r="E726" s="8">
        <f t="shared" si="9"/>
        <v>0.64924994890394827</v>
      </c>
      <c r="F726" s="16" t="str">
        <f>IF(LEFT(Table2[[#This Row],[Time Period]],1)="Q","Quarterly","Annual")</f>
        <v>Annual</v>
      </c>
      <c r="G726" s="6" t="s">
        <v>166</v>
      </c>
      <c r="H726" s="7" t="s">
        <v>180</v>
      </c>
    </row>
    <row r="727" spans="2:8" x14ac:dyDescent="0.25">
      <c r="B727" s="6" t="s">
        <v>155</v>
      </c>
      <c r="C727" s="6" t="s">
        <v>181</v>
      </c>
      <c r="D727" s="6" t="s">
        <v>209</v>
      </c>
      <c r="E727" s="8">
        <f t="shared" si="9"/>
        <v>0.40671440578128171</v>
      </c>
      <c r="F727" s="16" t="str">
        <f>IF(LEFT(Table2[[#This Row],[Time Period]],1)="Q","Quarterly","Annual")</f>
        <v>Annual</v>
      </c>
      <c r="G727" s="6" t="s">
        <v>166</v>
      </c>
      <c r="H727" s="7" t="s">
        <v>180</v>
      </c>
    </row>
    <row r="728" spans="2:8" x14ac:dyDescent="0.25">
      <c r="B728" s="6" t="s">
        <v>155</v>
      </c>
      <c r="C728" s="6" t="s">
        <v>133</v>
      </c>
      <c r="D728" s="6" t="s">
        <v>209</v>
      </c>
      <c r="E728" s="8">
        <f t="shared" si="9"/>
        <v>0.29210319015130182</v>
      </c>
      <c r="F728" s="16" t="str">
        <f>IF(LEFT(Table2[[#This Row],[Time Period]],1)="Q","Quarterly","Annual")</f>
        <v>Annual</v>
      </c>
      <c r="G728" s="6" t="s">
        <v>166</v>
      </c>
      <c r="H728" s="7" t="s">
        <v>180</v>
      </c>
    </row>
    <row r="729" spans="2:8" x14ac:dyDescent="0.25">
      <c r="B729" s="6" t="s">
        <v>155</v>
      </c>
      <c r="C729" s="6" t="s">
        <v>136</v>
      </c>
      <c r="D729" s="6" t="s">
        <v>209</v>
      </c>
      <c r="E729" s="8">
        <f t="shared" si="9"/>
        <v>0.2121782727935595</v>
      </c>
      <c r="F729" s="16" t="str">
        <f>IF(LEFT(Table2[[#This Row],[Time Period]],1)="Q","Quarterly","Annual")</f>
        <v>Annual</v>
      </c>
      <c r="G729" s="6" t="s">
        <v>166</v>
      </c>
      <c r="H729" s="7" t="s">
        <v>180</v>
      </c>
    </row>
    <row r="730" spans="2:8" x14ac:dyDescent="0.25">
      <c r="B730" s="6" t="s">
        <v>155</v>
      </c>
      <c r="C730" s="6" t="s">
        <v>137</v>
      </c>
      <c r="D730" s="6" t="s">
        <v>209</v>
      </c>
      <c r="E730" s="8">
        <f t="shared" si="9"/>
        <v>0.22380490896902083</v>
      </c>
      <c r="F730" s="16" t="str">
        <f>IF(LEFT(Table2[[#This Row],[Time Period]],1)="Q","Quarterly","Annual")</f>
        <v>Annual</v>
      </c>
      <c r="G730" s="6" t="s">
        <v>166</v>
      </c>
      <c r="H730" s="7" t="s">
        <v>180</v>
      </c>
    </row>
    <row r="731" spans="2:8" x14ac:dyDescent="0.25">
      <c r="B731" s="6" t="s">
        <v>155</v>
      </c>
      <c r="C731" s="6" t="s">
        <v>138</v>
      </c>
      <c r="D731" s="6" t="s">
        <v>209</v>
      </c>
      <c r="E731" s="8">
        <f t="shared" si="9"/>
        <v>0.24324863910639238</v>
      </c>
      <c r="F731" s="16" t="str">
        <f>IF(LEFT(Table2[[#This Row],[Time Period]],1)="Q","Quarterly","Annual")</f>
        <v>Annual</v>
      </c>
      <c r="G731" s="6" t="s">
        <v>166</v>
      </c>
      <c r="H731" s="7" t="s">
        <v>180</v>
      </c>
    </row>
    <row r="732" spans="2:8" x14ac:dyDescent="0.25">
      <c r="B732" s="6" t="s">
        <v>155</v>
      </c>
      <c r="C732" s="6" t="s">
        <v>139</v>
      </c>
      <c r="D732" s="6" t="s">
        <v>209</v>
      </c>
      <c r="E732" s="8">
        <f t="shared" si="9"/>
        <v>0.21832488259696436</v>
      </c>
      <c r="F732" s="16" t="str">
        <f>IF(LEFT(Table2[[#This Row],[Time Period]],1)="Q","Quarterly","Annual")</f>
        <v>Annual</v>
      </c>
      <c r="G732" s="6" t="s">
        <v>166</v>
      </c>
      <c r="H732" s="7" t="s">
        <v>180</v>
      </c>
    </row>
    <row r="733" spans="2:8" x14ac:dyDescent="0.25">
      <c r="B733" s="6" t="s">
        <v>155</v>
      </c>
      <c r="C733" s="6" t="s">
        <v>140</v>
      </c>
      <c r="D733" s="6" t="s">
        <v>209</v>
      </c>
      <c r="E733" s="8">
        <f t="shared" si="9"/>
        <v>0.17633980910006142</v>
      </c>
      <c r="F733" s="16" t="str">
        <f>IF(LEFT(Table2[[#This Row],[Time Period]],1)="Q","Quarterly","Annual")</f>
        <v>Annual</v>
      </c>
      <c r="G733" s="6" t="s">
        <v>166</v>
      </c>
      <c r="H733" s="7" t="s">
        <v>180</v>
      </c>
    </row>
    <row r="734" spans="2:8" x14ac:dyDescent="0.25">
      <c r="B734" s="6" t="s">
        <v>155</v>
      </c>
      <c r="C734" s="6" t="s">
        <v>141</v>
      </c>
      <c r="D734" s="6" t="s">
        <v>209</v>
      </c>
      <c r="E734" s="8">
        <f t="shared" si="9"/>
        <v>0.11485256700056823</v>
      </c>
      <c r="F734" s="16" t="str">
        <f>IF(LEFT(Table2[[#This Row],[Time Period]],1)="Q","Quarterly","Annual")</f>
        <v>Annual</v>
      </c>
      <c r="G734" s="6" t="s">
        <v>166</v>
      </c>
      <c r="H734" s="7" t="s">
        <v>180</v>
      </c>
    </row>
    <row r="735" spans="2:8" x14ac:dyDescent="0.25">
      <c r="B735" s="6" t="s">
        <v>155</v>
      </c>
      <c r="C735" s="6" t="s">
        <v>142</v>
      </c>
      <c r="D735" s="6" t="s">
        <v>209</v>
      </c>
      <c r="E735" s="8">
        <f t="shared" si="9"/>
        <v>8.9881503015573294E-2</v>
      </c>
      <c r="F735" s="16" t="str">
        <f>IF(LEFT(Table2[[#This Row],[Time Period]],1)="Q","Quarterly","Annual")</f>
        <v>Annual</v>
      </c>
      <c r="G735" s="6" t="s">
        <v>166</v>
      </c>
      <c r="H735" s="7" t="s">
        <v>180</v>
      </c>
    </row>
    <row r="736" spans="2:8" x14ac:dyDescent="0.25">
      <c r="B736" s="6" t="s">
        <v>155</v>
      </c>
      <c r="C736" s="6" t="s">
        <v>143</v>
      </c>
      <c r="D736" s="6" t="s">
        <v>209</v>
      </c>
      <c r="E736" s="8">
        <f t="shared" si="9"/>
        <v>7.8309187312133099E-2</v>
      </c>
      <c r="F736" s="16" t="str">
        <f>IF(LEFT(Table2[[#This Row],[Time Period]],1)="Q","Quarterly","Annual")</f>
        <v>Annual</v>
      </c>
      <c r="G736" s="6" t="s">
        <v>166</v>
      </c>
      <c r="H736" s="7" t="s">
        <v>180</v>
      </c>
    </row>
    <row r="737" spans="2:8" x14ac:dyDescent="0.25">
      <c r="B737" s="6" t="s">
        <v>155</v>
      </c>
      <c r="C737" s="6" t="s">
        <v>144</v>
      </c>
      <c r="D737" s="6" t="s">
        <v>209</v>
      </c>
      <c r="E737" s="8">
        <f t="shared" si="9"/>
        <v>8.7266057210236614E-2</v>
      </c>
      <c r="F737" s="16" t="str">
        <f>IF(LEFT(Table2[[#This Row],[Time Period]],1)="Q","Quarterly","Annual")</f>
        <v>Annual</v>
      </c>
      <c r="G737" s="6" t="s">
        <v>166</v>
      </c>
      <c r="H737" s="7" t="s">
        <v>180</v>
      </c>
    </row>
    <row r="738" spans="2:8" x14ac:dyDescent="0.25">
      <c r="B738" s="6" t="s">
        <v>155</v>
      </c>
      <c r="C738" s="6" t="s">
        <v>204</v>
      </c>
      <c r="D738" s="6" t="s">
        <v>209</v>
      </c>
      <c r="E738" s="8">
        <f>(E540/E537)^(1/3)-1</f>
        <v>0.26787635864723947</v>
      </c>
      <c r="F738" s="16" t="str">
        <f>IF(LEFT(Table2[[#This Row],[Time Period]],1)="Q","Quarterly","Annual")</f>
        <v>Annual</v>
      </c>
      <c r="G738" s="6" t="s">
        <v>167</v>
      </c>
      <c r="H738" s="7" t="s">
        <v>180</v>
      </c>
    </row>
    <row r="739" spans="2:8" x14ac:dyDescent="0.25">
      <c r="B739" s="6" t="s">
        <v>155</v>
      </c>
      <c r="C739" s="6" t="s">
        <v>205</v>
      </c>
      <c r="D739" s="6" t="s">
        <v>209</v>
      </c>
      <c r="E739" s="8">
        <f t="shared" ref="E739:E752" si="10">(E541/E538)^(1/3)-1</f>
        <v>0.34529728861036468</v>
      </c>
      <c r="F739" s="16" t="str">
        <f>IF(LEFT(Table2[[#This Row],[Time Period]],1)="Q","Quarterly","Annual")</f>
        <v>Annual</v>
      </c>
      <c r="G739" s="6" t="s">
        <v>167</v>
      </c>
      <c r="H739" s="7" t="s">
        <v>180</v>
      </c>
    </row>
    <row r="740" spans="2:8" x14ac:dyDescent="0.25">
      <c r="B740" s="6" t="s">
        <v>155</v>
      </c>
      <c r="C740" s="6" t="s">
        <v>206</v>
      </c>
      <c r="D740" s="6" t="s">
        <v>209</v>
      </c>
      <c r="E740" s="8">
        <f t="shared" si="10"/>
        <v>0.33299993663448202</v>
      </c>
      <c r="F740" s="16" t="str">
        <f>IF(LEFT(Table2[[#This Row],[Time Period]],1)="Q","Quarterly","Annual")</f>
        <v>Annual</v>
      </c>
      <c r="G740" s="6" t="s">
        <v>167</v>
      </c>
      <c r="H740" s="7" t="s">
        <v>180</v>
      </c>
    </row>
    <row r="741" spans="2:8" x14ac:dyDescent="0.25">
      <c r="B741" s="6" t="s">
        <v>155</v>
      </c>
      <c r="C741" s="6" t="s">
        <v>207</v>
      </c>
      <c r="D741" s="6" t="s">
        <v>209</v>
      </c>
      <c r="E741" s="8">
        <f t="shared" si="10"/>
        <v>0.23244715644072222</v>
      </c>
      <c r="F741" s="16" t="str">
        <f>IF(LEFT(Table2[[#This Row],[Time Period]],1)="Q","Quarterly","Annual")</f>
        <v>Annual</v>
      </c>
      <c r="G741" s="6" t="s">
        <v>167</v>
      </c>
      <c r="H741" s="7" t="s">
        <v>180</v>
      </c>
    </row>
    <row r="742" spans="2:8" x14ac:dyDescent="0.25">
      <c r="B742" s="6" t="s">
        <v>155</v>
      </c>
      <c r="C742" s="6" t="s">
        <v>181</v>
      </c>
      <c r="D742" s="6" t="s">
        <v>209</v>
      </c>
      <c r="E742" s="8">
        <f t="shared" si="10"/>
        <v>8.9293142383582325E-2</v>
      </c>
      <c r="F742" s="16" t="str">
        <f>IF(LEFT(Table2[[#This Row],[Time Period]],1)="Q","Quarterly","Annual")</f>
        <v>Annual</v>
      </c>
      <c r="G742" s="6" t="s">
        <v>167</v>
      </c>
      <c r="H742" s="7" t="s">
        <v>180</v>
      </c>
    </row>
    <row r="743" spans="2:8" x14ac:dyDescent="0.25">
      <c r="B743" s="6" t="s">
        <v>155</v>
      </c>
      <c r="C743" s="6" t="s">
        <v>133</v>
      </c>
      <c r="D743" s="6" t="s">
        <v>209</v>
      </c>
      <c r="E743" s="8">
        <f t="shared" si="10"/>
        <v>-2.6565991658536792E-2</v>
      </c>
      <c r="F743" s="16" t="str">
        <f>IF(LEFT(Table2[[#This Row],[Time Period]],1)="Q","Quarterly","Annual")</f>
        <v>Annual</v>
      </c>
      <c r="G743" s="6" t="s">
        <v>167</v>
      </c>
      <c r="H743" s="7" t="s">
        <v>180</v>
      </c>
    </row>
    <row r="744" spans="2:8" x14ac:dyDescent="0.25">
      <c r="B744" s="6" t="s">
        <v>155</v>
      </c>
      <c r="C744" s="6" t="s">
        <v>136</v>
      </c>
      <c r="D744" s="6" t="s">
        <v>209</v>
      </c>
      <c r="E744" s="8">
        <f t="shared" si="10"/>
        <v>-7.9530007603986208E-3</v>
      </c>
      <c r="F744" s="16" t="str">
        <f>IF(LEFT(Table2[[#This Row],[Time Period]],1)="Q","Quarterly","Annual")</f>
        <v>Annual</v>
      </c>
      <c r="G744" s="6" t="s">
        <v>167</v>
      </c>
      <c r="H744" s="7" t="s">
        <v>180</v>
      </c>
    </row>
    <row r="745" spans="2:8" x14ac:dyDescent="0.25">
      <c r="B745" s="6" t="s">
        <v>155</v>
      </c>
      <c r="C745" s="6" t="s">
        <v>137</v>
      </c>
      <c r="D745" s="6" t="s">
        <v>209</v>
      </c>
      <c r="E745" s="8">
        <f t="shared" si="10"/>
        <v>-7.3236215555729789E-3</v>
      </c>
      <c r="F745" s="16" t="str">
        <f>IF(LEFT(Table2[[#This Row],[Time Period]],1)="Q","Quarterly","Annual")</f>
        <v>Annual</v>
      </c>
      <c r="G745" s="6" t="s">
        <v>167</v>
      </c>
      <c r="H745" s="7" t="s">
        <v>180</v>
      </c>
    </row>
    <row r="746" spans="2:8" x14ac:dyDescent="0.25">
      <c r="B746" s="6" t="s">
        <v>155</v>
      </c>
      <c r="C746" s="6" t="s">
        <v>138</v>
      </c>
      <c r="D746" s="6" t="s">
        <v>209</v>
      </c>
      <c r="E746" s="8">
        <f t="shared" si="10"/>
        <v>5.0425067803085311E-2</v>
      </c>
      <c r="F746" s="16" t="str">
        <f>IF(LEFT(Table2[[#This Row],[Time Period]],1)="Q","Quarterly","Annual")</f>
        <v>Annual</v>
      </c>
      <c r="G746" s="6" t="s">
        <v>167</v>
      </c>
      <c r="H746" s="7" t="s">
        <v>180</v>
      </c>
    </row>
    <row r="747" spans="2:8" x14ac:dyDescent="0.25">
      <c r="B747" s="6" t="s">
        <v>155</v>
      </c>
      <c r="C747" s="6" t="s">
        <v>139</v>
      </c>
      <c r="D747" s="6" t="s">
        <v>209</v>
      </c>
      <c r="E747" s="8">
        <f t="shared" si="10"/>
        <v>1.3364358741694948E-2</v>
      </c>
      <c r="F747" s="16" t="str">
        <f>IF(LEFT(Table2[[#This Row],[Time Period]],1)="Q","Quarterly","Annual")</f>
        <v>Annual</v>
      </c>
      <c r="G747" s="6" t="s">
        <v>167</v>
      </c>
      <c r="H747" s="7" t="s">
        <v>180</v>
      </c>
    </row>
    <row r="748" spans="2:8" x14ac:dyDescent="0.25">
      <c r="B748" s="6" t="s">
        <v>155</v>
      </c>
      <c r="C748" s="6" t="s">
        <v>140</v>
      </c>
      <c r="D748" s="6" t="s">
        <v>209</v>
      </c>
      <c r="E748" s="8">
        <f t="shared" si="10"/>
        <v>5.2999122487779493E-2</v>
      </c>
      <c r="F748" s="16" t="str">
        <f>IF(LEFT(Table2[[#This Row],[Time Period]],1)="Q","Quarterly","Annual")</f>
        <v>Annual</v>
      </c>
      <c r="G748" s="6" t="s">
        <v>167</v>
      </c>
      <c r="H748" s="7" t="s">
        <v>180</v>
      </c>
    </row>
    <row r="749" spans="2:8" x14ac:dyDescent="0.25">
      <c r="B749" s="6" t="s">
        <v>155</v>
      </c>
      <c r="C749" s="6" t="s">
        <v>141</v>
      </c>
      <c r="D749" s="6" t="s">
        <v>209</v>
      </c>
      <c r="E749" s="8">
        <f t="shared" si="10"/>
        <v>6.1082602305838174E-2</v>
      </c>
      <c r="F749" s="16" t="str">
        <f>IF(LEFT(Table2[[#This Row],[Time Period]],1)="Q","Quarterly","Annual")</f>
        <v>Annual</v>
      </c>
      <c r="G749" s="6" t="s">
        <v>167</v>
      </c>
      <c r="H749" s="7" t="s">
        <v>180</v>
      </c>
    </row>
    <row r="750" spans="2:8" x14ac:dyDescent="0.25">
      <c r="B750" s="6" t="s">
        <v>155</v>
      </c>
      <c r="C750" s="6" t="s">
        <v>142</v>
      </c>
      <c r="D750" s="6" t="s">
        <v>209</v>
      </c>
      <c r="E750" s="8">
        <f t="shared" si="10"/>
        <v>5.7071472497735476E-2</v>
      </c>
      <c r="F750" s="16" t="str">
        <f>IF(LEFT(Table2[[#This Row],[Time Period]],1)="Q","Quarterly","Annual")</f>
        <v>Annual</v>
      </c>
      <c r="G750" s="6" t="s">
        <v>167</v>
      </c>
      <c r="H750" s="7" t="s">
        <v>180</v>
      </c>
    </row>
    <row r="751" spans="2:8" x14ac:dyDescent="0.25">
      <c r="B751" s="6" t="s">
        <v>155</v>
      </c>
      <c r="C751" s="6" t="s">
        <v>143</v>
      </c>
      <c r="D751" s="6" t="s">
        <v>209</v>
      </c>
      <c r="E751" s="8">
        <f t="shared" si="10"/>
        <v>6.0453431982473216E-2</v>
      </c>
      <c r="F751" s="16" t="str">
        <f>IF(LEFT(Table2[[#This Row],[Time Period]],1)="Q","Quarterly","Annual")</f>
        <v>Annual</v>
      </c>
      <c r="G751" s="6" t="s">
        <v>167</v>
      </c>
      <c r="H751" s="7" t="s">
        <v>180</v>
      </c>
    </row>
    <row r="752" spans="2:8" x14ac:dyDescent="0.25">
      <c r="B752" s="6" t="s">
        <v>155</v>
      </c>
      <c r="C752" s="6" t="s">
        <v>144</v>
      </c>
      <c r="D752" s="6" t="s">
        <v>209</v>
      </c>
      <c r="E752" s="8">
        <f t="shared" si="10"/>
        <v>8.7134191227358437E-2</v>
      </c>
      <c r="F752" s="16" t="str">
        <f>IF(LEFT(Table2[[#This Row],[Time Period]],1)="Q","Quarterly","Annual")</f>
        <v>Annual</v>
      </c>
      <c r="G752" s="6" t="s">
        <v>167</v>
      </c>
      <c r="H752" s="7" t="s">
        <v>180</v>
      </c>
    </row>
    <row r="753" spans="2:8" x14ac:dyDescent="0.25">
      <c r="B753" s="6" t="s">
        <v>155</v>
      </c>
      <c r="C753" s="6" t="s">
        <v>204</v>
      </c>
      <c r="D753" s="6" t="s">
        <v>209</v>
      </c>
      <c r="E753" s="8">
        <f>(E558/E555)^(1/3)-1</f>
        <v>0.70453575175169036</v>
      </c>
      <c r="F753" s="16" t="str">
        <f>IF(LEFT(Table2[[#This Row],[Time Period]],1)="Q","Quarterly","Annual")</f>
        <v>Annual</v>
      </c>
      <c r="G753" s="6" t="s">
        <v>208</v>
      </c>
      <c r="H753" s="7" t="s">
        <v>180</v>
      </c>
    </row>
    <row r="754" spans="2:8" x14ac:dyDescent="0.25">
      <c r="B754" s="6" t="s">
        <v>155</v>
      </c>
      <c r="C754" s="6" t="s">
        <v>205</v>
      </c>
      <c r="D754" s="6" t="s">
        <v>209</v>
      </c>
      <c r="E754" s="8">
        <f t="shared" ref="E754:E767" si="11">(E559/E556)^(1/3)-1</f>
        <v>0.50425857053906942</v>
      </c>
      <c r="F754" s="16" t="str">
        <f>IF(LEFT(Table2[[#This Row],[Time Period]],1)="Q","Quarterly","Annual")</f>
        <v>Annual</v>
      </c>
      <c r="G754" s="6" t="s">
        <v>208</v>
      </c>
      <c r="H754" s="7" t="s">
        <v>180</v>
      </c>
    </row>
    <row r="755" spans="2:8" x14ac:dyDescent="0.25">
      <c r="B755" s="6" t="s">
        <v>155</v>
      </c>
      <c r="C755" s="6" t="s">
        <v>206</v>
      </c>
      <c r="D755" s="6" t="s">
        <v>209</v>
      </c>
      <c r="E755" s="8">
        <f t="shared" si="11"/>
        <v>0.36574841549494219</v>
      </c>
      <c r="F755" s="16" t="str">
        <f>IF(LEFT(Table2[[#This Row],[Time Period]],1)="Q","Quarterly","Annual")</f>
        <v>Annual</v>
      </c>
      <c r="G755" s="6" t="s">
        <v>208</v>
      </c>
      <c r="H755" s="7" t="s">
        <v>180</v>
      </c>
    </row>
    <row r="756" spans="2:8" x14ac:dyDescent="0.25">
      <c r="B756" s="6" t="s">
        <v>155</v>
      </c>
      <c r="C756" s="6" t="s">
        <v>207</v>
      </c>
      <c r="D756" s="6" t="s">
        <v>209</v>
      </c>
      <c r="E756" s="8">
        <f t="shared" si="11"/>
        <v>0.23745812670681032</v>
      </c>
      <c r="F756" s="16" t="str">
        <f>IF(LEFT(Table2[[#This Row],[Time Period]],1)="Q","Quarterly","Annual")</f>
        <v>Annual</v>
      </c>
      <c r="G756" s="6" t="s">
        <v>208</v>
      </c>
      <c r="H756" s="7" t="s">
        <v>180</v>
      </c>
    </row>
    <row r="757" spans="2:8" x14ac:dyDescent="0.25">
      <c r="B757" s="6" t="s">
        <v>155</v>
      </c>
      <c r="C757" s="6" t="s">
        <v>181</v>
      </c>
      <c r="D757" s="6" t="s">
        <v>209</v>
      </c>
      <c r="E757" s="8">
        <f t="shared" si="11"/>
        <v>0.28690394299429411</v>
      </c>
      <c r="F757" s="16" t="str">
        <f>IF(LEFT(Table2[[#This Row],[Time Period]],1)="Q","Quarterly","Annual")</f>
        <v>Annual</v>
      </c>
      <c r="G757" s="6" t="s">
        <v>208</v>
      </c>
      <c r="H757" s="7" t="s">
        <v>180</v>
      </c>
    </row>
    <row r="758" spans="2:8" x14ac:dyDescent="0.25">
      <c r="B758" s="6" t="s">
        <v>155</v>
      </c>
      <c r="C758" s="6" t="s">
        <v>133</v>
      </c>
      <c r="D758" s="6" t="s">
        <v>209</v>
      </c>
      <c r="E758" s="8">
        <f t="shared" si="11"/>
        <v>0.22417779895892953</v>
      </c>
      <c r="F758" s="16" t="str">
        <f>IF(LEFT(Table2[[#This Row],[Time Period]],1)="Q","Quarterly","Annual")</f>
        <v>Annual</v>
      </c>
      <c r="G758" s="6" t="s">
        <v>208</v>
      </c>
      <c r="H758" s="7" t="s">
        <v>180</v>
      </c>
    </row>
    <row r="759" spans="2:8" x14ac:dyDescent="0.25">
      <c r="B759" s="6" t="s">
        <v>155</v>
      </c>
      <c r="C759" s="6" t="s">
        <v>136</v>
      </c>
      <c r="D759" s="6" t="s">
        <v>209</v>
      </c>
      <c r="E759" s="8">
        <f t="shared" si="11"/>
        <v>0.12210706170063723</v>
      </c>
      <c r="F759" s="16" t="str">
        <f>IF(LEFT(Table2[[#This Row],[Time Period]],1)="Q","Quarterly","Annual")</f>
        <v>Annual</v>
      </c>
      <c r="G759" s="6" t="s">
        <v>208</v>
      </c>
      <c r="H759" s="7" t="s">
        <v>180</v>
      </c>
    </row>
    <row r="760" spans="2:8" x14ac:dyDescent="0.25">
      <c r="B760" s="6" t="s">
        <v>155</v>
      </c>
      <c r="C760" s="6" t="s">
        <v>137</v>
      </c>
      <c r="D760" s="6" t="s">
        <v>209</v>
      </c>
      <c r="E760" s="8">
        <f t="shared" si="11"/>
        <v>0.12372290393392427</v>
      </c>
      <c r="F760" s="16" t="str">
        <f>IF(LEFT(Table2[[#This Row],[Time Period]],1)="Q","Quarterly","Annual")</f>
        <v>Annual</v>
      </c>
      <c r="G760" s="6" t="s">
        <v>208</v>
      </c>
      <c r="H760" s="7" t="s">
        <v>180</v>
      </c>
    </row>
    <row r="761" spans="2:8" x14ac:dyDescent="0.25">
      <c r="B761" s="6" t="s">
        <v>155</v>
      </c>
      <c r="C761" s="6" t="s">
        <v>138</v>
      </c>
      <c r="D761" s="6" t="s">
        <v>209</v>
      </c>
      <c r="E761" s="8">
        <f t="shared" si="11"/>
        <v>0.21221982805355277</v>
      </c>
      <c r="F761" s="16" t="str">
        <f>IF(LEFT(Table2[[#This Row],[Time Period]],1)="Q","Quarterly","Annual")</f>
        <v>Annual</v>
      </c>
      <c r="G761" s="6" t="s">
        <v>208</v>
      </c>
      <c r="H761" s="7" t="s">
        <v>180</v>
      </c>
    </row>
    <row r="762" spans="2:8" x14ac:dyDescent="0.25">
      <c r="B762" s="6" t="s">
        <v>155</v>
      </c>
      <c r="C762" s="6" t="s">
        <v>139</v>
      </c>
      <c r="D762" s="6" t="s">
        <v>209</v>
      </c>
      <c r="E762" s="8">
        <f t="shared" si="11"/>
        <v>0.26653297128628184</v>
      </c>
      <c r="F762" s="16" t="str">
        <f>IF(LEFT(Table2[[#This Row],[Time Period]],1)="Q","Quarterly","Annual")</f>
        <v>Annual</v>
      </c>
      <c r="G762" s="6" t="s">
        <v>208</v>
      </c>
      <c r="H762" s="7" t="s">
        <v>180</v>
      </c>
    </row>
    <row r="763" spans="2:8" x14ac:dyDescent="0.25">
      <c r="B763" s="6" t="s">
        <v>155</v>
      </c>
      <c r="C763" s="6" t="s">
        <v>140</v>
      </c>
      <c r="D763" s="6" t="s">
        <v>209</v>
      </c>
      <c r="E763" s="8">
        <f t="shared" si="11"/>
        <v>0.21722625567396614</v>
      </c>
      <c r="F763" s="16" t="str">
        <f>IF(LEFT(Table2[[#This Row],[Time Period]],1)="Q","Quarterly","Annual")</f>
        <v>Annual</v>
      </c>
      <c r="G763" s="6" t="s">
        <v>208</v>
      </c>
      <c r="H763" s="7" t="s">
        <v>180</v>
      </c>
    </row>
    <row r="764" spans="2:8" x14ac:dyDescent="0.25">
      <c r="B764" s="6" t="s">
        <v>155</v>
      </c>
      <c r="C764" s="6" t="s">
        <v>141</v>
      </c>
      <c r="D764" s="6" t="s">
        <v>209</v>
      </c>
      <c r="E764" s="8">
        <f t="shared" si="11"/>
        <v>0.13747564452793237</v>
      </c>
      <c r="F764" s="16" t="str">
        <f>IF(LEFT(Table2[[#This Row],[Time Period]],1)="Q","Quarterly","Annual")</f>
        <v>Annual</v>
      </c>
      <c r="G764" s="6" t="s">
        <v>208</v>
      </c>
      <c r="H764" s="7" t="s">
        <v>180</v>
      </c>
    </row>
    <row r="765" spans="2:8" x14ac:dyDescent="0.25">
      <c r="B765" s="6" t="s">
        <v>155</v>
      </c>
      <c r="C765" s="6" t="s">
        <v>142</v>
      </c>
      <c r="D765" s="6" t="s">
        <v>209</v>
      </c>
      <c r="E765" s="8">
        <f t="shared" si="11"/>
        <v>3.2449873205215196E-2</v>
      </c>
      <c r="F765" s="16" t="str">
        <f>IF(LEFT(Table2[[#This Row],[Time Period]],1)="Q","Quarterly","Annual")</f>
        <v>Annual</v>
      </c>
      <c r="G765" s="6" t="s">
        <v>208</v>
      </c>
      <c r="H765" s="7" t="s">
        <v>180</v>
      </c>
    </row>
    <row r="766" spans="2:8" x14ac:dyDescent="0.25">
      <c r="B766" s="6" t="s">
        <v>155</v>
      </c>
      <c r="C766" s="6" t="s">
        <v>143</v>
      </c>
      <c r="D766" s="6" t="s">
        <v>209</v>
      </c>
      <c r="E766" s="8">
        <f t="shared" si="11"/>
        <v>6.9435283320855579E-3</v>
      </c>
      <c r="F766" s="16" t="str">
        <f>IF(LEFT(Table2[[#This Row],[Time Period]],1)="Q","Quarterly","Annual")</f>
        <v>Annual</v>
      </c>
      <c r="G766" s="6" t="s">
        <v>208</v>
      </c>
      <c r="H766" s="7" t="s">
        <v>180</v>
      </c>
    </row>
    <row r="767" spans="2:8" x14ac:dyDescent="0.25">
      <c r="B767" s="6" t="s">
        <v>155</v>
      </c>
      <c r="C767" s="6" t="s">
        <v>144</v>
      </c>
      <c r="D767" s="6" t="s">
        <v>209</v>
      </c>
      <c r="E767" s="8">
        <f t="shared" si="11"/>
        <v>7.0985273160986129E-2</v>
      </c>
      <c r="F767" s="16" t="str">
        <f>IF(LEFT(Table2[[#This Row],[Time Period]],1)="Q","Quarterly","Annual")</f>
        <v>Annual</v>
      </c>
      <c r="G767" s="6" t="s">
        <v>208</v>
      </c>
      <c r="H767" s="7" t="s">
        <v>180</v>
      </c>
    </row>
    <row r="768" spans="2:8" x14ac:dyDescent="0.25">
      <c r="B768" s="6" t="s">
        <v>155</v>
      </c>
      <c r="C768" s="6" t="s">
        <v>204</v>
      </c>
      <c r="D768" s="6" t="s">
        <v>209</v>
      </c>
      <c r="E768" s="8">
        <f>(E576/E573)^(1/3)-1</f>
        <v>0.13300446366303342</v>
      </c>
      <c r="F768" s="16" t="str">
        <f>IF(LEFT(Table2[[#This Row],[Time Period]],1)="Q","Quarterly","Annual")</f>
        <v>Annual</v>
      </c>
      <c r="G768" s="6" t="s">
        <v>169</v>
      </c>
      <c r="H768" s="7" t="s">
        <v>180</v>
      </c>
    </row>
    <row r="769" spans="2:8" x14ac:dyDescent="0.25">
      <c r="B769" s="6" t="s">
        <v>155</v>
      </c>
      <c r="C769" s="6" t="s">
        <v>205</v>
      </c>
      <c r="D769" s="6" t="s">
        <v>209</v>
      </c>
      <c r="E769" s="8">
        <f t="shared" ref="E769:E782" si="12">(E577/E574)^(1/3)-1</f>
        <v>0.18132785027536924</v>
      </c>
      <c r="F769" s="16" t="str">
        <f>IF(LEFT(Table2[[#This Row],[Time Period]],1)="Q","Quarterly","Annual")</f>
        <v>Annual</v>
      </c>
      <c r="G769" s="6" t="s">
        <v>169</v>
      </c>
      <c r="H769" s="7" t="s">
        <v>180</v>
      </c>
    </row>
    <row r="770" spans="2:8" x14ac:dyDescent="0.25">
      <c r="B770" s="6" t="s">
        <v>155</v>
      </c>
      <c r="C770" s="6" t="s">
        <v>206</v>
      </c>
      <c r="D770" s="6" t="s">
        <v>209</v>
      </c>
      <c r="E770" s="8">
        <f t="shared" si="12"/>
        <v>0.19044613060516991</v>
      </c>
      <c r="F770" s="16" t="str">
        <f>IF(LEFT(Table2[[#This Row],[Time Period]],1)="Q","Quarterly","Annual")</f>
        <v>Annual</v>
      </c>
      <c r="G770" s="6" t="s">
        <v>169</v>
      </c>
      <c r="H770" s="7" t="s">
        <v>180</v>
      </c>
    </row>
    <row r="771" spans="2:8" x14ac:dyDescent="0.25">
      <c r="B771" s="6" t="s">
        <v>155</v>
      </c>
      <c r="C771" s="6" t="s">
        <v>207</v>
      </c>
      <c r="D771" s="6" t="s">
        <v>209</v>
      </c>
      <c r="E771" s="8">
        <f t="shared" si="12"/>
        <v>0.11940950817729212</v>
      </c>
      <c r="F771" s="16" t="str">
        <f>IF(LEFT(Table2[[#This Row],[Time Period]],1)="Q","Quarterly","Annual")</f>
        <v>Annual</v>
      </c>
      <c r="G771" s="6" t="s">
        <v>169</v>
      </c>
      <c r="H771" s="7" t="s">
        <v>180</v>
      </c>
    </row>
    <row r="772" spans="2:8" x14ac:dyDescent="0.25">
      <c r="B772" s="6" t="s">
        <v>155</v>
      </c>
      <c r="C772" s="6" t="s">
        <v>181</v>
      </c>
      <c r="D772" s="6" t="s">
        <v>209</v>
      </c>
      <c r="E772" s="8">
        <f t="shared" si="12"/>
        <v>0.13989326135219793</v>
      </c>
      <c r="F772" s="16" t="str">
        <f>IF(LEFT(Table2[[#This Row],[Time Period]],1)="Q","Quarterly","Annual")</f>
        <v>Annual</v>
      </c>
      <c r="G772" s="6" t="s">
        <v>169</v>
      </c>
      <c r="H772" s="7" t="s">
        <v>180</v>
      </c>
    </row>
    <row r="773" spans="2:8" x14ac:dyDescent="0.25">
      <c r="B773" s="6" t="s">
        <v>155</v>
      </c>
      <c r="C773" s="6" t="s">
        <v>133</v>
      </c>
      <c r="D773" s="6" t="s">
        <v>209</v>
      </c>
      <c r="E773" s="8">
        <f t="shared" si="12"/>
        <v>0.17546788035697558</v>
      </c>
      <c r="F773" s="16" t="str">
        <f>IF(LEFT(Table2[[#This Row],[Time Period]],1)="Q","Quarterly","Annual")</f>
        <v>Annual</v>
      </c>
      <c r="G773" s="6" t="s">
        <v>169</v>
      </c>
      <c r="H773" s="7" t="s">
        <v>180</v>
      </c>
    </row>
    <row r="774" spans="2:8" x14ac:dyDescent="0.25">
      <c r="B774" s="6" t="s">
        <v>155</v>
      </c>
      <c r="C774" s="6" t="s">
        <v>136</v>
      </c>
      <c r="D774" s="6" t="s">
        <v>209</v>
      </c>
      <c r="E774" s="8">
        <f t="shared" si="12"/>
        <v>0.18347797153309076</v>
      </c>
      <c r="F774" s="16" t="str">
        <f>IF(LEFT(Table2[[#This Row],[Time Period]],1)="Q","Quarterly","Annual")</f>
        <v>Annual</v>
      </c>
      <c r="G774" s="6" t="s">
        <v>169</v>
      </c>
      <c r="H774" s="7" t="s">
        <v>180</v>
      </c>
    </row>
    <row r="775" spans="2:8" x14ac:dyDescent="0.25">
      <c r="B775" s="6" t="s">
        <v>155</v>
      </c>
      <c r="C775" s="6" t="s">
        <v>137</v>
      </c>
      <c r="D775" s="6" t="s">
        <v>209</v>
      </c>
      <c r="E775" s="8">
        <f t="shared" si="12"/>
        <v>0.14831707586974119</v>
      </c>
      <c r="F775" s="16" t="str">
        <f>IF(LEFT(Table2[[#This Row],[Time Period]],1)="Q","Quarterly","Annual")</f>
        <v>Annual</v>
      </c>
      <c r="G775" s="6" t="s">
        <v>169</v>
      </c>
      <c r="H775" s="7" t="s">
        <v>180</v>
      </c>
    </row>
    <row r="776" spans="2:8" x14ac:dyDescent="0.25">
      <c r="B776" s="6" t="s">
        <v>155</v>
      </c>
      <c r="C776" s="6" t="s">
        <v>138</v>
      </c>
      <c r="D776" s="6" t="s">
        <v>209</v>
      </c>
      <c r="E776" s="8">
        <f t="shared" si="12"/>
        <v>0.10172854628676054</v>
      </c>
      <c r="F776" s="16" t="str">
        <f>IF(LEFT(Table2[[#This Row],[Time Period]],1)="Q","Quarterly","Annual")</f>
        <v>Annual</v>
      </c>
      <c r="G776" s="6" t="s">
        <v>169</v>
      </c>
      <c r="H776" s="7" t="s">
        <v>180</v>
      </c>
    </row>
    <row r="777" spans="2:8" x14ac:dyDescent="0.25">
      <c r="B777" s="6" t="s">
        <v>155</v>
      </c>
      <c r="C777" s="6" t="s">
        <v>139</v>
      </c>
      <c r="D777" s="6" t="s">
        <v>209</v>
      </c>
      <c r="E777" s="8">
        <f t="shared" si="12"/>
        <v>0.1215499543455365</v>
      </c>
      <c r="F777" s="16" t="str">
        <f>IF(LEFT(Table2[[#This Row],[Time Period]],1)="Q","Quarterly","Annual")</f>
        <v>Annual</v>
      </c>
      <c r="G777" s="6" t="s">
        <v>169</v>
      </c>
      <c r="H777" s="7" t="s">
        <v>180</v>
      </c>
    </row>
    <row r="778" spans="2:8" x14ac:dyDescent="0.25">
      <c r="B778" s="6" t="s">
        <v>155</v>
      </c>
      <c r="C778" s="6" t="s">
        <v>140</v>
      </c>
      <c r="D778" s="6" t="s">
        <v>209</v>
      </c>
      <c r="E778" s="8">
        <f t="shared" si="12"/>
        <v>0.12106779353195818</v>
      </c>
      <c r="F778" s="16" t="str">
        <f>IF(LEFT(Table2[[#This Row],[Time Period]],1)="Q","Quarterly","Annual")</f>
        <v>Annual</v>
      </c>
      <c r="G778" s="6" t="s">
        <v>169</v>
      </c>
      <c r="H778" s="7" t="s">
        <v>180</v>
      </c>
    </row>
    <row r="779" spans="2:8" x14ac:dyDescent="0.25">
      <c r="B779" s="6" t="s">
        <v>155</v>
      </c>
      <c r="C779" s="6" t="s">
        <v>141</v>
      </c>
      <c r="D779" s="6" t="s">
        <v>209</v>
      </c>
      <c r="E779" s="8">
        <f t="shared" si="12"/>
        <v>0.12078257477279419</v>
      </c>
      <c r="F779" s="16" t="str">
        <f>IF(LEFT(Table2[[#This Row],[Time Period]],1)="Q","Quarterly","Annual")</f>
        <v>Annual</v>
      </c>
      <c r="G779" s="6" t="s">
        <v>169</v>
      </c>
      <c r="H779" s="7" t="s">
        <v>180</v>
      </c>
    </row>
    <row r="780" spans="2:8" x14ac:dyDescent="0.25">
      <c r="B780" s="6" t="s">
        <v>155</v>
      </c>
      <c r="C780" s="6" t="s">
        <v>142</v>
      </c>
      <c r="D780" s="6" t="s">
        <v>209</v>
      </c>
      <c r="E780" s="8">
        <f t="shared" si="12"/>
        <v>5.3302734616377911E-2</v>
      </c>
      <c r="F780" s="16" t="str">
        <f>IF(LEFT(Table2[[#This Row],[Time Period]],1)="Q","Quarterly","Annual")</f>
        <v>Annual</v>
      </c>
      <c r="G780" s="6" t="s">
        <v>169</v>
      </c>
      <c r="H780" s="7" t="s">
        <v>180</v>
      </c>
    </row>
    <row r="781" spans="2:8" x14ac:dyDescent="0.25">
      <c r="B781" s="6" t="s">
        <v>155</v>
      </c>
      <c r="C781" s="6" t="s">
        <v>143</v>
      </c>
      <c r="D781" s="6" t="s">
        <v>209</v>
      </c>
      <c r="E781" s="8">
        <f t="shared" si="12"/>
        <v>1.2706337142108781E-2</v>
      </c>
      <c r="F781" s="16" t="str">
        <f>IF(LEFT(Table2[[#This Row],[Time Period]],1)="Q","Quarterly","Annual")</f>
        <v>Annual</v>
      </c>
      <c r="G781" s="6" t="s">
        <v>169</v>
      </c>
      <c r="H781" s="7" t="s">
        <v>180</v>
      </c>
    </row>
    <row r="782" spans="2:8" x14ac:dyDescent="0.25">
      <c r="B782" s="6" t="s">
        <v>155</v>
      </c>
      <c r="C782" s="6" t="s">
        <v>144</v>
      </c>
      <c r="D782" s="6" t="s">
        <v>209</v>
      </c>
      <c r="E782" s="8">
        <f t="shared" si="12"/>
        <v>4.0698748836860199E-2</v>
      </c>
      <c r="F782" s="16" t="str">
        <f>IF(LEFT(Table2[[#This Row],[Time Period]],1)="Q","Quarterly","Annual")</f>
        <v>Annual</v>
      </c>
      <c r="G782" s="6" t="s">
        <v>169</v>
      </c>
      <c r="H782" s="7" t="s">
        <v>180</v>
      </c>
    </row>
    <row r="783" spans="2:8" x14ac:dyDescent="0.25">
      <c r="B783" s="6" t="s">
        <v>155</v>
      </c>
      <c r="C783" s="6" t="s">
        <v>206</v>
      </c>
      <c r="D783" s="6" t="s">
        <v>210</v>
      </c>
      <c r="E783" s="8">
        <f>(E578/E573)^(1/5)-1</f>
        <v>0.12887488270343606</v>
      </c>
      <c r="F783" s="16" t="str">
        <f>IF(LEFT(Table2[[#This Row],[Time Period]],1)="Q","Quarterly","Annual")</f>
        <v>Annual</v>
      </c>
      <c r="G783" s="6" t="s">
        <v>168</v>
      </c>
      <c r="H783" s="7" t="s">
        <v>180</v>
      </c>
    </row>
    <row r="784" spans="2:8" x14ac:dyDescent="0.25">
      <c r="B784" s="6" t="s">
        <v>155</v>
      </c>
      <c r="C784" s="6" t="s">
        <v>207</v>
      </c>
      <c r="D784" s="6" t="s">
        <v>210</v>
      </c>
      <c r="E784" s="8">
        <f t="shared" ref="E784:E795" si="13">(E579/E574)^(1/5)-1</f>
        <v>0.14867817247459914</v>
      </c>
      <c r="F784" s="16" t="str">
        <f>IF(LEFT(Table2[[#This Row],[Time Period]],1)="Q","Quarterly","Annual")</f>
        <v>Annual</v>
      </c>
      <c r="G784" s="6" t="s">
        <v>168</v>
      </c>
      <c r="H784" s="7" t="s">
        <v>180</v>
      </c>
    </row>
    <row r="785" spans="2:8" x14ac:dyDescent="0.25">
      <c r="B785" s="6" t="s">
        <v>155</v>
      </c>
      <c r="C785" s="6" t="s">
        <v>181</v>
      </c>
      <c r="D785" s="6" t="s">
        <v>210</v>
      </c>
      <c r="E785" s="8">
        <f t="shared" si="13"/>
        <v>0.18046961987410182</v>
      </c>
      <c r="F785" s="16" t="str">
        <f>IF(LEFT(Table2[[#This Row],[Time Period]],1)="Q","Quarterly","Annual")</f>
        <v>Annual</v>
      </c>
      <c r="G785" s="6" t="s">
        <v>168</v>
      </c>
      <c r="H785" s="7" t="s">
        <v>180</v>
      </c>
    </row>
    <row r="786" spans="2:8" x14ac:dyDescent="0.25">
      <c r="B786" s="6" t="s">
        <v>155</v>
      </c>
      <c r="C786" s="6" t="s">
        <v>133</v>
      </c>
      <c r="D786" s="6" t="s">
        <v>210</v>
      </c>
      <c r="E786" s="8">
        <f t="shared" si="13"/>
        <v>0.15407304496639584</v>
      </c>
      <c r="F786" s="16" t="str">
        <f>IF(LEFT(Table2[[#This Row],[Time Period]],1)="Q","Quarterly","Annual")</f>
        <v>Annual</v>
      </c>
      <c r="G786" s="6" t="s">
        <v>168</v>
      </c>
      <c r="H786" s="7" t="s">
        <v>180</v>
      </c>
    </row>
    <row r="787" spans="2:8" x14ac:dyDescent="0.25">
      <c r="B787" s="6" t="s">
        <v>155</v>
      </c>
      <c r="C787" s="6" t="s">
        <v>136</v>
      </c>
      <c r="D787" s="6" t="s">
        <v>210</v>
      </c>
      <c r="E787" s="8">
        <f t="shared" si="13"/>
        <v>0.14993213380422188</v>
      </c>
      <c r="F787" s="16" t="str">
        <f>IF(LEFT(Table2[[#This Row],[Time Period]],1)="Q","Quarterly","Annual")</f>
        <v>Annual</v>
      </c>
      <c r="G787" s="6" t="s">
        <v>168</v>
      </c>
      <c r="H787" s="7" t="s">
        <v>180</v>
      </c>
    </row>
    <row r="788" spans="2:8" x14ac:dyDescent="0.25">
      <c r="B788" s="6" t="s">
        <v>155</v>
      </c>
      <c r="C788" s="6" t="s">
        <v>137</v>
      </c>
      <c r="D788" s="6" t="s">
        <v>210</v>
      </c>
      <c r="E788" s="8">
        <f t="shared" si="13"/>
        <v>0.15522361960291531</v>
      </c>
      <c r="F788" s="16" t="str">
        <f>IF(LEFT(Table2[[#This Row],[Time Period]],1)="Q","Quarterly","Annual")</f>
        <v>Annual</v>
      </c>
      <c r="G788" s="6" t="s">
        <v>168</v>
      </c>
      <c r="H788" s="7" t="s">
        <v>180</v>
      </c>
    </row>
    <row r="789" spans="2:8" x14ac:dyDescent="0.25">
      <c r="B789" s="6" t="s">
        <v>155</v>
      </c>
      <c r="C789" s="6" t="s">
        <v>138</v>
      </c>
      <c r="D789" s="6" t="s">
        <v>210</v>
      </c>
      <c r="E789" s="8">
        <f t="shared" si="13"/>
        <v>0.14310115643267918</v>
      </c>
      <c r="F789" s="16" t="str">
        <f>IF(LEFT(Table2[[#This Row],[Time Period]],1)="Q","Quarterly","Annual")</f>
        <v>Annual</v>
      </c>
      <c r="G789" s="6" t="s">
        <v>168</v>
      </c>
      <c r="H789" s="7" t="s">
        <v>180</v>
      </c>
    </row>
    <row r="790" spans="2:8" x14ac:dyDescent="0.25">
      <c r="B790" s="6" t="s">
        <v>155</v>
      </c>
      <c r="C790" s="6" t="s">
        <v>139</v>
      </c>
      <c r="D790" s="6" t="s">
        <v>210</v>
      </c>
      <c r="E790" s="8">
        <f t="shared" si="13"/>
        <v>0.13879321665086586</v>
      </c>
      <c r="F790" s="16" t="str">
        <f>IF(LEFT(Table2[[#This Row],[Time Period]],1)="Q","Quarterly","Annual")</f>
        <v>Annual</v>
      </c>
      <c r="G790" s="6" t="s">
        <v>168</v>
      </c>
      <c r="H790" s="7" t="s">
        <v>180</v>
      </c>
    </row>
    <row r="791" spans="2:8" x14ac:dyDescent="0.25">
      <c r="B791" s="6" t="s">
        <v>155</v>
      </c>
      <c r="C791" s="6" t="s">
        <v>140</v>
      </c>
      <c r="D791" s="6" t="s">
        <v>210</v>
      </c>
      <c r="E791" s="8">
        <f t="shared" si="13"/>
        <v>0.12284219793573303</v>
      </c>
      <c r="F791" s="16" t="str">
        <f>IF(LEFT(Table2[[#This Row],[Time Period]],1)="Q","Quarterly","Annual")</f>
        <v>Annual</v>
      </c>
      <c r="G791" s="6" t="s">
        <v>168</v>
      </c>
      <c r="H791" s="7" t="s">
        <v>180</v>
      </c>
    </row>
    <row r="792" spans="2:8" x14ac:dyDescent="0.25">
      <c r="B792" s="6" t="s">
        <v>155</v>
      </c>
      <c r="C792" s="6" t="s">
        <v>141</v>
      </c>
      <c r="D792" s="6" t="s">
        <v>210</v>
      </c>
      <c r="E792" s="8">
        <f t="shared" si="13"/>
        <v>0.10637251684251869</v>
      </c>
      <c r="F792" s="16" t="str">
        <f>IF(LEFT(Table2[[#This Row],[Time Period]],1)="Q","Quarterly","Annual")</f>
        <v>Annual</v>
      </c>
      <c r="G792" s="6" t="s">
        <v>168</v>
      </c>
      <c r="H792" s="7" t="s">
        <v>180</v>
      </c>
    </row>
    <row r="793" spans="2:8" x14ac:dyDescent="0.25">
      <c r="B793" s="6" t="s">
        <v>155</v>
      </c>
      <c r="C793" s="6" t="s">
        <v>142</v>
      </c>
      <c r="D793" s="6" t="s">
        <v>210</v>
      </c>
      <c r="E793" s="8">
        <f t="shared" si="13"/>
        <v>8.1283821020609492E-2</v>
      </c>
      <c r="F793" s="16" t="str">
        <f>IF(LEFT(Table2[[#This Row],[Time Period]],1)="Q","Quarterly","Annual")</f>
        <v>Annual</v>
      </c>
      <c r="G793" s="6" t="s">
        <v>168</v>
      </c>
      <c r="H793" s="7" t="s">
        <v>180</v>
      </c>
    </row>
    <row r="794" spans="2:8" x14ac:dyDescent="0.25">
      <c r="B794" s="6" t="s">
        <v>155</v>
      </c>
      <c r="C794" s="6" t="s">
        <v>143</v>
      </c>
      <c r="D794" s="6" t="s">
        <v>210</v>
      </c>
      <c r="E794" s="8">
        <f t="shared" si="13"/>
        <v>6.7490652543111596E-2</v>
      </c>
      <c r="F794" s="16" t="str">
        <f>IF(LEFT(Table2[[#This Row],[Time Period]],1)="Q","Quarterly","Annual")</f>
        <v>Annual</v>
      </c>
      <c r="G794" s="6" t="s">
        <v>168</v>
      </c>
      <c r="H794" s="7" t="s">
        <v>180</v>
      </c>
    </row>
    <row r="795" spans="2:8" x14ac:dyDescent="0.25">
      <c r="B795" s="6" t="s">
        <v>155</v>
      </c>
      <c r="C795" s="6" t="s">
        <v>144</v>
      </c>
      <c r="D795" s="6" t="s">
        <v>210</v>
      </c>
      <c r="E795" s="8">
        <f t="shared" si="13"/>
        <v>5.7804049528621615E-2</v>
      </c>
      <c r="F795" s="16" t="str">
        <f>IF(LEFT(Table2[[#This Row],[Time Period]],1)="Q","Quarterly","Annual")</f>
        <v>Annual</v>
      </c>
      <c r="G795" s="6" t="s">
        <v>168</v>
      </c>
      <c r="H795" s="7" t="s">
        <v>180</v>
      </c>
    </row>
    <row r="796" spans="2:8" x14ac:dyDescent="0.25">
      <c r="B796" s="6" t="s">
        <v>155</v>
      </c>
      <c r="C796" s="6" t="s">
        <v>206</v>
      </c>
      <c r="D796" s="6" t="s">
        <v>210</v>
      </c>
      <c r="E796" s="8">
        <f>(E506/E501)^(1/5)-1</f>
        <v>0.10488242229330669</v>
      </c>
      <c r="F796" s="16" t="str">
        <f>IF(LEFT(Table2[[#This Row],[Time Period]],1)="Q","Quarterly","Annual")</f>
        <v>Annual</v>
      </c>
      <c r="G796" s="6" t="s">
        <v>165</v>
      </c>
      <c r="H796" s="7" t="s">
        <v>180</v>
      </c>
    </row>
    <row r="797" spans="2:8" x14ac:dyDescent="0.25">
      <c r="B797" s="6" t="s">
        <v>155</v>
      </c>
      <c r="C797" s="6" t="s">
        <v>207</v>
      </c>
      <c r="D797" s="6" t="s">
        <v>210</v>
      </c>
      <c r="E797" s="8">
        <f t="shared" ref="E797:E808" si="14">(E507/E502)^(1/5)-1</f>
        <v>9.7765129976872478E-2</v>
      </c>
      <c r="F797" s="16" t="str">
        <f>IF(LEFT(Table2[[#This Row],[Time Period]],1)="Q","Quarterly","Annual")</f>
        <v>Annual</v>
      </c>
      <c r="G797" s="6" t="s">
        <v>165</v>
      </c>
      <c r="H797" s="7" t="s">
        <v>180</v>
      </c>
    </row>
    <row r="798" spans="2:8" x14ac:dyDescent="0.25">
      <c r="B798" s="6" t="s">
        <v>155</v>
      </c>
      <c r="C798" s="6" t="s">
        <v>181</v>
      </c>
      <c r="D798" s="6" t="s">
        <v>210</v>
      </c>
      <c r="E798" s="8">
        <f t="shared" si="14"/>
        <v>0.10593551684407854</v>
      </c>
      <c r="F798" s="16" t="str">
        <f>IF(LEFT(Table2[[#This Row],[Time Period]],1)="Q","Quarterly","Annual")</f>
        <v>Annual</v>
      </c>
      <c r="G798" s="6" t="s">
        <v>165</v>
      </c>
      <c r="H798" s="7" t="s">
        <v>180</v>
      </c>
    </row>
    <row r="799" spans="2:8" x14ac:dyDescent="0.25">
      <c r="B799" s="6" t="s">
        <v>155</v>
      </c>
      <c r="C799" s="6" t="s">
        <v>133</v>
      </c>
      <c r="D799" s="6" t="s">
        <v>210</v>
      </c>
      <c r="E799" s="8">
        <f t="shared" si="14"/>
        <v>0.11895994028471812</v>
      </c>
      <c r="F799" s="16" t="str">
        <f>IF(LEFT(Table2[[#This Row],[Time Period]],1)="Q","Quarterly","Annual")</f>
        <v>Annual</v>
      </c>
      <c r="G799" s="6" t="s">
        <v>165</v>
      </c>
      <c r="H799" s="7" t="s">
        <v>180</v>
      </c>
    </row>
    <row r="800" spans="2:8" x14ac:dyDescent="0.25">
      <c r="B800" s="6" t="s">
        <v>155</v>
      </c>
      <c r="C800" s="6" t="s">
        <v>136</v>
      </c>
      <c r="D800" s="6" t="s">
        <v>210</v>
      </c>
      <c r="E800" s="8">
        <f t="shared" si="14"/>
        <v>0.12216692451386568</v>
      </c>
      <c r="F800" s="16" t="str">
        <f>IF(LEFT(Table2[[#This Row],[Time Period]],1)="Q","Quarterly","Annual")</f>
        <v>Annual</v>
      </c>
      <c r="G800" s="6" t="s">
        <v>165</v>
      </c>
      <c r="H800" s="7" t="s">
        <v>180</v>
      </c>
    </row>
    <row r="801" spans="2:8" x14ac:dyDescent="0.25">
      <c r="B801" s="6" t="s">
        <v>155</v>
      </c>
      <c r="C801" s="6" t="s">
        <v>137</v>
      </c>
      <c r="D801" s="6" t="s">
        <v>210</v>
      </c>
      <c r="E801" s="8">
        <f t="shared" si="14"/>
        <v>0.11958640144803212</v>
      </c>
      <c r="F801" s="16" t="str">
        <f>IF(LEFT(Table2[[#This Row],[Time Period]],1)="Q","Quarterly","Annual")</f>
        <v>Annual</v>
      </c>
      <c r="G801" s="6" t="s">
        <v>165</v>
      </c>
      <c r="H801" s="7" t="s">
        <v>180</v>
      </c>
    </row>
    <row r="802" spans="2:8" x14ac:dyDescent="0.25">
      <c r="B802" s="6" t="s">
        <v>155</v>
      </c>
      <c r="C802" s="6" t="s">
        <v>138</v>
      </c>
      <c r="D802" s="6" t="s">
        <v>210</v>
      </c>
      <c r="E802" s="8">
        <f t="shared" si="14"/>
        <v>0.13627171580154518</v>
      </c>
      <c r="F802" s="16" t="str">
        <f>IF(LEFT(Table2[[#This Row],[Time Period]],1)="Q","Quarterly","Annual")</f>
        <v>Annual</v>
      </c>
      <c r="G802" s="6" t="s">
        <v>165</v>
      </c>
      <c r="H802" s="7" t="s">
        <v>180</v>
      </c>
    </row>
    <row r="803" spans="2:8" x14ac:dyDescent="0.25">
      <c r="B803" s="6" t="s">
        <v>155</v>
      </c>
      <c r="C803" s="6" t="s">
        <v>139</v>
      </c>
      <c r="D803" s="6" t="s">
        <v>210</v>
      </c>
      <c r="E803" s="8">
        <f t="shared" si="14"/>
        <v>0.14062533712471526</v>
      </c>
      <c r="F803" s="16" t="str">
        <f>IF(LEFT(Table2[[#This Row],[Time Period]],1)="Q","Quarterly","Annual")</f>
        <v>Annual</v>
      </c>
      <c r="G803" s="6" t="s">
        <v>165</v>
      </c>
      <c r="H803" s="7" t="s">
        <v>180</v>
      </c>
    </row>
    <row r="804" spans="2:8" x14ac:dyDescent="0.25">
      <c r="B804" s="6" t="s">
        <v>155</v>
      </c>
      <c r="C804" s="6" t="s">
        <v>140</v>
      </c>
      <c r="D804" s="6" t="s">
        <v>210</v>
      </c>
      <c r="E804" s="8">
        <f t="shared" si="14"/>
        <v>0.11955484282804418</v>
      </c>
      <c r="F804" s="16" t="str">
        <f>IF(LEFT(Table2[[#This Row],[Time Period]],1)="Q","Quarterly","Annual")</f>
        <v>Annual</v>
      </c>
      <c r="G804" s="6" t="s">
        <v>165</v>
      </c>
      <c r="H804" s="7" t="s">
        <v>180</v>
      </c>
    </row>
    <row r="805" spans="2:8" x14ac:dyDescent="0.25">
      <c r="B805" s="6" t="s">
        <v>155</v>
      </c>
      <c r="C805" s="6" t="s">
        <v>141</v>
      </c>
      <c r="D805" s="6" t="s">
        <v>210</v>
      </c>
      <c r="E805" s="8">
        <f t="shared" si="14"/>
        <v>0.10451714968195747</v>
      </c>
      <c r="F805" s="16" t="str">
        <f>IF(LEFT(Table2[[#This Row],[Time Period]],1)="Q","Quarterly","Annual")</f>
        <v>Annual</v>
      </c>
      <c r="G805" s="6" t="s">
        <v>165</v>
      </c>
      <c r="H805" s="7" t="s">
        <v>180</v>
      </c>
    </row>
    <row r="806" spans="2:8" x14ac:dyDescent="0.25">
      <c r="B806" s="6" t="s">
        <v>155</v>
      </c>
      <c r="C806" s="6" t="s">
        <v>142</v>
      </c>
      <c r="D806" s="6" t="s">
        <v>210</v>
      </c>
      <c r="E806" s="8">
        <f t="shared" si="14"/>
        <v>9.0802954997315055E-2</v>
      </c>
      <c r="F806" s="16" t="str">
        <f>IF(LEFT(Table2[[#This Row],[Time Period]],1)="Q","Quarterly","Annual")</f>
        <v>Annual</v>
      </c>
      <c r="G806" s="6" t="s">
        <v>165</v>
      </c>
      <c r="H806" s="7" t="s">
        <v>180</v>
      </c>
    </row>
    <row r="807" spans="2:8" x14ac:dyDescent="0.25">
      <c r="B807" s="6" t="s">
        <v>155</v>
      </c>
      <c r="C807" s="6" t="s">
        <v>143</v>
      </c>
      <c r="D807" s="6" t="s">
        <v>210</v>
      </c>
      <c r="E807" s="8">
        <f t="shared" si="14"/>
        <v>-1.7462687312312153E-2</v>
      </c>
      <c r="F807" s="16" t="str">
        <f>IF(LEFT(Table2[[#This Row],[Time Period]],1)="Q","Quarterly","Annual")</f>
        <v>Annual</v>
      </c>
      <c r="G807" s="6" t="s">
        <v>165</v>
      </c>
      <c r="H807" s="7" t="s">
        <v>180</v>
      </c>
    </row>
    <row r="808" spans="2:8" x14ac:dyDescent="0.25">
      <c r="B808" s="6" t="s">
        <v>155</v>
      </c>
      <c r="C808" s="6" t="s">
        <v>144</v>
      </c>
      <c r="D808" s="6" t="s">
        <v>210</v>
      </c>
      <c r="E808" s="8">
        <f t="shared" si="14"/>
        <v>-5.5085566742927083E-2</v>
      </c>
      <c r="F808" s="16" t="str">
        <f>IF(LEFT(Table2[[#This Row],[Time Period]],1)="Q","Quarterly","Annual")</f>
        <v>Annual</v>
      </c>
      <c r="G808" s="6" t="s">
        <v>165</v>
      </c>
      <c r="H808" s="7" t="s">
        <v>180</v>
      </c>
    </row>
    <row r="809" spans="2:8" x14ac:dyDescent="0.25">
      <c r="B809" s="6" t="s">
        <v>155</v>
      </c>
      <c r="C809" s="6" t="s">
        <v>206</v>
      </c>
      <c r="D809" s="6" t="s">
        <v>210</v>
      </c>
      <c r="E809" s="8">
        <f>(E524/E519)^(1/5)-1</f>
        <v>1.395343317813063</v>
      </c>
      <c r="F809" s="16" t="str">
        <f>IF(LEFT(Table2[[#This Row],[Time Period]],1)="Q","Quarterly","Annual")</f>
        <v>Annual</v>
      </c>
      <c r="G809" s="6" t="s">
        <v>166</v>
      </c>
      <c r="H809" s="7" t="s">
        <v>180</v>
      </c>
    </row>
    <row r="810" spans="2:8" x14ac:dyDescent="0.25">
      <c r="B810" s="6" t="s">
        <v>155</v>
      </c>
      <c r="C810" s="6" t="s">
        <v>207</v>
      </c>
      <c r="D810" s="6" t="s">
        <v>210</v>
      </c>
      <c r="E810" s="8">
        <f t="shared" ref="E810:E821" si="15">(E525/E520)^(1/5)-1</f>
        <v>0.87738663559224306</v>
      </c>
      <c r="F810" s="16" t="str">
        <f>IF(LEFT(Table2[[#This Row],[Time Period]],1)="Q","Quarterly","Annual")</f>
        <v>Annual</v>
      </c>
      <c r="G810" s="6" t="s">
        <v>166</v>
      </c>
      <c r="H810" s="7" t="s">
        <v>180</v>
      </c>
    </row>
    <row r="811" spans="2:8" x14ac:dyDescent="0.25">
      <c r="B811" s="6" t="s">
        <v>155</v>
      </c>
      <c r="C811" s="6" t="s">
        <v>181</v>
      </c>
      <c r="D811" s="6" t="s">
        <v>210</v>
      </c>
      <c r="E811" s="8">
        <f t="shared" si="15"/>
        <v>0.58475206030385052</v>
      </c>
      <c r="F811" s="16" t="str">
        <f>IF(LEFT(Table2[[#This Row],[Time Period]],1)="Q","Quarterly","Annual")</f>
        <v>Annual</v>
      </c>
      <c r="G811" s="6" t="s">
        <v>166</v>
      </c>
      <c r="H811" s="7" t="s">
        <v>180</v>
      </c>
    </row>
    <row r="812" spans="2:8" x14ac:dyDescent="0.25">
      <c r="B812" s="6" t="s">
        <v>155</v>
      </c>
      <c r="C812" s="6" t="s">
        <v>133</v>
      </c>
      <c r="D812" s="6" t="s">
        <v>210</v>
      </c>
      <c r="E812" s="8">
        <f t="shared" si="15"/>
        <v>0.45411403370072456</v>
      </c>
      <c r="F812" s="16" t="str">
        <f>IF(LEFT(Table2[[#This Row],[Time Period]],1)="Q","Quarterly","Annual")</f>
        <v>Annual</v>
      </c>
      <c r="G812" s="6" t="s">
        <v>166</v>
      </c>
      <c r="H812" s="7" t="s">
        <v>180</v>
      </c>
    </row>
    <row r="813" spans="2:8" x14ac:dyDescent="0.25">
      <c r="B813" s="6" t="s">
        <v>155</v>
      </c>
      <c r="C813" s="6" t="s">
        <v>136</v>
      </c>
      <c r="D813" s="6" t="s">
        <v>210</v>
      </c>
      <c r="E813" s="8">
        <f t="shared" si="15"/>
        <v>0.32784171574165177</v>
      </c>
      <c r="F813" s="16" t="str">
        <f>IF(LEFT(Table2[[#This Row],[Time Period]],1)="Q","Quarterly","Annual")</f>
        <v>Annual</v>
      </c>
      <c r="G813" s="6" t="s">
        <v>166</v>
      </c>
      <c r="H813" s="7" t="s">
        <v>180</v>
      </c>
    </row>
    <row r="814" spans="2:8" x14ac:dyDescent="0.25">
      <c r="B814" s="6" t="s">
        <v>155</v>
      </c>
      <c r="C814" s="6" t="s">
        <v>137</v>
      </c>
      <c r="D814" s="6" t="s">
        <v>210</v>
      </c>
      <c r="E814" s="8">
        <f t="shared" si="15"/>
        <v>0.26793270845440897</v>
      </c>
      <c r="F814" s="16" t="str">
        <f>IF(LEFT(Table2[[#This Row],[Time Period]],1)="Q","Quarterly","Annual")</f>
        <v>Annual</v>
      </c>
      <c r="G814" s="6" t="s">
        <v>166</v>
      </c>
      <c r="H814" s="7" t="s">
        <v>180</v>
      </c>
    </row>
    <row r="815" spans="2:8" x14ac:dyDescent="0.25">
      <c r="B815" s="6" t="s">
        <v>155</v>
      </c>
      <c r="C815" s="6" t="s">
        <v>138</v>
      </c>
      <c r="D815" s="6" t="s">
        <v>210</v>
      </c>
      <c r="E815" s="8">
        <f t="shared" si="15"/>
        <v>0.22733006738027783</v>
      </c>
      <c r="F815" s="16" t="str">
        <f>IF(LEFT(Table2[[#This Row],[Time Period]],1)="Q","Quarterly","Annual")</f>
        <v>Annual</v>
      </c>
      <c r="G815" s="6" t="s">
        <v>166</v>
      </c>
      <c r="H815" s="7" t="s">
        <v>180</v>
      </c>
    </row>
    <row r="816" spans="2:8" x14ac:dyDescent="0.25">
      <c r="B816" s="6" t="s">
        <v>155</v>
      </c>
      <c r="C816" s="6" t="s">
        <v>139</v>
      </c>
      <c r="D816" s="6" t="s">
        <v>210</v>
      </c>
      <c r="E816" s="8">
        <f t="shared" si="15"/>
        <v>0.21809347253107036</v>
      </c>
      <c r="F816" s="16" t="str">
        <f>IF(LEFT(Table2[[#This Row],[Time Period]],1)="Q","Quarterly","Annual")</f>
        <v>Annual</v>
      </c>
      <c r="G816" s="6" t="s">
        <v>166</v>
      </c>
      <c r="H816" s="7" t="s">
        <v>180</v>
      </c>
    </row>
    <row r="817" spans="2:8" x14ac:dyDescent="0.25">
      <c r="B817" s="6" t="s">
        <v>155</v>
      </c>
      <c r="C817" s="6" t="s">
        <v>140</v>
      </c>
      <c r="D817" s="6" t="s">
        <v>210</v>
      </c>
      <c r="E817" s="8">
        <f t="shared" si="15"/>
        <v>0.19849868749821797</v>
      </c>
      <c r="F817" s="16" t="str">
        <f>IF(LEFT(Table2[[#This Row],[Time Period]],1)="Q","Quarterly","Annual")</f>
        <v>Annual</v>
      </c>
      <c r="G817" s="6" t="s">
        <v>166</v>
      </c>
      <c r="H817" s="7" t="s">
        <v>180</v>
      </c>
    </row>
    <row r="818" spans="2:8" x14ac:dyDescent="0.25">
      <c r="B818" s="6" t="s">
        <v>155</v>
      </c>
      <c r="C818" s="6" t="s">
        <v>141</v>
      </c>
      <c r="D818" s="6" t="s">
        <v>210</v>
      </c>
      <c r="E818" s="8">
        <f t="shared" si="15"/>
        <v>0.16721790089912458</v>
      </c>
      <c r="F818" s="16" t="str">
        <f>IF(LEFT(Table2[[#This Row],[Time Period]],1)="Q","Quarterly","Annual")</f>
        <v>Annual</v>
      </c>
      <c r="G818" s="6" t="s">
        <v>166</v>
      </c>
      <c r="H818" s="7" t="s">
        <v>180</v>
      </c>
    </row>
    <row r="819" spans="2:8" x14ac:dyDescent="0.25">
      <c r="B819" s="6" t="s">
        <v>155</v>
      </c>
      <c r="C819" s="6" t="s">
        <v>142</v>
      </c>
      <c r="D819" s="6" t="s">
        <v>210</v>
      </c>
      <c r="E819" s="8">
        <f t="shared" si="15"/>
        <v>0.13626824718224073</v>
      </c>
      <c r="F819" s="16" t="str">
        <f>IF(LEFT(Table2[[#This Row],[Time Period]],1)="Q","Quarterly","Annual")</f>
        <v>Annual</v>
      </c>
      <c r="G819" s="6" t="s">
        <v>166</v>
      </c>
      <c r="H819" s="7" t="s">
        <v>180</v>
      </c>
    </row>
    <row r="820" spans="2:8" x14ac:dyDescent="0.25">
      <c r="B820" s="6" t="s">
        <v>155</v>
      </c>
      <c r="C820" s="6" t="s">
        <v>143</v>
      </c>
      <c r="D820" s="6" t="s">
        <v>210</v>
      </c>
      <c r="E820" s="8">
        <f t="shared" si="15"/>
        <v>0.1003953602195935</v>
      </c>
      <c r="F820" s="16" t="str">
        <f>IF(LEFT(Table2[[#This Row],[Time Period]],1)="Q","Quarterly","Annual")</f>
        <v>Annual</v>
      </c>
      <c r="G820" s="6" t="s">
        <v>166</v>
      </c>
      <c r="H820" s="7" t="s">
        <v>180</v>
      </c>
    </row>
    <row r="821" spans="2:8" x14ac:dyDescent="0.25">
      <c r="B821" s="6" t="s">
        <v>155</v>
      </c>
      <c r="C821" s="6" t="s">
        <v>144</v>
      </c>
      <c r="D821" s="6" t="s">
        <v>210</v>
      </c>
      <c r="E821" s="8">
        <f t="shared" si="15"/>
        <v>9.0173369766364475E-2</v>
      </c>
      <c r="F821" s="16" t="str">
        <f>IF(LEFT(Table2[[#This Row],[Time Period]],1)="Q","Quarterly","Annual")</f>
        <v>Annual</v>
      </c>
      <c r="G821" s="6" t="s">
        <v>166</v>
      </c>
      <c r="H821" s="7" t="s">
        <v>180</v>
      </c>
    </row>
    <row r="822" spans="2:8" x14ac:dyDescent="0.25">
      <c r="B822" s="6" t="s">
        <v>155</v>
      </c>
      <c r="C822" s="6" t="s">
        <v>206</v>
      </c>
      <c r="D822" s="6" t="s">
        <v>210</v>
      </c>
      <c r="E822" s="8">
        <f>(E542/E537)^(1/5)-1</f>
        <v>0.28054565107696661</v>
      </c>
      <c r="F822" s="16" t="str">
        <f>IF(LEFT(Table2[[#This Row],[Time Period]],1)="Q","Quarterly","Annual")</f>
        <v>Annual</v>
      </c>
      <c r="G822" s="6" t="s">
        <v>167</v>
      </c>
      <c r="H822" s="7" t="s">
        <v>180</v>
      </c>
    </row>
    <row r="823" spans="2:8" x14ac:dyDescent="0.25">
      <c r="B823" s="6" t="s">
        <v>155</v>
      </c>
      <c r="C823" s="6" t="s">
        <v>207</v>
      </c>
      <c r="D823" s="6" t="s">
        <v>210</v>
      </c>
      <c r="E823" s="8">
        <f t="shared" ref="E823:E834" si="16">(E543/E538)^(1/5)-1</f>
        <v>0.27575320465104025</v>
      </c>
      <c r="F823" s="16" t="str">
        <f>IF(LEFT(Table2[[#This Row],[Time Period]],1)="Q","Quarterly","Annual")</f>
        <v>Annual</v>
      </c>
      <c r="G823" s="6" t="s">
        <v>167</v>
      </c>
      <c r="H823" s="7" t="s">
        <v>180</v>
      </c>
    </row>
    <row r="824" spans="2:8" x14ac:dyDescent="0.25">
      <c r="B824" s="6" t="s">
        <v>155</v>
      </c>
      <c r="C824" s="6" t="s">
        <v>181</v>
      </c>
      <c r="D824" s="6" t="s">
        <v>210</v>
      </c>
      <c r="E824" s="8">
        <f t="shared" si="16"/>
        <v>0.1956974202542876</v>
      </c>
      <c r="F824" s="16" t="str">
        <f>IF(LEFT(Table2[[#This Row],[Time Period]],1)="Q","Quarterly","Annual")</f>
        <v>Annual</v>
      </c>
      <c r="G824" s="6" t="s">
        <v>167</v>
      </c>
      <c r="H824" s="7" t="s">
        <v>180</v>
      </c>
    </row>
    <row r="825" spans="2:8" x14ac:dyDescent="0.25">
      <c r="B825" s="6" t="s">
        <v>155</v>
      </c>
      <c r="C825" s="6" t="s">
        <v>133</v>
      </c>
      <c r="D825" s="6" t="s">
        <v>210</v>
      </c>
      <c r="E825" s="8">
        <f t="shared" si="16"/>
        <v>9.2780236972973995E-2</v>
      </c>
      <c r="F825" s="16" t="str">
        <f>IF(LEFT(Table2[[#This Row],[Time Period]],1)="Q","Quarterly","Annual")</f>
        <v>Annual</v>
      </c>
      <c r="G825" s="6" t="s">
        <v>167</v>
      </c>
      <c r="H825" s="7" t="s">
        <v>180</v>
      </c>
    </row>
    <row r="826" spans="2:8" x14ac:dyDescent="0.25">
      <c r="B826" s="6" t="s">
        <v>155</v>
      </c>
      <c r="C826" s="6" t="s">
        <v>136</v>
      </c>
      <c r="D826" s="6" t="s">
        <v>210</v>
      </c>
      <c r="E826" s="8">
        <f t="shared" si="16"/>
        <v>6.2661769175123005E-2</v>
      </c>
      <c r="F826" s="16" t="str">
        <f>IF(LEFT(Table2[[#This Row],[Time Period]],1)="Q","Quarterly","Annual")</f>
        <v>Annual</v>
      </c>
      <c r="G826" s="6" t="s">
        <v>167</v>
      </c>
      <c r="H826" s="7" t="s">
        <v>180</v>
      </c>
    </row>
    <row r="827" spans="2:8" x14ac:dyDescent="0.25">
      <c r="B827" s="6" t="s">
        <v>155</v>
      </c>
      <c r="C827" s="6" t="s">
        <v>137</v>
      </c>
      <c r="D827" s="6" t="s">
        <v>210</v>
      </c>
      <c r="E827" s="8">
        <f t="shared" si="16"/>
        <v>1.861822710845118E-3</v>
      </c>
      <c r="F827" s="16" t="str">
        <f>IF(LEFT(Table2[[#This Row],[Time Period]],1)="Q","Quarterly","Annual")</f>
        <v>Annual</v>
      </c>
      <c r="G827" s="6" t="s">
        <v>167</v>
      </c>
      <c r="H827" s="7" t="s">
        <v>180</v>
      </c>
    </row>
    <row r="828" spans="2:8" x14ac:dyDescent="0.25">
      <c r="B828" s="6" t="s">
        <v>155</v>
      </c>
      <c r="C828" s="6" t="s">
        <v>138</v>
      </c>
      <c r="D828" s="6" t="s">
        <v>210</v>
      </c>
      <c r="E828" s="8">
        <f t="shared" si="16"/>
        <v>-7.1334159446385659E-3</v>
      </c>
      <c r="F828" s="16" t="str">
        <f>IF(LEFT(Table2[[#This Row],[Time Period]],1)="Q","Quarterly","Annual")</f>
        <v>Annual</v>
      </c>
      <c r="G828" s="6" t="s">
        <v>167</v>
      </c>
      <c r="H828" s="7" t="s">
        <v>180</v>
      </c>
    </row>
    <row r="829" spans="2:8" x14ac:dyDescent="0.25">
      <c r="B829" s="6" t="s">
        <v>155</v>
      </c>
      <c r="C829" s="6" t="s">
        <v>139</v>
      </c>
      <c r="D829" s="6" t="s">
        <v>210</v>
      </c>
      <c r="E829" s="8">
        <f t="shared" si="16"/>
        <v>1.7577674558460599E-2</v>
      </c>
      <c r="F829" s="16" t="str">
        <f>IF(LEFT(Table2[[#This Row],[Time Period]],1)="Q","Quarterly","Annual")</f>
        <v>Annual</v>
      </c>
      <c r="G829" s="6" t="s">
        <v>167</v>
      </c>
      <c r="H829" s="7" t="s">
        <v>180</v>
      </c>
    </row>
    <row r="830" spans="2:8" x14ac:dyDescent="0.25">
      <c r="B830" s="6" t="s">
        <v>155</v>
      </c>
      <c r="C830" s="6" t="s">
        <v>140</v>
      </c>
      <c r="D830" s="6" t="s">
        <v>210</v>
      </c>
      <c r="E830" s="8">
        <f t="shared" si="16"/>
        <v>5.0221063059237681E-2</v>
      </c>
      <c r="F830" s="16" t="str">
        <f>IF(LEFT(Table2[[#This Row],[Time Period]],1)="Q","Quarterly","Annual")</f>
        <v>Annual</v>
      </c>
      <c r="G830" s="6" t="s">
        <v>167</v>
      </c>
      <c r="H830" s="7" t="s">
        <v>180</v>
      </c>
    </row>
    <row r="831" spans="2:8" x14ac:dyDescent="0.25">
      <c r="B831" s="6" t="s">
        <v>155</v>
      </c>
      <c r="C831" s="6" t="s">
        <v>141</v>
      </c>
      <c r="D831" s="6" t="s">
        <v>210</v>
      </c>
      <c r="E831" s="8">
        <f t="shared" si="16"/>
        <v>3.37631854499576E-2</v>
      </c>
      <c r="F831" s="16" t="str">
        <f>IF(LEFT(Table2[[#This Row],[Time Period]],1)="Q","Quarterly","Annual")</f>
        <v>Annual</v>
      </c>
      <c r="G831" s="6" t="s">
        <v>167</v>
      </c>
      <c r="H831" s="7" t="s">
        <v>180</v>
      </c>
    </row>
    <row r="832" spans="2:8" x14ac:dyDescent="0.25">
      <c r="B832" s="6" t="s">
        <v>155</v>
      </c>
      <c r="C832" s="6" t="s">
        <v>142</v>
      </c>
      <c r="D832" s="6" t="s">
        <v>210</v>
      </c>
      <c r="E832" s="8">
        <f t="shared" si="16"/>
        <v>5.6685064562291831E-2</v>
      </c>
      <c r="F832" s="16" t="str">
        <f>IF(LEFT(Table2[[#This Row],[Time Period]],1)="Q","Quarterly","Annual")</f>
        <v>Annual</v>
      </c>
      <c r="G832" s="6" t="s">
        <v>167</v>
      </c>
      <c r="H832" s="7" t="s">
        <v>180</v>
      </c>
    </row>
    <row r="833" spans="2:8" x14ac:dyDescent="0.25">
      <c r="B833" s="6" t="s">
        <v>155</v>
      </c>
      <c r="C833" s="6" t="s">
        <v>143</v>
      </c>
      <c r="D833" s="6" t="s">
        <v>210</v>
      </c>
      <c r="E833" s="8">
        <f t="shared" si="16"/>
        <v>5.6225477262936918E-2</v>
      </c>
      <c r="F833" s="16" t="str">
        <f>IF(LEFT(Table2[[#This Row],[Time Period]],1)="Q","Quarterly","Annual")</f>
        <v>Annual</v>
      </c>
      <c r="G833" s="6" t="s">
        <v>167</v>
      </c>
      <c r="H833" s="7" t="s">
        <v>180</v>
      </c>
    </row>
    <row r="834" spans="2:8" x14ac:dyDescent="0.25">
      <c r="B834" s="6" t="s">
        <v>155</v>
      </c>
      <c r="C834" s="6" t="s">
        <v>144</v>
      </c>
      <c r="D834" s="6" t="s">
        <v>210</v>
      </c>
      <c r="E834" s="8">
        <f t="shared" si="16"/>
        <v>7.828007338163756E-2</v>
      </c>
      <c r="F834" s="16" t="str">
        <f>IF(LEFT(Table2[[#This Row],[Time Period]],1)="Q","Quarterly","Annual")</f>
        <v>Annual</v>
      </c>
      <c r="G834" s="6" t="s">
        <v>167</v>
      </c>
      <c r="H834" s="7" t="s">
        <v>180</v>
      </c>
    </row>
    <row r="835" spans="2:8" x14ac:dyDescent="0.25">
      <c r="B835" s="6" t="s">
        <v>155</v>
      </c>
      <c r="C835" s="6" t="s">
        <v>206</v>
      </c>
      <c r="D835" s="6" t="s">
        <v>210</v>
      </c>
      <c r="E835" s="8">
        <f>(E560/E555)^(1/5)-1</f>
        <v>0.45707066761759152</v>
      </c>
      <c r="F835" s="16" t="str">
        <f>IF(LEFT(Table2[[#This Row],[Time Period]],1)="Q","Quarterly","Annual")</f>
        <v>Annual</v>
      </c>
      <c r="G835" s="6" t="s">
        <v>208</v>
      </c>
      <c r="H835" s="7" t="s">
        <v>180</v>
      </c>
    </row>
    <row r="836" spans="2:8" x14ac:dyDescent="0.25">
      <c r="B836" s="6" t="s">
        <v>155</v>
      </c>
      <c r="C836" s="6" t="s">
        <v>207</v>
      </c>
      <c r="D836" s="6" t="s">
        <v>210</v>
      </c>
      <c r="E836" s="8">
        <f t="shared" ref="E836:E847" si="17">(E561/E556)^(1/5)-1</f>
        <v>0.41449077102351928</v>
      </c>
      <c r="F836" s="16" t="str">
        <f>IF(LEFT(Table2[[#This Row],[Time Period]],1)="Q","Quarterly","Annual")</f>
        <v>Annual</v>
      </c>
      <c r="G836" s="6" t="s">
        <v>208</v>
      </c>
      <c r="H836" s="7" t="s">
        <v>180</v>
      </c>
    </row>
    <row r="837" spans="2:8" x14ac:dyDescent="0.25">
      <c r="B837" s="6" t="s">
        <v>155</v>
      </c>
      <c r="C837" s="6" t="s">
        <v>181</v>
      </c>
      <c r="D837" s="6" t="s">
        <v>210</v>
      </c>
      <c r="E837" s="8">
        <f t="shared" si="17"/>
        <v>0.36064503518278368</v>
      </c>
      <c r="F837" s="16" t="str">
        <f>IF(LEFT(Table2[[#This Row],[Time Period]],1)="Q","Quarterly","Annual")</f>
        <v>Annual</v>
      </c>
      <c r="G837" s="6" t="s">
        <v>208</v>
      </c>
      <c r="H837" s="7" t="s">
        <v>180</v>
      </c>
    </row>
    <row r="838" spans="2:8" x14ac:dyDescent="0.25">
      <c r="B838" s="6" t="s">
        <v>155</v>
      </c>
      <c r="C838" s="6" t="s">
        <v>133</v>
      </c>
      <c r="D838" s="6" t="s">
        <v>210</v>
      </c>
      <c r="E838" s="8">
        <f t="shared" si="17"/>
        <v>0.19460312383500966</v>
      </c>
      <c r="F838" s="16" t="str">
        <f>IF(LEFT(Table2[[#This Row],[Time Period]],1)="Q","Quarterly","Annual")</f>
        <v>Annual</v>
      </c>
      <c r="G838" s="6" t="s">
        <v>208</v>
      </c>
      <c r="H838" s="7" t="s">
        <v>180</v>
      </c>
    </row>
    <row r="839" spans="2:8" x14ac:dyDescent="0.25">
      <c r="B839" s="6" t="s">
        <v>155</v>
      </c>
      <c r="C839" s="6" t="s">
        <v>136</v>
      </c>
      <c r="D839" s="6" t="s">
        <v>210</v>
      </c>
      <c r="E839" s="8">
        <f t="shared" si="17"/>
        <v>0.18638923884378711</v>
      </c>
      <c r="F839" s="16" t="str">
        <f>IF(LEFT(Table2[[#This Row],[Time Period]],1)="Q","Quarterly","Annual")</f>
        <v>Annual</v>
      </c>
      <c r="G839" s="6" t="s">
        <v>208</v>
      </c>
      <c r="H839" s="7" t="s">
        <v>180</v>
      </c>
    </row>
    <row r="840" spans="2:8" x14ac:dyDescent="0.25">
      <c r="B840" s="6" t="s">
        <v>155</v>
      </c>
      <c r="C840" s="6" t="s">
        <v>137</v>
      </c>
      <c r="D840" s="6" t="s">
        <v>210</v>
      </c>
      <c r="E840" s="8">
        <f t="shared" si="17"/>
        <v>0.21036946213427554</v>
      </c>
      <c r="F840" s="16" t="str">
        <f>IF(LEFT(Table2[[#This Row],[Time Period]],1)="Q","Quarterly","Annual")</f>
        <v>Annual</v>
      </c>
      <c r="G840" s="6" t="s">
        <v>208</v>
      </c>
      <c r="H840" s="7" t="s">
        <v>180</v>
      </c>
    </row>
    <row r="841" spans="2:8" x14ac:dyDescent="0.25">
      <c r="B841" s="6" t="s">
        <v>155</v>
      </c>
      <c r="C841" s="6" t="s">
        <v>138</v>
      </c>
      <c r="D841" s="6" t="s">
        <v>210</v>
      </c>
      <c r="E841" s="8">
        <f t="shared" si="17"/>
        <v>0.17992436390193722</v>
      </c>
      <c r="F841" s="16" t="str">
        <f>IF(LEFT(Table2[[#This Row],[Time Period]],1)="Q","Quarterly","Annual")</f>
        <v>Annual</v>
      </c>
      <c r="G841" s="6" t="s">
        <v>208</v>
      </c>
      <c r="H841" s="7" t="s">
        <v>180</v>
      </c>
    </row>
    <row r="842" spans="2:8" x14ac:dyDescent="0.25">
      <c r="B842" s="6" t="s">
        <v>155</v>
      </c>
      <c r="C842" s="6" t="s">
        <v>139</v>
      </c>
      <c r="D842" s="6" t="s">
        <v>210</v>
      </c>
      <c r="E842" s="8">
        <f t="shared" si="17"/>
        <v>0.17508537179224892</v>
      </c>
      <c r="F842" s="16" t="str">
        <f>IF(LEFT(Table2[[#This Row],[Time Period]],1)="Q","Quarterly","Annual")</f>
        <v>Annual</v>
      </c>
      <c r="G842" s="6" t="s">
        <v>208</v>
      </c>
      <c r="H842" s="7" t="s">
        <v>180</v>
      </c>
    </row>
    <row r="843" spans="2:8" x14ac:dyDescent="0.25">
      <c r="B843" s="6" t="s">
        <v>155</v>
      </c>
      <c r="C843" s="6" t="s">
        <v>140</v>
      </c>
      <c r="D843" s="6" t="s">
        <v>210</v>
      </c>
      <c r="E843" s="8">
        <f t="shared" si="17"/>
        <v>0.20624088690690079</v>
      </c>
      <c r="F843" s="16" t="str">
        <f>IF(LEFT(Table2[[#This Row],[Time Period]],1)="Q","Quarterly","Annual")</f>
        <v>Annual</v>
      </c>
      <c r="G843" s="6" t="s">
        <v>208</v>
      </c>
      <c r="H843" s="7" t="s">
        <v>180</v>
      </c>
    </row>
    <row r="844" spans="2:8" x14ac:dyDescent="0.25">
      <c r="B844" s="6" t="s">
        <v>155</v>
      </c>
      <c r="C844" s="6" t="s">
        <v>141</v>
      </c>
      <c r="D844" s="6" t="s">
        <v>210</v>
      </c>
      <c r="E844" s="8">
        <f t="shared" si="17"/>
        <v>0.18959424737208175</v>
      </c>
      <c r="F844" s="16" t="str">
        <f>IF(LEFT(Table2[[#This Row],[Time Period]],1)="Q","Quarterly","Annual")</f>
        <v>Annual</v>
      </c>
      <c r="G844" s="6" t="s">
        <v>208</v>
      </c>
      <c r="H844" s="7" t="s">
        <v>180</v>
      </c>
    </row>
    <row r="845" spans="2:8" x14ac:dyDescent="0.25">
      <c r="B845" s="6" t="s">
        <v>155</v>
      </c>
      <c r="C845" s="6" t="s">
        <v>142</v>
      </c>
      <c r="D845" s="6" t="s">
        <v>210</v>
      </c>
      <c r="E845" s="8">
        <f t="shared" si="17"/>
        <v>0.11685107199608824</v>
      </c>
      <c r="F845" s="16" t="str">
        <f>IF(LEFT(Table2[[#This Row],[Time Period]],1)="Q","Quarterly","Annual")</f>
        <v>Annual</v>
      </c>
      <c r="G845" s="6" t="s">
        <v>208</v>
      </c>
      <c r="H845" s="7" t="s">
        <v>180</v>
      </c>
    </row>
    <row r="846" spans="2:8" x14ac:dyDescent="0.25">
      <c r="B846" s="6" t="s">
        <v>155</v>
      </c>
      <c r="C846" s="6" t="s">
        <v>143</v>
      </c>
      <c r="D846" s="6" t="s">
        <v>210</v>
      </c>
      <c r="E846" s="8">
        <f t="shared" si="17"/>
        <v>7.9166074991780633E-2</v>
      </c>
      <c r="F846" s="16" t="str">
        <f>IF(LEFT(Table2[[#This Row],[Time Period]],1)="Q","Quarterly","Annual")</f>
        <v>Annual</v>
      </c>
      <c r="G846" s="6" t="s">
        <v>208</v>
      </c>
      <c r="H846" s="7" t="s">
        <v>180</v>
      </c>
    </row>
    <row r="847" spans="2:8" x14ac:dyDescent="0.25">
      <c r="B847" s="6" t="s">
        <v>155</v>
      </c>
      <c r="C847" s="6" t="s">
        <v>144</v>
      </c>
      <c r="D847" s="6" t="s">
        <v>210</v>
      </c>
      <c r="E847" s="8">
        <f t="shared" si="17"/>
        <v>7.5719533078900447E-2</v>
      </c>
      <c r="F847" s="16" t="str">
        <f>IF(LEFT(Table2[[#This Row],[Time Period]],1)="Q","Quarterly","Annual")</f>
        <v>Annual</v>
      </c>
      <c r="G847" s="6" t="s">
        <v>208</v>
      </c>
      <c r="H847" s="7" t="s">
        <v>180</v>
      </c>
    </row>
    <row r="848" spans="2:8" x14ac:dyDescent="0.25">
      <c r="B848" s="6" t="s">
        <v>155</v>
      </c>
      <c r="C848" s="6" t="s">
        <v>206</v>
      </c>
      <c r="D848" s="6" t="s">
        <v>210</v>
      </c>
      <c r="E848" s="8">
        <f>(E578/E573)^(1/5)-1</f>
        <v>0.12887488270343606</v>
      </c>
      <c r="F848" s="16" t="str">
        <f>IF(LEFT(Table2[[#This Row],[Time Period]],1)="Q","Quarterly","Annual")</f>
        <v>Annual</v>
      </c>
      <c r="G848" s="6" t="s">
        <v>169</v>
      </c>
      <c r="H848" s="7" t="s">
        <v>180</v>
      </c>
    </row>
    <row r="849" spans="2:8" x14ac:dyDescent="0.25">
      <c r="B849" s="6" t="s">
        <v>155</v>
      </c>
      <c r="C849" s="6" t="s">
        <v>207</v>
      </c>
      <c r="D849" s="6" t="s">
        <v>210</v>
      </c>
      <c r="E849" s="8">
        <f t="shared" ref="E849:E860" si="18">(E579/E574)^(1/5)-1</f>
        <v>0.14867817247459914</v>
      </c>
      <c r="F849" s="16" t="str">
        <f>IF(LEFT(Table2[[#This Row],[Time Period]],1)="Q","Quarterly","Annual")</f>
        <v>Annual</v>
      </c>
      <c r="G849" s="6" t="s">
        <v>169</v>
      </c>
      <c r="H849" s="7" t="s">
        <v>180</v>
      </c>
    </row>
    <row r="850" spans="2:8" x14ac:dyDescent="0.25">
      <c r="B850" s="6" t="s">
        <v>155</v>
      </c>
      <c r="C850" s="6" t="s">
        <v>181</v>
      </c>
      <c r="D850" s="6" t="s">
        <v>210</v>
      </c>
      <c r="E850" s="8">
        <f t="shared" si="18"/>
        <v>0.18046961987410182</v>
      </c>
      <c r="F850" s="16" t="str">
        <f>IF(LEFT(Table2[[#This Row],[Time Period]],1)="Q","Quarterly","Annual")</f>
        <v>Annual</v>
      </c>
      <c r="G850" s="6" t="s">
        <v>169</v>
      </c>
      <c r="H850" s="7" t="s">
        <v>180</v>
      </c>
    </row>
    <row r="851" spans="2:8" x14ac:dyDescent="0.25">
      <c r="B851" s="6" t="s">
        <v>155</v>
      </c>
      <c r="C851" s="6" t="s">
        <v>133</v>
      </c>
      <c r="D851" s="6" t="s">
        <v>210</v>
      </c>
      <c r="E851" s="8">
        <f t="shared" si="18"/>
        <v>0.15407304496639584</v>
      </c>
      <c r="F851" s="16" t="str">
        <f>IF(LEFT(Table2[[#This Row],[Time Period]],1)="Q","Quarterly","Annual")</f>
        <v>Annual</v>
      </c>
      <c r="G851" s="6" t="s">
        <v>169</v>
      </c>
      <c r="H851" s="7" t="s">
        <v>180</v>
      </c>
    </row>
    <row r="852" spans="2:8" x14ac:dyDescent="0.25">
      <c r="B852" s="6" t="s">
        <v>155</v>
      </c>
      <c r="C852" s="6" t="s">
        <v>136</v>
      </c>
      <c r="D852" s="6" t="s">
        <v>210</v>
      </c>
      <c r="E852" s="8">
        <f t="shared" si="18"/>
        <v>0.14993213380422188</v>
      </c>
      <c r="F852" s="16" t="str">
        <f>IF(LEFT(Table2[[#This Row],[Time Period]],1)="Q","Quarterly","Annual")</f>
        <v>Annual</v>
      </c>
      <c r="G852" s="6" t="s">
        <v>169</v>
      </c>
      <c r="H852" s="7" t="s">
        <v>180</v>
      </c>
    </row>
    <row r="853" spans="2:8" x14ac:dyDescent="0.25">
      <c r="B853" s="6" t="s">
        <v>155</v>
      </c>
      <c r="C853" s="6" t="s">
        <v>137</v>
      </c>
      <c r="D853" s="6" t="s">
        <v>210</v>
      </c>
      <c r="E853" s="8">
        <f t="shared" si="18"/>
        <v>0.15522361960291531</v>
      </c>
      <c r="F853" s="16" t="str">
        <f>IF(LEFT(Table2[[#This Row],[Time Period]],1)="Q","Quarterly","Annual")</f>
        <v>Annual</v>
      </c>
      <c r="G853" s="6" t="s">
        <v>169</v>
      </c>
      <c r="H853" s="7" t="s">
        <v>180</v>
      </c>
    </row>
    <row r="854" spans="2:8" x14ac:dyDescent="0.25">
      <c r="B854" s="6" t="s">
        <v>155</v>
      </c>
      <c r="C854" s="6" t="s">
        <v>138</v>
      </c>
      <c r="D854" s="6" t="s">
        <v>210</v>
      </c>
      <c r="E854" s="8">
        <f t="shared" si="18"/>
        <v>0.14310115643267918</v>
      </c>
      <c r="F854" s="16" t="str">
        <f>IF(LEFT(Table2[[#This Row],[Time Period]],1)="Q","Quarterly","Annual")</f>
        <v>Annual</v>
      </c>
      <c r="G854" s="6" t="s">
        <v>169</v>
      </c>
      <c r="H854" s="7" t="s">
        <v>180</v>
      </c>
    </row>
    <row r="855" spans="2:8" x14ac:dyDescent="0.25">
      <c r="B855" s="6" t="s">
        <v>155</v>
      </c>
      <c r="C855" s="6" t="s">
        <v>139</v>
      </c>
      <c r="D855" s="6" t="s">
        <v>210</v>
      </c>
      <c r="E855" s="8">
        <f t="shared" si="18"/>
        <v>0.13879321665086586</v>
      </c>
      <c r="F855" s="16" t="str">
        <f>IF(LEFT(Table2[[#This Row],[Time Period]],1)="Q","Quarterly","Annual")</f>
        <v>Annual</v>
      </c>
      <c r="G855" s="6" t="s">
        <v>169</v>
      </c>
      <c r="H855" s="7" t="s">
        <v>180</v>
      </c>
    </row>
    <row r="856" spans="2:8" x14ac:dyDescent="0.25">
      <c r="B856" s="6" t="s">
        <v>155</v>
      </c>
      <c r="C856" s="6" t="s">
        <v>140</v>
      </c>
      <c r="D856" s="6" t="s">
        <v>210</v>
      </c>
      <c r="E856" s="8">
        <f t="shared" si="18"/>
        <v>0.12284219793573303</v>
      </c>
      <c r="F856" s="16" t="str">
        <f>IF(LEFT(Table2[[#This Row],[Time Period]],1)="Q","Quarterly","Annual")</f>
        <v>Annual</v>
      </c>
      <c r="G856" s="6" t="s">
        <v>169</v>
      </c>
      <c r="H856" s="7" t="s">
        <v>180</v>
      </c>
    </row>
    <row r="857" spans="2:8" x14ac:dyDescent="0.25">
      <c r="B857" s="6" t="s">
        <v>155</v>
      </c>
      <c r="C857" s="6" t="s">
        <v>141</v>
      </c>
      <c r="D857" s="6" t="s">
        <v>210</v>
      </c>
      <c r="E857" s="8">
        <f t="shared" si="18"/>
        <v>0.10637251684251869</v>
      </c>
      <c r="F857" s="16" t="str">
        <f>IF(LEFT(Table2[[#This Row],[Time Period]],1)="Q","Quarterly","Annual")</f>
        <v>Annual</v>
      </c>
      <c r="G857" s="6" t="s">
        <v>169</v>
      </c>
      <c r="H857" s="7" t="s">
        <v>180</v>
      </c>
    </row>
    <row r="858" spans="2:8" x14ac:dyDescent="0.25">
      <c r="B858" s="6" t="s">
        <v>155</v>
      </c>
      <c r="C858" s="6" t="s">
        <v>142</v>
      </c>
      <c r="D858" s="6" t="s">
        <v>210</v>
      </c>
      <c r="E858" s="8">
        <f t="shared" si="18"/>
        <v>8.1283821020609492E-2</v>
      </c>
      <c r="F858" s="16" t="str">
        <f>IF(LEFT(Table2[[#This Row],[Time Period]],1)="Q","Quarterly","Annual")</f>
        <v>Annual</v>
      </c>
      <c r="G858" s="6" t="s">
        <v>169</v>
      </c>
      <c r="H858" s="7" t="s">
        <v>180</v>
      </c>
    </row>
    <row r="859" spans="2:8" x14ac:dyDescent="0.25">
      <c r="B859" s="6" t="s">
        <v>155</v>
      </c>
      <c r="C859" s="6" t="s">
        <v>143</v>
      </c>
      <c r="D859" s="6" t="s">
        <v>210</v>
      </c>
      <c r="E859" s="8">
        <f t="shared" si="18"/>
        <v>6.7490652543111596E-2</v>
      </c>
      <c r="F859" s="16" t="str">
        <f>IF(LEFT(Table2[[#This Row],[Time Period]],1)="Q","Quarterly","Annual")</f>
        <v>Annual</v>
      </c>
      <c r="G859" s="6" t="s">
        <v>169</v>
      </c>
      <c r="H859" s="7" t="s">
        <v>180</v>
      </c>
    </row>
    <row r="860" spans="2:8" x14ac:dyDescent="0.25">
      <c r="B860" s="6" t="s">
        <v>155</v>
      </c>
      <c r="C860" s="6" t="s">
        <v>144</v>
      </c>
      <c r="D860" s="6" t="s">
        <v>210</v>
      </c>
      <c r="E860" s="8">
        <f t="shared" si="18"/>
        <v>5.7804049528621615E-2</v>
      </c>
      <c r="F860" s="16" t="str">
        <f>IF(LEFT(Table2[[#This Row],[Time Period]],1)="Q","Quarterly","Annual")</f>
        <v>Annual</v>
      </c>
      <c r="G860" s="6" t="s">
        <v>169</v>
      </c>
      <c r="H860" s="7" t="s">
        <v>180</v>
      </c>
    </row>
    <row r="861" spans="2:8" x14ac:dyDescent="0.25">
      <c r="B861" s="6" t="s">
        <v>155</v>
      </c>
      <c r="C861" s="6" t="s">
        <v>181</v>
      </c>
      <c r="D861" s="6" t="s">
        <v>211</v>
      </c>
      <c r="E861" s="8">
        <f>(E490/E483)^(1/7)-1</f>
        <v>0.12734488206805872</v>
      </c>
      <c r="F861" s="16" t="str">
        <f>IF(LEFT(Table2[[#This Row],[Time Period]],1)="Q","Quarterly","Annual")</f>
        <v>Annual</v>
      </c>
      <c r="G861" s="6" t="s">
        <v>168</v>
      </c>
      <c r="H861" s="7" t="s">
        <v>180</v>
      </c>
    </row>
    <row r="862" spans="2:8" x14ac:dyDescent="0.25">
      <c r="B862" s="6" t="s">
        <v>155</v>
      </c>
      <c r="C862" s="6" t="s">
        <v>133</v>
      </c>
      <c r="D862" s="6" t="s">
        <v>211</v>
      </c>
      <c r="E862" s="8">
        <f t="shared" ref="E862:E871" si="19">(E491/E484)^(1/7)-1</f>
        <v>9.0981232530364053E-2</v>
      </c>
      <c r="F862" s="16" t="str">
        <f>IF(LEFT(Table2[[#This Row],[Time Period]],1)="Q","Quarterly","Annual")</f>
        <v>Annual</v>
      </c>
      <c r="G862" s="6" t="s">
        <v>168</v>
      </c>
      <c r="H862" s="7" t="s">
        <v>180</v>
      </c>
    </row>
    <row r="863" spans="2:8" x14ac:dyDescent="0.25">
      <c r="B863" s="6" t="s">
        <v>155</v>
      </c>
      <c r="C863" s="6" t="s">
        <v>136</v>
      </c>
      <c r="D863" s="6" t="s">
        <v>211</v>
      </c>
      <c r="E863" s="8">
        <f t="shared" si="19"/>
        <v>0.12188541365579098</v>
      </c>
      <c r="F863" s="16" t="str">
        <f>IF(LEFT(Table2[[#This Row],[Time Period]],1)="Q","Quarterly","Annual")</f>
        <v>Annual</v>
      </c>
      <c r="G863" s="6" t="s">
        <v>168</v>
      </c>
      <c r="H863" s="7" t="s">
        <v>180</v>
      </c>
    </row>
    <row r="864" spans="2:8" x14ac:dyDescent="0.25">
      <c r="B864" s="6" t="s">
        <v>155</v>
      </c>
      <c r="C864" s="6" t="s">
        <v>137</v>
      </c>
      <c r="D864" s="6" t="s">
        <v>211</v>
      </c>
      <c r="E864" s="8">
        <f t="shared" si="19"/>
        <v>0.16192858891071515</v>
      </c>
      <c r="F864" s="16" t="str">
        <f>IF(LEFT(Table2[[#This Row],[Time Period]],1)="Q","Quarterly","Annual")</f>
        <v>Annual</v>
      </c>
      <c r="G864" s="6" t="s">
        <v>168</v>
      </c>
      <c r="H864" s="7" t="s">
        <v>180</v>
      </c>
    </row>
    <row r="865" spans="2:8" x14ac:dyDescent="0.25">
      <c r="B865" s="6" t="s">
        <v>155</v>
      </c>
      <c r="C865" s="6" t="s">
        <v>138</v>
      </c>
      <c r="D865" s="6" t="s">
        <v>211</v>
      </c>
      <c r="E865" s="8">
        <f t="shared" si="19"/>
        <v>0.14332596147329002</v>
      </c>
      <c r="F865" s="16" t="str">
        <f>IF(LEFT(Table2[[#This Row],[Time Period]],1)="Q","Quarterly","Annual")</f>
        <v>Annual</v>
      </c>
      <c r="G865" s="6" t="s">
        <v>168</v>
      </c>
      <c r="H865" s="7" t="s">
        <v>180</v>
      </c>
    </row>
    <row r="866" spans="2:8" x14ac:dyDescent="0.25">
      <c r="B866" s="6" t="s">
        <v>155</v>
      </c>
      <c r="C866" s="6" t="s">
        <v>139</v>
      </c>
      <c r="D866" s="6" t="s">
        <v>211</v>
      </c>
      <c r="E866" s="8">
        <f t="shared" si="19"/>
        <v>0.10438242883048243</v>
      </c>
      <c r="F866" s="16" t="str">
        <f>IF(LEFT(Table2[[#This Row],[Time Period]],1)="Q","Quarterly","Annual")</f>
        <v>Annual</v>
      </c>
      <c r="G866" s="6" t="s">
        <v>168</v>
      </c>
      <c r="H866" s="7" t="s">
        <v>180</v>
      </c>
    </row>
    <row r="867" spans="2:8" x14ac:dyDescent="0.25">
      <c r="B867" s="6" t="s">
        <v>155</v>
      </c>
      <c r="C867" s="6" t="s">
        <v>140</v>
      </c>
      <c r="D867" s="6" t="s">
        <v>211</v>
      </c>
      <c r="E867" s="8">
        <f t="shared" si="19"/>
        <v>0.12307433695994563</v>
      </c>
      <c r="F867" s="16" t="str">
        <f>IF(LEFT(Table2[[#This Row],[Time Period]],1)="Q","Quarterly","Annual")</f>
        <v>Annual</v>
      </c>
      <c r="G867" s="6" t="s">
        <v>168</v>
      </c>
      <c r="H867" s="7" t="s">
        <v>180</v>
      </c>
    </row>
    <row r="868" spans="2:8" x14ac:dyDescent="0.25">
      <c r="B868" s="6" t="s">
        <v>155</v>
      </c>
      <c r="C868" s="6" t="s">
        <v>141</v>
      </c>
      <c r="D868" s="6" t="s">
        <v>211</v>
      </c>
      <c r="E868" s="8">
        <f t="shared" si="19"/>
        <v>9.6106550211558783E-2</v>
      </c>
      <c r="F868" s="16" t="str">
        <f>IF(LEFT(Table2[[#This Row],[Time Period]],1)="Q","Quarterly","Annual")</f>
        <v>Annual</v>
      </c>
      <c r="G868" s="6" t="s">
        <v>168</v>
      </c>
      <c r="H868" s="7" t="s">
        <v>180</v>
      </c>
    </row>
    <row r="869" spans="2:8" x14ac:dyDescent="0.25">
      <c r="B869" s="6" t="s">
        <v>155</v>
      </c>
      <c r="C869" s="6" t="s">
        <v>142</v>
      </c>
      <c r="D869" s="6" t="s">
        <v>211</v>
      </c>
      <c r="E869" s="8">
        <f t="shared" si="19"/>
        <v>0.12678922914910884</v>
      </c>
      <c r="F869" s="16" t="str">
        <f>IF(LEFT(Table2[[#This Row],[Time Period]],1)="Q","Quarterly","Annual")</f>
        <v>Annual</v>
      </c>
      <c r="G869" s="6" t="s">
        <v>168</v>
      </c>
      <c r="H869" s="7" t="s">
        <v>180</v>
      </c>
    </row>
    <row r="870" spans="2:8" x14ac:dyDescent="0.25">
      <c r="B870" s="6" t="s">
        <v>155</v>
      </c>
      <c r="C870" s="6" t="s">
        <v>143</v>
      </c>
      <c r="D870" s="6" t="s">
        <v>211</v>
      </c>
      <c r="E870" s="8">
        <f t="shared" si="19"/>
        <v>6.842709508059408E-2</v>
      </c>
      <c r="F870" s="16" t="str">
        <f>IF(LEFT(Table2[[#This Row],[Time Period]],1)="Q","Quarterly","Annual")</f>
        <v>Annual</v>
      </c>
      <c r="G870" s="6" t="s">
        <v>168</v>
      </c>
      <c r="H870" s="7" t="s">
        <v>180</v>
      </c>
    </row>
    <row r="871" spans="2:8" x14ac:dyDescent="0.25">
      <c r="B871" s="6" t="s">
        <v>155</v>
      </c>
      <c r="C871" s="6" t="s">
        <v>144</v>
      </c>
      <c r="D871" s="6" t="s">
        <v>211</v>
      </c>
      <c r="E871" s="8">
        <f t="shared" si="19"/>
        <v>8.5889758181975306E-2</v>
      </c>
      <c r="F871" s="16" t="str">
        <f>IF(LEFT(Table2[[#This Row],[Time Period]],1)="Q","Quarterly","Annual")</f>
        <v>Annual</v>
      </c>
      <c r="G871" s="6" t="s">
        <v>168</v>
      </c>
      <c r="H871" s="7" t="s">
        <v>180</v>
      </c>
    </row>
    <row r="872" spans="2:8" x14ac:dyDescent="0.25">
      <c r="B872" s="6" t="s">
        <v>155</v>
      </c>
      <c r="C872" s="6" t="s">
        <v>181</v>
      </c>
      <c r="D872" s="6" t="s">
        <v>211</v>
      </c>
      <c r="E872" s="8">
        <f>(E508/E501)^(1/7)-1</f>
        <v>0.10124418661043655</v>
      </c>
      <c r="F872" s="16" t="str">
        <f>IF(LEFT(Table2[[#This Row],[Time Period]],1)="Q","Quarterly","Annual")</f>
        <v>Annual</v>
      </c>
      <c r="G872" s="6" t="s">
        <v>165</v>
      </c>
      <c r="H872" s="7" t="s">
        <v>180</v>
      </c>
    </row>
    <row r="873" spans="2:8" x14ac:dyDescent="0.25">
      <c r="B873" s="6" t="s">
        <v>155</v>
      </c>
      <c r="C873" s="6" t="s">
        <v>133</v>
      </c>
      <c r="D873" s="6" t="s">
        <v>211</v>
      </c>
      <c r="E873" s="8">
        <f t="shared" ref="E873:E882" si="20">(E509/E502)^(1/7)-1</f>
        <v>0.10530419240200839</v>
      </c>
      <c r="F873" s="16" t="str">
        <f>IF(LEFT(Table2[[#This Row],[Time Period]],1)="Q","Quarterly","Annual")</f>
        <v>Annual</v>
      </c>
      <c r="G873" s="6" t="s">
        <v>165</v>
      </c>
      <c r="H873" s="7" t="s">
        <v>180</v>
      </c>
    </row>
    <row r="874" spans="2:8" x14ac:dyDescent="0.25">
      <c r="B874" s="6" t="s">
        <v>155</v>
      </c>
      <c r="C874" s="6" t="s">
        <v>136</v>
      </c>
      <c r="D874" s="6" t="s">
        <v>211</v>
      </c>
      <c r="E874" s="8">
        <f t="shared" si="20"/>
        <v>0.11747172828616859</v>
      </c>
      <c r="F874" s="16" t="str">
        <f>IF(LEFT(Table2[[#This Row],[Time Period]],1)="Q","Quarterly","Annual")</f>
        <v>Annual</v>
      </c>
      <c r="G874" s="6" t="s">
        <v>165</v>
      </c>
      <c r="H874" s="7" t="s">
        <v>180</v>
      </c>
    </row>
    <row r="875" spans="2:8" x14ac:dyDescent="0.25">
      <c r="B875" s="6" t="s">
        <v>155</v>
      </c>
      <c r="C875" s="6" t="s">
        <v>137</v>
      </c>
      <c r="D875" s="6" t="s">
        <v>211</v>
      </c>
      <c r="E875" s="8">
        <f t="shared" si="20"/>
        <v>0.12283180517028613</v>
      </c>
      <c r="F875" s="16" t="str">
        <f>IF(LEFT(Table2[[#This Row],[Time Period]],1)="Q","Quarterly","Annual")</f>
        <v>Annual</v>
      </c>
      <c r="G875" s="6" t="s">
        <v>165</v>
      </c>
      <c r="H875" s="7" t="s">
        <v>180</v>
      </c>
    </row>
    <row r="876" spans="2:8" x14ac:dyDescent="0.25">
      <c r="B876" s="6" t="s">
        <v>155</v>
      </c>
      <c r="C876" s="6" t="s">
        <v>138</v>
      </c>
      <c r="D876" s="6" t="s">
        <v>211</v>
      </c>
      <c r="E876" s="8">
        <f t="shared" si="20"/>
        <v>0.12846575899992629</v>
      </c>
      <c r="F876" s="16" t="str">
        <f>IF(LEFT(Table2[[#This Row],[Time Period]],1)="Q","Quarterly","Annual")</f>
        <v>Annual</v>
      </c>
      <c r="G876" s="6" t="s">
        <v>165</v>
      </c>
      <c r="H876" s="7" t="s">
        <v>180</v>
      </c>
    </row>
    <row r="877" spans="2:8" x14ac:dyDescent="0.25">
      <c r="B877" s="6" t="s">
        <v>155</v>
      </c>
      <c r="C877" s="6" t="s">
        <v>139</v>
      </c>
      <c r="D877" s="6" t="s">
        <v>211</v>
      </c>
      <c r="E877" s="8">
        <f t="shared" si="20"/>
        <v>0.12657477235376846</v>
      </c>
      <c r="F877" s="16" t="str">
        <f>IF(LEFT(Table2[[#This Row],[Time Period]],1)="Q","Quarterly","Annual")</f>
        <v>Annual</v>
      </c>
      <c r="G877" s="6" t="s">
        <v>165</v>
      </c>
      <c r="H877" s="7" t="s">
        <v>180</v>
      </c>
    </row>
    <row r="878" spans="2:8" x14ac:dyDescent="0.25">
      <c r="B878" s="6" t="s">
        <v>155</v>
      </c>
      <c r="C878" s="6" t="s">
        <v>140</v>
      </c>
      <c r="D878" s="6" t="s">
        <v>211</v>
      </c>
      <c r="E878" s="8">
        <f t="shared" si="20"/>
        <v>0.12093109888197562</v>
      </c>
      <c r="F878" s="16" t="str">
        <f>IF(LEFT(Table2[[#This Row],[Time Period]],1)="Q","Quarterly","Annual")</f>
        <v>Annual</v>
      </c>
      <c r="G878" s="6" t="s">
        <v>165</v>
      </c>
      <c r="H878" s="7" t="s">
        <v>180</v>
      </c>
    </row>
    <row r="879" spans="2:8" x14ac:dyDescent="0.25">
      <c r="B879" s="6" t="s">
        <v>155</v>
      </c>
      <c r="C879" s="6" t="s">
        <v>141</v>
      </c>
      <c r="D879" s="6" t="s">
        <v>211</v>
      </c>
      <c r="E879" s="8">
        <f t="shared" si="20"/>
        <v>0.11644785319676454</v>
      </c>
      <c r="F879" s="16" t="str">
        <f>IF(LEFT(Table2[[#This Row],[Time Period]],1)="Q","Quarterly","Annual")</f>
        <v>Annual</v>
      </c>
      <c r="G879" s="6" t="s">
        <v>165</v>
      </c>
      <c r="H879" s="7" t="s">
        <v>180</v>
      </c>
    </row>
    <row r="880" spans="2:8" x14ac:dyDescent="0.25">
      <c r="B880" s="6" t="s">
        <v>155</v>
      </c>
      <c r="C880" s="6" t="s">
        <v>142</v>
      </c>
      <c r="D880" s="6" t="s">
        <v>211</v>
      </c>
      <c r="E880" s="8">
        <f t="shared" si="20"/>
        <v>0.10257673720061478</v>
      </c>
      <c r="F880" s="16" t="str">
        <f>IF(LEFT(Table2[[#This Row],[Time Period]],1)="Q","Quarterly","Annual")</f>
        <v>Annual</v>
      </c>
      <c r="G880" s="6" t="s">
        <v>165</v>
      </c>
      <c r="H880" s="7" t="s">
        <v>180</v>
      </c>
    </row>
    <row r="881" spans="2:8" x14ac:dyDescent="0.25">
      <c r="B881" s="6" t="s">
        <v>155</v>
      </c>
      <c r="C881" s="6" t="s">
        <v>143</v>
      </c>
      <c r="D881" s="6" t="s">
        <v>211</v>
      </c>
      <c r="E881" s="8">
        <f t="shared" si="20"/>
        <v>2.628526064705583E-2</v>
      </c>
      <c r="F881" s="16" t="str">
        <f>IF(LEFT(Table2[[#This Row],[Time Period]],1)="Q","Quarterly","Annual")</f>
        <v>Annual</v>
      </c>
      <c r="G881" s="6" t="s">
        <v>165</v>
      </c>
      <c r="H881" s="7" t="s">
        <v>180</v>
      </c>
    </row>
    <row r="882" spans="2:8" x14ac:dyDescent="0.25">
      <c r="B882" s="6" t="s">
        <v>155</v>
      </c>
      <c r="C882" s="6" t="s">
        <v>144</v>
      </c>
      <c r="D882" s="6" t="s">
        <v>211</v>
      </c>
      <c r="E882" s="8">
        <f t="shared" si="20"/>
        <v>-1.9735063477247516E-3</v>
      </c>
      <c r="F882" s="16" t="str">
        <f>IF(LEFT(Table2[[#This Row],[Time Period]],1)="Q","Quarterly","Annual")</f>
        <v>Annual</v>
      </c>
      <c r="G882" s="6" t="s">
        <v>165</v>
      </c>
      <c r="H882" s="7" t="s">
        <v>180</v>
      </c>
    </row>
    <row r="883" spans="2:8" x14ac:dyDescent="0.25">
      <c r="B883" s="6" t="s">
        <v>155</v>
      </c>
      <c r="C883" s="6" t="s">
        <v>181</v>
      </c>
      <c r="D883" s="6" t="s">
        <v>211</v>
      </c>
      <c r="E883" s="8">
        <f>(E526/E519)^(1/7)-1</f>
        <v>1.0278049793552757</v>
      </c>
      <c r="F883" s="16" t="str">
        <f>IF(LEFT(Table2[[#This Row],[Time Period]],1)="Q","Quarterly","Annual")</f>
        <v>Annual</v>
      </c>
      <c r="G883" s="6" t="s">
        <v>166</v>
      </c>
      <c r="H883" s="7" t="s">
        <v>180</v>
      </c>
    </row>
    <row r="884" spans="2:8" x14ac:dyDescent="0.25">
      <c r="B884" s="6" t="s">
        <v>155</v>
      </c>
      <c r="C884" s="6" t="s">
        <v>133</v>
      </c>
      <c r="D884" s="6" t="s">
        <v>211</v>
      </c>
      <c r="E884" s="8">
        <f t="shared" ref="E884:E893" si="21">(E527/E520)^(1/7)-1</f>
        <v>0.65353921940574544</v>
      </c>
      <c r="F884" s="16" t="str">
        <f>IF(LEFT(Table2[[#This Row],[Time Period]],1)="Q","Quarterly","Annual")</f>
        <v>Annual</v>
      </c>
      <c r="G884" s="6" t="s">
        <v>166</v>
      </c>
      <c r="H884" s="7" t="s">
        <v>180</v>
      </c>
    </row>
    <row r="885" spans="2:8" x14ac:dyDescent="0.25">
      <c r="B885" s="6" t="s">
        <v>155</v>
      </c>
      <c r="C885" s="6" t="s">
        <v>136</v>
      </c>
      <c r="D885" s="6" t="s">
        <v>211</v>
      </c>
      <c r="E885" s="8">
        <f t="shared" si="21"/>
        <v>0.46985447007973291</v>
      </c>
      <c r="F885" s="16" t="str">
        <f>IF(LEFT(Table2[[#This Row],[Time Period]],1)="Q","Quarterly","Annual")</f>
        <v>Annual</v>
      </c>
      <c r="G885" s="6" t="s">
        <v>166</v>
      </c>
      <c r="H885" s="7" t="s">
        <v>180</v>
      </c>
    </row>
    <row r="886" spans="2:8" x14ac:dyDescent="0.25">
      <c r="B886" s="6" t="s">
        <v>155</v>
      </c>
      <c r="C886" s="6" t="s">
        <v>137</v>
      </c>
      <c r="D886" s="6" t="s">
        <v>211</v>
      </c>
      <c r="E886" s="8">
        <f t="shared" si="21"/>
        <v>0.38702123006881117</v>
      </c>
      <c r="F886" s="16" t="str">
        <f>IF(LEFT(Table2[[#This Row],[Time Period]],1)="Q","Quarterly","Annual")</f>
        <v>Annual</v>
      </c>
      <c r="G886" s="6" t="s">
        <v>166</v>
      </c>
      <c r="H886" s="7" t="s">
        <v>180</v>
      </c>
    </row>
    <row r="887" spans="2:8" x14ac:dyDescent="0.25">
      <c r="B887" s="6" t="s">
        <v>155</v>
      </c>
      <c r="C887" s="6" t="s">
        <v>138</v>
      </c>
      <c r="D887" s="6" t="s">
        <v>211</v>
      </c>
      <c r="E887" s="8">
        <f t="shared" si="21"/>
        <v>0.30524270603376658</v>
      </c>
      <c r="F887" s="16" t="str">
        <f>IF(LEFT(Table2[[#This Row],[Time Period]],1)="Q","Quarterly","Annual")</f>
        <v>Annual</v>
      </c>
      <c r="G887" s="6" t="s">
        <v>166</v>
      </c>
      <c r="H887" s="7" t="s">
        <v>180</v>
      </c>
    </row>
    <row r="888" spans="2:8" x14ac:dyDescent="0.25">
      <c r="B888" s="6" t="s">
        <v>155</v>
      </c>
      <c r="C888" s="6" t="s">
        <v>139</v>
      </c>
      <c r="D888" s="6" t="s">
        <v>211</v>
      </c>
      <c r="E888" s="8">
        <f t="shared" si="21"/>
        <v>0.25097792941984864</v>
      </c>
      <c r="F888" s="16" t="str">
        <f>IF(LEFT(Table2[[#This Row],[Time Period]],1)="Q","Quarterly","Annual")</f>
        <v>Annual</v>
      </c>
      <c r="G888" s="6" t="s">
        <v>166</v>
      </c>
      <c r="H888" s="7" t="s">
        <v>180</v>
      </c>
    </row>
    <row r="889" spans="2:8" x14ac:dyDescent="0.25">
      <c r="B889" s="6" t="s">
        <v>155</v>
      </c>
      <c r="C889" s="6" t="s">
        <v>140</v>
      </c>
      <c r="D889" s="6" t="s">
        <v>211</v>
      </c>
      <c r="E889" s="8">
        <f t="shared" si="21"/>
        <v>0.20002051931121168</v>
      </c>
      <c r="F889" s="16" t="str">
        <f>IF(LEFT(Table2[[#This Row],[Time Period]],1)="Q","Quarterly","Annual")</f>
        <v>Annual</v>
      </c>
      <c r="G889" s="6" t="s">
        <v>166</v>
      </c>
      <c r="H889" s="7" t="s">
        <v>180</v>
      </c>
    </row>
    <row r="890" spans="2:8" x14ac:dyDescent="0.25">
      <c r="B890" s="6" t="s">
        <v>155</v>
      </c>
      <c r="C890" s="6" t="s">
        <v>141</v>
      </c>
      <c r="D890" s="6" t="s">
        <v>211</v>
      </c>
      <c r="E890" s="8">
        <f t="shared" si="21"/>
        <v>0.18143678982224887</v>
      </c>
      <c r="F890" s="16" t="str">
        <f>IF(LEFT(Table2[[#This Row],[Time Period]],1)="Q","Quarterly","Annual")</f>
        <v>Annual</v>
      </c>
      <c r="G890" s="6" t="s">
        <v>166</v>
      </c>
      <c r="H890" s="7" t="s">
        <v>180</v>
      </c>
    </row>
    <row r="891" spans="2:8" x14ac:dyDescent="0.25">
      <c r="B891" s="6" t="s">
        <v>155</v>
      </c>
      <c r="C891" s="6" t="s">
        <v>142</v>
      </c>
      <c r="D891" s="6" t="s">
        <v>211</v>
      </c>
      <c r="E891" s="8">
        <f t="shared" si="21"/>
        <v>0.16297543246163748</v>
      </c>
      <c r="F891" s="16" t="str">
        <f>IF(LEFT(Table2[[#This Row],[Time Period]],1)="Q","Quarterly","Annual")</f>
        <v>Annual</v>
      </c>
      <c r="G891" s="6" t="s">
        <v>166</v>
      </c>
      <c r="H891" s="7" t="s">
        <v>180</v>
      </c>
    </row>
    <row r="892" spans="2:8" x14ac:dyDescent="0.25">
      <c r="B892" s="6" t="s">
        <v>155</v>
      </c>
      <c r="C892" s="6" t="s">
        <v>143</v>
      </c>
      <c r="D892" s="6" t="s">
        <v>211</v>
      </c>
      <c r="E892" s="8">
        <f t="shared" si="21"/>
        <v>0.14131967762398956</v>
      </c>
      <c r="F892" s="16" t="str">
        <f>IF(LEFT(Table2[[#This Row],[Time Period]],1)="Q","Quarterly","Annual")</f>
        <v>Annual</v>
      </c>
      <c r="G892" s="6" t="s">
        <v>166</v>
      </c>
      <c r="H892" s="7" t="s">
        <v>180</v>
      </c>
    </row>
    <row r="893" spans="2:8" x14ac:dyDescent="0.25">
      <c r="B893" s="6" t="s">
        <v>155</v>
      </c>
      <c r="C893" s="6" t="s">
        <v>144</v>
      </c>
      <c r="D893" s="6" t="s">
        <v>211</v>
      </c>
      <c r="E893" s="8">
        <f t="shared" si="21"/>
        <v>0.12303179047175483</v>
      </c>
      <c r="F893" s="16" t="str">
        <f>IF(LEFT(Table2[[#This Row],[Time Period]],1)="Q","Quarterly","Annual")</f>
        <v>Annual</v>
      </c>
      <c r="G893" s="6" t="s">
        <v>166</v>
      </c>
      <c r="H893" s="7" t="s">
        <v>180</v>
      </c>
    </row>
    <row r="894" spans="2:8" x14ac:dyDescent="0.25">
      <c r="B894" s="6" t="s">
        <v>155</v>
      </c>
      <c r="C894" s="6" t="s">
        <v>181</v>
      </c>
      <c r="D894" s="6" t="s">
        <v>211</v>
      </c>
      <c r="E894" s="8">
        <f>(E544/E537)^(1/7)-1</f>
        <v>0.198549333309334</v>
      </c>
      <c r="F894" s="16" t="str">
        <f>IF(LEFT(Table2[[#This Row],[Time Period]],1)="Q","Quarterly","Annual")</f>
        <v>Annual</v>
      </c>
      <c r="G894" s="6" t="s">
        <v>167</v>
      </c>
      <c r="H894" s="7" t="s">
        <v>180</v>
      </c>
    </row>
    <row r="895" spans="2:8" x14ac:dyDescent="0.25">
      <c r="B895" s="6" t="s">
        <v>155</v>
      </c>
      <c r="C895" s="6" t="s">
        <v>133</v>
      </c>
      <c r="D895" s="6" t="s">
        <v>211</v>
      </c>
      <c r="E895" s="8">
        <f t="shared" ref="E895:E904" si="22">(E545/E538)^(1/7)-1</f>
        <v>0.15923201958186239</v>
      </c>
      <c r="F895" s="16" t="str">
        <f>IF(LEFT(Table2[[#This Row],[Time Period]],1)="Q","Quarterly","Annual")</f>
        <v>Annual</v>
      </c>
      <c r="G895" s="6" t="s">
        <v>167</v>
      </c>
      <c r="H895" s="7" t="s">
        <v>180</v>
      </c>
    </row>
    <row r="896" spans="2:8" x14ac:dyDescent="0.25">
      <c r="B896" s="6" t="s">
        <v>155</v>
      </c>
      <c r="C896" s="6" t="s">
        <v>136</v>
      </c>
      <c r="D896" s="6" t="s">
        <v>211</v>
      </c>
      <c r="E896" s="8">
        <f t="shared" si="22"/>
        <v>0.14387404293986483</v>
      </c>
      <c r="F896" s="16" t="str">
        <f>IF(LEFT(Table2[[#This Row],[Time Period]],1)="Q","Quarterly","Annual")</f>
        <v>Annual</v>
      </c>
      <c r="G896" s="6" t="s">
        <v>167</v>
      </c>
      <c r="H896" s="7" t="s">
        <v>180</v>
      </c>
    </row>
    <row r="897" spans="2:8" x14ac:dyDescent="0.25">
      <c r="B897" s="6" t="s">
        <v>155</v>
      </c>
      <c r="C897" s="6" t="s">
        <v>137</v>
      </c>
      <c r="D897" s="6" t="s">
        <v>211</v>
      </c>
      <c r="E897" s="8">
        <f t="shared" si="22"/>
        <v>7.9224919791532011E-2</v>
      </c>
      <c r="F897" s="16" t="str">
        <f>IF(LEFT(Table2[[#This Row],[Time Period]],1)="Q","Quarterly","Annual")</f>
        <v>Annual</v>
      </c>
      <c r="G897" s="6" t="s">
        <v>167</v>
      </c>
      <c r="H897" s="7" t="s">
        <v>180</v>
      </c>
    </row>
    <row r="898" spans="2:8" x14ac:dyDescent="0.25">
      <c r="B898" s="6" t="s">
        <v>155</v>
      </c>
      <c r="C898" s="6" t="s">
        <v>138</v>
      </c>
      <c r="D898" s="6" t="s">
        <v>211</v>
      </c>
      <c r="E898" s="8">
        <f t="shared" si="22"/>
        <v>4.2603075082295216E-2</v>
      </c>
      <c r="F898" s="16" t="str">
        <f>IF(LEFT(Table2[[#This Row],[Time Period]],1)="Q","Quarterly","Annual")</f>
        <v>Annual</v>
      </c>
      <c r="G898" s="6" t="s">
        <v>167</v>
      </c>
      <c r="H898" s="7" t="s">
        <v>180</v>
      </c>
    </row>
    <row r="899" spans="2:8" x14ac:dyDescent="0.25">
      <c r="B899" s="6" t="s">
        <v>155</v>
      </c>
      <c r="C899" s="6" t="s">
        <v>139</v>
      </c>
      <c r="D899" s="6" t="s">
        <v>211</v>
      </c>
      <c r="E899" s="8">
        <f t="shared" si="22"/>
        <v>1.7069335892350157E-2</v>
      </c>
      <c r="F899" s="16" t="str">
        <f>IF(LEFT(Table2[[#This Row],[Time Period]],1)="Q","Quarterly","Annual")</f>
        <v>Annual</v>
      </c>
      <c r="G899" s="6" t="s">
        <v>167</v>
      </c>
      <c r="H899" s="7" t="s">
        <v>180</v>
      </c>
    </row>
    <row r="900" spans="2:8" x14ac:dyDescent="0.25">
      <c r="B900" s="6" t="s">
        <v>155</v>
      </c>
      <c r="C900" s="6" t="s">
        <v>140</v>
      </c>
      <c r="D900" s="6" t="s">
        <v>211</v>
      </c>
      <c r="E900" s="8">
        <f t="shared" si="22"/>
        <v>8.8422585661440678E-3</v>
      </c>
      <c r="F900" s="16" t="str">
        <f>IF(LEFT(Table2[[#This Row],[Time Period]],1)="Q","Quarterly","Annual")</f>
        <v>Annual</v>
      </c>
      <c r="G900" s="6" t="s">
        <v>167</v>
      </c>
      <c r="H900" s="7" t="s">
        <v>180</v>
      </c>
    </row>
    <row r="901" spans="2:8" x14ac:dyDescent="0.25">
      <c r="B901" s="6" t="s">
        <v>155</v>
      </c>
      <c r="C901" s="6" t="s">
        <v>141</v>
      </c>
      <c r="D901" s="6" t="s">
        <v>211</v>
      </c>
      <c r="E901" s="8">
        <f t="shared" si="22"/>
        <v>3.0944256200399201E-2</v>
      </c>
      <c r="F901" s="16" t="str">
        <f>IF(LEFT(Table2[[#This Row],[Time Period]],1)="Q","Quarterly","Annual")</f>
        <v>Annual</v>
      </c>
      <c r="G901" s="6" t="s">
        <v>167</v>
      </c>
      <c r="H901" s="7" t="s">
        <v>180</v>
      </c>
    </row>
    <row r="902" spans="2:8" x14ac:dyDescent="0.25">
      <c r="B902" s="6" t="s">
        <v>155</v>
      </c>
      <c r="C902" s="6" t="s">
        <v>142</v>
      </c>
      <c r="D902" s="6" t="s">
        <v>211</v>
      </c>
      <c r="E902" s="8">
        <f t="shared" si="22"/>
        <v>5.3640585961100218E-2</v>
      </c>
      <c r="F902" s="16" t="str">
        <f>IF(LEFT(Table2[[#This Row],[Time Period]],1)="Q","Quarterly","Annual")</f>
        <v>Annual</v>
      </c>
      <c r="G902" s="6" t="s">
        <v>167</v>
      </c>
      <c r="H902" s="7" t="s">
        <v>180</v>
      </c>
    </row>
    <row r="903" spans="2:8" x14ac:dyDescent="0.25">
      <c r="B903" s="6" t="s">
        <v>155</v>
      </c>
      <c r="C903" s="6" t="s">
        <v>143</v>
      </c>
      <c r="D903" s="6" t="s">
        <v>211</v>
      </c>
      <c r="E903" s="8">
        <f t="shared" si="22"/>
        <v>3.8088589899527125E-2</v>
      </c>
      <c r="F903" s="16" t="str">
        <f>IF(LEFT(Table2[[#This Row],[Time Period]],1)="Q","Quarterly","Annual")</f>
        <v>Annual</v>
      </c>
      <c r="G903" s="6" t="s">
        <v>167</v>
      </c>
      <c r="H903" s="7" t="s">
        <v>180</v>
      </c>
    </row>
    <row r="904" spans="2:8" x14ac:dyDescent="0.25">
      <c r="B904" s="6" t="s">
        <v>155</v>
      </c>
      <c r="C904" s="6" t="s">
        <v>144</v>
      </c>
      <c r="D904" s="6" t="s">
        <v>211</v>
      </c>
      <c r="E904" s="8">
        <f t="shared" si="22"/>
        <v>7.189745736774289E-2</v>
      </c>
      <c r="F904" s="16" t="str">
        <f>IF(LEFT(Table2[[#This Row],[Time Period]],1)="Q","Quarterly","Annual")</f>
        <v>Annual</v>
      </c>
      <c r="G904" s="6" t="s">
        <v>167</v>
      </c>
      <c r="H904" s="7" t="s">
        <v>180</v>
      </c>
    </row>
    <row r="905" spans="2:8" x14ac:dyDescent="0.25">
      <c r="B905" s="6" t="s">
        <v>155</v>
      </c>
      <c r="C905" s="6" t="s">
        <v>181</v>
      </c>
      <c r="D905" s="6" t="s">
        <v>211</v>
      </c>
      <c r="E905" s="8">
        <f>(E562/E555)^(1/7)-1</f>
        <v>0.42655290054000994</v>
      </c>
      <c r="F905" s="16" t="str">
        <f>IF(LEFT(Table2[[#This Row],[Time Period]],1)="Q","Quarterly","Annual")</f>
        <v>Annual</v>
      </c>
      <c r="G905" s="6" t="s">
        <v>208</v>
      </c>
      <c r="H905" s="7" t="s">
        <v>180</v>
      </c>
    </row>
    <row r="906" spans="2:8" x14ac:dyDescent="0.25">
      <c r="B906" s="6" t="s">
        <v>155</v>
      </c>
      <c r="C906" s="6" t="s">
        <v>133</v>
      </c>
      <c r="D906" s="6" t="s">
        <v>211</v>
      </c>
      <c r="E906" s="8">
        <f t="shared" ref="E906:E915" si="23">(E563/E556)^(1/7)-1</f>
        <v>0.32762470831142987</v>
      </c>
      <c r="F906" s="16" t="str">
        <f>IF(LEFT(Table2[[#This Row],[Time Period]],1)="Q","Quarterly","Annual")</f>
        <v>Annual</v>
      </c>
      <c r="G906" s="6" t="s">
        <v>208</v>
      </c>
      <c r="H906" s="7" t="s">
        <v>180</v>
      </c>
    </row>
    <row r="907" spans="2:8" x14ac:dyDescent="0.25">
      <c r="B907" s="6" t="s">
        <v>155</v>
      </c>
      <c r="C907" s="6" t="s">
        <v>136</v>
      </c>
      <c r="D907" s="6" t="s">
        <v>211</v>
      </c>
      <c r="E907" s="8">
        <f t="shared" si="23"/>
        <v>0.26358108193308216</v>
      </c>
      <c r="F907" s="16" t="str">
        <f>IF(LEFT(Table2[[#This Row],[Time Period]],1)="Q","Quarterly","Annual")</f>
        <v>Annual</v>
      </c>
      <c r="G907" s="6" t="s">
        <v>208</v>
      </c>
      <c r="H907" s="7" t="s">
        <v>180</v>
      </c>
    </row>
    <row r="908" spans="2:8" x14ac:dyDescent="0.25">
      <c r="B908" s="6" t="s">
        <v>155</v>
      </c>
      <c r="C908" s="6" t="s">
        <v>137</v>
      </c>
      <c r="D908" s="6" t="s">
        <v>211</v>
      </c>
      <c r="E908" s="8">
        <f t="shared" si="23"/>
        <v>0.19327136085095598</v>
      </c>
      <c r="F908" s="16" t="str">
        <f>IF(LEFT(Table2[[#This Row],[Time Period]],1)="Q","Quarterly","Annual")</f>
        <v>Annual</v>
      </c>
      <c r="G908" s="6" t="s">
        <v>208</v>
      </c>
      <c r="H908" s="7" t="s">
        <v>180</v>
      </c>
    </row>
    <row r="909" spans="2:8" x14ac:dyDescent="0.25">
      <c r="B909" s="6" t="s">
        <v>155</v>
      </c>
      <c r="C909" s="6" t="s">
        <v>138</v>
      </c>
      <c r="D909" s="6" t="s">
        <v>211</v>
      </c>
      <c r="E909" s="8">
        <f t="shared" si="23"/>
        <v>0.21032098830930401</v>
      </c>
      <c r="F909" s="16" t="str">
        <f>IF(LEFT(Table2[[#This Row],[Time Period]],1)="Q","Quarterly","Annual")</f>
        <v>Annual</v>
      </c>
      <c r="G909" s="6" t="s">
        <v>208</v>
      </c>
      <c r="H909" s="7" t="s">
        <v>180</v>
      </c>
    </row>
    <row r="910" spans="2:8" x14ac:dyDescent="0.25">
      <c r="B910" s="6" t="s">
        <v>155</v>
      </c>
      <c r="C910" s="6" t="s">
        <v>139</v>
      </c>
      <c r="D910" s="6" t="s">
        <v>211</v>
      </c>
      <c r="E910" s="8">
        <f t="shared" si="23"/>
        <v>0.22339189400139192</v>
      </c>
      <c r="F910" s="16" t="str">
        <f>IF(LEFT(Table2[[#This Row],[Time Period]],1)="Q","Quarterly","Annual")</f>
        <v>Annual</v>
      </c>
      <c r="G910" s="6" t="s">
        <v>208</v>
      </c>
      <c r="H910" s="7" t="s">
        <v>180</v>
      </c>
    </row>
    <row r="911" spans="2:8" x14ac:dyDescent="0.25">
      <c r="B911" s="6" t="s">
        <v>155</v>
      </c>
      <c r="C911" s="6" t="s">
        <v>140</v>
      </c>
      <c r="D911" s="6" t="s">
        <v>211</v>
      </c>
      <c r="E911" s="8">
        <f t="shared" si="23"/>
        <v>0.18487077760799653</v>
      </c>
      <c r="F911" s="16" t="str">
        <f>IF(LEFT(Table2[[#This Row],[Time Period]],1)="Q","Quarterly","Annual")</f>
        <v>Annual</v>
      </c>
      <c r="G911" s="6" t="s">
        <v>208</v>
      </c>
      <c r="H911" s="7" t="s">
        <v>180</v>
      </c>
    </row>
    <row r="912" spans="2:8" x14ac:dyDescent="0.25">
      <c r="B912" s="6" t="s">
        <v>155</v>
      </c>
      <c r="C912" s="6" t="s">
        <v>141</v>
      </c>
      <c r="D912" s="6" t="s">
        <v>211</v>
      </c>
      <c r="E912" s="8">
        <f t="shared" si="23"/>
        <v>0.14796173207833907</v>
      </c>
      <c r="F912" s="16" t="str">
        <f>IF(LEFT(Table2[[#This Row],[Time Period]],1)="Q","Quarterly","Annual")</f>
        <v>Annual</v>
      </c>
      <c r="G912" s="6" t="s">
        <v>208</v>
      </c>
      <c r="H912" s="7" t="s">
        <v>180</v>
      </c>
    </row>
    <row r="913" spans="2:8" x14ac:dyDescent="0.25">
      <c r="B913" s="6" t="s">
        <v>155</v>
      </c>
      <c r="C913" s="6" t="s">
        <v>142</v>
      </c>
      <c r="D913" s="6" t="s">
        <v>211</v>
      </c>
      <c r="E913" s="8">
        <f t="shared" si="23"/>
        <v>0.13726533779803041</v>
      </c>
      <c r="F913" s="16" t="str">
        <f>IF(LEFT(Table2[[#This Row],[Time Period]],1)="Q","Quarterly","Annual")</f>
        <v>Annual</v>
      </c>
      <c r="G913" s="6" t="s">
        <v>208</v>
      </c>
      <c r="H913" s="7" t="s">
        <v>180</v>
      </c>
    </row>
    <row r="914" spans="2:8" x14ac:dyDescent="0.25">
      <c r="B914" s="6" t="s">
        <v>155</v>
      </c>
      <c r="C914" s="6" t="s">
        <v>143</v>
      </c>
      <c r="D914" s="6" t="s">
        <v>211</v>
      </c>
      <c r="E914" s="8">
        <f t="shared" si="23"/>
        <v>0.13113808604636867</v>
      </c>
      <c r="F914" s="16" t="str">
        <f>IF(LEFT(Table2[[#This Row],[Time Period]],1)="Q","Quarterly","Annual")</f>
        <v>Annual</v>
      </c>
      <c r="G914" s="6" t="s">
        <v>208</v>
      </c>
      <c r="H914" s="7" t="s">
        <v>180</v>
      </c>
    </row>
    <row r="915" spans="2:8" x14ac:dyDescent="0.25">
      <c r="B915" s="6" t="s">
        <v>155</v>
      </c>
      <c r="C915" s="6" t="s">
        <v>144</v>
      </c>
      <c r="D915" s="6" t="s">
        <v>211</v>
      </c>
      <c r="E915" s="8">
        <f t="shared" si="23"/>
        <v>0.12455491436425636</v>
      </c>
      <c r="F915" s="16" t="str">
        <f>IF(LEFT(Table2[[#This Row],[Time Period]],1)="Q","Quarterly","Annual")</f>
        <v>Annual</v>
      </c>
      <c r="G915" s="6" t="s">
        <v>208</v>
      </c>
      <c r="H915" s="7" t="s">
        <v>180</v>
      </c>
    </row>
    <row r="916" spans="2:8" x14ac:dyDescent="0.25">
      <c r="B916" s="6" t="s">
        <v>155</v>
      </c>
      <c r="C916" s="6" t="s">
        <v>181</v>
      </c>
      <c r="D916" s="6" t="s">
        <v>211</v>
      </c>
      <c r="E916" s="8">
        <f>(E580/E573)^(1/7)-1</f>
        <v>0.13926522242121808</v>
      </c>
      <c r="F916" s="16" t="str">
        <f>IF(LEFT(Table2[[#This Row],[Time Period]],1)="Q","Quarterly","Annual")</f>
        <v>Annual</v>
      </c>
      <c r="G916" s="6" t="s">
        <v>169</v>
      </c>
      <c r="H916" s="7" t="s">
        <v>180</v>
      </c>
    </row>
    <row r="917" spans="2:8" x14ac:dyDescent="0.25">
      <c r="B917" s="6" t="s">
        <v>155</v>
      </c>
      <c r="C917" s="6" t="s">
        <v>133</v>
      </c>
      <c r="D917" s="6" t="s">
        <v>211</v>
      </c>
      <c r="E917" s="8">
        <f t="shared" ref="E917:E926" si="24">(E581/E574)^(1/7)-1</f>
        <v>0.16534873223023494</v>
      </c>
      <c r="F917" s="16" t="str">
        <f>IF(LEFT(Table2[[#This Row],[Time Period]],1)="Q","Quarterly","Annual")</f>
        <v>Annual</v>
      </c>
      <c r="G917" s="6" t="s">
        <v>169</v>
      </c>
      <c r="H917" s="7" t="s">
        <v>180</v>
      </c>
    </row>
    <row r="918" spans="2:8" x14ac:dyDescent="0.25">
      <c r="B918" s="6" t="s">
        <v>155</v>
      </c>
      <c r="C918" s="6" t="s">
        <v>136</v>
      </c>
      <c r="D918" s="6" t="s">
        <v>211</v>
      </c>
      <c r="E918" s="8">
        <f t="shared" si="24"/>
        <v>0.1760740088091981</v>
      </c>
      <c r="F918" s="16" t="str">
        <f>IF(LEFT(Table2[[#This Row],[Time Period]],1)="Q","Quarterly","Annual")</f>
        <v>Annual</v>
      </c>
      <c r="G918" s="6" t="s">
        <v>169</v>
      </c>
      <c r="H918" s="7" t="s">
        <v>180</v>
      </c>
    </row>
    <row r="919" spans="2:8" x14ac:dyDescent="0.25">
      <c r="B919" s="6" t="s">
        <v>155</v>
      </c>
      <c r="C919" s="6" t="s">
        <v>137</v>
      </c>
      <c r="D919" s="6" t="s">
        <v>211</v>
      </c>
      <c r="E919" s="8">
        <f t="shared" si="24"/>
        <v>0.14583873175518258</v>
      </c>
      <c r="F919" s="16" t="str">
        <f>IF(LEFT(Table2[[#This Row],[Time Period]],1)="Q","Quarterly","Annual")</f>
        <v>Annual</v>
      </c>
      <c r="G919" s="6" t="s">
        <v>169</v>
      </c>
      <c r="H919" s="7" t="s">
        <v>180</v>
      </c>
    </row>
    <row r="920" spans="2:8" x14ac:dyDescent="0.25">
      <c r="B920" s="6" t="s">
        <v>155</v>
      </c>
      <c r="C920" s="6" t="s">
        <v>138</v>
      </c>
      <c r="D920" s="6" t="s">
        <v>211</v>
      </c>
      <c r="E920" s="8">
        <f t="shared" si="24"/>
        <v>0.13102440577864849</v>
      </c>
      <c r="F920" s="16" t="str">
        <f>IF(LEFT(Table2[[#This Row],[Time Period]],1)="Q","Quarterly","Annual")</f>
        <v>Annual</v>
      </c>
      <c r="G920" s="6" t="s">
        <v>169</v>
      </c>
      <c r="H920" s="7" t="s">
        <v>180</v>
      </c>
    </row>
    <row r="921" spans="2:8" x14ac:dyDescent="0.25">
      <c r="B921" s="6" t="s">
        <v>155</v>
      </c>
      <c r="C921" s="6" t="s">
        <v>139</v>
      </c>
      <c r="D921" s="6" t="s">
        <v>211</v>
      </c>
      <c r="E921" s="8">
        <f t="shared" si="24"/>
        <v>0.14640601338330472</v>
      </c>
      <c r="F921" s="16" t="str">
        <f>IF(LEFT(Table2[[#This Row],[Time Period]],1)="Q","Quarterly","Annual")</f>
        <v>Annual</v>
      </c>
      <c r="G921" s="6" t="s">
        <v>169</v>
      </c>
      <c r="H921" s="7" t="s">
        <v>180</v>
      </c>
    </row>
    <row r="922" spans="2:8" x14ac:dyDescent="0.25">
      <c r="B922" s="6" t="s">
        <v>155</v>
      </c>
      <c r="C922" s="6" t="s">
        <v>140</v>
      </c>
      <c r="D922" s="6" t="s">
        <v>211</v>
      </c>
      <c r="E922" s="8">
        <f t="shared" si="24"/>
        <v>0.14656589726720126</v>
      </c>
      <c r="F922" s="16" t="str">
        <f>IF(LEFT(Table2[[#This Row],[Time Period]],1)="Q","Quarterly","Annual")</f>
        <v>Annual</v>
      </c>
      <c r="G922" s="6" t="s">
        <v>169</v>
      </c>
      <c r="H922" s="7" t="s">
        <v>180</v>
      </c>
    </row>
    <row r="923" spans="2:8" x14ac:dyDescent="0.25">
      <c r="B923" s="6" t="s">
        <v>155</v>
      </c>
      <c r="C923" s="6" t="s">
        <v>141</v>
      </c>
      <c r="D923" s="6" t="s">
        <v>211</v>
      </c>
      <c r="E923" s="8">
        <f t="shared" si="24"/>
        <v>0.12285856289393493</v>
      </c>
      <c r="F923" s="16" t="str">
        <f>IF(LEFT(Table2[[#This Row],[Time Period]],1)="Q","Quarterly","Annual")</f>
        <v>Annual</v>
      </c>
      <c r="G923" s="6" t="s">
        <v>169</v>
      </c>
      <c r="H923" s="7" t="s">
        <v>180</v>
      </c>
    </row>
    <row r="924" spans="2:8" x14ac:dyDescent="0.25">
      <c r="B924" s="6" t="s">
        <v>155</v>
      </c>
      <c r="C924" s="6" t="s">
        <v>142</v>
      </c>
      <c r="D924" s="6" t="s">
        <v>211</v>
      </c>
      <c r="E924" s="8">
        <f t="shared" si="24"/>
        <v>9.3739228813997766E-2</v>
      </c>
      <c r="F924" s="16" t="str">
        <f>IF(LEFT(Table2[[#This Row],[Time Period]],1)="Q","Quarterly","Annual")</f>
        <v>Annual</v>
      </c>
      <c r="G924" s="6" t="s">
        <v>169</v>
      </c>
      <c r="H924" s="7" t="s">
        <v>180</v>
      </c>
    </row>
    <row r="925" spans="2:8" x14ac:dyDescent="0.25">
      <c r="B925" s="6" t="s">
        <v>155</v>
      </c>
      <c r="C925" s="6" t="s">
        <v>143</v>
      </c>
      <c r="D925" s="6" t="s">
        <v>211</v>
      </c>
      <c r="E925" s="8">
        <f t="shared" si="24"/>
        <v>7.2493678978209353E-2</v>
      </c>
      <c r="F925" s="16" t="str">
        <f>IF(LEFT(Table2[[#This Row],[Time Period]],1)="Q","Quarterly","Annual")</f>
        <v>Annual</v>
      </c>
      <c r="G925" s="6" t="s">
        <v>169</v>
      </c>
      <c r="H925" s="7" t="s">
        <v>180</v>
      </c>
    </row>
    <row r="926" spans="2:8" x14ac:dyDescent="0.25">
      <c r="B926" s="6" t="s">
        <v>155</v>
      </c>
      <c r="C926" s="6" t="s">
        <v>144</v>
      </c>
      <c r="D926" s="6" t="s">
        <v>211</v>
      </c>
      <c r="E926" s="8">
        <f t="shared" si="24"/>
        <v>7.6488235320047782E-2</v>
      </c>
      <c r="F926" s="16" t="str">
        <f>IF(LEFT(Table2[[#This Row],[Time Period]],1)="Q","Quarterly","Annual")</f>
        <v>Annual</v>
      </c>
      <c r="G926" s="6" t="s">
        <v>169</v>
      </c>
      <c r="H926" s="7" t="s">
        <v>180</v>
      </c>
    </row>
    <row r="927" spans="2:8" x14ac:dyDescent="0.25">
      <c r="B927" s="6" t="s">
        <v>155</v>
      </c>
      <c r="C927" s="6" t="s">
        <v>137</v>
      </c>
      <c r="D927" s="6" t="s">
        <v>212</v>
      </c>
      <c r="E927" s="8">
        <f>(E493/E483)^(1/10)-1</f>
        <v>0.13430654748507087</v>
      </c>
      <c r="F927" s="16" t="str">
        <f>IF(LEFT(Table2[[#This Row],[Time Period]],1)="Q","Quarterly","Annual")</f>
        <v>Annual</v>
      </c>
      <c r="G927" s="6" t="s">
        <v>168</v>
      </c>
      <c r="H927" s="7" t="s">
        <v>180</v>
      </c>
    </row>
    <row r="928" spans="2:8" x14ac:dyDescent="0.25">
      <c r="B928" s="6" t="s">
        <v>155</v>
      </c>
      <c r="C928" s="6" t="s">
        <v>138</v>
      </c>
      <c r="D928" s="6" t="s">
        <v>212</v>
      </c>
      <c r="E928" s="8">
        <f t="shared" ref="E928:E934" si="25">(E494/E484)^(1/10)-1</f>
        <v>0.14666681364180745</v>
      </c>
      <c r="F928" s="16" t="str">
        <f>IF(LEFT(Table2[[#This Row],[Time Period]],1)="Q","Quarterly","Annual")</f>
        <v>Annual</v>
      </c>
      <c r="G928" s="6" t="s">
        <v>168</v>
      </c>
      <c r="H928" s="7" t="s">
        <v>180</v>
      </c>
    </row>
    <row r="929" spans="2:8" x14ac:dyDescent="0.25">
      <c r="B929" s="6" t="s">
        <v>155</v>
      </c>
      <c r="C929" s="6" t="s">
        <v>139</v>
      </c>
      <c r="D929" s="6" t="s">
        <v>212</v>
      </c>
      <c r="E929" s="8">
        <f t="shared" si="25"/>
        <v>0.14821826973324392</v>
      </c>
      <c r="F929" s="16" t="str">
        <f>IF(LEFT(Table2[[#This Row],[Time Period]],1)="Q","Quarterly","Annual")</f>
        <v>Annual</v>
      </c>
      <c r="G929" s="6" t="s">
        <v>168</v>
      </c>
      <c r="H929" s="7" t="s">
        <v>180</v>
      </c>
    </row>
    <row r="930" spans="2:8" x14ac:dyDescent="0.25">
      <c r="B930" s="6" t="s">
        <v>155</v>
      </c>
      <c r="C930" s="6" t="s">
        <v>140</v>
      </c>
      <c r="D930" s="6" t="s">
        <v>212</v>
      </c>
      <c r="E930" s="8">
        <f t="shared" si="25"/>
        <v>0.1664705906729449</v>
      </c>
      <c r="F930" s="16" t="str">
        <f>IF(LEFT(Table2[[#This Row],[Time Period]],1)="Q","Quarterly","Annual")</f>
        <v>Annual</v>
      </c>
      <c r="G930" s="6" t="s">
        <v>168</v>
      </c>
      <c r="H930" s="7" t="s">
        <v>180</v>
      </c>
    </row>
    <row r="931" spans="2:8" x14ac:dyDescent="0.25">
      <c r="B931" s="6" t="s">
        <v>155</v>
      </c>
      <c r="C931" s="6" t="s">
        <v>141</v>
      </c>
      <c r="D931" s="6" t="s">
        <v>212</v>
      </c>
      <c r="E931" s="8">
        <f t="shared" si="25"/>
        <v>8.2464291669531509E-2</v>
      </c>
      <c r="F931" s="16" t="str">
        <f>IF(LEFT(Table2[[#This Row],[Time Period]],1)="Q","Quarterly","Annual")</f>
        <v>Annual</v>
      </c>
      <c r="G931" s="6" t="s">
        <v>168</v>
      </c>
      <c r="H931" s="7" t="s">
        <v>180</v>
      </c>
    </row>
    <row r="932" spans="2:8" x14ac:dyDescent="0.25">
      <c r="B932" s="6" t="s">
        <v>155</v>
      </c>
      <c r="C932" s="6" t="s">
        <v>142</v>
      </c>
      <c r="D932" s="6" t="s">
        <v>212</v>
      </c>
      <c r="E932" s="8">
        <f t="shared" si="25"/>
        <v>7.8241514754324282E-2</v>
      </c>
      <c r="F932" s="16" t="str">
        <f>IF(LEFT(Table2[[#This Row],[Time Period]],1)="Q","Quarterly","Annual")</f>
        <v>Annual</v>
      </c>
      <c r="G932" s="6" t="s">
        <v>168</v>
      </c>
      <c r="H932" s="7" t="s">
        <v>180</v>
      </c>
    </row>
    <row r="933" spans="2:8" x14ac:dyDescent="0.25">
      <c r="B933" s="6" t="s">
        <v>155</v>
      </c>
      <c r="C933" s="6" t="s">
        <v>143</v>
      </c>
      <c r="D933" s="6" t="s">
        <v>212</v>
      </c>
      <c r="E933" s="8">
        <f t="shared" si="25"/>
        <v>6.1213439744541187E-2</v>
      </c>
      <c r="F933" s="16" t="str">
        <f>IF(LEFT(Table2[[#This Row],[Time Period]],1)="Q","Quarterly","Annual")</f>
        <v>Annual</v>
      </c>
      <c r="G933" s="6" t="s">
        <v>168</v>
      </c>
      <c r="H933" s="7" t="s">
        <v>180</v>
      </c>
    </row>
    <row r="934" spans="2:8" x14ac:dyDescent="0.25">
      <c r="B934" s="6" t="s">
        <v>155</v>
      </c>
      <c r="C934" s="6" t="s">
        <v>144</v>
      </c>
      <c r="D934" s="6" t="s">
        <v>212</v>
      </c>
      <c r="E934" s="8">
        <f t="shared" si="25"/>
        <v>0.1049450904002156</v>
      </c>
      <c r="F934" s="16" t="str">
        <f>IF(LEFT(Table2[[#This Row],[Time Period]],1)="Q","Quarterly","Annual")</f>
        <v>Annual</v>
      </c>
      <c r="G934" s="6" t="s">
        <v>168</v>
      </c>
      <c r="H934" s="7" t="s">
        <v>180</v>
      </c>
    </row>
    <row r="935" spans="2:8" x14ac:dyDescent="0.25">
      <c r="B935" s="6" t="s">
        <v>155</v>
      </c>
      <c r="C935" s="6" t="s">
        <v>137</v>
      </c>
      <c r="D935" s="6" t="s">
        <v>212</v>
      </c>
      <c r="E935" s="8">
        <f>(E511/E501)^(1/10)-1</f>
        <v>0.1122101128827</v>
      </c>
      <c r="F935" s="16" t="str">
        <f>IF(LEFT(Table2[[#This Row],[Time Period]],1)="Q","Quarterly","Annual")</f>
        <v>Annual</v>
      </c>
      <c r="G935" s="6" t="s">
        <v>165</v>
      </c>
      <c r="H935" s="7" t="s">
        <v>180</v>
      </c>
    </row>
    <row r="936" spans="2:8" x14ac:dyDescent="0.25">
      <c r="B936" s="6" t="s">
        <v>155</v>
      </c>
      <c r="C936" s="6" t="s">
        <v>138</v>
      </c>
      <c r="D936" s="6" t="s">
        <v>212</v>
      </c>
      <c r="E936" s="8">
        <f t="shared" ref="E936:E942" si="26">(E512/E502)^(1/10)-1</f>
        <v>0.11685248255350489</v>
      </c>
      <c r="F936" s="16" t="str">
        <f>IF(LEFT(Table2[[#This Row],[Time Period]],1)="Q","Quarterly","Annual")</f>
        <v>Annual</v>
      </c>
      <c r="G936" s="6" t="s">
        <v>165</v>
      </c>
      <c r="H936" s="7" t="s">
        <v>180</v>
      </c>
    </row>
    <row r="937" spans="2:8" x14ac:dyDescent="0.25">
      <c r="B937" s="6" t="s">
        <v>155</v>
      </c>
      <c r="C937" s="6" t="s">
        <v>139</v>
      </c>
      <c r="D937" s="6" t="s">
        <v>212</v>
      </c>
      <c r="E937" s="8">
        <f t="shared" si="26"/>
        <v>0.12314650501992541</v>
      </c>
      <c r="F937" s="16" t="str">
        <f>IF(LEFT(Table2[[#This Row],[Time Period]],1)="Q","Quarterly","Annual")</f>
        <v>Annual</v>
      </c>
      <c r="G937" s="6" t="s">
        <v>165</v>
      </c>
      <c r="H937" s="7" t="s">
        <v>180</v>
      </c>
    </row>
    <row r="938" spans="2:8" x14ac:dyDescent="0.25">
      <c r="B938" s="6" t="s">
        <v>155</v>
      </c>
      <c r="C938" s="6" t="s">
        <v>140</v>
      </c>
      <c r="D938" s="6" t="s">
        <v>212</v>
      </c>
      <c r="E938" s="8">
        <f t="shared" si="26"/>
        <v>0.11925735203139731</v>
      </c>
      <c r="F938" s="16" t="str">
        <f>IF(LEFT(Table2[[#This Row],[Time Period]],1)="Q","Quarterly","Annual")</f>
        <v>Annual</v>
      </c>
      <c r="G938" s="6" t="s">
        <v>165</v>
      </c>
      <c r="H938" s="7" t="s">
        <v>180</v>
      </c>
    </row>
    <row r="939" spans="2:8" x14ac:dyDescent="0.25">
      <c r="B939" s="6" t="s">
        <v>155</v>
      </c>
      <c r="C939" s="6" t="s">
        <v>141</v>
      </c>
      <c r="D939" s="6" t="s">
        <v>212</v>
      </c>
      <c r="E939" s="8">
        <f t="shared" si="26"/>
        <v>0.11330706138577207</v>
      </c>
      <c r="F939" s="16" t="str">
        <f>IF(LEFT(Table2[[#This Row],[Time Period]],1)="Q","Quarterly","Annual")</f>
        <v>Annual</v>
      </c>
      <c r="G939" s="6" t="s">
        <v>165</v>
      </c>
      <c r="H939" s="7" t="s">
        <v>180</v>
      </c>
    </row>
    <row r="940" spans="2:8" x14ac:dyDescent="0.25">
      <c r="B940" s="6" t="s">
        <v>155</v>
      </c>
      <c r="C940" s="6" t="s">
        <v>142</v>
      </c>
      <c r="D940" s="6" t="s">
        <v>212</v>
      </c>
      <c r="E940" s="8">
        <f t="shared" si="26"/>
        <v>0.10510097053360856</v>
      </c>
      <c r="F940" s="16" t="str">
        <f>IF(LEFT(Table2[[#This Row],[Time Period]],1)="Q","Quarterly","Annual")</f>
        <v>Annual</v>
      </c>
      <c r="G940" s="6" t="s">
        <v>165</v>
      </c>
      <c r="H940" s="7" t="s">
        <v>180</v>
      </c>
    </row>
    <row r="941" spans="2:8" x14ac:dyDescent="0.25">
      <c r="B941" s="6" t="s">
        <v>155</v>
      </c>
      <c r="C941" s="6" t="s">
        <v>143</v>
      </c>
      <c r="D941" s="6" t="s">
        <v>212</v>
      </c>
      <c r="E941" s="8">
        <f t="shared" si="26"/>
        <v>5.6612208015162979E-2</v>
      </c>
      <c r="F941" s="16" t="str">
        <f>IF(LEFT(Table2[[#This Row],[Time Period]],1)="Q","Quarterly","Annual")</f>
        <v>Annual</v>
      </c>
      <c r="G941" s="6" t="s">
        <v>165</v>
      </c>
      <c r="H941" s="7" t="s">
        <v>180</v>
      </c>
    </row>
    <row r="942" spans="2:8" x14ac:dyDescent="0.25">
      <c r="B942" s="6" t="s">
        <v>155</v>
      </c>
      <c r="C942" s="6" t="s">
        <v>144</v>
      </c>
      <c r="D942" s="6" t="s">
        <v>212</v>
      </c>
      <c r="E942" s="8">
        <f t="shared" si="26"/>
        <v>3.816826381269145E-2</v>
      </c>
      <c r="F942" s="16" t="str">
        <f>IF(LEFT(Table2[[#This Row],[Time Period]],1)="Q","Quarterly","Annual")</f>
        <v>Annual</v>
      </c>
      <c r="G942" s="6" t="s">
        <v>165</v>
      </c>
      <c r="H942" s="7" t="s">
        <v>180</v>
      </c>
    </row>
    <row r="943" spans="2:8" x14ac:dyDescent="0.25">
      <c r="B943" s="6" t="s">
        <v>155</v>
      </c>
      <c r="C943" s="6" t="s">
        <v>137</v>
      </c>
      <c r="D943" s="6" t="s">
        <v>212</v>
      </c>
      <c r="E943" s="8">
        <f>(E529/E519)^(1/10)-1</f>
        <v>0.7427375420965967</v>
      </c>
      <c r="F943" s="16" t="str">
        <f>IF(LEFT(Table2[[#This Row],[Time Period]],1)="Q","Quarterly","Annual")</f>
        <v>Annual</v>
      </c>
      <c r="G943" s="6" t="s">
        <v>166</v>
      </c>
      <c r="H943" s="7" t="s">
        <v>180</v>
      </c>
    </row>
    <row r="944" spans="2:8" x14ac:dyDescent="0.25">
      <c r="B944" s="6" t="s">
        <v>155</v>
      </c>
      <c r="C944" s="6" t="s">
        <v>138</v>
      </c>
      <c r="D944" s="6" t="s">
        <v>212</v>
      </c>
      <c r="E944" s="8">
        <f t="shared" ref="E944:E950" si="27">(E530/E520)^(1/10)-1</f>
        <v>0.51795028441654201</v>
      </c>
      <c r="F944" s="16" t="str">
        <f>IF(LEFT(Table2[[#This Row],[Time Period]],1)="Q","Quarterly","Annual")</f>
        <v>Annual</v>
      </c>
      <c r="G944" s="6" t="s">
        <v>166</v>
      </c>
      <c r="H944" s="7" t="s">
        <v>180</v>
      </c>
    </row>
    <row r="945" spans="2:8" x14ac:dyDescent="0.25">
      <c r="B945" s="6" t="s">
        <v>155</v>
      </c>
      <c r="C945" s="6" t="s">
        <v>139</v>
      </c>
      <c r="D945" s="6" t="s">
        <v>212</v>
      </c>
      <c r="E945" s="8">
        <f t="shared" si="27"/>
        <v>0.38937976818301379</v>
      </c>
      <c r="F945" s="16" t="str">
        <f>IF(LEFT(Table2[[#This Row],[Time Period]],1)="Q","Quarterly","Annual")</f>
        <v>Annual</v>
      </c>
      <c r="G945" s="6" t="s">
        <v>166</v>
      </c>
      <c r="H945" s="7" t="s">
        <v>180</v>
      </c>
    </row>
    <row r="946" spans="2:8" x14ac:dyDescent="0.25">
      <c r="B946" s="6" t="s">
        <v>155</v>
      </c>
      <c r="C946" s="6" t="s">
        <v>140</v>
      </c>
      <c r="D946" s="6" t="s">
        <v>212</v>
      </c>
      <c r="E946" s="8">
        <f t="shared" si="27"/>
        <v>0.32013399352605787</v>
      </c>
      <c r="F946" s="16" t="str">
        <f>IF(LEFT(Table2[[#This Row],[Time Period]],1)="Q","Quarterly","Annual")</f>
        <v>Annual</v>
      </c>
      <c r="G946" s="6" t="s">
        <v>166</v>
      </c>
      <c r="H946" s="7" t="s">
        <v>180</v>
      </c>
    </row>
    <row r="947" spans="2:8" x14ac:dyDescent="0.25">
      <c r="B947" s="6" t="s">
        <v>155</v>
      </c>
      <c r="C947" s="6" t="s">
        <v>141</v>
      </c>
      <c r="D947" s="6" t="s">
        <v>212</v>
      </c>
      <c r="E947" s="8">
        <f t="shared" si="27"/>
        <v>0.24494201478392652</v>
      </c>
      <c r="F947" s="16" t="str">
        <f>IF(LEFT(Table2[[#This Row],[Time Period]],1)="Q","Quarterly","Annual")</f>
        <v>Annual</v>
      </c>
      <c r="G947" s="6" t="s">
        <v>166</v>
      </c>
      <c r="H947" s="7" t="s">
        <v>180</v>
      </c>
    </row>
    <row r="948" spans="2:8" x14ac:dyDescent="0.25">
      <c r="B948" s="6" t="s">
        <v>155</v>
      </c>
      <c r="C948" s="6" t="s">
        <v>142</v>
      </c>
      <c r="D948" s="6" t="s">
        <v>212</v>
      </c>
      <c r="E948" s="8">
        <f t="shared" si="27"/>
        <v>0.20029649511298753</v>
      </c>
      <c r="F948" s="16" t="str">
        <f>IF(LEFT(Table2[[#This Row],[Time Period]],1)="Q","Quarterly","Annual")</f>
        <v>Annual</v>
      </c>
      <c r="G948" s="6" t="s">
        <v>166</v>
      </c>
      <c r="H948" s="7" t="s">
        <v>180</v>
      </c>
    </row>
    <row r="949" spans="2:8" x14ac:dyDescent="0.25">
      <c r="B949" s="6" t="s">
        <v>155</v>
      </c>
      <c r="C949" s="6" t="s">
        <v>143</v>
      </c>
      <c r="D949" s="6" t="s">
        <v>212</v>
      </c>
      <c r="E949" s="8">
        <f t="shared" si="27"/>
        <v>0.16213093565366332</v>
      </c>
      <c r="F949" s="16" t="str">
        <f>IF(LEFT(Table2[[#This Row],[Time Period]],1)="Q","Quarterly","Annual")</f>
        <v>Annual</v>
      </c>
      <c r="G949" s="6" t="s">
        <v>166</v>
      </c>
      <c r="H949" s="7" t="s">
        <v>180</v>
      </c>
    </row>
    <row r="950" spans="2:8" x14ac:dyDescent="0.25">
      <c r="B950" s="6" t="s">
        <v>155</v>
      </c>
      <c r="C950" s="6" t="s">
        <v>144</v>
      </c>
      <c r="D950" s="6" t="s">
        <v>212</v>
      </c>
      <c r="E950" s="8">
        <f t="shared" si="27"/>
        <v>0.15235978133550354</v>
      </c>
      <c r="F950" s="16" t="str">
        <f>IF(LEFT(Table2[[#This Row],[Time Period]],1)="Q","Quarterly","Annual")</f>
        <v>Annual</v>
      </c>
      <c r="G950" s="6" t="s">
        <v>166</v>
      </c>
      <c r="H950" s="7" t="s">
        <v>180</v>
      </c>
    </row>
    <row r="951" spans="2:8" x14ac:dyDescent="0.25">
      <c r="B951" s="6" t="s">
        <v>155</v>
      </c>
      <c r="C951" s="6" t="s">
        <v>137</v>
      </c>
      <c r="D951" s="6" t="s">
        <v>212</v>
      </c>
      <c r="E951" s="8">
        <f>(E547/E537)^(1/10)-1</f>
        <v>0.13266491075358022</v>
      </c>
      <c r="F951" s="16" t="str">
        <f>IF(LEFT(Table2[[#This Row],[Time Period]],1)="Q","Quarterly","Annual")</f>
        <v>Annual</v>
      </c>
      <c r="G951" s="6" t="s">
        <v>167</v>
      </c>
      <c r="H951" s="7" t="s">
        <v>180</v>
      </c>
    </row>
    <row r="952" spans="2:8" x14ac:dyDescent="0.25">
      <c r="B952" s="6" t="s">
        <v>155</v>
      </c>
      <c r="C952" s="6" t="s">
        <v>138</v>
      </c>
      <c r="D952" s="6" t="s">
        <v>212</v>
      </c>
      <c r="E952" s="8">
        <f t="shared" ref="E952:E958" si="28">(E548/E538)^(1/10)-1</f>
        <v>0.12545667459905308</v>
      </c>
      <c r="F952" s="16" t="str">
        <f>IF(LEFT(Table2[[#This Row],[Time Period]],1)="Q","Quarterly","Annual")</f>
        <v>Annual</v>
      </c>
      <c r="G952" s="6" t="s">
        <v>167</v>
      </c>
      <c r="H952" s="7" t="s">
        <v>180</v>
      </c>
    </row>
    <row r="953" spans="2:8" x14ac:dyDescent="0.25">
      <c r="B953" s="6" t="s">
        <v>155</v>
      </c>
      <c r="C953" s="6" t="s">
        <v>139</v>
      </c>
      <c r="D953" s="6" t="s">
        <v>212</v>
      </c>
      <c r="E953" s="8">
        <f t="shared" si="28"/>
        <v>0.10304804989533811</v>
      </c>
      <c r="F953" s="16" t="str">
        <f>IF(LEFT(Table2[[#This Row],[Time Period]],1)="Q","Quarterly","Annual")</f>
        <v>Annual</v>
      </c>
      <c r="G953" s="6" t="s">
        <v>167</v>
      </c>
      <c r="H953" s="7" t="s">
        <v>180</v>
      </c>
    </row>
    <row r="954" spans="2:8" x14ac:dyDescent="0.25">
      <c r="B954" s="6" t="s">
        <v>155</v>
      </c>
      <c r="C954" s="6" t="s">
        <v>140</v>
      </c>
      <c r="D954" s="6" t="s">
        <v>212</v>
      </c>
      <c r="E954" s="8">
        <f t="shared" si="28"/>
        <v>7.1289327009226966E-2</v>
      </c>
      <c r="F954" s="16" t="str">
        <f>IF(LEFT(Table2[[#This Row],[Time Period]],1)="Q","Quarterly","Annual")</f>
        <v>Annual</v>
      </c>
      <c r="G954" s="6" t="s">
        <v>167</v>
      </c>
      <c r="H954" s="7" t="s">
        <v>180</v>
      </c>
    </row>
    <row r="955" spans="2:8" x14ac:dyDescent="0.25">
      <c r="B955" s="6" t="s">
        <v>155</v>
      </c>
      <c r="C955" s="6" t="s">
        <v>141</v>
      </c>
      <c r="D955" s="6" t="s">
        <v>212</v>
      </c>
      <c r="E955" s="8">
        <f t="shared" si="28"/>
        <v>4.8112883022798592E-2</v>
      </c>
      <c r="F955" s="16" t="str">
        <f>IF(LEFT(Table2[[#This Row],[Time Period]],1)="Q","Quarterly","Annual")</f>
        <v>Annual</v>
      </c>
      <c r="G955" s="6" t="s">
        <v>167</v>
      </c>
      <c r="H955" s="7" t="s">
        <v>180</v>
      </c>
    </row>
    <row r="956" spans="2:8" x14ac:dyDescent="0.25">
      <c r="B956" s="6" t="s">
        <v>155</v>
      </c>
      <c r="C956" s="6" t="s">
        <v>142</v>
      </c>
      <c r="D956" s="6" t="s">
        <v>212</v>
      </c>
      <c r="E956" s="8">
        <f t="shared" si="28"/>
        <v>2.8908365605851527E-2</v>
      </c>
      <c r="F956" s="16" t="str">
        <f>IF(LEFT(Table2[[#This Row],[Time Period]],1)="Q","Quarterly","Annual")</f>
        <v>Annual</v>
      </c>
      <c r="G956" s="6" t="s">
        <v>167</v>
      </c>
      <c r="H956" s="7" t="s">
        <v>180</v>
      </c>
    </row>
    <row r="957" spans="2:8" x14ac:dyDescent="0.25">
      <c r="B957" s="6" t="s">
        <v>155</v>
      </c>
      <c r="C957" s="6" t="s">
        <v>143</v>
      </c>
      <c r="D957" s="6" t="s">
        <v>212</v>
      </c>
      <c r="E957" s="8">
        <f t="shared" si="28"/>
        <v>2.4056141821480415E-2</v>
      </c>
      <c r="F957" s="16" t="str">
        <f>IF(LEFT(Table2[[#This Row],[Time Period]],1)="Q","Quarterly","Annual")</f>
        <v>Annual</v>
      </c>
      <c r="G957" s="6" t="s">
        <v>167</v>
      </c>
      <c r="H957" s="7" t="s">
        <v>180</v>
      </c>
    </row>
    <row r="958" spans="2:8" x14ac:dyDescent="0.25">
      <c r="B958" s="6" t="s">
        <v>155</v>
      </c>
      <c r="C958" s="6" t="s">
        <v>144</v>
      </c>
      <c r="D958" s="6" t="s">
        <v>212</v>
      </c>
      <c r="E958" s="8">
        <f t="shared" si="28"/>
        <v>4.7489250347903633E-2</v>
      </c>
      <c r="F958" s="16" t="str">
        <f>IF(LEFT(Table2[[#This Row],[Time Period]],1)="Q","Quarterly","Annual")</f>
        <v>Annual</v>
      </c>
      <c r="G958" s="6" t="s">
        <v>167</v>
      </c>
      <c r="H958" s="7" t="s">
        <v>180</v>
      </c>
    </row>
    <row r="959" spans="2:8" x14ac:dyDescent="0.25">
      <c r="B959" s="6" t="s">
        <v>155</v>
      </c>
      <c r="C959" s="6" t="s">
        <v>137</v>
      </c>
      <c r="D959" s="6" t="s">
        <v>212</v>
      </c>
      <c r="E959" s="8">
        <f>(E565/E555)^(1/10)-1</f>
        <v>0.32800370491046982</v>
      </c>
      <c r="F959" s="16" t="str">
        <f>IF(LEFT(Table2[[#This Row],[Time Period]],1)="Q","Quarterly","Annual")</f>
        <v>Annual</v>
      </c>
      <c r="G959" s="6" t="s">
        <v>208</v>
      </c>
      <c r="H959" s="7" t="s">
        <v>180</v>
      </c>
    </row>
    <row r="960" spans="2:8" x14ac:dyDescent="0.25">
      <c r="B960" s="6" t="s">
        <v>155</v>
      </c>
      <c r="C960" s="6" t="s">
        <v>138</v>
      </c>
      <c r="D960" s="6" t="s">
        <v>212</v>
      </c>
      <c r="E960" s="8">
        <f t="shared" ref="E960:E966" si="29">(E566/E556)^(1/10)-1</f>
        <v>0.29189478025305404</v>
      </c>
      <c r="F960" s="16" t="str">
        <f>IF(LEFT(Table2[[#This Row],[Time Period]],1)="Q","Quarterly","Annual")</f>
        <v>Annual</v>
      </c>
      <c r="G960" s="6" t="s">
        <v>208</v>
      </c>
      <c r="H960" s="7" t="s">
        <v>180</v>
      </c>
    </row>
    <row r="961" spans="2:8" x14ac:dyDescent="0.25">
      <c r="B961" s="6" t="s">
        <v>155</v>
      </c>
      <c r="C961" s="6" t="s">
        <v>139</v>
      </c>
      <c r="D961" s="6" t="s">
        <v>212</v>
      </c>
      <c r="E961" s="8">
        <f t="shared" si="29"/>
        <v>0.26446592561643945</v>
      </c>
      <c r="F961" s="16" t="str">
        <f>IF(LEFT(Table2[[#This Row],[Time Period]],1)="Q","Quarterly","Annual")</f>
        <v>Annual</v>
      </c>
      <c r="G961" s="6" t="s">
        <v>208</v>
      </c>
      <c r="H961" s="7" t="s">
        <v>180</v>
      </c>
    </row>
    <row r="962" spans="2:8" x14ac:dyDescent="0.25">
      <c r="B962" s="6" t="s">
        <v>155</v>
      </c>
      <c r="C962" s="6" t="s">
        <v>140</v>
      </c>
      <c r="D962" s="6" t="s">
        <v>212</v>
      </c>
      <c r="E962" s="8">
        <f t="shared" si="29"/>
        <v>0.20040790217179771</v>
      </c>
      <c r="F962" s="16" t="str">
        <f>IF(LEFT(Table2[[#This Row],[Time Period]],1)="Q","Quarterly","Annual")</f>
        <v>Annual</v>
      </c>
      <c r="G962" s="6" t="s">
        <v>208</v>
      </c>
      <c r="H962" s="7" t="s">
        <v>180</v>
      </c>
    </row>
    <row r="963" spans="2:8" x14ac:dyDescent="0.25">
      <c r="B963" s="6" t="s">
        <v>155</v>
      </c>
      <c r="C963" s="6" t="s">
        <v>141</v>
      </c>
      <c r="D963" s="6" t="s">
        <v>212</v>
      </c>
      <c r="E963" s="8">
        <f t="shared" si="29"/>
        <v>0.1879906622834675</v>
      </c>
      <c r="F963" s="16" t="str">
        <f>IF(LEFT(Table2[[#This Row],[Time Period]],1)="Q","Quarterly","Annual")</f>
        <v>Annual</v>
      </c>
      <c r="G963" s="6" t="s">
        <v>208</v>
      </c>
      <c r="H963" s="7" t="s">
        <v>180</v>
      </c>
    </row>
    <row r="964" spans="2:8" x14ac:dyDescent="0.25">
      <c r="B964" s="6" t="s">
        <v>155</v>
      </c>
      <c r="C964" s="6" t="s">
        <v>142</v>
      </c>
      <c r="D964" s="6" t="s">
        <v>212</v>
      </c>
      <c r="E964" s="8">
        <f t="shared" si="29"/>
        <v>0.1626703880704945</v>
      </c>
      <c r="F964" s="16" t="str">
        <f>IF(LEFT(Table2[[#This Row],[Time Period]],1)="Q","Quarterly","Annual")</f>
        <v>Annual</v>
      </c>
      <c r="G964" s="6" t="s">
        <v>208</v>
      </c>
      <c r="H964" s="7" t="s">
        <v>180</v>
      </c>
    </row>
    <row r="965" spans="2:8" x14ac:dyDescent="0.25">
      <c r="B965" s="6" t="s">
        <v>155</v>
      </c>
      <c r="C965" s="6" t="s">
        <v>143</v>
      </c>
      <c r="D965" s="6" t="s">
        <v>212</v>
      </c>
      <c r="E965" s="8">
        <f t="shared" si="29"/>
        <v>0.12842117340079495</v>
      </c>
      <c r="F965" s="16" t="str">
        <f>IF(LEFT(Table2[[#This Row],[Time Period]],1)="Q","Quarterly","Annual")</f>
        <v>Annual</v>
      </c>
      <c r="G965" s="6" t="s">
        <v>208</v>
      </c>
      <c r="H965" s="7" t="s">
        <v>180</v>
      </c>
    </row>
    <row r="966" spans="2:8" x14ac:dyDescent="0.25">
      <c r="B966" s="6" t="s">
        <v>155</v>
      </c>
      <c r="C966" s="6" t="s">
        <v>144</v>
      </c>
      <c r="D966" s="6" t="s">
        <v>212</v>
      </c>
      <c r="E966" s="8">
        <f t="shared" si="29"/>
        <v>0.12430524657328013</v>
      </c>
      <c r="F966" s="16" t="str">
        <f>IF(LEFT(Table2[[#This Row],[Time Period]],1)="Q","Quarterly","Annual")</f>
        <v>Annual</v>
      </c>
      <c r="G966" s="6" t="s">
        <v>208</v>
      </c>
      <c r="H966" s="7" t="s">
        <v>180</v>
      </c>
    </row>
    <row r="967" spans="2:8" x14ac:dyDescent="0.25">
      <c r="B967" s="6" t="s">
        <v>155</v>
      </c>
      <c r="C967" s="6" t="s">
        <v>137</v>
      </c>
      <c r="D967" s="6" t="s">
        <v>212</v>
      </c>
      <c r="E967" s="8">
        <f>(E583/E573)^(1/10)-1</f>
        <v>0.1419732606657127</v>
      </c>
      <c r="F967" s="16" t="str">
        <f>IF(LEFT(Table2[[#This Row],[Time Period]],1)="Q","Quarterly","Annual")</f>
        <v>Annual</v>
      </c>
      <c r="G967" s="6" t="s">
        <v>169</v>
      </c>
      <c r="H967" s="7" t="s">
        <v>180</v>
      </c>
    </row>
    <row r="968" spans="2:8" x14ac:dyDescent="0.25">
      <c r="B968" s="6" t="s">
        <v>155</v>
      </c>
      <c r="C968" s="6" t="s">
        <v>138</v>
      </c>
      <c r="D968" s="6" t="s">
        <v>212</v>
      </c>
      <c r="E968" s="8">
        <f t="shared" ref="E968:E974" si="30">(E584/E574)^(1/10)-1</f>
        <v>0.14588627154909695</v>
      </c>
      <c r="F968" s="16" t="str">
        <f>IF(LEFT(Table2[[#This Row],[Time Period]],1)="Q","Quarterly","Annual")</f>
        <v>Annual</v>
      </c>
      <c r="G968" s="6" t="s">
        <v>169</v>
      </c>
      <c r="H968" s="7" t="s">
        <v>180</v>
      </c>
    </row>
    <row r="969" spans="2:8" x14ac:dyDescent="0.25">
      <c r="B969" s="6" t="s">
        <v>155</v>
      </c>
      <c r="C969" s="6" t="s">
        <v>139</v>
      </c>
      <c r="D969" s="6" t="s">
        <v>212</v>
      </c>
      <c r="E969" s="8">
        <f t="shared" si="30"/>
        <v>0.15944417527324406</v>
      </c>
      <c r="F969" s="16" t="str">
        <f>IF(LEFT(Table2[[#This Row],[Time Period]],1)="Q","Quarterly","Annual")</f>
        <v>Annual</v>
      </c>
      <c r="G969" s="6" t="s">
        <v>169</v>
      </c>
      <c r="H969" s="7" t="s">
        <v>180</v>
      </c>
    </row>
    <row r="970" spans="2:8" x14ac:dyDescent="0.25">
      <c r="B970" s="6" t="s">
        <v>155</v>
      </c>
      <c r="C970" s="6" t="s">
        <v>140</v>
      </c>
      <c r="D970" s="6" t="s">
        <v>212</v>
      </c>
      <c r="E970" s="8">
        <f t="shared" si="30"/>
        <v>0.13835052351569277</v>
      </c>
      <c r="F970" s="16" t="str">
        <f>IF(LEFT(Table2[[#This Row],[Time Period]],1)="Q","Quarterly","Annual")</f>
        <v>Annual</v>
      </c>
      <c r="G970" s="6" t="s">
        <v>169</v>
      </c>
      <c r="H970" s="7" t="s">
        <v>180</v>
      </c>
    </row>
    <row r="971" spans="2:8" x14ac:dyDescent="0.25">
      <c r="B971" s="6" t="s">
        <v>155</v>
      </c>
      <c r="C971" s="6" t="s">
        <v>141</v>
      </c>
      <c r="D971" s="6" t="s">
        <v>212</v>
      </c>
      <c r="E971" s="8">
        <f t="shared" si="30"/>
        <v>0.1279420681378387</v>
      </c>
      <c r="F971" s="16" t="str">
        <f>IF(LEFT(Table2[[#This Row],[Time Period]],1)="Q","Quarterly","Annual")</f>
        <v>Annual</v>
      </c>
      <c r="G971" s="6" t="s">
        <v>169</v>
      </c>
      <c r="H971" s="7" t="s">
        <v>180</v>
      </c>
    </row>
    <row r="972" spans="2:8" x14ac:dyDescent="0.25">
      <c r="B972" s="6" t="s">
        <v>155</v>
      </c>
      <c r="C972" s="6" t="s">
        <v>142</v>
      </c>
      <c r="D972" s="6" t="s">
        <v>212</v>
      </c>
      <c r="E972" s="8">
        <f t="shared" si="30"/>
        <v>0.11764243366897054</v>
      </c>
      <c r="F972" s="16" t="str">
        <f>IF(LEFT(Table2[[#This Row],[Time Period]],1)="Q","Quarterly","Annual")</f>
        <v>Annual</v>
      </c>
      <c r="G972" s="6" t="s">
        <v>169</v>
      </c>
      <c r="H972" s="7" t="s">
        <v>180</v>
      </c>
    </row>
    <row r="973" spans="2:8" x14ac:dyDescent="0.25">
      <c r="B973" s="6" t="s">
        <v>155</v>
      </c>
      <c r="C973" s="6" t="s">
        <v>143</v>
      </c>
      <c r="D973" s="6" t="s">
        <v>212</v>
      </c>
      <c r="E973" s="8">
        <f t="shared" si="30"/>
        <v>0.10464917480759772</v>
      </c>
      <c r="F973" s="16" t="str">
        <f>IF(LEFT(Table2[[#This Row],[Time Period]],1)="Q","Quarterly","Annual")</f>
        <v>Annual</v>
      </c>
      <c r="G973" s="6" t="s">
        <v>169</v>
      </c>
      <c r="H973" s="7" t="s">
        <v>180</v>
      </c>
    </row>
    <row r="974" spans="2:8" x14ac:dyDescent="0.25">
      <c r="B974" s="6" t="s">
        <v>155</v>
      </c>
      <c r="C974" s="6" t="s">
        <v>144</v>
      </c>
      <c r="D974" s="6" t="s">
        <v>212</v>
      </c>
      <c r="E974" s="8">
        <f t="shared" si="30"/>
        <v>9.7551855790427133E-2</v>
      </c>
      <c r="F974" s="16" t="str">
        <f>IF(LEFT(Table2[[#This Row],[Time Period]],1)="Q","Quarterly","Annual")</f>
        <v>Annual</v>
      </c>
      <c r="G974" s="6" t="s">
        <v>169</v>
      </c>
      <c r="H974" s="7" t="s">
        <v>180</v>
      </c>
    </row>
    <row r="975" spans="2:8" x14ac:dyDescent="0.25">
      <c r="B975" s="6" t="s">
        <v>155</v>
      </c>
      <c r="C975" s="6" t="s">
        <v>201</v>
      </c>
      <c r="D975" s="6" t="s">
        <v>3</v>
      </c>
      <c r="E975" s="8">
        <v>10034.08</v>
      </c>
      <c r="F975" s="16" t="str">
        <f>IF(LEFT(Table2[[#This Row],[Time Period]],1)="Q","Quarterly","Annual")</f>
        <v>Annual</v>
      </c>
      <c r="G975" s="6" t="s">
        <v>213</v>
      </c>
      <c r="H975" s="6" t="s">
        <v>179</v>
      </c>
    </row>
    <row r="976" spans="2:8" x14ac:dyDescent="0.25">
      <c r="B976" s="6" t="s">
        <v>155</v>
      </c>
      <c r="C976" s="6" t="s">
        <v>202</v>
      </c>
      <c r="D976" s="6" t="s">
        <v>3</v>
      </c>
      <c r="E976" s="8">
        <v>11456.08</v>
      </c>
      <c r="F976" s="16" t="str">
        <f>IF(LEFT(Table2[[#This Row],[Time Period]],1)="Q","Quarterly","Annual")</f>
        <v>Annual</v>
      </c>
      <c r="G976" s="6" t="s">
        <v>213</v>
      </c>
      <c r="H976" s="6" t="s">
        <v>179</v>
      </c>
    </row>
    <row r="977" spans="2:8" x14ac:dyDescent="0.25">
      <c r="B977" s="6" t="s">
        <v>155</v>
      </c>
      <c r="C977" s="6" t="s">
        <v>203</v>
      </c>
      <c r="D977" s="6" t="s">
        <v>3</v>
      </c>
      <c r="E977" s="8">
        <v>12381.84</v>
      </c>
      <c r="F977" s="16" t="str">
        <f>IF(LEFT(Table2[[#This Row],[Time Period]],1)="Q","Quarterly","Annual")</f>
        <v>Annual</v>
      </c>
      <c r="G977" s="6" t="s">
        <v>213</v>
      </c>
      <c r="H977" s="6" t="s">
        <v>179</v>
      </c>
    </row>
    <row r="978" spans="2:8" x14ac:dyDescent="0.25">
      <c r="B978" s="6" t="s">
        <v>155</v>
      </c>
      <c r="C978" s="6" t="s">
        <v>204</v>
      </c>
      <c r="D978" s="6" t="s">
        <v>3</v>
      </c>
      <c r="E978" s="8">
        <v>13918.62</v>
      </c>
      <c r="F978" s="16" t="str">
        <f>IF(LEFT(Table2[[#This Row],[Time Period]],1)="Q","Quarterly","Annual")</f>
        <v>Annual</v>
      </c>
      <c r="G978" s="6" t="s">
        <v>213</v>
      </c>
      <c r="H978" s="6" t="s">
        <v>179</v>
      </c>
    </row>
    <row r="979" spans="2:8" x14ac:dyDescent="0.25">
      <c r="B979" s="6" t="s">
        <v>155</v>
      </c>
      <c r="C979" s="6" t="s">
        <v>205</v>
      </c>
      <c r="D979" s="6" t="s">
        <v>3</v>
      </c>
      <c r="E979" s="8">
        <v>16901.82</v>
      </c>
      <c r="F979" s="16" t="str">
        <f>IF(LEFT(Table2[[#This Row],[Time Period]],1)="Q","Quarterly","Annual")</f>
        <v>Annual</v>
      </c>
      <c r="G979" s="6" t="s">
        <v>213</v>
      </c>
      <c r="H979" s="6" t="s">
        <v>179</v>
      </c>
    </row>
    <row r="980" spans="2:8" x14ac:dyDescent="0.25">
      <c r="B980" s="6" t="s">
        <v>155</v>
      </c>
      <c r="C980" s="6" t="s">
        <v>206</v>
      </c>
      <c r="D980" s="6" t="s">
        <v>3</v>
      </c>
      <c r="E980" s="8">
        <v>20003.759999999998</v>
      </c>
      <c r="F980" s="16" t="str">
        <f>IF(LEFT(Table2[[#This Row],[Time Period]],1)="Q","Quarterly","Annual")</f>
        <v>Annual</v>
      </c>
      <c r="G980" s="6" t="s">
        <v>213</v>
      </c>
      <c r="H980" s="6" t="s">
        <v>179</v>
      </c>
    </row>
    <row r="981" spans="2:8" x14ac:dyDescent="0.25">
      <c r="B981" s="6" t="s">
        <v>155</v>
      </c>
      <c r="C981" s="6" t="s">
        <v>207</v>
      </c>
      <c r="D981" s="6" t="s">
        <v>3</v>
      </c>
      <c r="E981" s="8">
        <v>22308.54</v>
      </c>
      <c r="F981" s="16" t="str">
        <f>IF(LEFT(Table2[[#This Row],[Time Period]],1)="Q","Quarterly","Annual")</f>
        <v>Annual</v>
      </c>
      <c r="G981" s="6" t="s">
        <v>213</v>
      </c>
      <c r="H981" s="6" t="s">
        <v>179</v>
      </c>
    </row>
    <row r="982" spans="2:8" x14ac:dyDescent="0.25">
      <c r="B982" s="6" t="s">
        <v>155</v>
      </c>
      <c r="C982" s="6" t="s">
        <v>181</v>
      </c>
      <c r="D982" s="6" t="s">
        <v>3</v>
      </c>
      <c r="E982" s="8">
        <v>24363.71</v>
      </c>
      <c r="F982" s="16" t="str">
        <f>IF(LEFT(Table2[[#This Row],[Time Period]],1)="Q","Quarterly","Annual")</f>
        <v>Annual</v>
      </c>
      <c r="G982" s="6" t="s">
        <v>213</v>
      </c>
      <c r="H982" s="6" t="s">
        <v>179</v>
      </c>
    </row>
    <row r="983" spans="2:8" x14ac:dyDescent="0.25">
      <c r="B983" s="6" t="s">
        <v>155</v>
      </c>
      <c r="C983" s="6" t="s">
        <v>133</v>
      </c>
      <c r="D983" s="6" t="s">
        <v>3</v>
      </c>
      <c r="E983" s="8">
        <v>27623.439999999999</v>
      </c>
      <c r="F983" s="16" t="str">
        <f>IF(LEFT(Table2[[#This Row],[Time Period]],1)="Q","Quarterly","Annual")</f>
        <v>Annual</v>
      </c>
      <c r="G983" s="6" t="s">
        <v>213</v>
      </c>
      <c r="H983" s="6" t="s">
        <v>179</v>
      </c>
    </row>
    <row r="984" spans="2:8" x14ac:dyDescent="0.25">
      <c r="B984" s="6" t="s">
        <v>155</v>
      </c>
      <c r="C984" s="6" t="s">
        <v>136</v>
      </c>
      <c r="D984" s="6" t="s">
        <v>3</v>
      </c>
      <c r="E984" s="8">
        <v>32078.74</v>
      </c>
      <c r="F984" s="16" t="str">
        <f>IF(LEFT(Table2[[#This Row],[Time Period]],1)="Q","Quarterly","Annual")</f>
        <v>Annual</v>
      </c>
      <c r="G984" s="6" t="s">
        <v>213</v>
      </c>
      <c r="H984" s="6" t="s">
        <v>179</v>
      </c>
    </row>
    <row r="985" spans="2:8" x14ac:dyDescent="0.25">
      <c r="B985" s="6" t="s">
        <v>155</v>
      </c>
      <c r="C985" s="6" t="s">
        <v>137</v>
      </c>
      <c r="D985" s="6" t="s">
        <v>3</v>
      </c>
      <c r="E985" s="8">
        <v>36617.449999999997</v>
      </c>
      <c r="F985" s="16" t="str">
        <f>IF(LEFT(Table2[[#This Row],[Time Period]],1)="Q","Quarterly","Annual")</f>
        <v>Annual</v>
      </c>
      <c r="G985" s="6" t="s">
        <v>213</v>
      </c>
      <c r="H985" s="6" t="s">
        <v>179</v>
      </c>
    </row>
    <row r="986" spans="2:8" x14ac:dyDescent="0.25">
      <c r="B986" s="6" t="s">
        <v>155</v>
      </c>
      <c r="C986" s="6" t="s">
        <v>138</v>
      </c>
      <c r="D986" s="6" t="s">
        <v>3</v>
      </c>
      <c r="E986" s="8">
        <v>43920.76</v>
      </c>
      <c r="F986" s="16" t="str">
        <f>IF(LEFT(Table2[[#This Row],[Time Period]],1)="Q","Quarterly","Annual")</f>
        <v>Annual</v>
      </c>
      <c r="G986" s="6" t="s">
        <v>213</v>
      </c>
      <c r="H986" s="6" t="s">
        <v>179</v>
      </c>
    </row>
    <row r="987" spans="2:8" x14ac:dyDescent="0.25">
      <c r="B987" s="6" t="s">
        <v>155</v>
      </c>
      <c r="C987" s="6" t="s">
        <v>139</v>
      </c>
      <c r="D987" s="6" t="s">
        <v>3</v>
      </c>
      <c r="E987" s="8">
        <v>49247.28</v>
      </c>
      <c r="F987" s="16" t="str">
        <f>IF(LEFT(Table2[[#This Row],[Time Period]],1)="Q","Quarterly","Annual")</f>
        <v>Annual</v>
      </c>
      <c r="G987" s="6" t="s">
        <v>213</v>
      </c>
      <c r="H987" s="6" t="s">
        <v>179</v>
      </c>
    </row>
    <row r="988" spans="2:8" x14ac:dyDescent="0.25">
      <c r="B988" s="6" t="s">
        <v>155</v>
      </c>
      <c r="C988" s="6" t="s">
        <v>140</v>
      </c>
      <c r="D988" s="6" t="s">
        <v>3</v>
      </c>
      <c r="E988" s="8">
        <v>52759.08</v>
      </c>
      <c r="F988" s="16" t="str">
        <f>IF(LEFT(Table2[[#This Row],[Time Period]],1)="Q","Quarterly","Annual")</f>
        <v>Annual</v>
      </c>
      <c r="G988" s="6" t="s">
        <v>213</v>
      </c>
      <c r="H988" s="6" t="s">
        <v>179</v>
      </c>
    </row>
    <row r="989" spans="2:8" x14ac:dyDescent="0.25">
      <c r="B989" s="6" t="s">
        <v>155</v>
      </c>
      <c r="C989" s="6" t="s">
        <v>141</v>
      </c>
      <c r="D989" s="6" t="s">
        <v>3</v>
      </c>
      <c r="E989" s="8">
        <v>54690.080000000002</v>
      </c>
      <c r="F989" s="16" t="str">
        <f>IF(LEFT(Table2[[#This Row],[Time Period]],1)="Q","Quarterly","Annual")</f>
        <v>Annual</v>
      </c>
      <c r="G989" s="6" t="s">
        <v>213</v>
      </c>
      <c r="H989" s="6" t="s">
        <v>179</v>
      </c>
    </row>
    <row r="990" spans="2:8" x14ac:dyDescent="0.25">
      <c r="B990" s="6" t="s">
        <v>155</v>
      </c>
      <c r="C990" s="6" t="s">
        <v>142</v>
      </c>
      <c r="D990" s="6" t="s">
        <v>3</v>
      </c>
      <c r="E990" s="8">
        <v>58287.95</v>
      </c>
      <c r="F990" s="16" t="str">
        <f>IF(LEFT(Table2[[#This Row],[Time Period]],1)="Q","Quarterly","Annual")</f>
        <v>Annual</v>
      </c>
      <c r="G990" s="6" t="s">
        <v>213</v>
      </c>
      <c r="H990" s="6" t="s">
        <v>179</v>
      </c>
    </row>
    <row r="991" spans="2:8" x14ac:dyDescent="0.25">
      <c r="B991" s="6" t="s">
        <v>155</v>
      </c>
      <c r="C991" s="6" t="s">
        <v>143</v>
      </c>
      <c r="D991" s="6" t="s">
        <v>3</v>
      </c>
      <c r="E991" s="8">
        <v>47362.51</v>
      </c>
      <c r="F991" s="16" t="str">
        <f>IF(LEFT(Table2[[#This Row],[Time Period]],1)="Q","Quarterly","Annual")</f>
        <v>Annual</v>
      </c>
      <c r="G991" s="6" t="s">
        <v>213</v>
      </c>
      <c r="H991" s="6" t="s">
        <v>179</v>
      </c>
    </row>
    <row r="992" spans="2:8" x14ac:dyDescent="0.25">
      <c r="B992" s="6" t="s">
        <v>155</v>
      </c>
      <c r="C992" s="6" t="s">
        <v>144</v>
      </c>
      <c r="D992" s="6" t="s">
        <v>3</v>
      </c>
      <c r="E992" s="8">
        <v>49348.43</v>
      </c>
      <c r="F992" s="16" t="str">
        <f>IF(LEFT(Table2[[#This Row],[Time Period]],1)="Q","Quarterly","Annual")</f>
        <v>Annual</v>
      </c>
      <c r="G992" s="6" t="s">
        <v>213</v>
      </c>
      <c r="H992" s="6" t="s">
        <v>179</v>
      </c>
    </row>
    <row r="993" spans="2:8" x14ac:dyDescent="0.25">
      <c r="B993" s="6" t="s">
        <v>155</v>
      </c>
      <c r="C993" s="6" t="s">
        <v>202</v>
      </c>
      <c r="D993" s="6" t="s">
        <v>16</v>
      </c>
      <c r="E993" s="8">
        <f>E976/E975-1</f>
        <v>0.14171702836732414</v>
      </c>
      <c r="F993" s="16" t="str">
        <f>IF(LEFT(Table2[[#This Row],[Time Period]],1)="Q","Quarterly","Annual")</f>
        <v>Annual</v>
      </c>
      <c r="G993" s="6" t="s">
        <v>213</v>
      </c>
      <c r="H993" s="6" t="s">
        <v>180</v>
      </c>
    </row>
    <row r="994" spans="2:8" x14ac:dyDescent="0.25">
      <c r="B994" s="6" t="s">
        <v>155</v>
      </c>
      <c r="C994" s="6" t="s">
        <v>203</v>
      </c>
      <c r="D994" s="6" t="s">
        <v>16</v>
      </c>
      <c r="E994" s="8">
        <f t="shared" ref="E994:E1008" si="31">E977/E976-1</f>
        <v>8.0809491553829993E-2</v>
      </c>
      <c r="F994" s="16" t="str">
        <f>IF(LEFT(Table2[[#This Row],[Time Period]],1)="Q","Quarterly","Annual")</f>
        <v>Annual</v>
      </c>
      <c r="G994" s="6" t="s">
        <v>213</v>
      </c>
      <c r="H994" s="6" t="s">
        <v>180</v>
      </c>
    </row>
    <row r="995" spans="2:8" x14ac:dyDescent="0.25">
      <c r="B995" s="6" t="s">
        <v>155</v>
      </c>
      <c r="C995" s="6" t="s">
        <v>204</v>
      </c>
      <c r="D995" s="6" t="s">
        <v>16</v>
      </c>
      <c r="E995" s="8">
        <f t="shared" si="31"/>
        <v>0.12411564032486289</v>
      </c>
      <c r="F995" s="16" t="str">
        <f>IF(LEFT(Table2[[#This Row],[Time Period]],1)="Q","Quarterly","Annual")</f>
        <v>Annual</v>
      </c>
      <c r="G995" s="6" t="s">
        <v>213</v>
      </c>
      <c r="H995" s="6" t="s">
        <v>180</v>
      </c>
    </row>
    <row r="996" spans="2:8" x14ac:dyDescent="0.25">
      <c r="B996" s="6" t="s">
        <v>155</v>
      </c>
      <c r="C996" s="6" t="s">
        <v>205</v>
      </c>
      <c r="D996" s="6" t="s">
        <v>16</v>
      </c>
      <c r="E996" s="8">
        <f t="shared" si="31"/>
        <v>0.2143315932182932</v>
      </c>
      <c r="F996" s="16" t="str">
        <f>IF(LEFT(Table2[[#This Row],[Time Period]],1)="Q","Quarterly","Annual")</f>
        <v>Annual</v>
      </c>
      <c r="G996" s="6" t="s">
        <v>213</v>
      </c>
      <c r="H996" s="6" t="s">
        <v>180</v>
      </c>
    </row>
    <row r="997" spans="2:8" x14ac:dyDescent="0.25">
      <c r="B997" s="6" t="s">
        <v>155</v>
      </c>
      <c r="C997" s="6" t="s">
        <v>206</v>
      </c>
      <c r="D997" s="6" t="s">
        <v>16</v>
      </c>
      <c r="E997" s="8">
        <f t="shared" si="31"/>
        <v>0.1835269811180098</v>
      </c>
      <c r="F997" s="16" t="str">
        <f>IF(LEFT(Table2[[#This Row],[Time Period]],1)="Q","Quarterly","Annual")</f>
        <v>Annual</v>
      </c>
      <c r="G997" s="6" t="s">
        <v>213</v>
      </c>
      <c r="H997" s="6" t="s">
        <v>180</v>
      </c>
    </row>
    <row r="998" spans="2:8" x14ac:dyDescent="0.25">
      <c r="B998" s="6" t="s">
        <v>155</v>
      </c>
      <c r="C998" s="6" t="s">
        <v>207</v>
      </c>
      <c r="D998" s="6" t="s">
        <v>16</v>
      </c>
      <c r="E998" s="8">
        <f t="shared" si="31"/>
        <v>0.11521733914024179</v>
      </c>
      <c r="F998" s="16" t="str">
        <f>IF(LEFT(Table2[[#This Row],[Time Period]],1)="Q","Quarterly","Annual")</f>
        <v>Annual</v>
      </c>
      <c r="G998" s="6" t="s">
        <v>213</v>
      </c>
      <c r="H998" s="6" t="s">
        <v>180</v>
      </c>
    </row>
    <row r="999" spans="2:8" x14ac:dyDescent="0.25">
      <c r="B999" s="6" t="s">
        <v>155</v>
      </c>
      <c r="C999" s="6" t="s">
        <v>181</v>
      </c>
      <c r="D999" s="6" t="s">
        <v>16</v>
      </c>
      <c r="E999" s="8">
        <f t="shared" si="31"/>
        <v>9.2124809602062596E-2</v>
      </c>
      <c r="F999" s="16" t="str">
        <f>IF(LEFT(Table2[[#This Row],[Time Period]],1)="Q","Quarterly","Annual")</f>
        <v>Annual</v>
      </c>
      <c r="G999" s="6" t="s">
        <v>213</v>
      </c>
      <c r="H999" s="6" t="s">
        <v>180</v>
      </c>
    </row>
    <row r="1000" spans="2:8" x14ac:dyDescent="0.25">
      <c r="B1000" s="6" t="s">
        <v>155</v>
      </c>
      <c r="C1000" s="6" t="s">
        <v>133</v>
      </c>
      <c r="D1000" s="6" t="s">
        <v>16</v>
      </c>
      <c r="E1000" s="8">
        <f t="shared" si="31"/>
        <v>0.13379448368085156</v>
      </c>
      <c r="F1000" s="16" t="str">
        <f>IF(LEFT(Table2[[#This Row],[Time Period]],1)="Q","Quarterly","Annual")</f>
        <v>Annual</v>
      </c>
      <c r="G1000" s="6" t="s">
        <v>213</v>
      </c>
      <c r="H1000" s="6" t="s">
        <v>180</v>
      </c>
    </row>
    <row r="1001" spans="2:8" x14ac:dyDescent="0.25">
      <c r="B1001" s="6" t="s">
        <v>155</v>
      </c>
      <c r="C1001" s="6" t="s">
        <v>136</v>
      </c>
      <c r="D1001" s="6" t="s">
        <v>16</v>
      </c>
      <c r="E1001" s="8">
        <f t="shared" si="31"/>
        <v>0.1612869360224507</v>
      </c>
      <c r="F1001" s="16" t="str">
        <f>IF(LEFT(Table2[[#This Row],[Time Period]],1)="Q","Quarterly","Annual")</f>
        <v>Annual</v>
      </c>
      <c r="G1001" s="6" t="s">
        <v>213</v>
      </c>
      <c r="H1001" s="6" t="s">
        <v>180</v>
      </c>
    </row>
    <row r="1002" spans="2:8" x14ac:dyDescent="0.25">
      <c r="B1002" s="6" t="s">
        <v>155</v>
      </c>
      <c r="C1002" s="6" t="s">
        <v>137</v>
      </c>
      <c r="D1002" s="6" t="s">
        <v>16</v>
      </c>
      <c r="E1002" s="8">
        <f t="shared" si="31"/>
        <v>0.14148654217715517</v>
      </c>
      <c r="F1002" s="16" t="str">
        <f>IF(LEFT(Table2[[#This Row],[Time Period]],1)="Q","Quarterly","Annual")</f>
        <v>Annual</v>
      </c>
      <c r="G1002" s="6" t="s">
        <v>213</v>
      </c>
      <c r="H1002" s="6" t="s">
        <v>180</v>
      </c>
    </row>
    <row r="1003" spans="2:8" x14ac:dyDescent="0.25">
      <c r="B1003" s="6" t="s">
        <v>155</v>
      </c>
      <c r="C1003" s="6" t="s">
        <v>138</v>
      </c>
      <c r="D1003" s="6" t="s">
        <v>16</v>
      </c>
      <c r="E1003" s="8">
        <f t="shared" si="31"/>
        <v>0.19944889663261667</v>
      </c>
      <c r="F1003" s="16" t="str">
        <f>IF(LEFT(Table2[[#This Row],[Time Period]],1)="Q","Quarterly","Annual")</f>
        <v>Annual</v>
      </c>
      <c r="G1003" s="6" t="s">
        <v>213</v>
      </c>
      <c r="H1003" s="6" t="s">
        <v>180</v>
      </c>
    </row>
    <row r="1004" spans="2:8" x14ac:dyDescent="0.25">
      <c r="B1004" s="6" t="s">
        <v>155</v>
      </c>
      <c r="C1004" s="6" t="s">
        <v>139</v>
      </c>
      <c r="D1004" s="6" t="s">
        <v>16</v>
      </c>
      <c r="E1004" s="8">
        <f t="shared" si="31"/>
        <v>0.12127567920045101</v>
      </c>
      <c r="F1004" s="16" t="str">
        <f>IF(LEFT(Table2[[#This Row],[Time Period]],1)="Q","Quarterly","Annual")</f>
        <v>Annual</v>
      </c>
      <c r="G1004" s="6" t="s">
        <v>213</v>
      </c>
      <c r="H1004" s="6" t="s">
        <v>180</v>
      </c>
    </row>
    <row r="1005" spans="2:8" x14ac:dyDescent="0.25">
      <c r="B1005" s="6" t="s">
        <v>155</v>
      </c>
      <c r="C1005" s="6" t="s">
        <v>140</v>
      </c>
      <c r="D1005" s="6" t="s">
        <v>16</v>
      </c>
      <c r="E1005" s="8">
        <f t="shared" si="31"/>
        <v>7.1309522069036069E-2</v>
      </c>
      <c r="F1005" s="16" t="str">
        <f>IF(LEFT(Table2[[#This Row],[Time Period]],1)="Q","Quarterly","Annual")</f>
        <v>Annual</v>
      </c>
      <c r="G1005" s="6" t="s">
        <v>213</v>
      </c>
      <c r="H1005" s="6" t="s">
        <v>180</v>
      </c>
    </row>
    <row r="1006" spans="2:8" x14ac:dyDescent="0.25">
      <c r="B1006" s="6" t="s">
        <v>155</v>
      </c>
      <c r="C1006" s="6" t="s">
        <v>141</v>
      </c>
      <c r="D1006" s="6" t="s">
        <v>16</v>
      </c>
      <c r="E1006" s="8">
        <f t="shared" si="31"/>
        <v>3.660033495656112E-2</v>
      </c>
      <c r="F1006" s="16" t="str">
        <f>IF(LEFT(Table2[[#This Row],[Time Period]],1)="Q","Quarterly","Annual")</f>
        <v>Annual</v>
      </c>
      <c r="G1006" s="6" t="s">
        <v>213</v>
      </c>
      <c r="H1006" s="6" t="s">
        <v>180</v>
      </c>
    </row>
    <row r="1007" spans="2:8" x14ac:dyDescent="0.25">
      <c r="B1007" s="6" t="s">
        <v>155</v>
      </c>
      <c r="C1007" s="6" t="s">
        <v>142</v>
      </c>
      <c r="D1007" s="6" t="s">
        <v>16</v>
      </c>
      <c r="E1007" s="8">
        <f t="shared" si="31"/>
        <v>6.578651923712675E-2</v>
      </c>
      <c r="F1007" s="16" t="str">
        <f>IF(LEFT(Table2[[#This Row],[Time Period]],1)="Q","Quarterly","Annual")</f>
        <v>Annual</v>
      </c>
      <c r="G1007" s="6" t="s">
        <v>213</v>
      </c>
      <c r="H1007" s="6" t="s">
        <v>180</v>
      </c>
    </row>
    <row r="1008" spans="2:8" x14ac:dyDescent="0.25">
      <c r="B1008" s="6" t="s">
        <v>155</v>
      </c>
      <c r="C1008" s="6" t="s">
        <v>143</v>
      </c>
      <c r="D1008" s="6" t="s">
        <v>16</v>
      </c>
      <c r="E1008" s="8">
        <f t="shared" si="31"/>
        <v>-0.18743908475079318</v>
      </c>
      <c r="F1008" s="16" t="str">
        <f>IF(LEFT(Table2[[#This Row],[Time Period]],1)="Q","Quarterly","Annual")</f>
        <v>Annual</v>
      </c>
      <c r="G1008" s="6" t="s">
        <v>213</v>
      </c>
      <c r="H1008" s="6" t="s">
        <v>180</v>
      </c>
    </row>
    <row r="1009" spans="2:11" x14ac:dyDescent="0.25">
      <c r="B1009" s="6" t="s">
        <v>155</v>
      </c>
      <c r="C1009" s="6" t="s">
        <v>144</v>
      </c>
      <c r="D1009" s="6" t="s">
        <v>16</v>
      </c>
      <c r="E1009" s="8">
        <f>E992/E991-1</f>
        <v>4.1930210202119733E-2</v>
      </c>
      <c r="F1009" s="16" t="str">
        <f>IF(LEFT(Table2[[#This Row],[Time Period]],1)="Q","Quarterly","Annual")</f>
        <v>Annual</v>
      </c>
      <c r="G1009" s="6" t="s">
        <v>213</v>
      </c>
      <c r="H1009" s="6" t="s">
        <v>180</v>
      </c>
    </row>
    <row r="1010" spans="2:11" x14ac:dyDescent="0.25">
      <c r="B1010" s="6" t="s">
        <v>155</v>
      </c>
      <c r="C1010" s="6" t="s">
        <v>204</v>
      </c>
      <c r="D1010" s="3" t="s">
        <v>209</v>
      </c>
      <c r="E1010" s="8">
        <f>(E978/E975)^(1/3)-1</f>
        <v>0.11525164613236893</v>
      </c>
      <c r="F1010" s="16" t="str">
        <f>IF(LEFT(Table2[[#This Row],[Time Period]],1)="Q","Quarterly","Annual")</f>
        <v>Annual</v>
      </c>
      <c r="G1010" s="6" t="s">
        <v>213</v>
      </c>
      <c r="H1010" s="6" t="s">
        <v>180</v>
      </c>
    </row>
    <row r="1011" spans="2:11" x14ac:dyDescent="0.25">
      <c r="B1011" s="6" t="s">
        <v>155</v>
      </c>
      <c r="C1011" s="6" t="s">
        <v>205</v>
      </c>
      <c r="D1011" s="3" t="s">
        <v>209</v>
      </c>
      <c r="E1011" s="8">
        <f t="shared" ref="E1011:E1024" si="32">(E979/E976)^(1/3)-1</f>
        <v>0.13841116078550564</v>
      </c>
      <c r="F1011" s="16" t="str">
        <f>IF(LEFT(Table2[[#This Row],[Time Period]],1)="Q","Quarterly","Annual")</f>
        <v>Annual</v>
      </c>
      <c r="G1011" s="6" t="s">
        <v>213</v>
      </c>
      <c r="H1011" s="6" t="s">
        <v>180</v>
      </c>
    </row>
    <row r="1012" spans="2:11" x14ac:dyDescent="0.25">
      <c r="B1012" s="6" t="s">
        <v>155</v>
      </c>
      <c r="C1012" s="6" t="s">
        <v>206</v>
      </c>
      <c r="D1012" s="3" t="s">
        <v>209</v>
      </c>
      <c r="E1012" s="8">
        <f t="shared" si="32"/>
        <v>0.17338936917139747</v>
      </c>
      <c r="F1012" s="16" t="str">
        <f>IF(LEFT(Table2[[#This Row],[Time Period]],1)="Q","Quarterly","Annual")</f>
        <v>Annual</v>
      </c>
      <c r="G1012" s="6" t="s">
        <v>213</v>
      </c>
      <c r="H1012" s="6" t="s">
        <v>180</v>
      </c>
    </row>
    <row r="1013" spans="2:11" x14ac:dyDescent="0.25">
      <c r="B1013" s="6" t="s">
        <v>155</v>
      </c>
      <c r="C1013" s="6" t="s">
        <v>207</v>
      </c>
      <c r="D1013" s="3" t="s">
        <v>209</v>
      </c>
      <c r="E1013" s="8">
        <f t="shared" si="32"/>
        <v>0.17028504917771015</v>
      </c>
      <c r="F1013" s="16" t="str">
        <f>IF(LEFT(Table2[[#This Row],[Time Period]],1)="Q","Quarterly","Annual")</f>
        <v>Annual</v>
      </c>
      <c r="G1013" s="6" t="s">
        <v>213</v>
      </c>
      <c r="H1013" s="6" t="s">
        <v>180</v>
      </c>
    </row>
    <row r="1014" spans="2:11" x14ac:dyDescent="0.25">
      <c r="B1014" s="6" t="s">
        <v>155</v>
      </c>
      <c r="C1014" s="6" t="s">
        <v>181</v>
      </c>
      <c r="D1014" s="3" t="s">
        <v>209</v>
      </c>
      <c r="E1014" s="8">
        <f t="shared" si="32"/>
        <v>0.12963112406681221</v>
      </c>
      <c r="F1014" s="16" t="str">
        <f>IF(LEFT(Table2[[#This Row],[Time Period]],1)="Q","Quarterly","Annual")</f>
        <v>Annual</v>
      </c>
      <c r="G1014" s="6" t="s">
        <v>213</v>
      </c>
      <c r="H1014" s="6" t="s">
        <v>180</v>
      </c>
    </row>
    <row r="1015" spans="2:11" x14ac:dyDescent="0.25">
      <c r="B1015" s="6" t="s">
        <v>155</v>
      </c>
      <c r="C1015" s="6" t="s">
        <v>133</v>
      </c>
      <c r="D1015" s="3" t="s">
        <v>209</v>
      </c>
      <c r="E1015" s="8">
        <f t="shared" si="32"/>
        <v>0.11358158862362577</v>
      </c>
      <c r="F1015" s="16" t="str">
        <f>IF(LEFT(Table2[[#This Row],[Time Period]],1)="Q","Quarterly","Annual")</f>
        <v>Annual</v>
      </c>
      <c r="G1015" s="6" t="s">
        <v>213</v>
      </c>
      <c r="H1015" s="6" t="s">
        <v>180</v>
      </c>
    </row>
    <row r="1016" spans="2:11" x14ac:dyDescent="0.25">
      <c r="B1016" s="6" t="s">
        <v>155</v>
      </c>
      <c r="C1016" s="6" t="s">
        <v>136</v>
      </c>
      <c r="D1016" s="3" t="s">
        <v>209</v>
      </c>
      <c r="E1016" s="8">
        <f t="shared" si="32"/>
        <v>0.12870916383347764</v>
      </c>
      <c r="F1016" s="16" t="str">
        <f>IF(LEFT(Table2[[#This Row],[Time Period]],1)="Q","Quarterly","Annual")</f>
        <v>Annual</v>
      </c>
      <c r="G1016" s="6" t="s">
        <v>213</v>
      </c>
      <c r="H1016" s="6" t="s">
        <v>180</v>
      </c>
    </row>
    <row r="1017" spans="2:11" x14ac:dyDescent="0.25">
      <c r="B1017" s="6" t="s">
        <v>155</v>
      </c>
      <c r="C1017" s="6" t="s">
        <v>137</v>
      </c>
      <c r="D1017" s="3" t="s">
        <v>209</v>
      </c>
      <c r="E1017" s="8">
        <f t="shared" si="32"/>
        <v>0.14546430063330029</v>
      </c>
      <c r="F1017" s="16" t="str">
        <f>IF(LEFT(Table2[[#This Row],[Time Period]],1)="Q","Quarterly","Annual")</f>
        <v>Annual</v>
      </c>
      <c r="G1017" s="6" t="s">
        <v>213</v>
      </c>
      <c r="H1017" s="6" t="s">
        <v>180</v>
      </c>
      <c r="K1017" s="3"/>
    </row>
    <row r="1018" spans="2:11" x14ac:dyDescent="0.25">
      <c r="B1018" s="6" t="s">
        <v>155</v>
      </c>
      <c r="C1018" s="6" t="s">
        <v>138</v>
      </c>
      <c r="D1018" s="3" t="s">
        <v>209</v>
      </c>
      <c r="E1018" s="8">
        <f t="shared" si="32"/>
        <v>0.16716080565664737</v>
      </c>
      <c r="F1018" s="16" t="str">
        <f>IF(LEFT(Table2[[#This Row],[Time Period]],1)="Q","Quarterly","Annual")</f>
        <v>Annual</v>
      </c>
      <c r="G1018" s="6" t="s">
        <v>213</v>
      </c>
      <c r="H1018" s="6" t="s">
        <v>180</v>
      </c>
      <c r="K1018" s="3"/>
    </row>
    <row r="1019" spans="2:11" x14ac:dyDescent="0.25">
      <c r="B1019" s="6" t="s">
        <v>155</v>
      </c>
      <c r="C1019" s="6" t="s">
        <v>139</v>
      </c>
      <c r="D1019" s="3" t="s">
        <v>209</v>
      </c>
      <c r="E1019" s="8">
        <f t="shared" si="32"/>
        <v>0.15359929615114498</v>
      </c>
      <c r="F1019" s="16" t="str">
        <f>IF(LEFT(Table2[[#This Row],[Time Period]],1)="Q","Quarterly","Annual")</f>
        <v>Annual</v>
      </c>
      <c r="G1019" s="6" t="s">
        <v>213</v>
      </c>
      <c r="H1019" s="6" t="s">
        <v>180</v>
      </c>
      <c r="K1019" s="3"/>
    </row>
    <row r="1020" spans="2:11" x14ac:dyDescent="0.25">
      <c r="B1020" s="6" t="s">
        <v>155</v>
      </c>
      <c r="C1020" s="6" t="s">
        <v>140</v>
      </c>
      <c r="D1020" s="3" t="s">
        <v>209</v>
      </c>
      <c r="E1020" s="8">
        <f t="shared" si="32"/>
        <v>0.12945701081493977</v>
      </c>
      <c r="F1020" s="16" t="str">
        <f>IF(LEFT(Table2[[#This Row],[Time Period]],1)="Q","Quarterly","Annual")</f>
        <v>Annual</v>
      </c>
      <c r="G1020" s="6" t="s">
        <v>213</v>
      </c>
      <c r="H1020" s="6" t="s">
        <v>180</v>
      </c>
      <c r="K1020" s="3"/>
    </row>
    <row r="1021" spans="2:11" x14ac:dyDescent="0.25">
      <c r="B1021" s="6" t="s">
        <v>155</v>
      </c>
      <c r="C1021" s="6" t="s">
        <v>141</v>
      </c>
      <c r="D1021" s="3" t="s">
        <v>209</v>
      </c>
      <c r="E1021" s="8">
        <f t="shared" si="32"/>
        <v>7.5836407960101937E-2</v>
      </c>
      <c r="F1021" s="16" t="str">
        <f>IF(LEFT(Table2[[#This Row],[Time Period]],1)="Q","Quarterly","Annual")</f>
        <v>Annual</v>
      </c>
      <c r="G1021" s="6" t="s">
        <v>213</v>
      </c>
      <c r="H1021" s="6" t="s">
        <v>180</v>
      </c>
    </row>
    <row r="1022" spans="2:11" x14ac:dyDescent="0.25">
      <c r="B1022" s="6" t="s">
        <v>155</v>
      </c>
      <c r="C1022" s="6" t="s">
        <v>142</v>
      </c>
      <c r="D1022" s="3" t="s">
        <v>209</v>
      </c>
      <c r="E1022" s="8">
        <f t="shared" si="32"/>
        <v>5.7788507361813179E-2</v>
      </c>
      <c r="F1022" s="16" t="str">
        <f>IF(LEFT(Table2[[#This Row],[Time Period]],1)="Q","Quarterly","Annual")</f>
        <v>Annual</v>
      </c>
      <c r="G1022" s="6" t="s">
        <v>213</v>
      </c>
      <c r="H1022" s="6" t="s">
        <v>180</v>
      </c>
    </row>
    <row r="1023" spans="2:11" x14ac:dyDescent="0.25">
      <c r="B1023" s="6" t="s">
        <v>155</v>
      </c>
      <c r="C1023" s="6" t="s">
        <v>143</v>
      </c>
      <c r="D1023" s="3" t="s">
        <v>209</v>
      </c>
      <c r="E1023" s="8">
        <f t="shared" si="32"/>
        <v>-3.5329127823114925E-2</v>
      </c>
      <c r="F1023" s="16" t="str">
        <f>IF(LEFT(Table2[[#This Row],[Time Period]],1)="Q","Quarterly","Annual")</f>
        <v>Annual</v>
      </c>
      <c r="G1023" s="6" t="s">
        <v>213</v>
      </c>
      <c r="H1023" s="6" t="s">
        <v>180</v>
      </c>
    </row>
    <row r="1024" spans="2:11" x14ac:dyDescent="0.25">
      <c r="B1024" s="6" t="s">
        <v>155</v>
      </c>
      <c r="C1024" s="6" t="s">
        <v>144</v>
      </c>
      <c r="D1024" s="3" t="s">
        <v>209</v>
      </c>
      <c r="E1024" s="8">
        <f t="shared" si="32"/>
        <v>-3.36786079492013E-2</v>
      </c>
      <c r="F1024" s="16" t="str">
        <f>IF(LEFT(Table2[[#This Row],[Time Period]],1)="Q","Quarterly","Annual")</f>
        <v>Annual</v>
      </c>
      <c r="G1024" s="6" t="s">
        <v>213</v>
      </c>
      <c r="H1024" s="6" t="s">
        <v>180</v>
      </c>
    </row>
    <row r="1025" spans="2:8" x14ac:dyDescent="0.25">
      <c r="B1025" s="6" t="s">
        <v>155</v>
      </c>
      <c r="C1025" s="6" t="s">
        <v>206</v>
      </c>
      <c r="D1025" s="3" t="s">
        <v>210</v>
      </c>
      <c r="E1025" s="8">
        <f>(E980/E975)^(1/5)-1</f>
        <v>0.1479601576236329</v>
      </c>
      <c r="F1025" s="16" t="str">
        <f>IF(LEFT(Table2[[#This Row],[Time Period]],1)="Q","Quarterly","Annual")</f>
        <v>Annual</v>
      </c>
      <c r="G1025" s="6" t="s">
        <v>213</v>
      </c>
      <c r="H1025" s="6" t="s">
        <v>180</v>
      </c>
    </row>
    <row r="1026" spans="2:8" x14ac:dyDescent="0.25">
      <c r="B1026" s="6" t="s">
        <v>155</v>
      </c>
      <c r="C1026" s="6" t="s">
        <v>207</v>
      </c>
      <c r="D1026" s="3" t="s">
        <v>210</v>
      </c>
      <c r="E1026" s="8">
        <f t="shared" ref="E1026:E1037" si="33">(E981/E976)^(1/5)-1</f>
        <v>0.14258106380638069</v>
      </c>
      <c r="F1026" s="16" t="str">
        <f>IF(LEFT(Table2[[#This Row],[Time Period]],1)="Q","Quarterly","Annual")</f>
        <v>Annual</v>
      </c>
      <c r="G1026" s="6" t="s">
        <v>213</v>
      </c>
      <c r="H1026" s="6" t="s">
        <v>180</v>
      </c>
    </row>
    <row r="1027" spans="2:8" x14ac:dyDescent="0.25">
      <c r="B1027" s="6" t="s">
        <v>155</v>
      </c>
      <c r="C1027" s="6" t="s">
        <v>181</v>
      </c>
      <c r="D1027" s="3" t="s">
        <v>210</v>
      </c>
      <c r="E1027" s="8">
        <f t="shared" si="33"/>
        <v>0.14496351218739312</v>
      </c>
      <c r="F1027" s="16" t="str">
        <f>IF(LEFT(Table2[[#This Row],[Time Period]],1)="Q","Quarterly","Annual")</f>
        <v>Annual</v>
      </c>
      <c r="G1027" s="6" t="s">
        <v>213</v>
      </c>
      <c r="H1027" s="6" t="s">
        <v>180</v>
      </c>
    </row>
    <row r="1028" spans="2:8" x14ac:dyDescent="0.25">
      <c r="B1028" s="6" t="s">
        <v>155</v>
      </c>
      <c r="C1028" s="6" t="s">
        <v>133</v>
      </c>
      <c r="D1028" s="3" t="s">
        <v>210</v>
      </c>
      <c r="E1028" s="8">
        <f t="shared" si="33"/>
        <v>0.14692842595972189</v>
      </c>
      <c r="F1028" s="16" t="str">
        <f>IF(LEFT(Table2[[#This Row],[Time Period]],1)="Q","Quarterly","Annual")</f>
        <v>Annual</v>
      </c>
      <c r="G1028" s="6" t="s">
        <v>213</v>
      </c>
      <c r="H1028" s="6" t="s">
        <v>180</v>
      </c>
    </row>
    <row r="1029" spans="2:8" x14ac:dyDescent="0.25">
      <c r="B1029" s="6" t="s">
        <v>155</v>
      </c>
      <c r="C1029" s="6" t="s">
        <v>136</v>
      </c>
      <c r="D1029" s="3" t="s">
        <v>210</v>
      </c>
      <c r="E1029" s="8">
        <f t="shared" si="33"/>
        <v>0.13672854481142904</v>
      </c>
      <c r="F1029" s="16" t="str">
        <f>IF(LEFT(Table2[[#This Row],[Time Period]],1)="Q","Quarterly","Annual")</f>
        <v>Annual</v>
      </c>
      <c r="G1029" s="6" t="s">
        <v>213</v>
      </c>
      <c r="H1029" s="6" t="s">
        <v>180</v>
      </c>
    </row>
    <row r="1030" spans="2:8" x14ac:dyDescent="0.25">
      <c r="B1030" s="6" t="s">
        <v>155</v>
      </c>
      <c r="C1030" s="6" t="s">
        <v>137</v>
      </c>
      <c r="D1030" s="3" t="s">
        <v>210</v>
      </c>
      <c r="E1030" s="8">
        <f t="shared" si="33"/>
        <v>0.1285356748143438</v>
      </c>
      <c r="F1030" s="16" t="str">
        <f>IF(LEFT(Table2[[#This Row],[Time Period]],1)="Q","Quarterly","Annual")</f>
        <v>Annual</v>
      </c>
      <c r="G1030" s="6" t="s">
        <v>213</v>
      </c>
      <c r="H1030" s="6" t="s">
        <v>180</v>
      </c>
    </row>
    <row r="1031" spans="2:8" x14ac:dyDescent="0.25">
      <c r="B1031" s="6" t="s">
        <v>155</v>
      </c>
      <c r="C1031" s="6" t="s">
        <v>138</v>
      </c>
      <c r="D1031" s="3" t="s">
        <v>210</v>
      </c>
      <c r="E1031" s="8">
        <f t="shared" si="33"/>
        <v>0.14509031003491435</v>
      </c>
      <c r="F1031" s="16" t="str">
        <f>IF(LEFT(Table2[[#This Row],[Time Period]],1)="Q","Quarterly","Annual")</f>
        <v>Annual</v>
      </c>
      <c r="G1031" s="6" t="s">
        <v>213</v>
      </c>
      <c r="H1031" s="6" t="s">
        <v>180</v>
      </c>
    </row>
    <row r="1032" spans="2:8" x14ac:dyDescent="0.25">
      <c r="B1032" s="6" t="s">
        <v>155</v>
      </c>
      <c r="C1032" s="6" t="s">
        <v>139</v>
      </c>
      <c r="D1032" s="3" t="s">
        <v>210</v>
      </c>
      <c r="E1032" s="8">
        <f t="shared" si="33"/>
        <v>0.15113899368399797</v>
      </c>
      <c r="F1032" s="16" t="str">
        <f>IF(LEFT(Table2[[#This Row],[Time Period]],1)="Q","Quarterly","Annual")</f>
        <v>Annual</v>
      </c>
      <c r="G1032" s="6" t="s">
        <v>213</v>
      </c>
      <c r="H1032" s="6" t="s">
        <v>180</v>
      </c>
    </row>
    <row r="1033" spans="2:8" x14ac:dyDescent="0.25">
      <c r="B1033" s="6" t="s">
        <v>155</v>
      </c>
      <c r="C1033" s="6" t="s">
        <v>140</v>
      </c>
      <c r="D1033" s="3" t="s">
        <v>210</v>
      </c>
      <c r="E1033" s="8">
        <f t="shared" si="33"/>
        <v>0.13816149913649722</v>
      </c>
      <c r="F1033" s="16" t="str">
        <f>IF(LEFT(Table2[[#This Row],[Time Period]],1)="Q","Quarterly","Annual")</f>
        <v>Annual</v>
      </c>
      <c r="G1033" s="6" t="s">
        <v>213</v>
      </c>
      <c r="H1033" s="6" t="s">
        <v>180</v>
      </c>
    </row>
    <row r="1034" spans="2:8" x14ac:dyDescent="0.25">
      <c r="B1034" s="6" t="s">
        <v>155</v>
      </c>
      <c r="C1034" s="6" t="s">
        <v>141</v>
      </c>
      <c r="D1034" s="3" t="s">
        <v>210</v>
      </c>
      <c r="E1034" s="8">
        <f t="shared" si="33"/>
        <v>0.11259793978571775</v>
      </c>
      <c r="F1034" s="16" t="str">
        <f>IF(LEFT(Table2[[#This Row],[Time Period]],1)="Q","Quarterly","Annual")</f>
        <v>Annual</v>
      </c>
      <c r="G1034" s="6" t="s">
        <v>213</v>
      </c>
      <c r="H1034" s="6" t="s">
        <v>180</v>
      </c>
    </row>
    <row r="1035" spans="2:8" x14ac:dyDescent="0.25">
      <c r="B1035" s="6" t="s">
        <v>155</v>
      </c>
      <c r="C1035" s="6" t="s">
        <v>142</v>
      </c>
      <c r="D1035" s="3" t="s">
        <v>210</v>
      </c>
      <c r="E1035" s="8">
        <f t="shared" si="33"/>
        <v>9.7433306924784802E-2</v>
      </c>
      <c r="F1035" s="16" t="str">
        <f>IF(LEFT(Table2[[#This Row],[Time Period]],1)="Q","Quarterly","Annual")</f>
        <v>Annual</v>
      </c>
      <c r="G1035" s="6" t="s">
        <v>213</v>
      </c>
      <c r="H1035" s="6" t="s">
        <v>180</v>
      </c>
    </row>
    <row r="1036" spans="2:8" x14ac:dyDescent="0.25">
      <c r="B1036" s="6" t="s">
        <v>155</v>
      </c>
      <c r="C1036" s="6" t="s">
        <v>143</v>
      </c>
      <c r="D1036" s="3" t="s">
        <v>210</v>
      </c>
      <c r="E1036" s="8">
        <f t="shared" si="33"/>
        <v>1.5203187560623554E-2</v>
      </c>
      <c r="F1036" s="16" t="str">
        <f>IF(LEFT(Table2[[#This Row],[Time Period]],1)="Q","Quarterly","Annual")</f>
        <v>Annual</v>
      </c>
      <c r="G1036" s="6" t="s">
        <v>213</v>
      </c>
      <c r="H1036" s="6" t="s">
        <v>180</v>
      </c>
    </row>
    <row r="1037" spans="2:8" x14ac:dyDescent="0.25">
      <c r="B1037" s="6" t="s">
        <v>155</v>
      </c>
      <c r="C1037" s="6" t="s">
        <v>144</v>
      </c>
      <c r="D1037" s="3" t="s">
        <v>210</v>
      </c>
      <c r="E1037" s="8">
        <f t="shared" si="33"/>
        <v>4.1044703641857083E-4</v>
      </c>
      <c r="F1037" s="16" t="str">
        <f>IF(LEFT(Table2[[#This Row],[Time Period]],1)="Q","Quarterly","Annual")</f>
        <v>Annual</v>
      </c>
      <c r="G1037" s="6" t="s">
        <v>213</v>
      </c>
      <c r="H1037" s="6" t="s">
        <v>180</v>
      </c>
    </row>
    <row r="1038" spans="2:8" x14ac:dyDescent="0.25">
      <c r="B1038" s="6" t="s">
        <v>155</v>
      </c>
      <c r="C1038" s="6" t="s">
        <v>181</v>
      </c>
      <c r="D1038" s="3" t="s">
        <v>211</v>
      </c>
      <c r="E1038" s="8">
        <f>(E982/E975)^(1/7)-1</f>
        <v>0.13511008001157543</v>
      </c>
      <c r="F1038" s="16" t="str">
        <f>IF(LEFT(Table2[[#This Row],[Time Period]],1)="Q","Quarterly","Annual")</f>
        <v>Annual</v>
      </c>
      <c r="G1038" s="6" t="s">
        <v>213</v>
      </c>
      <c r="H1038" s="6" t="s">
        <v>180</v>
      </c>
    </row>
    <row r="1039" spans="2:8" x14ac:dyDescent="0.25">
      <c r="B1039" s="6" t="s">
        <v>155</v>
      </c>
      <c r="C1039" s="6" t="s">
        <v>133</v>
      </c>
      <c r="D1039" s="3" t="s">
        <v>211</v>
      </c>
      <c r="E1039" s="8">
        <f t="shared" ref="E1039:E1048" si="34">(E983/E976)^(1/7)-1</f>
        <v>0.1339814765985885</v>
      </c>
      <c r="F1039" s="16" t="str">
        <f>IF(LEFT(Table2[[#This Row],[Time Period]],1)="Q","Quarterly","Annual")</f>
        <v>Annual</v>
      </c>
      <c r="G1039" s="6" t="s">
        <v>213</v>
      </c>
      <c r="H1039" s="6" t="s">
        <v>180</v>
      </c>
    </row>
    <row r="1040" spans="2:8" x14ac:dyDescent="0.25">
      <c r="B1040" s="6" t="s">
        <v>155</v>
      </c>
      <c r="C1040" s="6" t="s">
        <v>136</v>
      </c>
      <c r="D1040" s="3" t="s">
        <v>211</v>
      </c>
      <c r="E1040" s="8">
        <f t="shared" si="34"/>
        <v>0.14567577606088</v>
      </c>
      <c r="F1040" s="16" t="str">
        <f>IF(LEFT(Table2[[#This Row],[Time Period]],1)="Q","Quarterly","Annual")</f>
        <v>Annual</v>
      </c>
      <c r="G1040" s="6" t="s">
        <v>213</v>
      </c>
      <c r="H1040" s="6" t="s">
        <v>180</v>
      </c>
    </row>
    <row r="1041" spans="2:8" x14ac:dyDescent="0.25">
      <c r="B1041" s="6" t="s">
        <v>155</v>
      </c>
      <c r="C1041" s="6" t="s">
        <v>137</v>
      </c>
      <c r="D1041" s="3" t="s">
        <v>211</v>
      </c>
      <c r="E1041" s="8">
        <f t="shared" si="34"/>
        <v>0.14818833753291272</v>
      </c>
      <c r="F1041" s="16" t="str">
        <f>IF(LEFT(Table2[[#This Row],[Time Period]],1)="Q","Quarterly","Annual")</f>
        <v>Annual</v>
      </c>
      <c r="G1041" s="6" t="s">
        <v>213</v>
      </c>
      <c r="H1041" s="6" t="s">
        <v>180</v>
      </c>
    </row>
    <row r="1042" spans="2:8" x14ac:dyDescent="0.25">
      <c r="B1042" s="6" t="s">
        <v>155</v>
      </c>
      <c r="C1042" s="6" t="s">
        <v>138</v>
      </c>
      <c r="D1042" s="3" t="s">
        <v>211</v>
      </c>
      <c r="E1042" s="8">
        <f t="shared" si="34"/>
        <v>0.14616740431278119</v>
      </c>
      <c r="F1042" s="16" t="str">
        <f>IF(LEFT(Table2[[#This Row],[Time Period]],1)="Q","Quarterly","Annual")</f>
        <v>Annual</v>
      </c>
      <c r="G1042" s="6" t="s">
        <v>213</v>
      </c>
      <c r="H1042" s="6" t="s">
        <v>180</v>
      </c>
    </row>
    <row r="1043" spans="2:8" x14ac:dyDescent="0.25">
      <c r="B1043" s="6" t="s">
        <v>155</v>
      </c>
      <c r="C1043" s="6" t="s">
        <v>139</v>
      </c>
      <c r="D1043" s="3" t="s">
        <v>211</v>
      </c>
      <c r="E1043" s="8">
        <f t="shared" si="34"/>
        <v>0.13735437339085732</v>
      </c>
      <c r="F1043" s="16" t="str">
        <f>IF(LEFT(Table2[[#This Row],[Time Period]],1)="Q","Quarterly","Annual")</f>
        <v>Annual</v>
      </c>
      <c r="G1043" s="6" t="s">
        <v>213</v>
      </c>
      <c r="H1043" s="6" t="s">
        <v>180</v>
      </c>
    </row>
    <row r="1044" spans="2:8" x14ac:dyDescent="0.25">
      <c r="B1044" s="6" t="s">
        <v>155</v>
      </c>
      <c r="C1044" s="6" t="s">
        <v>140</v>
      </c>
      <c r="D1044" s="3" t="s">
        <v>211</v>
      </c>
      <c r="E1044" s="8">
        <f t="shared" si="34"/>
        <v>0.13084667030458519</v>
      </c>
      <c r="F1044" s="16" t="str">
        <f>IF(LEFT(Table2[[#This Row],[Time Period]],1)="Q","Quarterly","Annual")</f>
        <v>Annual</v>
      </c>
      <c r="G1044" s="6" t="s">
        <v>213</v>
      </c>
      <c r="H1044" s="6" t="s">
        <v>180</v>
      </c>
    </row>
    <row r="1045" spans="2:8" x14ac:dyDescent="0.25">
      <c r="B1045" s="6" t="s">
        <v>155</v>
      </c>
      <c r="C1045" s="6" t="s">
        <v>141</v>
      </c>
      <c r="D1045" s="3" t="s">
        <v>211</v>
      </c>
      <c r="E1045" s="8">
        <f t="shared" si="34"/>
        <v>0.12244856271420201</v>
      </c>
      <c r="F1045" s="16" t="str">
        <f>IF(LEFT(Table2[[#This Row],[Time Period]],1)="Q","Quarterly","Annual")</f>
        <v>Annual</v>
      </c>
      <c r="G1045" s="6" t="s">
        <v>213</v>
      </c>
      <c r="H1045" s="6" t="s">
        <v>180</v>
      </c>
    </row>
    <row r="1046" spans="2:8" x14ac:dyDescent="0.25">
      <c r="B1046" s="6" t="s">
        <v>155</v>
      </c>
      <c r="C1046" s="6" t="s">
        <v>142</v>
      </c>
      <c r="D1046" s="3" t="s">
        <v>211</v>
      </c>
      <c r="E1046" s="8">
        <f t="shared" si="34"/>
        <v>0.11257351474314925</v>
      </c>
      <c r="F1046" s="16" t="str">
        <f>IF(LEFT(Table2[[#This Row],[Time Period]],1)="Q","Quarterly","Annual")</f>
        <v>Annual</v>
      </c>
      <c r="G1046" s="6" t="s">
        <v>213</v>
      </c>
      <c r="H1046" s="6" t="s">
        <v>180</v>
      </c>
    </row>
    <row r="1047" spans="2:8" x14ac:dyDescent="0.25">
      <c r="B1047" s="6" t="s">
        <v>155</v>
      </c>
      <c r="C1047" s="6" t="s">
        <v>143</v>
      </c>
      <c r="D1047" s="3" t="s">
        <v>211</v>
      </c>
      <c r="E1047" s="8">
        <f t="shared" si="34"/>
        <v>5.7240802035996685E-2</v>
      </c>
      <c r="F1047" s="16" t="str">
        <f>IF(LEFT(Table2[[#This Row],[Time Period]],1)="Q","Quarterly","Annual")</f>
        <v>Annual</v>
      </c>
      <c r="G1047" s="6" t="s">
        <v>213</v>
      </c>
      <c r="H1047" s="6" t="s">
        <v>180</v>
      </c>
    </row>
    <row r="1048" spans="2:8" x14ac:dyDescent="0.25">
      <c r="B1048" s="6" t="s">
        <v>155</v>
      </c>
      <c r="C1048" s="6" t="s">
        <v>144</v>
      </c>
      <c r="D1048" s="3" t="s">
        <v>211</v>
      </c>
      <c r="E1048" s="8">
        <f t="shared" si="34"/>
        <v>4.3547393314569138E-2</v>
      </c>
      <c r="F1048" s="16" t="str">
        <f>IF(LEFT(Table2[[#This Row],[Time Period]],1)="Q","Quarterly","Annual")</f>
        <v>Annual</v>
      </c>
      <c r="G1048" s="6" t="s">
        <v>213</v>
      </c>
      <c r="H1048" s="6" t="s">
        <v>180</v>
      </c>
    </row>
    <row r="1049" spans="2:8" x14ac:dyDescent="0.25">
      <c r="B1049" s="6" t="s">
        <v>155</v>
      </c>
      <c r="C1049" s="6" t="s">
        <v>137</v>
      </c>
      <c r="D1049" s="3" t="s">
        <v>212</v>
      </c>
      <c r="E1049" s="8">
        <f>(E985/E975)^(1/10)-1</f>
        <v>0.13820648001308067</v>
      </c>
      <c r="F1049" s="16" t="str">
        <f>IF(LEFT(Table2[[#This Row],[Time Period]],1)="Q","Quarterly","Annual")</f>
        <v>Annual</v>
      </c>
      <c r="G1049" s="6" t="s">
        <v>213</v>
      </c>
      <c r="H1049" s="6" t="s">
        <v>180</v>
      </c>
    </row>
    <row r="1050" spans="2:8" x14ac:dyDescent="0.25">
      <c r="B1050" s="6" t="s">
        <v>155</v>
      </c>
      <c r="C1050" s="6" t="s">
        <v>138</v>
      </c>
      <c r="D1050" s="3" t="s">
        <v>212</v>
      </c>
      <c r="E1050" s="8">
        <f t="shared" ref="E1050:E1056" si="35">(E986/E976)^(1/10)-1</f>
        <v>0.14383499884995254</v>
      </c>
      <c r="F1050" s="16" t="str">
        <f>IF(LEFT(Table2[[#This Row],[Time Period]],1)="Q","Quarterly","Annual")</f>
        <v>Annual</v>
      </c>
      <c r="G1050" s="6" t="s">
        <v>213</v>
      </c>
      <c r="H1050" s="6" t="s">
        <v>180</v>
      </c>
    </row>
    <row r="1051" spans="2:8" x14ac:dyDescent="0.25">
      <c r="B1051" s="6" t="s">
        <v>155</v>
      </c>
      <c r="C1051" s="6" t="s">
        <v>139</v>
      </c>
      <c r="D1051" s="3" t="s">
        <v>212</v>
      </c>
      <c r="E1051" s="8">
        <f t="shared" si="35"/>
        <v>0.14804710061229254</v>
      </c>
      <c r="F1051" s="16" t="str">
        <f>IF(LEFT(Table2[[#This Row],[Time Period]],1)="Q","Quarterly","Annual")</f>
        <v>Annual</v>
      </c>
      <c r="G1051" s="6" t="s">
        <v>213</v>
      </c>
      <c r="H1051" s="6" t="s">
        <v>180</v>
      </c>
    </row>
    <row r="1052" spans="2:8" x14ac:dyDescent="0.25">
      <c r="B1052" s="6" t="s">
        <v>155</v>
      </c>
      <c r="C1052" s="6" t="s">
        <v>140</v>
      </c>
      <c r="D1052" s="3" t="s">
        <v>212</v>
      </c>
      <c r="E1052" s="8">
        <f t="shared" si="35"/>
        <v>0.142536553766478</v>
      </c>
      <c r="F1052" s="16" t="str">
        <f>IF(LEFT(Table2[[#This Row],[Time Period]],1)="Q","Quarterly","Annual")</f>
        <v>Annual</v>
      </c>
      <c r="G1052" s="6" t="s">
        <v>213</v>
      </c>
      <c r="H1052" s="6" t="s">
        <v>180</v>
      </c>
    </row>
    <row r="1053" spans="2:8" x14ac:dyDescent="0.25">
      <c r="B1053" s="6" t="s">
        <v>155</v>
      </c>
      <c r="C1053" s="6" t="s">
        <v>141</v>
      </c>
      <c r="D1053" s="3" t="s">
        <v>212</v>
      </c>
      <c r="E1053" s="8">
        <f t="shared" si="35"/>
        <v>0.12459852260831861</v>
      </c>
      <c r="F1053" s="16" t="str">
        <f>IF(LEFT(Table2[[#This Row],[Time Period]],1)="Q","Quarterly","Annual")</f>
        <v>Annual</v>
      </c>
      <c r="G1053" s="6" t="s">
        <v>213</v>
      </c>
      <c r="H1053" s="6" t="s">
        <v>180</v>
      </c>
    </row>
    <row r="1054" spans="2:8" x14ac:dyDescent="0.25">
      <c r="B1054" s="6" t="s">
        <v>155</v>
      </c>
      <c r="C1054" s="6" t="s">
        <v>142</v>
      </c>
      <c r="D1054" s="3" t="s">
        <v>212</v>
      </c>
      <c r="E1054" s="8">
        <f t="shared" si="35"/>
        <v>0.11287584105060833</v>
      </c>
      <c r="F1054" s="16" t="str">
        <f>IF(LEFT(Table2[[#This Row],[Time Period]],1)="Q","Quarterly","Annual")</f>
        <v>Annual</v>
      </c>
      <c r="G1054" s="6" t="s">
        <v>213</v>
      </c>
      <c r="H1054" s="6" t="s">
        <v>180</v>
      </c>
    </row>
    <row r="1055" spans="2:8" x14ac:dyDescent="0.25">
      <c r="B1055" s="6" t="s">
        <v>155</v>
      </c>
      <c r="C1055" s="6" t="s">
        <v>143</v>
      </c>
      <c r="D1055" s="3" t="s">
        <v>212</v>
      </c>
      <c r="E1055" s="8">
        <f t="shared" si="35"/>
        <v>7.8192623232151259E-2</v>
      </c>
      <c r="F1055" s="16" t="str">
        <f>IF(LEFT(Table2[[#This Row],[Time Period]],1)="Q","Quarterly","Annual")</f>
        <v>Annual</v>
      </c>
      <c r="G1055" s="6" t="s">
        <v>213</v>
      </c>
      <c r="H1055" s="6" t="s">
        <v>180</v>
      </c>
    </row>
    <row r="1056" spans="2:8" x14ac:dyDescent="0.25">
      <c r="B1056" s="6" t="s">
        <v>155</v>
      </c>
      <c r="C1056" s="6" t="s">
        <v>144</v>
      </c>
      <c r="D1056" s="3" t="s">
        <v>212</v>
      </c>
      <c r="E1056" s="8">
        <f t="shared" si="35"/>
        <v>7.3131620665639163E-2</v>
      </c>
      <c r="F1056" s="16" t="str">
        <f>IF(LEFT(Table2[[#This Row],[Time Period]],1)="Q","Quarterly","Annual")</f>
        <v>Annual</v>
      </c>
      <c r="G1056" s="6" t="s">
        <v>213</v>
      </c>
      <c r="H1056" s="6" t="s">
        <v>180</v>
      </c>
    </row>
    <row r="1057" spans="2:8" x14ac:dyDescent="0.25">
      <c r="B1057" s="6" t="s">
        <v>155</v>
      </c>
      <c r="C1057" s="6" t="s">
        <v>214</v>
      </c>
      <c r="D1057" s="6" t="s">
        <v>3</v>
      </c>
      <c r="E1057" s="8">
        <v>5944.86</v>
      </c>
      <c r="F1057" s="16" t="str">
        <f>IF(LEFT(Table2[[#This Row],[Time Period]],1)="Q","Quarterly","Annual")</f>
        <v>Quarterly</v>
      </c>
      <c r="G1057" s="6" t="s">
        <v>165</v>
      </c>
      <c r="H1057" s="6" t="s">
        <v>179</v>
      </c>
    </row>
    <row r="1058" spans="2:8" x14ac:dyDescent="0.25">
      <c r="B1058" s="6" t="s">
        <v>155</v>
      </c>
      <c r="C1058" s="6" t="s">
        <v>151</v>
      </c>
      <c r="D1058" s="6" t="s">
        <v>3</v>
      </c>
      <c r="E1058" s="8">
        <v>5645.05</v>
      </c>
      <c r="F1058" s="16" t="str">
        <f>IF(LEFT(Table2[[#This Row],[Time Period]],1)="Q","Quarterly","Annual")</f>
        <v>Quarterly</v>
      </c>
      <c r="G1058" s="6" t="s">
        <v>165</v>
      </c>
      <c r="H1058" s="6" t="s">
        <v>179</v>
      </c>
    </row>
    <row r="1059" spans="2:8" x14ac:dyDescent="0.25">
      <c r="B1059" s="6" t="s">
        <v>155</v>
      </c>
      <c r="C1059" s="6" t="s">
        <v>214</v>
      </c>
      <c r="D1059" s="6" t="s">
        <v>3</v>
      </c>
      <c r="E1059" s="8">
        <v>3320.45</v>
      </c>
      <c r="F1059" s="16" t="str">
        <f>IF(LEFT(Table2[[#This Row],[Time Period]],1)="Q","Quarterly","Annual")</f>
        <v>Quarterly</v>
      </c>
      <c r="G1059" s="6" t="s">
        <v>166</v>
      </c>
      <c r="H1059" s="6" t="s">
        <v>179</v>
      </c>
    </row>
    <row r="1060" spans="2:8" x14ac:dyDescent="0.25">
      <c r="B1060" s="6" t="s">
        <v>155</v>
      </c>
      <c r="C1060" s="6" t="s">
        <v>151</v>
      </c>
      <c r="D1060" s="6" t="s">
        <v>3</v>
      </c>
      <c r="E1060" s="8">
        <v>3207</v>
      </c>
      <c r="F1060" s="16" t="str">
        <f>IF(LEFT(Table2[[#This Row],[Time Period]],1)="Q","Quarterly","Annual")</f>
        <v>Quarterly</v>
      </c>
      <c r="G1060" s="6" t="s">
        <v>166</v>
      </c>
      <c r="H1060" s="6" t="s">
        <v>179</v>
      </c>
    </row>
    <row r="1061" spans="2:8" x14ac:dyDescent="0.25">
      <c r="B1061" s="6" t="s">
        <v>155</v>
      </c>
      <c r="C1061" s="6" t="s">
        <v>214</v>
      </c>
      <c r="D1061" s="6" t="s">
        <v>3</v>
      </c>
      <c r="E1061" s="8">
        <v>574.26</v>
      </c>
      <c r="F1061" s="16" t="str">
        <f>IF(LEFT(Table2[[#This Row],[Time Period]],1)="Q","Quarterly","Annual")</f>
        <v>Quarterly</v>
      </c>
      <c r="G1061" s="6" t="s">
        <v>167</v>
      </c>
      <c r="H1061" s="6" t="s">
        <v>179</v>
      </c>
    </row>
    <row r="1062" spans="2:8" x14ac:dyDescent="0.25">
      <c r="B1062" s="6" t="s">
        <v>155</v>
      </c>
      <c r="C1062" s="6" t="s">
        <v>151</v>
      </c>
      <c r="D1062" s="6" t="s">
        <v>3</v>
      </c>
      <c r="E1062" s="8">
        <v>474.06</v>
      </c>
      <c r="F1062" s="16" t="str">
        <f>IF(LEFT(Table2[[#This Row],[Time Period]],1)="Q","Quarterly","Annual")</f>
        <v>Quarterly</v>
      </c>
      <c r="G1062" s="6" t="s">
        <v>167</v>
      </c>
      <c r="H1062" s="6" t="s">
        <v>179</v>
      </c>
    </row>
    <row r="1063" spans="2:8" x14ac:dyDescent="0.25">
      <c r="B1063" s="6" t="s">
        <v>155</v>
      </c>
      <c r="C1063" s="6" t="s">
        <v>214</v>
      </c>
      <c r="D1063" s="6" t="s">
        <v>3</v>
      </c>
      <c r="E1063" s="8">
        <v>2258.87</v>
      </c>
      <c r="F1063" s="16" t="str">
        <f>IF(LEFT(Table2[[#This Row],[Time Period]],1)="Q","Quarterly","Annual")</f>
        <v>Quarterly</v>
      </c>
      <c r="G1063" s="6" t="s">
        <v>168</v>
      </c>
      <c r="H1063" s="6" t="s">
        <v>179</v>
      </c>
    </row>
    <row r="1064" spans="2:8" x14ac:dyDescent="0.25">
      <c r="B1064" s="6" t="s">
        <v>155</v>
      </c>
      <c r="C1064" s="6" t="s">
        <v>151</v>
      </c>
      <c r="D1064" s="6" t="s">
        <v>3</v>
      </c>
      <c r="E1064" s="8">
        <v>2045.38</v>
      </c>
      <c r="F1064" s="16" t="str">
        <f>IF(LEFT(Table2[[#This Row],[Time Period]],1)="Q","Quarterly","Annual")</f>
        <v>Quarterly</v>
      </c>
      <c r="G1064" s="6" t="s">
        <v>168</v>
      </c>
      <c r="H1064" s="6" t="s">
        <v>179</v>
      </c>
    </row>
    <row r="1065" spans="2:8" x14ac:dyDescent="0.25">
      <c r="B1065" s="6" t="s">
        <v>155</v>
      </c>
      <c r="C1065" s="6" t="s">
        <v>214</v>
      </c>
      <c r="D1065" s="6" t="s">
        <v>3</v>
      </c>
      <c r="E1065" s="8">
        <v>1555.36</v>
      </c>
      <c r="F1065" s="16" t="str">
        <f>IF(LEFT(Table2[[#This Row],[Time Period]],1)="Q","Quarterly","Annual")</f>
        <v>Quarterly</v>
      </c>
      <c r="G1065" s="6" t="s">
        <v>169</v>
      </c>
      <c r="H1065" s="6" t="s">
        <v>179</v>
      </c>
    </row>
    <row r="1066" spans="2:8" x14ac:dyDescent="0.25">
      <c r="B1066" s="6" t="s">
        <v>155</v>
      </c>
      <c r="C1066" s="6" t="s">
        <v>151</v>
      </c>
      <c r="D1066" s="6" t="s">
        <v>3</v>
      </c>
      <c r="E1066" s="8">
        <v>1542.51</v>
      </c>
      <c r="F1066" s="16" t="str">
        <f>IF(LEFT(Table2[[#This Row],[Time Period]],1)="Q","Quarterly","Annual")</f>
        <v>Quarterly</v>
      </c>
      <c r="G1066" s="6" t="s">
        <v>169</v>
      </c>
      <c r="H1066" s="6" t="s">
        <v>179</v>
      </c>
    </row>
    <row r="1067" spans="2:8" x14ac:dyDescent="0.25">
      <c r="B1067" s="6" t="s">
        <v>155</v>
      </c>
      <c r="C1067" s="6" t="s">
        <v>214</v>
      </c>
      <c r="D1067" s="6" t="s">
        <v>3</v>
      </c>
      <c r="E1067" s="8">
        <v>997.19</v>
      </c>
      <c r="F1067" s="16" t="str">
        <f>IF(LEFT(Table2[[#This Row],[Time Period]],1)="Q","Quarterly","Annual")</f>
        <v>Quarterly</v>
      </c>
      <c r="G1067" s="6" t="s">
        <v>170</v>
      </c>
      <c r="H1067" s="6" t="s">
        <v>179</v>
      </c>
    </row>
    <row r="1068" spans="2:8" x14ac:dyDescent="0.25">
      <c r="B1068" s="6" t="s">
        <v>155</v>
      </c>
      <c r="C1068" s="6" t="s">
        <v>151</v>
      </c>
      <c r="D1068" s="6" t="s">
        <v>3</v>
      </c>
      <c r="E1068" s="8">
        <v>920.43</v>
      </c>
      <c r="F1068" s="16" t="str">
        <f>IF(LEFT(Table2[[#This Row],[Time Period]],1)="Q","Quarterly","Annual")</f>
        <v>Quarterly</v>
      </c>
      <c r="G1068" s="6" t="s">
        <v>170</v>
      </c>
      <c r="H1068" s="6" t="s">
        <v>179</v>
      </c>
    </row>
    <row r="1069" spans="2:8" x14ac:dyDescent="0.25">
      <c r="B1069" s="6" t="s">
        <v>155</v>
      </c>
      <c r="C1069" s="6" t="s">
        <v>214</v>
      </c>
      <c r="D1069" s="6" t="s">
        <v>3</v>
      </c>
      <c r="E1069" s="8">
        <v>563.69000000000005</v>
      </c>
      <c r="F1069" s="16" t="str">
        <f>IF(LEFT(Table2[[#This Row],[Time Period]],1)="Q","Quarterly","Annual")</f>
        <v>Quarterly</v>
      </c>
      <c r="G1069" s="6" t="s">
        <v>208</v>
      </c>
      <c r="H1069" s="6" t="s">
        <v>179</v>
      </c>
    </row>
    <row r="1070" spans="2:8" x14ac:dyDescent="0.25">
      <c r="B1070" s="6" t="s">
        <v>155</v>
      </c>
      <c r="C1070" s="6" t="s">
        <v>151</v>
      </c>
      <c r="D1070" s="6" t="s">
        <v>3</v>
      </c>
      <c r="E1070" s="8">
        <v>512.48</v>
      </c>
      <c r="F1070" s="16" t="str">
        <f>IF(LEFT(Table2[[#This Row],[Time Period]],1)="Q","Quarterly","Annual")</f>
        <v>Quarterly</v>
      </c>
      <c r="G1070" s="6" t="s">
        <v>208</v>
      </c>
      <c r="H1070" s="6" t="s">
        <v>179</v>
      </c>
    </row>
    <row r="1071" spans="2:8" x14ac:dyDescent="0.25">
      <c r="B1071" s="6" t="s">
        <v>155</v>
      </c>
      <c r="C1071" s="6" t="s">
        <v>214</v>
      </c>
      <c r="D1071" s="3" t="s">
        <v>171</v>
      </c>
      <c r="E1071" s="8">
        <v>4006.39</v>
      </c>
      <c r="F1071" s="16" t="str">
        <f>IF(LEFT(Table2[[#This Row],[Time Period]],1)="Q","Quarterly","Annual")</f>
        <v>Quarterly</v>
      </c>
      <c r="G1071" s="6" t="s">
        <v>165</v>
      </c>
      <c r="H1071" s="6" t="s">
        <v>179</v>
      </c>
    </row>
    <row r="1072" spans="2:8" x14ac:dyDescent="0.25">
      <c r="B1072" s="6" t="s">
        <v>155</v>
      </c>
      <c r="C1072" s="6" t="s">
        <v>151</v>
      </c>
      <c r="D1072" s="3" t="s">
        <v>171</v>
      </c>
      <c r="E1072" s="8">
        <v>3765.36</v>
      </c>
      <c r="F1072" s="16" t="str">
        <f>IF(LEFT(Table2[[#This Row],[Time Period]],1)="Q","Quarterly","Annual")</f>
        <v>Quarterly</v>
      </c>
      <c r="G1072" s="6" t="s">
        <v>165</v>
      </c>
      <c r="H1072" s="6" t="s">
        <v>179</v>
      </c>
    </row>
    <row r="1073" spans="2:8" x14ac:dyDescent="0.25">
      <c r="B1073" s="6" t="s">
        <v>155</v>
      </c>
      <c r="C1073" s="6" t="s">
        <v>214</v>
      </c>
      <c r="D1073" s="3" t="s">
        <v>171</v>
      </c>
      <c r="E1073" s="8">
        <v>108.64</v>
      </c>
      <c r="F1073" s="16" t="str">
        <f>IF(LEFT(Table2[[#This Row],[Time Period]],1)="Q","Quarterly","Annual")</f>
        <v>Quarterly</v>
      </c>
      <c r="G1073" s="6" t="s">
        <v>166</v>
      </c>
      <c r="H1073" s="6" t="s">
        <v>179</v>
      </c>
    </row>
    <row r="1074" spans="2:8" x14ac:dyDescent="0.25">
      <c r="B1074" s="6" t="s">
        <v>155</v>
      </c>
      <c r="C1074" s="6" t="s">
        <v>151</v>
      </c>
      <c r="D1074" s="3" t="s">
        <v>171</v>
      </c>
      <c r="E1074" s="8">
        <v>79.55</v>
      </c>
      <c r="F1074" s="16" t="str">
        <f>IF(LEFT(Table2[[#This Row],[Time Period]],1)="Q","Quarterly","Annual")</f>
        <v>Quarterly</v>
      </c>
      <c r="G1074" s="6" t="s">
        <v>166</v>
      </c>
      <c r="H1074" s="6" t="s">
        <v>179</v>
      </c>
    </row>
    <row r="1075" spans="2:8" x14ac:dyDescent="0.25">
      <c r="B1075" s="6" t="s">
        <v>155</v>
      </c>
      <c r="C1075" s="6" t="s">
        <v>214</v>
      </c>
      <c r="D1075" s="3" t="s">
        <v>171</v>
      </c>
      <c r="E1075" s="8">
        <v>88.9</v>
      </c>
      <c r="F1075" s="16" t="str">
        <f>IF(LEFT(Table2[[#This Row],[Time Period]],1)="Q","Quarterly","Annual")</f>
        <v>Quarterly</v>
      </c>
      <c r="G1075" s="6" t="s">
        <v>167</v>
      </c>
      <c r="H1075" s="6" t="s">
        <v>179</v>
      </c>
    </row>
    <row r="1076" spans="2:8" x14ac:dyDescent="0.25">
      <c r="B1076" s="6" t="s">
        <v>155</v>
      </c>
      <c r="C1076" s="6" t="s">
        <v>151</v>
      </c>
      <c r="D1076" s="3" t="s">
        <v>171</v>
      </c>
      <c r="E1076" s="8">
        <v>66.72</v>
      </c>
      <c r="F1076" s="16" t="str">
        <f>IF(LEFT(Table2[[#This Row],[Time Period]],1)="Q","Quarterly","Annual")</f>
        <v>Quarterly</v>
      </c>
      <c r="G1076" s="6" t="s">
        <v>167</v>
      </c>
      <c r="H1076" s="6" t="s">
        <v>179</v>
      </c>
    </row>
    <row r="1077" spans="2:8" x14ac:dyDescent="0.25">
      <c r="B1077" s="6" t="s">
        <v>155</v>
      </c>
      <c r="C1077" s="6" t="s">
        <v>214</v>
      </c>
      <c r="D1077" s="3" t="s">
        <v>171</v>
      </c>
      <c r="E1077" s="8">
        <v>251.51</v>
      </c>
      <c r="F1077" s="16" t="str">
        <f>IF(LEFT(Table2[[#This Row],[Time Period]],1)="Q","Quarterly","Annual")</f>
        <v>Quarterly</v>
      </c>
      <c r="G1077" s="6" t="s">
        <v>168</v>
      </c>
      <c r="H1077" s="6" t="s">
        <v>179</v>
      </c>
    </row>
    <row r="1078" spans="2:8" x14ac:dyDescent="0.25">
      <c r="B1078" s="6" t="s">
        <v>155</v>
      </c>
      <c r="C1078" s="6" t="s">
        <v>151</v>
      </c>
      <c r="D1078" s="3" t="s">
        <v>171</v>
      </c>
      <c r="E1078" s="8">
        <v>215.5</v>
      </c>
      <c r="F1078" s="16" t="str">
        <f>IF(LEFT(Table2[[#This Row],[Time Period]],1)="Q","Quarterly","Annual")</f>
        <v>Quarterly</v>
      </c>
      <c r="G1078" s="6" t="s">
        <v>168</v>
      </c>
      <c r="H1078" s="6" t="s">
        <v>179</v>
      </c>
    </row>
    <row r="1079" spans="2:8" x14ac:dyDescent="0.25">
      <c r="B1079" s="6" t="s">
        <v>155</v>
      </c>
      <c r="C1079" s="6" t="s">
        <v>214</v>
      </c>
      <c r="D1079" s="3" t="s">
        <v>171</v>
      </c>
      <c r="E1079" s="8">
        <v>333.95</v>
      </c>
      <c r="F1079" s="16" t="str">
        <f>IF(LEFT(Table2[[#This Row],[Time Period]],1)="Q","Quarterly","Annual")</f>
        <v>Quarterly</v>
      </c>
      <c r="G1079" s="6" t="s">
        <v>169</v>
      </c>
      <c r="H1079" s="6" t="s">
        <v>179</v>
      </c>
    </row>
    <row r="1080" spans="2:8" x14ac:dyDescent="0.25">
      <c r="B1080" s="6" t="s">
        <v>155</v>
      </c>
      <c r="C1080" s="6" t="s">
        <v>151</v>
      </c>
      <c r="D1080" s="3" t="s">
        <v>171</v>
      </c>
      <c r="E1080" s="8">
        <v>332.13</v>
      </c>
      <c r="F1080" s="16" t="str">
        <f>IF(LEFT(Table2[[#This Row],[Time Period]],1)="Q","Quarterly","Annual")</f>
        <v>Quarterly</v>
      </c>
      <c r="G1080" s="6" t="s">
        <v>169</v>
      </c>
      <c r="H1080" s="6" t="s">
        <v>179</v>
      </c>
    </row>
    <row r="1081" spans="2:8" x14ac:dyDescent="0.25">
      <c r="B1081" s="6" t="s">
        <v>155</v>
      </c>
      <c r="C1081" s="6" t="s">
        <v>214</v>
      </c>
      <c r="D1081" s="3" t="s">
        <v>171</v>
      </c>
      <c r="E1081" s="8">
        <v>65.150000000000006</v>
      </c>
      <c r="F1081" s="16" t="str">
        <f>IF(LEFT(Table2[[#This Row],[Time Period]],1)="Q","Quarterly","Annual")</f>
        <v>Quarterly</v>
      </c>
      <c r="G1081" s="6" t="s">
        <v>208</v>
      </c>
      <c r="H1081" s="6" t="s">
        <v>179</v>
      </c>
    </row>
    <row r="1082" spans="2:8" x14ac:dyDescent="0.25">
      <c r="B1082" s="6" t="s">
        <v>155</v>
      </c>
      <c r="C1082" s="6" t="s">
        <v>151</v>
      </c>
      <c r="D1082" s="3" t="s">
        <v>171</v>
      </c>
      <c r="E1082" s="8">
        <v>34.840000000000003</v>
      </c>
      <c r="F1082" s="16" t="str">
        <f>IF(LEFT(Table2[[#This Row],[Time Period]],1)="Q","Quarterly","Annual")</f>
        <v>Quarterly</v>
      </c>
      <c r="G1082" s="6" t="s">
        <v>208</v>
      </c>
      <c r="H1082" s="6" t="s">
        <v>179</v>
      </c>
    </row>
    <row r="1083" spans="2:8" x14ac:dyDescent="0.25">
      <c r="B1083" s="6" t="s">
        <v>155</v>
      </c>
      <c r="C1083" s="6" t="s">
        <v>144</v>
      </c>
      <c r="D1083" s="6" t="s">
        <v>173</v>
      </c>
      <c r="E1083" s="8">
        <f>8863.69-4888.65</f>
        <v>3975.0400000000009</v>
      </c>
      <c r="F1083" s="16" t="str">
        <f>IF(LEFT(Table2[[#This Row],[Time Period]],1)="Q","Quarterly","Annual")</f>
        <v>Annual</v>
      </c>
      <c r="G1083" s="6" t="s">
        <v>165</v>
      </c>
      <c r="H1083" s="6" t="s">
        <v>179</v>
      </c>
    </row>
    <row r="1084" spans="2:8" x14ac:dyDescent="0.25">
      <c r="B1084" s="6" t="s">
        <v>155</v>
      </c>
      <c r="C1084" s="6" t="s">
        <v>144</v>
      </c>
      <c r="D1084" s="6" t="s">
        <v>173</v>
      </c>
      <c r="E1084" s="8">
        <f>8224.57-2020.85</f>
        <v>6203.7199999999993</v>
      </c>
      <c r="F1084" s="16" t="str">
        <f>IF(LEFT(Table2[[#This Row],[Time Period]],1)="Q","Quarterly","Annual")</f>
        <v>Annual</v>
      </c>
      <c r="G1084" s="6" t="s">
        <v>166</v>
      </c>
      <c r="H1084" s="6" t="s">
        <v>179</v>
      </c>
    </row>
    <row r="1085" spans="2:8" x14ac:dyDescent="0.25">
      <c r="B1085" s="6" t="s">
        <v>155</v>
      </c>
      <c r="C1085" s="6" t="s">
        <v>144</v>
      </c>
      <c r="D1085" s="6" t="s">
        <v>173</v>
      </c>
      <c r="E1085" s="8">
        <f>7302.46-637.39</f>
        <v>6665.07</v>
      </c>
      <c r="F1085" s="16" t="str">
        <f>IF(LEFT(Table2[[#This Row],[Time Period]],1)="Q","Quarterly","Annual")</f>
        <v>Annual</v>
      </c>
      <c r="G1085" s="6" t="s">
        <v>167</v>
      </c>
      <c r="H1085" s="6" t="s">
        <v>179</v>
      </c>
    </row>
    <row r="1086" spans="2:8" x14ac:dyDescent="0.25">
      <c r="B1086" s="6" t="s">
        <v>155</v>
      </c>
      <c r="C1086" s="6" t="s">
        <v>144</v>
      </c>
      <c r="D1086" s="6" t="s">
        <v>173</v>
      </c>
      <c r="E1086" s="8">
        <f>4191.18-785.36</f>
        <v>3405.82</v>
      </c>
      <c r="F1086" s="16" t="str">
        <f>IF(LEFT(Table2[[#This Row],[Time Period]],1)="Q","Quarterly","Annual")</f>
        <v>Annual</v>
      </c>
      <c r="G1086" s="6" t="s">
        <v>168</v>
      </c>
      <c r="H1086" s="6" t="s">
        <v>179</v>
      </c>
    </row>
    <row r="1087" spans="2:8" x14ac:dyDescent="0.25">
      <c r="B1087" s="6" t="s">
        <v>155</v>
      </c>
      <c r="C1087" s="6" t="s">
        <v>144</v>
      </c>
      <c r="D1087" s="6" t="s">
        <v>173</v>
      </c>
      <c r="E1087" s="8">
        <f>6960.54-755.48</f>
        <v>6205.0599999999995</v>
      </c>
      <c r="F1087" s="16" t="str">
        <f>IF(LEFT(Table2[[#This Row],[Time Period]],1)="Q","Quarterly","Annual")</f>
        <v>Annual</v>
      </c>
      <c r="G1087" s="6" t="s">
        <v>169</v>
      </c>
      <c r="H1087" s="6" t="s">
        <v>179</v>
      </c>
    </row>
    <row r="1088" spans="2:8" x14ac:dyDescent="0.25">
      <c r="B1088" s="6" t="s">
        <v>155</v>
      </c>
      <c r="C1088" s="6" t="s">
        <v>144</v>
      </c>
      <c r="D1088" s="6" t="s">
        <v>173</v>
      </c>
      <c r="E1088" s="8">
        <f>901.55-296.42</f>
        <v>605.12999999999988</v>
      </c>
      <c r="F1088" s="16" t="str">
        <f>IF(LEFT(Table2[[#This Row],[Time Period]],1)="Q","Quarterly","Annual")</f>
        <v>Annual</v>
      </c>
      <c r="G1088" s="6" t="s">
        <v>208</v>
      </c>
      <c r="H1088" s="6" t="s">
        <v>179</v>
      </c>
    </row>
    <row r="1089" spans="2:8" x14ac:dyDescent="0.25">
      <c r="B1089" s="6" t="s">
        <v>155</v>
      </c>
      <c r="C1089" s="6" t="s">
        <v>144</v>
      </c>
      <c r="D1089" s="6" t="s">
        <v>62</v>
      </c>
      <c r="E1089" s="8">
        <v>3.8771358275639987</v>
      </c>
      <c r="F1089" s="16" t="str">
        <f>IF(LEFT(Table2[[#This Row],[Time Period]],1)="Q","Quarterly","Annual")</f>
        <v>Annual</v>
      </c>
      <c r="G1089" s="6" t="s">
        <v>165</v>
      </c>
      <c r="H1089" s="6" t="s">
        <v>180</v>
      </c>
    </row>
    <row r="1090" spans="2:8" x14ac:dyDescent="0.25">
      <c r="B1090" s="6" t="s">
        <v>155</v>
      </c>
      <c r="C1090" s="6" t="s">
        <v>144</v>
      </c>
      <c r="D1090" s="6" t="s">
        <v>62</v>
      </c>
      <c r="E1090" s="8">
        <v>6.3835892013179199E-2</v>
      </c>
      <c r="F1090" s="16" t="str">
        <f>IF(LEFT(Table2[[#This Row],[Time Period]],1)="Q","Quarterly","Annual")</f>
        <v>Annual</v>
      </c>
      <c r="G1090" s="6" t="s">
        <v>166</v>
      </c>
      <c r="H1090" s="6" t="s">
        <v>180</v>
      </c>
    </row>
    <row r="1091" spans="2:8" x14ac:dyDescent="0.25">
      <c r="B1091" s="6" t="s">
        <v>155</v>
      </c>
      <c r="C1091" s="6" t="s">
        <v>144</v>
      </c>
      <c r="D1091" s="6" t="s">
        <v>62</v>
      </c>
      <c r="E1091" s="8">
        <v>2.786017251131646E-2</v>
      </c>
      <c r="F1091" s="16" t="str">
        <f>IF(LEFT(Table2[[#This Row],[Time Period]],1)="Q","Quarterly","Annual")</f>
        <v>Annual</v>
      </c>
      <c r="G1091" s="6" t="s">
        <v>167</v>
      </c>
      <c r="H1091" s="6" t="s">
        <v>180</v>
      </c>
    </row>
    <row r="1092" spans="2:8" x14ac:dyDescent="0.25">
      <c r="B1092" s="6" t="s">
        <v>155</v>
      </c>
      <c r="C1092" s="6" t="s">
        <v>144</v>
      </c>
      <c r="D1092" s="6" t="s">
        <v>62</v>
      </c>
      <c r="E1092" s="8">
        <v>0.23294830613479278</v>
      </c>
      <c r="F1092" s="16" t="str">
        <f>IF(LEFT(Table2[[#This Row],[Time Period]],1)="Q","Quarterly","Annual")</f>
        <v>Annual</v>
      </c>
      <c r="G1092" s="6" t="s">
        <v>168</v>
      </c>
      <c r="H1092" s="6" t="s">
        <v>180</v>
      </c>
    </row>
    <row r="1093" spans="2:8" x14ac:dyDescent="0.25">
      <c r="B1093" s="6" t="s">
        <v>155</v>
      </c>
      <c r="C1093" s="6" t="s">
        <v>144</v>
      </c>
      <c r="D1093" s="6" t="s">
        <v>62</v>
      </c>
      <c r="E1093" s="8">
        <v>0.19971281502515692</v>
      </c>
      <c r="F1093" s="16" t="str">
        <f>IF(LEFT(Table2[[#This Row],[Time Period]],1)="Q","Quarterly","Annual")</f>
        <v>Annual</v>
      </c>
      <c r="G1093" s="6" t="s">
        <v>169</v>
      </c>
      <c r="H1093" s="6" t="s">
        <v>180</v>
      </c>
    </row>
    <row r="1094" spans="2:8" x14ac:dyDescent="0.25">
      <c r="B1094" s="6" t="s">
        <v>155</v>
      </c>
      <c r="C1094" s="6" t="s">
        <v>144</v>
      </c>
      <c r="D1094" s="6" t="s">
        <v>62</v>
      </c>
      <c r="E1094" s="8">
        <v>0.28498008692347104</v>
      </c>
      <c r="F1094" s="16" t="str">
        <f>IF(LEFT(Table2[[#This Row],[Time Period]],1)="Q","Quarterly","Annual")</f>
        <v>Annual</v>
      </c>
      <c r="G1094" s="6" t="s">
        <v>208</v>
      </c>
      <c r="H1094" s="6" t="s">
        <v>180</v>
      </c>
    </row>
    <row r="1095" spans="2:8" x14ac:dyDescent="0.25">
      <c r="B1095" s="6" t="s">
        <v>155</v>
      </c>
      <c r="C1095" s="6" t="s">
        <v>144</v>
      </c>
      <c r="D1095" s="3" t="s">
        <v>171</v>
      </c>
      <c r="E1095" s="8">
        <v>15411.77</v>
      </c>
      <c r="F1095" s="16" t="str">
        <f>IF(LEFT(Table2[[#This Row],[Time Period]],1)="Q","Quarterly","Annual")</f>
        <v>Annual</v>
      </c>
      <c r="G1095" s="6" t="s">
        <v>165</v>
      </c>
      <c r="H1095" s="6" t="s">
        <v>179</v>
      </c>
    </row>
    <row r="1096" spans="2:8" x14ac:dyDescent="0.25">
      <c r="B1096" s="6" t="s">
        <v>155</v>
      </c>
      <c r="C1096" s="6" t="s">
        <v>144</v>
      </c>
      <c r="D1096" s="3" t="s">
        <v>171</v>
      </c>
      <c r="E1096" s="8">
        <f>325.55+70.47</f>
        <v>396.02</v>
      </c>
      <c r="F1096" s="16" t="str">
        <f>IF(LEFT(Table2[[#This Row],[Time Period]],1)="Q","Quarterly","Annual")</f>
        <v>Annual</v>
      </c>
      <c r="G1096" s="6" t="s">
        <v>166</v>
      </c>
      <c r="H1096" s="6" t="s">
        <v>179</v>
      </c>
    </row>
    <row r="1097" spans="2:8" x14ac:dyDescent="0.25">
      <c r="B1097" s="6" t="s">
        <v>155</v>
      </c>
      <c r="C1097" s="6" t="s">
        <v>144</v>
      </c>
      <c r="D1097" s="3" t="s">
        <v>171</v>
      </c>
      <c r="E1097" s="8">
        <v>185.69</v>
      </c>
      <c r="F1097" s="16" t="str">
        <f>IF(LEFT(Table2[[#This Row],[Time Period]],1)="Q","Quarterly","Annual")</f>
        <v>Annual</v>
      </c>
      <c r="G1097" s="6" t="s">
        <v>167</v>
      </c>
      <c r="H1097" s="6" t="s">
        <v>179</v>
      </c>
    </row>
    <row r="1098" spans="2:8" x14ac:dyDescent="0.25">
      <c r="B1098" s="6" t="s">
        <v>155</v>
      </c>
      <c r="C1098" s="6" t="s">
        <v>144</v>
      </c>
      <c r="D1098" s="3" t="s">
        <v>171</v>
      </c>
      <c r="E1098" s="8">
        <v>793.38</v>
      </c>
      <c r="F1098" s="16" t="str">
        <f>IF(LEFT(Table2[[#This Row],[Time Period]],1)="Q","Quarterly","Annual")</f>
        <v>Annual</v>
      </c>
      <c r="G1098" s="6" t="s">
        <v>168</v>
      </c>
      <c r="H1098" s="6" t="s">
        <v>179</v>
      </c>
    </row>
    <row r="1099" spans="2:8" x14ac:dyDescent="0.25">
      <c r="B1099" s="6" t="s">
        <v>155</v>
      </c>
      <c r="C1099" s="6" t="s">
        <v>144</v>
      </c>
      <c r="D1099" s="3" t="s">
        <v>171</v>
      </c>
      <c r="E1099" s="8">
        <v>1239.23</v>
      </c>
      <c r="F1099" s="16" t="str">
        <f>IF(LEFT(Table2[[#This Row],[Time Period]],1)="Q","Quarterly","Annual")</f>
        <v>Annual</v>
      </c>
      <c r="G1099" s="6" t="s">
        <v>169</v>
      </c>
      <c r="H1099" s="6" t="s">
        <v>179</v>
      </c>
    </row>
    <row r="1100" spans="2:8" x14ac:dyDescent="0.25">
      <c r="B1100" s="6" t="s">
        <v>155</v>
      </c>
      <c r="C1100" s="6" t="s">
        <v>144</v>
      </c>
      <c r="D1100" s="3" t="s">
        <v>171</v>
      </c>
      <c r="E1100" s="8">
        <v>172.45</v>
      </c>
      <c r="F1100" s="16" t="str">
        <f>IF(LEFT(Table2[[#This Row],[Time Period]],1)="Q","Quarterly","Annual")</f>
        <v>Annual</v>
      </c>
      <c r="G1100" s="6" t="s">
        <v>208</v>
      </c>
      <c r="H1100" s="6" t="s">
        <v>179</v>
      </c>
    </row>
    <row r="1101" spans="2:8" x14ac:dyDescent="0.25">
      <c r="B1101" s="6" t="s">
        <v>155</v>
      </c>
      <c r="C1101" s="6" t="s">
        <v>214</v>
      </c>
      <c r="D1101" s="6" t="s">
        <v>197</v>
      </c>
      <c r="E1101" s="8">
        <v>0.05</v>
      </c>
      <c r="F1101" s="16" t="str">
        <f>IF(LEFT(Table2[[#This Row],[Time Period]],1)="Q","Quarterly","Annual")</f>
        <v>Quarterly</v>
      </c>
      <c r="G1101" s="6" t="s">
        <v>165</v>
      </c>
      <c r="H1101" s="6" t="s">
        <v>180</v>
      </c>
    </row>
    <row r="1102" spans="2:8" x14ac:dyDescent="0.25">
      <c r="B1102" s="6" t="s">
        <v>155</v>
      </c>
      <c r="C1102" s="6" t="s">
        <v>214</v>
      </c>
      <c r="D1102" s="6" t="s">
        <v>198</v>
      </c>
      <c r="E1102" s="8">
        <v>0.02</v>
      </c>
      <c r="F1102" s="16" t="str">
        <f>IF(LEFT(Table2[[#This Row],[Time Period]],1)="Q","Quarterly","Annual")</f>
        <v>Quarterly</v>
      </c>
      <c r="G1102" s="6" t="s">
        <v>165</v>
      </c>
      <c r="H1102" s="6" t="s">
        <v>180</v>
      </c>
    </row>
    <row r="1103" spans="2:8" x14ac:dyDescent="0.25">
      <c r="B1103" s="6" t="s">
        <v>155</v>
      </c>
      <c r="C1103" s="6" t="s">
        <v>214</v>
      </c>
      <c r="D1103" s="6" t="s">
        <v>199</v>
      </c>
      <c r="E1103" s="8">
        <v>0.03</v>
      </c>
      <c r="F1103" s="16" t="str">
        <f>IF(LEFT(Table2[[#This Row],[Time Period]],1)="Q","Quarterly","Annual")</f>
        <v>Quarterly</v>
      </c>
      <c r="G1103" s="6" t="s">
        <v>165</v>
      </c>
      <c r="H1103" s="6" t="s">
        <v>180</v>
      </c>
    </row>
    <row r="1104" spans="2:8" x14ac:dyDescent="0.25">
      <c r="B1104" s="6" t="s">
        <v>155</v>
      </c>
      <c r="C1104" s="6" t="s">
        <v>214</v>
      </c>
      <c r="D1104" s="6" t="s">
        <v>172</v>
      </c>
      <c r="E1104" s="8">
        <v>0.06</v>
      </c>
      <c r="F1104" s="16" t="str">
        <f>IF(LEFT(Table2[[#This Row],[Time Period]],1)="Q","Quarterly","Annual")</f>
        <v>Quarterly</v>
      </c>
      <c r="G1104" s="6" t="s">
        <v>165</v>
      </c>
      <c r="H1104" s="6" t="s">
        <v>180</v>
      </c>
    </row>
    <row r="1105" spans="2:8" x14ac:dyDescent="0.25">
      <c r="B1105" s="6" t="s">
        <v>155</v>
      </c>
      <c r="C1105" s="6" t="s">
        <v>214</v>
      </c>
      <c r="D1105" s="6" t="s">
        <v>16</v>
      </c>
      <c r="E1105" s="8">
        <v>0.06</v>
      </c>
      <c r="F1105" s="16" t="str">
        <f>IF(LEFT(Table2[[#This Row],[Time Period]],1)="Q","Quarterly","Annual")</f>
        <v>Quarterly</v>
      </c>
      <c r="G1105" s="6" t="s">
        <v>166</v>
      </c>
      <c r="H1105" s="6" t="s">
        <v>180</v>
      </c>
    </row>
    <row r="1106" spans="2:8" x14ac:dyDescent="0.25">
      <c r="B1106" s="6" t="s">
        <v>155</v>
      </c>
      <c r="C1106" s="6" t="s">
        <v>214</v>
      </c>
      <c r="D1106" s="6" t="s">
        <v>16</v>
      </c>
      <c r="E1106" s="8">
        <v>0.22</v>
      </c>
      <c r="F1106" s="16" t="str">
        <f>IF(LEFT(Table2[[#This Row],[Time Period]],1)="Q","Quarterly","Annual")</f>
        <v>Quarterly</v>
      </c>
      <c r="G1106" s="6" t="s">
        <v>167</v>
      </c>
      <c r="H1106" s="6" t="s">
        <v>180</v>
      </c>
    </row>
    <row r="1107" spans="2:8" x14ac:dyDescent="0.25">
      <c r="B1107" s="6" t="s">
        <v>155</v>
      </c>
      <c r="C1107" s="6" t="s">
        <v>214</v>
      </c>
      <c r="D1107" s="6" t="s">
        <v>16</v>
      </c>
      <c r="E1107" s="8">
        <v>0.09</v>
      </c>
      <c r="F1107" s="16" t="str">
        <f>IF(LEFT(Table2[[#This Row],[Time Period]],1)="Q","Quarterly","Annual")</f>
        <v>Quarterly</v>
      </c>
      <c r="G1107" s="6" t="s">
        <v>168</v>
      </c>
      <c r="H1107" s="6" t="s">
        <v>180</v>
      </c>
    </row>
    <row r="1108" spans="2:8" x14ac:dyDescent="0.25">
      <c r="B1108" s="6" t="s">
        <v>155</v>
      </c>
      <c r="C1108" s="6" t="s">
        <v>214</v>
      </c>
      <c r="D1108" s="6" t="s">
        <v>16</v>
      </c>
      <c r="E1108" s="8">
        <v>0.01</v>
      </c>
      <c r="F1108" s="16" t="str">
        <f>IF(LEFT(Table2[[#This Row],[Time Period]],1)="Q","Quarterly","Annual")</f>
        <v>Quarterly</v>
      </c>
      <c r="G1108" s="6" t="s">
        <v>169</v>
      </c>
      <c r="H1108" s="6" t="s">
        <v>180</v>
      </c>
    </row>
    <row r="1109" spans="2:8" x14ac:dyDescent="0.25">
      <c r="B1109" s="6" t="s">
        <v>155</v>
      </c>
      <c r="C1109" s="3" t="s">
        <v>204</v>
      </c>
      <c r="D1109" s="3" t="s">
        <v>171</v>
      </c>
      <c r="E1109" s="4">
        <v>-195.17</v>
      </c>
      <c r="F1109" s="27" t="str">
        <f>IF(LEFT(Table2[[#This Row],[Time Period]],1)="Q","Quarterly","Annual")</f>
        <v>Annual</v>
      </c>
      <c r="G1109" s="6" t="s">
        <v>166</v>
      </c>
      <c r="H1109" s="6" t="s">
        <v>179</v>
      </c>
    </row>
    <row r="1110" spans="2:8" x14ac:dyDescent="0.25">
      <c r="B1110" s="6" t="s">
        <v>155</v>
      </c>
      <c r="C1110" s="3" t="s">
        <v>205</v>
      </c>
      <c r="D1110" s="3" t="s">
        <v>171</v>
      </c>
      <c r="E1110" s="4">
        <v>-172.99</v>
      </c>
      <c r="F1110" s="27" t="str">
        <f>IF(LEFT(Table2[[#This Row],[Time Period]],1)="Q","Quarterly","Annual")</f>
        <v>Annual</v>
      </c>
      <c r="G1110" s="6" t="s">
        <v>166</v>
      </c>
      <c r="H1110" s="6" t="s">
        <v>179</v>
      </c>
    </row>
    <row r="1111" spans="2:8" x14ac:dyDescent="0.25">
      <c r="B1111" s="6" t="s">
        <v>155</v>
      </c>
      <c r="C1111" s="3" t="s">
        <v>206</v>
      </c>
      <c r="D1111" s="3" t="s">
        <v>171</v>
      </c>
      <c r="E1111" s="4">
        <v>-196</v>
      </c>
      <c r="F1111" s="27" t="str">
        <f>IF(LEFT(Table2[[#This Row],[Time Period]],1)="Q","Quarterly","Annual")</f>
        <v>Annual</v>
      </c>
      <c r="G1111" s="6" t="s">
        <v>166</v>
      </c>
      <c r="H1111" s="6" t="s">
        <v>179</v>
      </c>
    </row>
    <row r="1112" spans="2:8" x14ac:dyDescent="0.25">
      <c r="B1112" s="6" t="s">
        <v>155</v>
      </c>
      <c r="C1112" s="3" t="s">
        <v>207</v>
      </c>
      <c r="D1112" s="3" t="s">
        <v>171</v>
      </c>
      <c r="E1112" s="4">
        <v>-263.52</v>
      </c>
      <c r="F1112" s="27" t="str">
        <f>IF(LEFT(Table2[[#This Row],[Time Period]],1)="Q","Quarterly","Annual")</f>
        <v>Annual</v>
      </c>
      <c r="G1112" s="6" t="s">
        <v>166</v>
      </c>
      <c r="H1112" s="6" t="s">
        <v>179</v>
      </c>
    </row>
    <row r="1113" spans="2:8" x14ac:dyDescent="0.25">
      <c r="B1113" s="6" t="s">
        <v>155</v>
      </c>
      <c r="C1113" s="3" t="s">
        <v>181</v>
      </c>
      <c r="D1113" s="3" t="s">
        <v>171</v>
      </c>
      <c r="E1113" s="4">
        <v>-483.45</v>
      </c>
      <c r="F1113" s="27" t="str">
        <f>IF(LEFT(Table2[[#This Row],[Time Period]],1)="Q","Quarterly","Annual")</f>
        <v>Annual</v>
      </c>
      <c r="G1113" s="6" t="s">
        <v>166</v>
      </c>
      <c r="H1113" s="6" t="s">
        <v>179</v>
      </c>
    </row>
    <row r="1114" spans="2:8" x14ac:dyDescent="0.25">
      <c r="B1114" s="6" t="s">
        <v>155</v>
      </c>
      <c r="C1114" s="3" t="s">
        <v>133</v>
      </c>
      <c r="D1114" s="3" t="s">
        <v>171</v>
      </c>
      <c r="E1114" s="4">
        <v>-349.51</v>
      </c>
      <c r="F1114" s="27" t="str">
        <f>IF(LEFT(Table2[[#This Row],[Time Period]],1)="Q","Quarterly","Annual")</f>
        <v>Annual</v>
      </c>
      <c r="G1114" s="6" t="s">
        <v>166</v>
      </c>
      <c r="H1114" s="6" t="s">
        <v>179</v>
      </c>
    </row>
    <row r="1115" spans="2:8" x14ac:dyDescent="0.25">
      <c r="B1115" s="6" t="s">
        <v>155</v>
      </c>
      <c r="C1115" s="3" t="s">
        <v>136</v>
      </c>
      <c r="D1115" s="3" t="s">
        <v>171</v>
      </c>
      <c r="E1115" s="4">
        <v>-297.58999999999997</v>
      </c>
      <c r="F1115" s="27" t="str">
        <f>IF(LEFT(Table2[[#This Row],[Time Period]],1)="Q","Quarterly","Annual")</f>
        <v>Annual</v>
      </c>
      <c r="G1115" s="6" t="s">
        <v>166</v>
      </c>
      <c r="H1115" s="6" t="s">
        <v>179</v>
      </c>
    </row>
    <row r="1116" spans="2:8" x14ac:dyDescent="0.25">
      <c r="B1116" s="6" t="s">
        <v>155</v>
      </c>
      <c r="C1116" s="3" t="s">
        <v>137</v>
      </c>
      <c r="D1116" s="3" t="s">
        <v>171</v>
      </c>
      <c r="E1116" s="4">
        <v>-215.08</v>
      </c>
      <c r="F1116" s="27" t="str">
        <f>IF(LEFT(Table2[[#This Row],[Time Period]],1)="Q","Quarterly","Annual")</f>
        <v>Annual</v>
      </c>
      <c r="G1116" s="6" t="s">
        <v>166</v>
      </c>
      <c r="H1116" s="6" t="s">
        <v>179</v>
      </c>
    </row>
    <row r="1117" spans="2:8" x14ac:dyDescent="0.25">
      <c r="B1117" s="6" t="s">
        <v>155</v>
      </c>
      <c r="C1117" s="3" t="s">
        <v>138</v>
      </c>
      <c r="D1117" s="3" t="s">
        <v>171</v>
      </c>
      <c r="E1117" s="4">
        <v>-81.260000000000005</v>
      </c>
      <c r="F1117" s="27" t="str">
        <f>IF(LEFT(Table2[[#This Row],[Time Period]],1)="Q","Quarterly","Annual")</f>
        <v>Annual</v>
      </c>
      <c r="G1117" s="6" t="s">
        <v>166</v>
      </c>
      <c r="H1117" s="6" t="s">
        <v>179</v>
      </c>
    </row>
    <row r="1118" spans="2:8" x14ac:dyDescent="0.25">
      <c r="B1118" s="6" t="s">
        <v>155</v>
      </c>
      <c r="C1118" s="3" t="s">
        <v>139</v>
      </c>
      <c r="D1118" s="3" t="s">
        <v>171</v>
      </c>
      <c r="E1118" s="4">
        <v>11.96</v>
      </c>
      <c r="F1118" s="27" t="str">
        <f>IF(LEFT(Table2[[#This Row],[Time Period]],1)="Q","Quarterly","Annual")</f>
        <v>Annual</v>
      </c>
      <c r="G1118" s="6" t="s">
        <v>166</v>
      </c>
      <c r="H1118" s="6" t="s">
        <v>179</v>
      </c>
    </row>
    <row r="1119" spans="2:8" x14ac:dyDescent="0.25">
      <c r="B1119" s="6" t="s">
        <v>155</v>
      </c>
      <c r="C1119" s="3" t="s">
        <v>140</v>
      </c>
      <c r="D1119" s="3" t="s">
        <v>171</v>
      </c>
      <c r="E1119" s="4">
        <v>31.22</v>
      </c>
      <c r="F1119" s="27" t="str">
        <f>IF(LEFT(Table2[[#This Row],[Time Period]],1)="Q","Quarterly","Annual")</f>
        <v>Annual</v>
      </c>
      <c r="G1119" s="6" t="s">
        <v>166</v>
      </c>
      <c r="H1119" s="6" t="s">
        <v>179</v>
      </c>
    </row>
    <row r="1120" spans="2:8" x14ac:dyDescent="0.25">
      <c r="B1120" s="6" t="s">
        <v>155</v>
      </c>
      <c r="C1120" s="3" t="s">
        <v>141</v>
      </c>
      <c r="D1120" s="3" t="s">
        <v>171</v>
      </c>
      <c r="E1120" s="4">
        <v>57.46</v>
      </c>
      <c r="F1120" s="27" t="str">
        <f>IF(LEFT(Table2[[#This Row],[Time Period]],1)="Q","Quarterly","Annual")</f>
        <v>Annual</v>
      </c>
      <c r="G1120" s="6" t="s">
        <v>166</v>
      </c>
      <c r="H1120" s="6" t="s">
        <v>179</v>
      </c>
    </row>
    <row r="1121" spans="2:8" x14ac:dyDescent="0.25">
      <c r="B1121" s="6" t="s">
        <v>155</v>
      </c>
      <c r="C1121" s="3" t="s">
        <v>142</v>
      </c>
      <c r="D1121" s="3" t="s">
        <v>171</v>
      </c>
      <c r="E1121" s="4">
        <v>26.15</v>
      </c>
      <c r="F1121" s="27" t="str">
        <f>IF(LEFT(Table2[[#This Row],[Time Period]],1)="Q","Quarterly","Annual")</f>
        <v>Annual</v>
      </c>
      <c r="G1121" s="6" t="s">
        <v>166</v>
      </c>
      <c r="H1121" s="6" t="s">
        <v>179</v>
      </c>
    </row>
    <row r="1122" spans="2:8" x14ac:dyDescent="0.25">
      <c r="B1122" s="6" t="s">
        <v>155</v>
      </c>
      <c r="C1122" s="3" t="s">
        <v>143</v>
      </c>
      <c r="D1122" s="3" t="s">
        <v>171</v>
      </c>
      <c r="E1122" s="4">
        <v>170.46</v>
      </c>
      <c r="F1122" s="27" t="str">
        <f>IF(LEFT(Table2[[#This Row],[Time Period]],1)="Q","Quarterly","Annual")</f>
        <v>Annual</v>
      </c>
      <c r="G1122" s="6" t="s">
        <v>166</v>
      </c>
      <c r="H1122" s="6" t="s">
        <v>179</v>
      </c>
    </row>
    <row r="1123" spans="2:8" x14ac:dyDescent="0.25">
      <c r="B1123" s="6" t="s">
        <v>155</v>
      </c>
      <c r="C1123" s="3" t="s">
        <v>144</v>
      </c>
      <c r="D1123" s="3" t="s">
        <v>171</v>
      </c>
      <c r="E1123" s="4">
        <v>325.55</v>
      </c>
      <c r="F1123" s="27" t="str">
        <f>IF(LEFT(Table2[[#This Row],[Time Period]],1)="Q","Quarterly","Annual")</f>
        <v>Annual</v>
      </c>
      <c r="G1123" s="6" t="s">
        <v>166</v>
      </c>
      <c r="H1123" s="6" t="s">
        <v>179</v>
      </c>
    </row>
    <row r="1124" spans="2:8" x14ac:dyDescent="0.25">
      <c r="B1124" s="6" t="s">
        <v>155</v>
      </c>
      <c r="C1124" s="3" t="s">
        <v>204</v>
      </c>
      <c r="D1124" s="3" t="s">
        <v>173</v>
      </c>
      <c r="E1124" s="4">
        <v>278.61</v>
      </c>
      <c r="F1124" s="27" t="str">
        <f>IF(LEFT(Table2[[#This Row],[Time Period]],1)="Q","Quarterly","Annual")</f>
        <v>Annual</v>
      </c>
      <c r="G1124" s="6" t="s">
        <v>166</v>
      </c>
      <c r="H1124" s="6" t="s">
        <v>179</v>
      </c>
    </row>
    <row r="1125" spans="2:8" x14ac:dyDescent="0.25">
      <c r="B1125" s="6" t="s">
        <v>155</v>
      </c>
      <c r="C1125" s="3" t="s">
        <v>205</v>
      </c>
      <c r="D1125" s="3" t="s">
        <v>173</v>
      </c>
      <c r="E1125" s="4">
        <v>511.20000000000005</v>
      </c>
      <c r="F1125" s="27" t="str">
        <f>IF(LEFT(Table2[[#This Row],[Time Period]],1)="Q","Quarterly","Annual")</f>
        <v>Annual</v>
      </c>
      <c r="G1125" s="6" t="s">
        <v>166</v>
      </c>
      <c r="H1125" s="6" t="s">
        <v>179</v>
      </c>
    </row>
    <row r="1126" spans="2:8" x14ac:dyDescent="0.25">
      <c r="B1126" s="6" t="s">
        <v>155</v>
      </c>
      <c r="C1126" s="3" t="s">
        <v>206</v>
      </c>
      <c r="D1126" s="3" t="s">
        <v>173</v>
      </c>
      <c r="E1126" s="4">
        <v>1042.04</v>
      </c>
      <c r="F1126" s="27" t="str">
        <f>IF(LEFT(Table2[[#This Row],[Time Period]],1)="Q","Quarterly","Annual")</f>
        <v>Annual</v>
      </c>
      <c r="G1126" s="6" t="s">
        <v>166</v>
      </c>
      <c r="H1126" s="6" t="s">
        <v>179</v>
      </c>
    </row>
    <row r="1127" spans="2:8" x14ac:dyDescent="0.25">
      <c r="B1127" s="6" t="s">
        <v>155</v>
      </c>
      <c r="C1127" s="3" t="s">
        <v>207</v>
      </c>
      <c r="D1127" s="3" t="s">
        <v>173</v>
      </c>
      <c r="E1127" s="4">
        <v>1826.66</v>
      </c>
      <c r="F1127" s="27" t="str">
        <f>IF(LEFT(Table2[[#This Row],[Time Period]],1)="Q","Quarterly","Annual")</f>
        <v>Annual</v>
      </c>
      <c r="G1127" s="6" t="s">
        <v>166</v>
      </c>
      <c r="H1127" s="6" t="s">
        <v>179</v>
      </c>
    </row>
    <row r="1128" spans="2:8" x14ac:dyDescent="0.25">
      <c r="B1128" s="6" t="s">
        <v>155</v>
      </c>
      <c r="C1128" s="3" t="s">
        <v>181</v>
      </c>
      <c r="D1128" s="3" t="s">
        <v>173</v>
      </c>
      <c r="E1128" s="4">
        <v>2086.63</v>
      </c>
      <c r="F1128" s="27" t="str">
        <f>IF(LEFT(Table2[[#This Row],[Time Period]],1)="Q","Quarterly","Annual")</f>
        <v>Annual</v>
      </c>
      <c r="G1128" s="6" t="s">
        <v>166</v>
      </c>
      <c r="H1128" s="6" t="s">
        <v>179</v>
      </c>
    </row>
    <row r="1129" spans="2:8" x14ac:dyDescent="0.25">
      <c r="B1129" s="6" t="s">
        <v>155</v>
      </c>
      <c r="C1129" s="3" t="s">
        <v>133</v>
      </c>
      <c r="D1129" s="3" t="s">
        <v>173</v>
      </c>
      <c r="E1129" s="4">
        <v>1719.0500000000002</v>
      </c>
      <c r="F1129" s="27" t="str">
        <f>IF(LEFT(Table2[[#This Row],[Time Period]],1)="Q","Quarterly","Annual")</f>
        <v>Annual</v>
      </c>
      <c r="G1129" s="6" t="s">
        <v>166</v>
      </c>
      <c r="H1129" s="6" t="s">
        <v>179</v>
      </c>
    </row>
    <row r="1130" spans="2:8" x14ac:dyDescent="0.25">
      <c r="B1130" s="6" t="s">
        <v>155</v>
      </c>
      <c r="C1130" s="3" t="s">
        <v>136</v>
      </c>
      <c r="D1130" s="3" t="s">
        <v>173</v>
      </c>
      <c r="E1130" s="4">
        <v>1897.1200000000001</v>
      </c>
      <c r="F1130" s="27" t="str">
        <f>IF(LEFT(Table2[[#This Row],[Time Period]],1)="Q","Quarterly","Annual")</f>
        <v>Annual</v>
      </c>
      <c r="G1130" s="6" t="s">
        <v>166</v>
      </c>
      <c r="H1130" s="6" t="s">
        <v>179</v>
      </c>
    </row>
    <row r="1131" spans="2:8" x14ac:dyDescent="0.25">
      <c r="B1131" s="6" t="s">
        <v>155</v>
      </c>
      <c r="C1131" s="3" t="s">
        <v>137</v>
      </c>
      <c r="D1131" s="3" t="s">
        <v>173</v>
      </c>
      <c r="E1131" s="4">
        <v>2019.25</v>
      </c>
      <c r="F1131" s="27" t="str">
        <f>IF(LEFT(Table2[[#This Row],[Time Period]],1)="Q","Quarterly","Annual")</f>
        <v>Annual</v>
      </c>
      <c r="G1131" s="6" t="s">
        <v>166</v>
      </c>
      <c r="H1131" s="6" t="s">
        <v>179</v>
      </c>
    </row>
    <row r="1132" spans="2:8" x14ac:dyDescent="0.25">
      <c r="B1132" s="6" t="s">
        <v>155</v>
      </c>
      <c r="C1132" s="3" t="s">
        <v>138</v>
      </c>
      <c r="D1132" s="3" t="s">
        <v>173</v>
      </c>
      <c r="E1132" s="4">
        <v>2531.8900000000003</v>
      </c>
      <c r="F1132" s="27" t="str">
        <f>IF(LEFT(Table2[[#This Row],[Time Period]],1)="Q","Quarterly","Annual")</f>
        <v>Annual</v>
      </c>
      <c r="G1132" s="6" t="s">
        <v>166</v>
      </c>
      <c r="H1132" s="6" t="s">
        <v>179</v>
      </c>
    </row>
    <row r="1133" spans="2:8" x14ac:dyDescent="0.25">
      <c r="B1133" s="6" t="s">
        <v>155</v>
      </c>
      <c r="C1133" s="3" t="s">
        <v>139</v>
      </c>
      <c r="D1133" s="3" t="s">
        <v>173</v>
      </c>
      <c r="E1133" s="4">
        <v>3419.11</v>
      </c>
      <c r="F1133" s="27" t="str">
        <f>IF(LEFT(Table2[[#This Row],[Time Period]],1)="Q","Quarterly","Annual")</f>
        <v>Annual</v>
      </c>
      <c r="G1133" s="6" t="s">
        <v>166</v>
      </c>
      <c r="H1133" s="6" t="s">
        <v>179</v>
      </c>
    </row>
    <row r="1134" spans="2:8" x14ac:dyDescent="0.25">
      <c r="B1134" s="6" t="s">
        <v>155</v>
      </c>
      <c r="C1134" s="3" t="s">
        <v>140</v>
      </c>
      <c r="D1134" s="3" t="s">
        <v>173</v>
      </c>
      <c r="E1134" s="4">
        <v>4051.48</v>
      </c>
      <c r="F1134" s="27" t="str">
        <f>IF(LEFT(Table2[[#This Row],[Time Period]],1)="Q","Quarterly","Annual")</f>
        <v>Annual</v>
      </c>
      <c r="G1134" s="6" t="s">
        <v>166</v>
      </c>
      <c r="H1134" s="6" t="s">
        <v>179</v>
      </c>
    </row>
    <row r="1135" spans="2:8" x14ac:dyDescent="0.25">
      <c r="B1135" s="6" t="s">
        <v>155</v>
      </c>
      <c r="C1135" s="3" t="s">
        <v>141</v>
      </c>
      <c r="D1135" s="3" t="s">
        <v>173</v>
      </c>
      <c r="E1135" s="4">
        <v>4992.2300000000005</v>
      </c>
      <c r="F1135" s="27" t="str">
        <f>IF(LEFT(Table2[[#This Row],[Time Period]],1)="Q","Quarterly","Annual")</f>
        <v>Annual</v>
      </c>
      <c r="G1135" s="6" t="s">
        <v>166</v>
      </c>
      <c r="H1135" s="6" t="s">
        <v>179</v>
      </c>
    </row>
    <row r="1136" spans="2:8" x14ac:dyDescent="0.25">
      <c r="B1136" s="6" t="s">
        <v>155</v>
      </c>
      <c r="C1136" s="3" t="s">
        <v>142</v>
      </c>
      <c r="D1136" s="3" t="s">
        <v>173</v>
      </c>
      <c r="E1136" s="4">
        <v>5846.03</v>
      </c>
      <c r="F1136" s="27" t="str">
        <f>IF(LEFT(Table2[[#This Row],[Time Period]],1)="Q","Quarterly","Annual")</f>
        <v>Annual</v>
      </c>
      <c r="G1136" s="6" t="s">
        <v>166</v>
      </c>
      <c r="H1136" s="6" t="s">
        <v>179</v>
      </c>
    </row>
    <row r="1137" spans="2:8" x14ac:dyDescent="0.25">
      <c r="B1137" s="6" t="s">
        <v>155</v>
      </c>
      <c r="C1137" s="3" t="s">
        <v>143</v>
      </c>
      <c r="D1137" s="3" t="s">
        <v>173</v>
      </c>
      <c r="E1137" s="4">
        <v>5850.69</v>
      </c>
      <c r="F1137" s="27" t="str">
        <f>IF(LEFT(Table2[[#This Row],[Time Period]],1)="Q","Quarterly","Annual")</f>
        <v>Annual</v>
      </c>
      <c r="G1137" s="6" t="s">
        <v>166</v>
      </c>
      <c r="H1137" s="6" t="s">
        <v>179</v>
      </c>
    </row>
    <row r="1138" spans="2:8" x14ac:dyDescent="0.25">
      <c r="B1138" s="6" t="s">
        <v>155</v>
      </c>
      <c r="C1138" s="3" t="s">
        <v>144</v>
      </c>
      <c r="D1138" s="3" t="s">
        <v>173</v>
      </c>
      <c r="E1138" s="4">
        <v>6203.7199999999993</v>
      </c>
      <c r="F1138" s="27" t="str">
        <f>IF(LEFT(Table2[[#This Row],[Time Period]],1)="Q","Quarterly","Annual")</f>
        <v>Annual</v>
      </c>
      <c r="G1138" s="6" t="s">
        <v>166</v>
      </c>
      <c r="H1138" s="6" t="s">
        <v>179</v>
      </c>
    </row>
    <row r="1139" spans="2:8" x14ac:dyDescent="0.25">
      <c r="B1139" s="6" t="s">
        <v>155</v>
      </c>
      <c r="C1139" s="3" t="s">
        <v>204</v>
      </c>
      <c r="D1139" s="3" t="s">
        <v>62</v>
      </c>
      <c r="E1139" s="4">
        <v>-0.70051326226625021</v>
      </c>
      <c r="F1139" s="27" t="str">
        <f>IF(LEFT(Table2[[#This Row],[Time Period]],1)="Q","Quarterly","Annual")</f>
        <v>Annual</v>
      </c>
      <c r="G1139" s="6" t="s">
        <v>166</v>
      </c>
      <c r="H1139" s="3" t="s">
        <v>180</v>
      </c>
    </row>
    <row r="1140" spans="2:8" x14ac:dyDescent="0.25">
      <c r="B1140" s="6" t="s">
        <v>155</v>
      </c>
      <c r="C1140" s="3" t="s">
        <v>205</v>
      </c>
      <c r="D1140" s="3" t="s">
        <v>62</v>
      </c>
      <c r="E1140" s="4">
        <v>-0.3383998435054773</v>
      </c>
      <c r="F1140" s="27" t="str">
        <f>IF(LEFT(Table2[[#This Row],[Time Period]],1)="Q","Quarterly","Annual")</f>
        <v>Annual</v>
      </c>
      <c r="G1140" s="6" t="s">
        <v>166</v>
      </c>
      <c r="H1140" s="3" t="s">
        <v>180</v>
      </c>
    </row>
    <row r="1141" spans="2:8" x14ac:dyDescent="0.25">
      <c r="B1141" s="6" t="s">
        <v>155</v>
      </c>
      <c r="C1141" s="3" t="s">
        <v>206</v>
      </c>
      <c r="D1141" s="3" t="s">
        <v>62</v>
      </c>
      <c r="E1141" s="4">
        <v>-0.18809258761659822</v>
      </c>
      <c r="F1141" s="27" t="str">
        <f>IF(LEFT(Table2[[#This Row],[Time Period]],1)="Q","Quarterly","Annual")</f>
        <v>Annual</v>
      </c>
      <c r="G1141" s="6" t="s">
        <v>166</v>
      </c>
      <c r="H1141" s="3" t="s">
        <v>180</v>
      </c>
    </row>
    <row r="1142" spans="2:8" x14ac:dyDescent="0.25">
      <c r="B1142" s="6" t="s">
        <v>155</v>
      </c>
      <c r="C1142" s="3" t="s">
        <v>207</v>
      </c>
      <c r="D1142" s="3" t="s">
        <v>62</v>
      </c>
      <c r="E1142" s="4">
        <v>-0.14426330023102271</v>
      </c>
      <c r="F1142" s="27" t="str">
        <f>IF(LEFT(Table2[[#This Row],[Time Period]],1)="Q","Quarterly","Annual")</f>
        <v>Annual</v>
      </c>
      <c r="G1142" s="6" t="s">
        <v>166</v>
      </c>
      <c r="H1142" s="3" t="s">
        <v>180</v>
      </c>
    </row>
    <row r="1143" spans="2:8" x14ac:dyDescent="0.25">
      <c r="B1143" s="6" t="s">
        <v>155</v>
      </c>
      <c r="C1143" s="3" t="s">
        <v>181</v>
      </c>
      <c r="D1143" s="3" t="s">
        <v>62</v>
      </c>
      <c r="E1143" s="4">
        <v>-0.23168937473342183</v>
      </c>
      <c r="F1143" s="27" t="str">
        <f>IF(LEFT(Table2[[#This Row],[Time Period]],1)="Q","Quarterly","Annual")</f>
        <v>Annual</v>
      </c>
      <c r="G1143" s="6" t="s">
        <v>166</v>
      </c>
      <c r="H1143" s="3" t="s">
        <v>180</v>
      </c>
    </row>
    <row r="1144" spans="2:8" x14ac:dyDescent="0.25">
      <c r="B1144" s="6" t="s">
        <v>155</v>
      </c>
      <c r="C1144" s="3" t="s">
        <v>133</v>
      </c>
      <c r="D1144" s="3" t="s">
        <v>62</v>
      </c>
      <c r="E1144" s="4">
        <v>-0.20331578488118435</v>
      </c>
      <c r="F1144" s="27" t="str">
        <f>IF(LEFT(Table2[[#This Row],[Time Period]],1)="Q","Quarterly","Annual")</f>
        <v>Annual</v>
      </c>
      <c r="G1144" s="6" t="s">
        <v>166</v>
      </c>
      <c r="H1144" s="3" t="s">
        <v>180</v>
      </c>
    </row>
    <row r="1145" spans="2:8" x14ac:dyDescent="0.25">
      <c r="B1145" s="6" t="s">
        <v>155</v>
      </c>
      <c r="C1145" s="3" t="s">
        <v>136</v>
      </c>
      <c r="D1145" s="3" t="s">
        <v>62</v>
      </c>
      <c r="E1145" s="4">
        <v>-0.15686408872396052</v>
      </c>
      <c r="F1145" s="27" t="str">
        <f>IF(LEFT(Table2[[#This Row],[Time Period]],1)="Q","Quarterly","Annual")</f>
        <v>Annual</v>
      </c>
      <c r="G1145" s="6" t="s">
        <v>166</v>
      </c>
      <c r="H1145" s="3" t="s">
        <v>180</v>
      </c>
    </row>
    <row r="1146" spans="2:8" x14ac:dyDescent="0.25">
      <c r="B1146" s="6" t="s">
        <v>155</v>
      </c>
      <c r="C1146" s="3" t="s">
        <v>137</v>
      </c>
      <c r="D1146" s="3" t="s">
        <v>62</v>
      </c>
      <c r="E1146" s="4">
        <v>-0.10651479509718956</v>
      </c>
      <c r="F1146" s="27" t="str">
        <f>IF(LEFT(Table2[[#This Row],[Time Period]],1)="Q","Quarterly","Annual")</f>
        <v>Annual</v>
      </c>
      <c r="G1146" s="6" t="s">
        <v>166</v>
      </c>
      <c r="H1146" s="3" t="s">
        <v>180</v>
      </c>
    </row>
    <row r="1147" spans="2:8" x14ac:dyDescent="0.25">
      <c r="B1147" s="6" t="s">
        <v>155</v>
      </c>
      <c r="C1147" s="3" t="s">
        <v>138</v>
      </c>
      <c r="D1147" s="3" t="s">
        <v>62</v>
      </c>
      <c r="E1147" s="4">
        <v>-3.209460126624774E-2</v>
      </c>
      <c r="F1147" s="27" t="str">
        <f>IF(LEFT(Table2[[#This Row],[Time Period]],1)="Q","Quarterly","Annual")</f>
        <v>Annual</v>
      </c>
      <c r="G1147" s="6" t="s">
        <v>166</v>
      </c>
      <c r="H1147" s="3" t="s">
        <v>180</v>
      </c>
    </row>
    <row r="1148" spans="2:8" x14ac:dyDescent="0.25">
      <c r="B1148" s="6" t="s">
        <v>155</v>
      </c>
      <c r="C1148" s="3" t="s">
        <v>139</v>
      </c>
      <c r="D1148" s="3" t="s">
        <v>62</v>
      </c>
      <c r="E1148" s="4">
        <v>3.4979863180769266E-3</v>
      </c>
      <c r="F1148" s="27" t="str">
        <f>IF(LEFT(Table2[[#This Row],[Time Period]],1)="Q","Quarterly","Annual")</f>
        <v>Annual</v>
      </c>
      <c r="G1148" s="6" t="s">
        <v>166</v>
      </c>
      <c r="H1148" s="3" t="s">
        <v>180</v>
      </c>
    </row>
    <row r="1149" spans="2:8" x14ac:dyDescent="0.25">
      <c r="B1149" s="6" t="s">
        <v>155</v>
      </c>
      <c r="C1149" s="3" t="s">
        <v>140</v>
      </c>
      <c r="D1149" s="3" t="s">
        <v>62</v>
      </c>
      <c r="E1149" s="4">
        <v>7.7058260191337482E-3</v>
      </c>
      <c r="F1149" s="27" t="str">
        <f>IF(LEFT(Table2[[#This Row],[Time Period]],1)="Q","Quarterly","Annual")</f>
        <v>Annual</v>
      </c>
      <c r="G1149" s="6" t="s">
        <v>166</v>
      </c>
      <c r="H1149" s="3" t="s">
        <v>180</v>
      </c>
    </row>
    <row r="1150" spans="2:8" x14ac:dyDescent="0.25">
      <c r="B1150" s="6" t="s">
        <v>155</v>
      </c>
      <c r="C1150" s="3" t="s">
        <v>141</v>
      </c>
      <c r="D1150" s="3" t="s">
        <v>62</v>
      </c>
      <c r="E1150" s="4">
        <v>1.1509886363408736E-2</v>
      </c>
      <c r="F1150" s="27" t="str">
        <f>IF(LEFT(Table2[[#This Row],[Time Period]],1)="Q","Quarterly","Annual")</f>
        <v>Annual</v>
      </c>
      <c r="G1150" s="6" t="s">
        <v>166</v>
      </c>
      <c r="H1150" s="3" t="s">
        <v>180</v>
      </c>
    </row>
    <row r="1151" spans="2:8" x14ac:dyDescent="0.25">
      <c r="B1151" s="6" t="s">
        <v>155</v>
      </c>
      <c r="C1151" s="3" t="s">
        <v>142</v>
      </c>
      <c r="D1151" s="3" t="s">
        <v>62</v>
      </c>
      <c r="E1151" s="4">
        <v>4.4731210753280433E-3</v>
      </c>
      <c r="F1151" s="27" t="str">
        <f>IF(LEFT(Table2[[#This Row],[Time Period]],1)="Q","Quarterly","Annual")</f>
        <v>Annual</v>
      </c>
      <c r="G1151" s="6" t="s">
        <v>166</v>
      </c>
      <c r="H1151" s="3" t="s">
        <v>180</v>
      </c>
    </row>
    <row r="1152" spans="2:8" x14ac:dyDescent="0.25">
      <c r="B1152" s="6" t="s">
        <v>155</v>
      </c>
      <c r="C1152" s="3" t="s">
        <v>143</v>
      </c>
      <c r="D1152" s="3" t="s">
        <v>62</v>
      </c>
      <c r="E1152" s="4">
        <v>2.913502509960364E-2</v>
      </c>
      <c r="F1152" s="27" t="str">
        <f>IF(LEFT(Table2[[#This Row],[Time Period]],1)="Q","Quarterly","Annual")</f>
        <v>Annual</v>
      </c>
      <c r="G1152" s="6" t="s">
        <v>166</v>
      </c>
      <c r="H1152" s="3" t="s">
        <v>180</v>
      </c>
    </row>
    <row r="1153" spans="2:8" x14ac:dyDescent="0.25">
      <c r="B1153" s="6" t="s">
        <v>155</v>
      </c>
      <c r="C1153" s="3" t="s">
        <v>144</v>
      </c>
      <c r="D1153" s="3" t="s">
        <v>62</v>
      </c>
      <c r="E1153" s="4">
        <v>5.2476578568987645E-2</v>
      </c>
      <c r="F1153" s="27" t="str">
        <f>IF(LEFT(Table2[[#This Row],[Time Period]],1)="Q","Quarterly","Annual")</f>
        <v>Annual</v>
      </c>
      <c r="G1153" s="6" t="s">
        <v>166</v>
      </c>
      <c r="H1153" s="3" t="s">
        <v>180</v>
      </c>
    </row>
    <row r="1154" spans="2:8" x14ac:dyDescent="0.25">
      <c r="B1154" s="6" t="s">
        <v>155</v>
      </c>
      <c r="C1154" s="28" t="s">
        <v>181</v>
      </c>
      <c r="D1154" s="28" t="s">
        <v>198</v>
      </c>
      <c r="E1154" s="29">
        <v>-2.9000000000000001E-2</v>
      </c>
      <c r="F1154" s="30" t="str">
        <f>IF(LEFT(Table2[[#This Row],[Time Period]],1)="Q","Quarterly","Annual")</f>
        <v>Annual</v>
      </c>
      <c r="G1154" s="28" t="s">
        <v>165</v>
      </c>
      <c r="H1154" s="3" t="s">
        <v>180</v>
      </c>
    </row>
    <row r="1155" spans="2:8" x14ac:dyDescent="0.25">
      <c r="B1155" s="6" t="s">
        <v>155</v>
      </c>
      <c r="C1155" s="28" t="s">
        <v>133</v>
      </c>
      <c r="D1155" s="28" t="s">
        <v>198</v>
      </c>
      <c r="E1155" s="29">
        <v>7.5999999999999998E-2</v>
      </c>
      <c r="F1155" s="30" t="str">
        <f>IF(LEFT(Table2[[#This Row],[Time Period]],1)="Q","Quarterly","Annual")</f>
        <v>Annual</v>
      </c>
      <c r="G1155" s="28" t="s">
        <v>165</v>
      </c>
      <c r="H1155" s="3" t="s">
        <v>180</v>
      </c>
    </row>
    <row r="1156" spans="2:8" x14ac:dyDescent="0.25">
      <c r="B1156" s="6" t="s">
        <v>155</v>
      </c>
      <c r="C1156" s="28" t="s">
        <v>136</v>
      </c>
      <c r="D1156" s="28" t="s">
        <v>198</v>
      </c>
      <c r="E1156" s="29">
        <v>8.9999999999999993E-3</v>
      </c>
      <c r="F1156" s="30" t="str">
        <f>IF(LEFT(Table2[[#This Row],[Time Period]],1)="Q","Quarterly","Annual")</f>
        <v>Annual</v>
      </c>
      <c r="G1156" s="28" t="s">
        <v>165</v>
      </c>
      <c r="H1156" s="3" t="s">
        <v>180</v>
      </c>
    </row>
    <row r="1157" spans="2:8" x14ac:dyDescent="0.25">
      <c r="B1157" s="6" t="s">
        <v>155</v>
      </c>
      <c r="C1157" s="28" t="s">
        <v>137</v>
      </c>
      <c r="D1157" s="28" t="s">
        <v>198</v>
      </c>
      <c r="E1157" s="29">
        <v>6.4000000000000001E-2</v>
      </c>
      <c r="F1157" s="30" t="str">
        <f>IF(LEFT(Table2[[#This Row],[Time Period]],1)="Q","Quarterly","Annual")</f>
        <v>Annual</v>
      </c>
      <c r="G1157" s="28" t="s">
        <v>165</v>
      </c>
      <c r="H1157" s="3" t="s">
        <v>180</v>
      </c>
    </row>
    <row r="1158" spans="2:8" x14ac:dyDescent="0.25">
      <c r="B1158" s="6" t="s">
        <v>155</v>
      </c>
      <c r="C1158" s="28" t="s">
        <v>138</v>
      </c>
      <c r="D1158" s="28" t="s">
        <v>198</v>
      </c>
      <c r="E1158" s="29">
        <v>1.4999999999999999E-2</v>
      </c>
      <c r="F1158" s="30" t="str">
        <f>IF(LEFT(Table2[[#This Row],[Time Period]],1)="Q","Quarterly","Annual")</f>
        <v>Annual</v>
      </c>
      <c r="G1158" s="28" t="s">
        <v>165</v>
      </c>
      <c r="H1158" s="3" t="s">
        <v>180</v>
      </c>
    </row>
    <row r="1159" spans="2:8" x14ac:dyDescent="0.25">
      <c r="B1159" s="6" t="s">
        <v>155</v>
      </c>
      <c r="C1159" s="28" t="s">
        <v>139</v>
      </c>
      <c r="D1159" s="28" t="s">
        <v>198</v>
      </c>
      <c r="E1159" s="29">
        <v>-2.8000000000000001E-2</v>
      </c>
      <c r="F1159" s="30" t="str">
        <f>IF(LEFT(Table2[[#This Row],[Time Period]],1)="Q","Quarterly","Annual")</f>
        <v>Annual</v>
      </c>
      <c r="G1159" s="28" t="s">
        <v>165</v>
      </c>
      <c r="H1159" s="3" t="s">
        <v>180</v>
      </c>
    </row>
    <row r="1160" spans="2:8" x14ac:dyDescent="0.25">
      <c r="B1160" s="6" t="s">
        <v>155</v>
      </c>
      <c r="C1160" s="28" t="s">
        <v>201</v>
      </c>
      <c r="D1160" s="28" t="s">
        <v>171</v>
      </c>
      <c r="E1160" s="29">
        <v>10.97</v>
      </c>
      <c r="F1160" s="30" t="str">
        <f>IF(LEFT(Table2[[#This Row],[Time Period]],1)="Q","Quarterly","Annual")</f>
        <v>Annual</v>
      </c>
      <c r="G1160" s="28" t="s">
        <v>168</v>
      </c>
      <c r="H1160" s="6" t="s">
        <v>179</v>
      </c>
    </row>
    <row r="1161" spans="2:8" x14ac:dyDescent="0.25">
      <c r="B1161" s="6" t="s">
        <v>155</v>
      </c>
      <c r="C1161" s="28" t="s">
        <v>202</v>
      </c>
      <c r="D1161" s="28" t="s">
        <v>171</v>
      </c>
      <c r="E1161" s="29">
        <v>84.05</v>
      </c>
      <c r="F1161" s="30" t="str">
        <f>IF(LEFT(Table2[[#This Row],[Time Period]],1)="Q","Quarterly","Annual")</f>
        <v>Annual</v>
      </c>
      <c r="G1161" s="28" t="s">
        <v>168</v>
      </c>
      <c r="H1161" s="6" t="s">
        <v>179</v>
      </c>
    </row>
    <row r="1162" spans="2:8" x14ac:dyDescent="0.25">
      <c r="B1162" s="6" t="s">
        <v>155</v>
      </c>
      <c r="C1162" s="28" t="s">
        <v>203</v>
      </c>
      <c r="D1162" s="28" t="s">
        <v>171</v>
      </c>
      <c r="E1162" s="29">
        <v>89.8</v>
      </c>
      <c r="F1162" s="30" t="str">
        <f>IF(LEFT(Table2[[#This Row],[Time Period]],1)="Q","Quarterly","Annual")</f>
        <v>Annual</v>
      </c>
      <c r="G1162" s="28" t="s">
        <v>168</v>
      </c>
      <c r="H1162" s="6" t="s">
        <v>179</v>
      </c>
    </row>
    <row r="1163" spans="2:8" x14ac:dyDescent="0.25">
      <c r="B1163" s="6" t="s">
        <v>155</v>
      </c>
      <c r="C1163" s="28" t="s">
        <v>204</v>
      </c>
      <c r="D1163" s="28" t="s">
        <v>171</v>
      </c>
      <c r="E1163" s="29">
        <v>96.41</v>
      </c>
      <c r="F1163" s="30" t="str">
        <f>IF(LEFT(Table2[[#This Row],[Time Period]],1)="Q","Quarterly","Annual")</f>
        <v>Annual</v>
      </c>
      <c r="G1163" s="28" t="s">
        <v>168</v>
      </c>
      <c r="H1163" s="6" t="s">
        <v>179</v>
      </c>
    </row>
    <row r="1164" spans="2:8" x14ac:dyDescent="0.25">
      <c r="B1164" s="6" t="s">
        <v>155</v>
      </c>
      <c r="C1164" s="28" t="s">
        <v>205</v>
      </c>
      <c r="D1164" s="28" t="s">
        <v>171</v>
      </c>
      <c r="E1164" s="29">
        <v>90.86</v>
      </c>
      <c r="F1164" s="30" t="str">
        <f>IF(LEFT(Table2[[#This Row],[Time Period]],1)="Q","Quarterly","Annual")</f>
        <v>Annual</v>
      </c>
      <c r="G1164" s="28" t="s">
        <v>168</v>
      </c>
      <c r="H1164" s="6" t="s">
        <v>179</v>
      </c>
    </row>
    <row r="1165" spans="2:8" x14ac:dyDescent="0.25">
      <c r="B1165" s="6" t="s">
        <v>155</v>
      </c>
      <c r="C1165" s="28" t="s">
        <v>206</v>
      </c>
      <c r="D1165" s="28" t="s">
        <v>171</v>
      </c>
      <c r="E1165" s="29">
        <v>123.55</v>
      </c>
      <c r="F1165" s="30" t="str">
        <f>IF(LEFT(Table2[[#This Row],[Time Period]],1)="Q","Quarterly","Annual")</f>
        <v>Annual</v>
      </c>
      <c r="G1165" s="28" t="s">
        <v>168</v>
      </c>
      <c r="H1165" s="6" t="s">
        <v>179</v>
      </c>
    </row>
    <row r="1166" spans="2:8" x14ac:dyDescent="0.25">
      <c r="B1166" s="6" t="s">
        <v>155</v>
      </c>
      <c r="C1166" s="28" t="s">
        <v>207</v>
      </c>
      <c r="D1166" s="28" t="s">
        <v>171</v>
      </c>
      <c r="E1166" s="29">
        <v>129.19</v>
      </c>
      <c r="F1166" s="30" t="str">
        <f>IF(LEFT(Table2[[#This Row],[Time Period]],1)="Q","Quarterly","Annual")</f>
        <v>Annual</v>
      </c>
      <c r="G1166" s="28" t="s">
        <v>168</v>
      </c>
      <c r="H1166" s="6" t="s">
        <v>179</v>
      </c>
    </row>
    <row r="1167" spans="2:8" x14ac:dyDescent="0.25">
      <c r="B1167" s="6" t="s">
        <v>155</v>
      </c>
      <c r="C1167" s="28" t="s">
        <v>181</v>
      </c>
      <c r="D1167" s="28" t="s">
        <v>171</v>
      </c>
      <c r="E1167" s="29">
        <v>256.18</v>
      </c>
      <c r="F1167" s="30" t="str">
        <f>IF(LEFT(Table2[[#This Row],[Time Period]],1)="Q","Quarterly","Annual")</f>
        <v>Annual</v>
      </c>
      <c r="G1167" s="28" t="s">
        <v>168</v>
      </c>
      <c r="H1167" s="6" t="s">
        <v>179</v>
      </c>
    </row>
    <row r="1168" spans="2:8" x14ac:dyDescent="0.25">
      <c r="B1168" s="6" t="s">
        <v>155</v>
      </c>
      <c r="C1168" s="28" t="s">
        <v>133</v>
      </c>
      <c r="D1168" s="28" t="s">
        <v>171</v>
      </c>
      <c r="E1168" s="29">
        <v>436.36</v>
      </c>
      <c r="F1168" s="30" t="str">
        <f>IF(LEFT(Table2[[#This Row],[Time Period]],1)="Q","Quarterly","Annual")</f>
        <v>Annual</v>
      </c>
      <c r="G1168" s="28" t="s">
        <v>168</v>
      </c>
      <c r="H1168" s="6" t="s">
        <v>179</v>
      </c>
    </row>
    <row r="1169" spans="2:8" x14ac:dyDescent="0.25">
      <c r="B1169" s="6" t="s">
        <v>155</v>
      </c>
      <c r="C1169" s="28" t="s">
        <v>136</v>
      </c>
      <c r="D1169" s="28" t="s">
        <v>171</v>
      </c>
      <c r="E1169" s="29">
        <v>566.29</v>
      </c>
      <c r="F1169" s="30" t="str">
        <f>IF(LEFT(Table2[[#This Row],[Time Period]],1)="Q","Quarterly","Annual")</f>
        <v>Annual</v>
      </c>
      <c r="G1169" s="28" t="s">
        <v>168</v>
      </c>
      <c r="H1169" s="6" t="s">
        <v>179</v>
      </c>
    </row>
    <row r="1170" spans="2:8" x14ac:dyDescent="0.25">
      <c r="B1170" s="6" t="s">
        <v>155</v>
      </c>
      <c r="C1170" s="28" t="s">
        <v>137</v>
      </c>
      <c r="D1170" s="28" t="s">
        <v>171</v>
      </c>
      <c r="E1170" s="29">
        <v>643.15</v>
      </c>
      <c r="F1170" s="30" t="str">
        <f>IF(LEFT(Table2[[#This Row],[Time Period]],1)="Q","Quarterly","Annual")</f>
        <v>Annual</v>
      </c>
      <c r="G1170" s="28" t="s">
        <v>168</v>
      </c>
      <c r="H1170" s="6" t="s">
        <v>179</v>
      </c>
    </row>
    <row r="1171" spans="2:8" x14ac:dyDescent="0.25">
      <c r="B1171" s="6" t="s">
        <v>155</v>
      </c>
      <c r="C1171" s="28" t="s">
        <v>138</v>
      </c>
      <c r="D1171" s="28" t="s">
        <v>171</v>
      </c>
      <c r="E1171" s="29">
        <v>731.28</v>
      </c>
      <c r="F1171" s="30" t="str">
        <f>IF(LEFT(Table2[[#This Row],[Time Period]],1)="Q","Quarterly","Annual")</f>
        <v>Annual</v>
      </c>
      <c r="G1171" s="28" t="s">
        <v>168</v>
      </c>
      <c r="H1171" s="6" t="s">
        <v>179</v>
      </c>
    </row>
    <row r="1172" spans="2:8" x14ac:dyDescent="0.25">
      <c r="B1172" s="6" t="s">
        <v>155</v>
      </c>
      <c r="C1172" s="28" t="s">
        <v>139</v>
      </c>
      <c r="D1172" s="28" t="s">
        <v>171</v>
      </c>
      <c r="E1172" s="29">
        <v>834.78</v>
      </c>
      <c r="F1172" s="30" t="str">
        <f>IF(LEFT(Table2[[#This Row],[Time Period]],1)="Q","Quarterly","Annual")</f>
        <v>Annual</v>
      </c>
      <c r="G1172" s="28" t="s">
        <v>168</v>
      </c>
      <c r="H1172" s="6" t="s">
        <v>179</v>
      </c>
    </row>
    <row r="1173" spans="2:8" x14ac:dyDescent="0.25">
      <c r="B1173" s="6" t="s">
        <v>155</v>
      </c>
      <c r="C1173" s="28" t="s">
        <v>140</v>
      </c>
      <c r="D1173" s="28" t="s">
        <v>171</v>
      </c>
      <c r="E1173" s="29">
        <v>903.97</v>
      </c>
      <c r="F1173" s="30" t="str">
        <f>IF(LEFT(Table2[[#This Row],[Time Period]],1)="Q","Quarterly","Annual")</f>
        <v>Annual</v>
      </c>
      <c r="G1173" s="28" t="s">
        <v>168</v>
      </c>
      <c r="H1173" s="6" t="s">
        <v>179</v>
      </c>
    </row>
    <row r="1174" spans="2:8" x14ac:dyDescent="0.25">
      <c r="B1174" s="6" t="s">
        <v>155</v>
      </c>
      <c r="C1174" s="28" t="s">
        <v>141</v>
      </c>
      <c r="D1174" s="28" t="s">
        <v>171</v>
      </c>
      <c r="E1174" s="29">
        <v>933.72</v>
      </c>
      <c r="F1174" s="30" t="str">
        <f>IF(LEFT(Table2[[#This Row],[Time Period]],1)="Q","Quarterly","Annual")</f>
        <v>Annual</v>
      </c>
      <c r="G1174" s="28" t="s">
        <v>168</v>
      </c>
      <c r="H1174" s="6" t="s">
        <v>179</v>
      </c>
    </row>
    <row r="1175" spans="2:8" x14ac:dyDescent="0.25">
      <c r="B1175" s="6" t="s">
        <v>155</v>
      </c>
      <c r="C1175" s="28" t="s">
        <v>142</v>
      </c>
      <c r="D1175" s="28" t="s">
        <v>171</v>
      </c>
      <c r="E1175" s="29">
        <v>926.32</v>
      </c>
      <c r="F1175" s="30" t="str">
        <f>IF(LEFT(Table2[[#This Row],[Time Period]],1)="Q","Quarterly","Annual")</f>
        <v>Annual</v>
      </c>
      <c r="G1175" s="28" t="s">
        <v>168</v>
      </c>
      <c r="H1175" s="6" t="s">
        <v>179</v>
      </c>
    </row>
    <row r="1176" spans="2:8" x14ac:dyDescent="0.25">
      <c r="B1176" s="6" t="s">
        <v>155</v>
      </c>
      <c r="C1176" s="28" t="s">
        <v>143</v>
      </c>
      <c r="D1176" s="28" t="s">
        <v>171</v>
      </c>
      <c r="E1176" s="29">
        <v>841.49</v>
      </c>
      <c r="F1176" s="30" t="str">
        <f>IF(LEFT(Table2[[#This Row],[Time Period]],1)="Q","Quarterly","Annual")</f>
        <v>Annual</v>
      </c>
      <c r="G1176" s="28" t="s">
        <v>168</v>
      </c>
      <c r="H1176" s="6" t="s">
        <v>179</v>
      </c>
    </row>
    <row r="1177" spans="2:8" x14ac:dyDescent="0.25">
      <c r="B1177" s="6" t="s">
        <v>155</v>
      </c>
      <c r="C1177" s="28" t="s">
        <v>144</v>
      </c>
      <c r="D1177" s="28" t="s">
        <v>171</v>
      </c>
      <c r="E1177" s="29">
        <v>793.38</v>
      </c>
      <c r="F1177" s="30" t="str">
        <f>IF(LEFT(Table2[[#This Row],[Time Period]],1)="Q","Quarterly","Annual")</f>
        <v>Annual</v>
      </c>
      <c r="G1177" s="28" t="s">
        <v>168</v>
      </c>
      <c r="H1177" s="6" t="s">
        <v>179</v>
      </c>
    </row>
    <row r="1178" spans="2:8" x14ac:dyDescent="0.25">
      <c r="B1178" s="6" t="s">
        <v>155</v>
      </c>
      <c r="C1178" s="28" t="s">
        <v>201</v>
      </c>
      <c r="D1178" s="28" t="s">
        <v>171</v>
      </c>
      <c r="E1178" s="29">
        <v>1693.11</v>
      </c>
      <c r="F1178" s="30" t="str">
        <f>IF(LEFT(Table2[[#This Row],[Time Period]],1)="Q","Quarterly","Annual")</f>
        <v>Annual</v>
      </c>
      <c r="G1178" s="28" t="s">
        <v>165</v>
      </c>
      <c r="H1178" s="6" t="s">
        <v>179</v>
      </c>
    </row>
    <row r="1179" spans="2:8" x14ac:dyDescent="0.25">
      <c r="B1179" s="6" t="s">
        <v>155</v>
      </c>
      <c r="C1179" s="28" t="s">
        <v>202</v>
      </c>
      <c r="D1179" s="28" t="s">
        <v>171</v>
      </c>
      <c r="E1179" s="29">
        <v>1960.83</v>
      </c>
      <c r="F1179" s="30" t="str">
        <f>IF(LEFT(Table2[[#This Row],[Time Period]],1)="Q","Quarterly","Annual")</f>
        <v>Annual</v>
      </c>
      <c r="G1179" s="28" t="s">
        <v>165</v>
      </c>
      <c r="H1179" s="6" t="s">
        <v>179</v>
      </c>
    </row>
    <row r="1180" spans="2:8" x14ac:dyDescent="0.25">
      <c r="B1180" s="6" t="s">
        <v>155</v>
      </c>
      <c r="C1180" s="28" t="s">
        <v>203</v>
      </c>
      <c r="D1180" s="28" t="s">
        <v>171</v>
      </c>
      <c r="E1180" s="29">
        <v>2074.89</v>
      </c>
      <c r="F1180" s="30" t="str">
        <f>IF(LEFT(Table2[[#This Row],[Time Period]],1)="Q","Quarterly","Annual")</f>
        <v>Annual</v>
      </c>
      <c r="G1180" s="28" t="s">
        <v>165</v>
      </c>
      <c r="H1180" s="6" t="s">
        <v>179</v>
      </c>
    </row>
    <row r="1181" spans="2:8" x14ac:dyDescent="0.25">
      <c r="B1181" s="6" t="s">
        <v>155</v>
      </c>
      <c r="C1181" s="28" t="s">
        <v>204</v>
      </c>
      <c r="D1181" s="28" t="s">
        <v>171</v>
      </c>
      <c r="E1181" s="29">
        <v>2334.5500000000002</v>
      </c>
      <c r="F1181" s="30" t="str">
        <f>IF(LEFT(Table2[[#This Row],[Time Period]],1)="Q","Quarterly","Annual")</f>
        <v>Annual</v>
      </c>
      <c r="G1181" s="28" t="s">
        <v>165</v>
      </c>
      <c r="H1181" s="6" t="s">
        <v>179</v>
      </c>
    </row>
    <row r="1182" spans="2:8" x14ac:dyDescent="0.25">
      <c r="B1182" s="6" t="s">
        <v>155</v>
      </c>
      <c r="C1182" s="28" t="s">
        <v>205</v>
      </c>
      <c r="D1182" s="28" t="s">
        <v>171</v>
      </c>
      <c r="E1182" s="29">
        <v>2761.12</v>
      </c>
      <c r="F1182" s="30" t="str">
        <f>IF(LEFT(Table2[[#This Row],[Time Period]],1)="Q","Quarterly","Annual")</f>
        <v>Annual</v>
      </c>
      <c r="G1182" s="28" t="s">
        <v>165</v>
      </c>
      <c r="H1182" s="6" t="s">
        <v>179</v>
      </c>
    </row>
    <row r="1183" spans="2:8" x14ac:dyDescent="0.25">
      <c r="B1183" s="6" t="s">
        <v>155</v>
      </c>
      <c r="C1183" s="28" t="s">
        <v>206</v>
      </c>
      <c r="D1183" s="28" t="s">
        <v>171</v>
      </c>
      <c r="E1183" s="29">
        <v>3241.67</v>
      </c>
      <c r="F1183" s="30" t="str">
        <f>IF(LEFT(Table2[[#This Row],[Time Period]],1)="Q","Quarterly","Annual")</f>
        <v>Annual</v>
      </c>
      <c r="G1183" s="28" t="s">
        <v>165</v>
      </c>
      <c r="H1183" s="6" t="s">
        <v>179</v>
      </c>
    </row>
    <row r="1184" spans="2:8" x14ac:dyDescent="0.25">
      <c r="B1184" s="6" t="s">
        <v>155</v>
      </c>
      <c r="C1184" s="28" t="s">
        <v>207</v>
      </c>
      <c r="D1184" s="28" t="s">
        <v>171</v>
      </c>
      <c r="E1184" s="29">
        <v>3720.87</v>
      </c>
      <c r="F1184" s="30" t="str">
        <f>IF(LEFT(Table2[[#This Row],[Time Period]],1)="Q","Quarterly","Annual")</f>
        <v>Annual</v>
      </c>
      <c r="G1184" s="28" t="s">
        <v>165</v>
      </c>
      <c r="H1184" s="6" t="s">
        <v>179</v>
      </c>
    </row>
    <row r="1185" spans="2:8" x14ac:dyDescent="0.25">
      <c r="B1185" s="6" t="s">
        <v>155</v>
      </c>
      <c r="C1185" s="28" t="s">
        <v>181</v>
      </c>
      <c r="D1185" s="28" t="s">
        <v>171</v>
      </c>
      <c r="E1185" s="29">
        <v>4328.1899999999996</v>
      </c>
      <c r="F1185" s="30" t="str">
        <f>IF(LEFT(Table2[[#This Row],[Time Period]],1)="Q","Quarterly","Annual")</f>
        <v>Annual</v>
      </c>
      <c r="G1185" s="28" t="s">
        <v>165</v>
      </c>
      <c r="H1185" s="6" t="s">
        <v>179</v>
      </c>
    </row>
    <row r="1186" spans="2:8" x14ac:dyDescent="0.25">
      <c r="B1186" s="6" t="s">
        <v>155</v>
      </c>
      <c r="C1186" s="28" t="s">
        <v>133</v>
      </c>
      <c r="D1186" s="28" t="s">
        <v>171</v>
      </c>
      <c r="E1186" s="29">
        <v>5106.71</v>
      </c>
      <c r="F1186" s="30" t="str">
        <f>IF(LEFT(Table2[[#This Row],[Time Period]],1)="Q","Quarterly","Annual")</f>
        <v>Annual</v>
      </c>
      <c r="G1186" s="28" t="s">
        <v>165</v>
      </c>
      <c r="H1186" s="6" t="s">
        <v>179</v>
      </c>
    </row>
    <row r="1187" spans="2:8" x14ac:dyDescent="0.25">
      <c r="B1187" s="6" t="s">
        <v>155</v>
      </c>
      <c r="C1187" s="28" t="s">
        <v>136</v>
      </c>
      <c r="D1187" s="28" t="s">
        <v>171</v>
      </c>
      <c r="E1187" s="29">
        <v>6000.92</v>
      </c>
      <c r="F1187" s="30" t="str">
        <f>IF(LEFT(Table2[[#This Row],[Time Period]],1)="Q","Quarterly","Annual")</f>
        <v>Annual</v>
      </c>
      <c r="G1187" s="28" t="s">
        <v>165</v>
      </c>
      <c r="H1187" s="6" t="s">
        <v>179</v>
      </c>
    </row>
    <row r="1188" spans="2:8" x14ac:dyDescent="0.25">
      <c r="B1188" s="6" t="s">
        <v>155</v>
      </c>
      <c r="C1188" s="28" t="s">
        <v>137</v>
      </c>
      <c r="D1188" s="28" t="s">
        <v>171</v>
      </c>
      <c r="E1188" s="29">
        <v>7191.24</v>
      </c>
      <c r="F1188" s="30" t="str">
        <f>IF(LEFT(Table2[[#This Row],[Time Period]],1)="Q","Quarterly","Annual")</f>
        <v>Annual</v>
      </c>
      <c r="G1188" s="28" t="s">
        <v>165</v>
      </c>
      <c r="H1188" s="6" t="s">
        <v>179</v>
      </c>
    </row>
    <row r="1189" spans="2:8" x14ac:dyDescent="0.25">
      <c r="B1189" s="6" t="s">
        <v>155</v>
      </c>
      <c r="C1189" s="28" t="s">
        <v>138</v>
      </c>
      <c r="D1189" s="28" t="s">
        <v>171</v>
      </c>
      <c r="E1189" s="29">
        <v>8694.42</v>
      </c>
      <c r="F1189" s="30" t="str">
        <f>IF(LEFT(Table2[[#This Row],[Time Period]],1)="Q","Quarterly","Annual")</f>
        <v>Annual</v>
      </c>
      <c r="G1189" s="28" t="s">
        <v>165</v>
      </c>
      <c r="H1189" s="6" t="s">
        <v>179</v>
      </c>
    </row>
    <row r="1190" spans="2:8" x14ac:dyDescent="0.25">
      <c r="B1190" s="6" t="s">
        <v>155</v>
      </c>
      <c r="C1190" s="28" t="s">
        <v>139</v>
      </c>
      <c r="D1190" s="28" t="s">
        <v>171</v>
      </c>
      <c r="E1190" s="29">
        <v>10419.379999999999</v>
      </c>
      <c r="F1190" s="30" t="str">
        <f>IF(LEFT(Table2[[#This Row],[Time Period]],1)="Q","Quarterly","Annual")</f>
        <v>Annual</v>
      </c>
      <c r="G1190" s="28" t="s">
        <v>165</v>
      </c>
      <c r="H1190" s="6" t="s">
        <v>179</v>
      </c>
    </row>
    <row r="1191" spans="2:8" x14ac:dyDescent="0.25">
      <c r="B1191" s="6" t="s">
        <v>155</v>
      </c>
      <c r="C1191" s="28" t="s">
        <v>140</v>
      </c>
      <c r="D1191" s="28" t="s">
        <v>171</v>
      </c>
      <c r="E1191" s="29">
        <v>11636.85</v>
      </c>
      <c r="F1191" s="30" t="str">
        <f>IF(LEFT(Table2[[#This Row],[Time Period]],1)="Q","Quarterly","Annual")</f>
        <v>Annual</v>
      </c>
      <c r="G1191" s="28" t="s">
        <v>165</v>
      </c>
      <c r="H1191" s="6" t="s">
        <v>179</v>
      </c>
    </row>
    <row r="1192" spans="2:8" x14ac:dyDescent="0.25">
      <c r="B1192" s="6" t="s">
        <v>155</v>
      </c>
      <c r="C1192" s="28" t="s">
        <v>141</v>
      </c>
      <c r="D1192" s="28" t="s">
        <v>171</v>
      </c>
      <c r="E1192" s="29">
        <v>12348.08</v>
      </c>
      <c r="F1192" s="30" t="str">
        <f>IF(LEFT(Table2[[#This Row],[Time Period]],1)="Q","Quarterly","Annual")</f>
        <v>Annual</v>
      </c>
      <c r="G1192" s="28" t="s">
        <v>165</v>
      </c>
      <c r="H1192" s="6" t="s">
        <v>179</v>
      </c>
    </row>
    <row r="1193" spans="2:8" x14ac:dyDescent="0.25">
      <c r="B1193" s="6" t="s">
        <v>155</v>
      </c>
      <c r="C1193" s="28" t="s">
        <v>142</v>
      </c>
      <c r="D1193" s="28" t="s">
        <v>171</v>
      </c>
      <c r="E1193" s="29">
        <v>13203.7</v>
      </c>
      <c r="F1193" s="30" t="str">
        <f>IF(LEFT(Table2[[#This Row],[Time Period]],1)="Q","Quarterly","Annual")</f>
        <v>Annual</v>
      </c>
      <c r="G1193" s="28" t="s">
        <v>165</v>
      </c>
      <c r="H1193" s="6" t="s">
        <v>179</v>
      </c>
    </row>
    <row r="1194" spans="2:8" x14ac:dyDescent="0.25">
      <c r="B1194" s="6" t="s">
        <v>155</v>
      </c>
      <c r="C1194" s="28" t="s">
        <v>143</v>
      </c>
      <c r="D1194" s="28" t="s">
        <v>171</v>
      </c>
      <c r="E1194" s="29">
        <v>14128.12</v>
      </c>
      <c r="F1194" s="30" t="str">
        <f>IF(LEFT(Table2[[#This Row],[Time Period]],1)="Q","Quarterly","Annual")</f>
        <v>Annual</v>
      </c>
      <c r="G1194" s="28" t="s">
        <v>165</v>
      </c>
      <c r="H1194" s="6" t="s">
        <v>179</v>
      </c>
    </row>
    <row r="1195" spans="2:8" x14ac:dyDescent="0.25">
      <c r="B1195" s="6" t="s">
        <v>155</v>
      </c>
      <c r="C1195" s="28" t="s">
        <v>144</v>
      </c>
      <c r="D1195" s="28" t="s">
        <v>171</v>
      </c>
      <c r="E1195" s="29">
        <v>15411.77</v>
      </c>
      <c r="F1195" s="30" t="str">
        <f>IF(LEFT(Table2[[#This Row],[Time Period]],1)="Q","Quarterly","Annual")</f>
        <v>Annual</v>
      </c>
      <c r="G1195" s="28" t="s">
        <v>165</v>
      </c>
      <c r="H1195" s="6" t="s">
        <v>179</v>
      </c>
    </row>
    <row r="1196" spans="2:8" x14ac:dyDescent="0.25">
      <c r="B1196" s="6" t="s">
        <v>155</v>
      </c>
      <c r="C1196" s="28" t="s">
        <v>201</v>
      </c>
      <c r="D1196" s="28" t="s">
        <v>171</v>
      </c>
      <c r="E1196" s="29">
        <v>-73.44</v>
      </c>
      <c r="F1196" s="30" t="str">
        <f>IF(LEFT(Table2[[#This Row],[Time Period]],1)="Q","Quarterly","Annual")</f>
        <v>Annual</v>
      </c>
      <c r="G1196" s="28" t="s">
        <v>166</v>
      </c>
      <c r="H1196" s="6" t="s">
        <v>179</v>
      </c>
    </row>
    <row r="1197" spans="2:8" x14ac:dyDescent="0.25">
      <c r="B1197" s="6" t="s">
        <v>155</v>
      </c>
      <c r="C1197" s="28" t="s">
        <v>202</v>
      </c>
      <c r="D1197" s="28" t="s">
        <v>171</v>
      </c>
      <c r="E1197" s="29">
        <v>-122.44</v>
      </c>
      <c r="F1197" s="30" t="str">
        <f>IF(LEFT(Table2[[#This Row],[Time Period]],1)="Q","Quarterly","Annual")</f>
        <v>Annual</v>
      </c>
      <c r="G1197" s="28" t="s">
        <v>166</v>
      </c>
      <c r="H1197" s="6" t="s">
        <v>179</v>
      </c>
    </row>
    <row r="1198" spans="2:8" x14ac:dyDescent="0.25">
      <c r="B1198" s="6" t="s">
        <v>155</v>
      </c>
      <c r="C1198" s="28" t="s">
        <v>203</v>
      </c>
      <c r="D1198" s="28" t="s">
        <v>171</v>
      </c>
      <c r="E1198" s="29">
        <v>-174.49</v>
      </c>
      <c r="F1198" s="30" t="str">
        <f>IF(LEFT(Table2[[#This Row],[Time Period]],1)="Q","Quarterly","Annual")</f>
        <v>Annual</v>
      </c>
      <c r="G1198" s="28" t="s">
        <v>166</v>
      </c>
      <c r="H1198" s="6" t="s">
        <v>179</v>
      </c>
    </row>
    <row r="1199" spans="2:8" x14ac:dyDescent="0.25">
      <c r="B1199" s="6" t="s">
        <v>155</v>
      </c>
      <c r="C1199" s="28" t="s">
        <v>204</v>
      </c>
      <c r="D1199" s="28" t="s">
        <v>171</v>
      </c>
      <c r="E1199" s="29">
        <v>-195.17</v>
      </c>
      <c r="F1199" s="30" t="str">
        <f>IF(LEFT(Table2[[#This Row],[Time Period]],1)="Q","Quarterly","Annual")</f>
        <v>Annual</v>
      </c>
      <c r="G1199" s="28" t="s">
        <v>166</v>
      </c>
      <c r="H1199" s="6" t="s">
        <v>179</v>
      </c>
    </row>
    <row r="1200" spans="2:8" x14ac:dyDescent="0.25">
      <c r="B1200" s="6" t="s">
        <v>155</v>
      </c>
      <c r="C1200" s="28" t="s">
        <v>205</v>
      </c>
      <c r="D1200" s="28" t="s">
        <v>171</v>
      </c>
      <c r="E1200" s="29">
        <v>-172.99</v>
      </c>
      <c r="F1200" s="30" t="str">
        <f>IF(LEFT(Table2[[#This Row],[Time Period]],1)="Q","Quarterly","Annual")</f>
        <v>Annual</v>
      </c>
      <c r="G1200" s="28" t="s">
        <v>166</v>
      </c>
      <c r="H1200" s="6" t="s">
        <v>179</v>
      </c>
    </row>
    <row r="1201" spans="2:8" x14ac:dyDescent="0.25">
      <c r="B1201" s="6" t="s">
        <v>155</v>
      </c>
      <c r="C1201" s="28" t="s">
        <v>206</v>
      </c>
      <c r="D1201" s="28" t="s">
        <v>171</v>
      </c>
      <c r="E1201" s="29">
        <v>-196</v>
      </c>
      <c r="F1201" s="30" t="str">
        <f>IF(LEFT(Table2[[#This Row],[Time Period]],1)="Q","Quarterly","Annual")</f>
        <v>Annual</v>
      </c>
      <c r="G1201" s="28" t="s">
        <v>166</v>
      </c>
      <c r="H1201" s="6" t="s">
        <v>179</v>
      </c>
    </row>
    <row r="1202" spans="2:8" x14ac:dyDescent="0.25">
      <c r="B1202" s="6" t="s">
        <v>155</v>
      </c>
      <c r="C1202" s="28" t="s">
        <v>207</v>
      </c>
      <c r="D1202" s="28" t="s">
        <v>171</v>
      </c>
      <c r="E1202" s="29">
        <v>-258.95999999999998</v>
      </c>
      <c r="F1202" s="30" t="str">
        <f>IF(LEFT(Table2[[#This Row],[Time Period]],1)="Q","Quarterly","Annual")</f>
        <v>Annual</v>
      </c>
      <c r="G1202" s="28" t="s">
        <v>166</v>
      </c>
      <c r="H1202" s="6" t="s">
        <v>179</v>
      </c>
    </row>
    <row r="1203" spans="2:8" x14ac:dyDescent="0.25">
      <c r="B1203" s="6" t="s">
        <v>155</v>
      </c>
      <c r="C1203" s="28" t="s">
        <v>181</v>
      </c>
      <c r="D1203" s="28" t="s">
        <v>171</v>
      </c>
      <c r="E1203" s="29">
        <v>-489.6</v>
      </c>
      <c r="F1203" s="30" t="str">
        <f>IF(LEFT(Table2[[#This Row],[Time Period]],1)="Q","Quarterly","Annual")</f>
        <v>Annual</v>
      </c>
      <c r="G1203" s="28" t="s">
        <v>166</v>
      </c>
      <c r="H1203" s="6" t="s">
        <v>179</v>
      </c>
    </row>
    <row r="1204" spans="2:8" x14ac:dyDescent="0.25">
      <c r="B1204" s="6" t="s">
        <v>155</v>
      </c>
      <c r="C1204" s="28" t="s">
        <v>133</v>
      </c>
      <c r="D1204" s="28" t="s">
        <v>171</v>
      </c>
      <c r="E1204" s="29">
        <v>-380.34</v>
      </c>
      <c r="F1204" s="30" t="str">
        <f>IF(LEFT(Table2[[#This Row],[Time Period]],1)="Q","Quarterly","Annual")</f>
        <v>Annual</v>
      </c>
      <c r="G1204" s="28" t="s">
        <v>166</v>
      </c>
      <c r="H1204" s="6" t="s">
        <v>179</v>
      </c>
    </row>
    <row r="1205" spans="2:8" x14ac:dyDescent="0.25">
      <c r="B1205" s="6" t="s">
        <v>155</v>
      </c>
      <c r="C1205" s="28" t="s">
        <v>136</v>
      </c>
      <c r="D1205" s="28" t="s">
        <v>171</v>
      </c>
      <c r="E1205" s="29">
        <v>-331.52</v>
      </c>
      <c r="F1205" s="30" t="str">
        <f>IF(LEFT(Table2[[#This Row],[Time Period]],1)="Q","Quarterly","Annual")</f>
        <v>Annual</v>
      </c>
      <c r="G1205" s="28" t="s">
        <v>166</v>
      </c>
      <c r="H1205" s="6" t="s">
        <v>179</v>
      </c>
    </row>
    <row r="1206" spans="2:8" x14ac:dyDescent="0.25">
      <c r="B1206" s="6" t="s">
        <v>155</v>
      </c>
      <c r="C1206" s="28" t="s">
        <v>137</v>
      </c>
      <c r="D1206" s="28" t="s">
        <v>171</v>
      </c>
      <c r="E1206" s="29">
        <v>-215.08</v>
      </c>
      <c r="F1206" s="30" t="str">
        <f>IF(LEFT(Table2[[#This Row],[Time Period]],1)="Q","Quarterly","Annual")</f>
        <v>Annual</v>
      </c>
      <c r="G1206" s="28" t="s">
        <v>166</v>
      </c>
      <c r="H1206" s="6" t="s">
        <v>179</v>
      </c>
    </row>
    <row r="1207" spans="2:8" x14ac:dyDescent="0.25">
      <c r="B1207" s="6" t="s">
        <v>155</v>
      </c>
      <c r="C1207" s="28" t="s">
        <v>138</v>
      </c>
      <c r="D1207" s="28" t="s">
        <v>171</v>
      </c>
      <c r="E1207" s="29">
        <v>-88.9</v>
      </c>
      <c r="F1207" s="30" t="str">
        <f>IF(LEFT(Table2[[#This Row],[Time Period]],1)="Q","Quarterly","Annual")</f>
        <v>Annual</v>
      </c>
      <c r="G1207" s="28" t="s">
        <v>166</v>
      </c>
      <c r="H1207" s="6" t="s">
        <v>179</v>
      </c>
    </row>
    <row r="1208" spans="2:8" x14ac:dyDescent="0.25">
      <c r="B1208" s="6" t="s">
        <v>155</v>
      </c>
      <c r="C1208" s="28" t="s">
        <v>139</v>
      </c>
      <c r="D1208" s="28" t="s">
        <v>171</v>
      </c>
      <c r="E1208" s="29">
        <v>11.96</v>
      </c>
      <c r="F1208" s="30" t="str">
        <f>IF(LEFT(Table2[[#This Row],[Time Period]],1)="Q","Quarterly","Annual")</f>
        <v>Annual</v>
      </c>
      <c r="G1208" s="28" t="s">
        <v>166</v>
      </c>
      <c r="H1208" s="6" t="s">
        <v>179</v>
      </c>
    </row>
    <row r="1209" spans="2:8" x14ac:dyDescent="0.25">
      <c r="B1209" s="6" t="s">
        <v>155</v>
      </c>
      <c r="C1209" s="28" t="s">
        <v>140</v>
      </c>
      <c r="D1209" s="28" t="s">
        <v>171</v>
      </c>
      <c r="E1209" s="29">
        <v>31.22</v>
      </c>
      <c r="F1209" s="30" t="str">
        <f>IF(LEFT(Table2[[#This Row],[Time Period]],1)="Q","Quarterly","Annual")</f>
        <v>Annual</v>
      </c>
      <c r="G1209" s="28" t="s">
        <v>166</v>
      </c>
      <c r="H1209" s="6" t="s">
        <v>179</v>
      </c>
    </row>
    <row r="1210" spans="2:8" x14ac:dyDescent="0.25">
      <c r="B1210" s="6" t="s">
        <v>155</v>
      </c>
      <c r="C1210" s="28" t="s">
        <v>141</v>
      </c>
      <c r="D1210" s="28" t="s">
        <v>171</v>
      </c>
      <c r="E1210" s="29">
        <v>57.46</v>
      </c>
      <c r="F1210" s="30" t="str">
        <f>IF(LEFT(Table2[[#This Row],[Time Period]],1)="Q","Quarterly","Annual")</f>
        <v>Annual</v>
      </c>
      <c r="G1210" s="28" t="s">
        <v>166</v>
      </c>
      <c r="H1210" s="6" t="s">
        <v>179</v>
      </c>
    </row>
    <row r="1211" spans="2:8" x14ac:dyDescent="0.25">
      <c r="B1211" s="6" t="s">
        <v>155</v>
      </c>
      <c r="C1211" s="28" t="s">
        <v>142</v>
      </c>
      <c r="D1211" s="28" t="s">
        <v>171</v>
      </c>
      <c r="E1211" s="29">
        <v>26.15</v>
      </c>
      <c r="F1211" s="30" t="str">
        <f>IF(LEFT(Table2[[#This Row],[Time Period]],1)="Q","Quarterly","Annual")</f>
        <v>Annual</v>
      </c>
      <c r="G1211" s="28" t="s">
        <v>166</v>
      </c>
      <c r="H1211" s="6" t="s">
        <v>179</v>
      </c>
    </row>
    <row r="1212" spans="2:8" x14ac:dyDescent="0.25">
      <c r="B1212" s="6" t="s">
        <v>155</v>
      </c>
      <c r="C1212" s="28" t="s">
        <v>143</v>
      </c>
      <c r="D1212" s="28" t="s">
        <v>171</v>
      </c>
      <c r="E1212" s="29">
        <v>170.46</v>
      </c>
      <c r="F1212" s="30" t="str">
        <f>IF(LEFT(Table2[[#This Row],[Time Period]],1)="Q","Quarterly","Annual")</f>
        <v>Annual</v>
      </c>
      <c r="G1212" s="28" t="s">
        <v>166</v>
      </c>
      <c r="H1212" s="6" t="s">
        <v>179</v>
      </c>
    </row>
    <row r="1213" spans="2:8" x14ac:dyDescent="0.25">
      <c r="B1213" s="6" t="s">
        <v>155</v>
      </c>
      <c r="C1213" s="28" t="s">
        <v>144</v>
      </c>
      <c r="D1213" s="28" t="s">
        <v>171</v>
      </c>
      <c r="E1213" s="29">
        <v>325.55</v>
      </c>
      <c r="F1213" s="30" t="str">
        <f>IF(LEFT(Table2[[#This Row],[Time Period]],1)="Q","Quarterly","Annual")</f>
        <v>Annual</v>
      </c>
      <c r="G1213" s="28" t="s">
        <v>166</v>
      </c>
      <c r="H1213" s="6" t="s">
        <v>179</v>
      </c>
    </row>
    <row r="1214" spans="2:8" x14ac:dyDescent="0.25">
      <c r="B1214" s="6" t="s">
        <v>155</v>
      </c>
      <c r="C1214" s="28" t="s">
        <v>201</v>
      </c>
      <c r="D1214" s="28" t="s">
        <v>171</v>
      </c>
      <c r="E1214" s="29">
        <v>1.9</v>
      </c>
      <c r="F1214" s="30" t="str">
        <f>IF(LEFT(Table2[[#This Row],[Time Period]],1)="Q","Quarterly","Annual")</f>
        <v>Annual</v>
      </c>
      <c r="G1214" s="28" t="s">
        <v>167</v>
      </c>
      <c r="H1214" s="6" t="s">
        <v>179</v>
      </c>
    </row>
    <row r="1215" spans="2:8" x14ac:dyDescent="0.25">
      <c r="B1215" s="6" t="s">
        <v>155</v>
      </c>
      <c r="C1215" s="28" t="s">
        <v>202</v>
      </c>
      <c r="D1215" s="28" t="s">
        <v>171</v>
      </c>
      <c r="E1215" s="29">
        <v>22.25</v>
      </c>
      <c r="F1215" s="30" t="str">
        <f>IF(LEFT(Table2[[#This Row],[Time Period]],1)="Q","Quarterly","Annual")</f>
        <v>Annual</v>
      </c>
      <c r="G1215" s="28" t="s">
        <v>167</v>
      </c>
      <c r="H1215" s="6" t="s">
        <v>179</v>
      </c>
    </row>
    <row r="1216" spans="2:8" x14ac:dyDescent="0.25">
      <c r="B1216" s="6" t="s">
        <v>155</v>
      </c>
      <c r="C1216" s="28" t="s">
        <v>203</v>
      </c>
      <c r="D1216" s="28" t="s">
        <v>171</v>
      </c>
      <c r="E1216" s="29">
        <v>73.180000000000007</v>
      </c>
      <c r="F1216" s="30" t="str">
        <f>IF(LEFT(Table2[[#This Row],[Time Period]],1)="Q","Quarterly","Annual")</f>
        <v>Annual</v>
      </c>
      <c r="G1216" s="28" t="s">
        <v>167</v>
      </c>
      <c r="H1216" s="6" t="s">
        <v>179</v>
      </c>
    </row>
    <row r="1217" spans="2:8" x14ac:dyDescent="0.25">
      <c r="B1217" s="6" t="s">
        <v>155</v>
      </c>
      <c r="C1217" s="28" t="s">
        <v>204</v>
      </c>
      <c r="D1217" s="28" t="s">
        <v>171</v>
      </c>
      <c r="E1217" s="29">
        <v>159.71</v>
      </c>
      <c r="F1217" s="30" t="str">
        <f>IF(LEFT(Table2[[#This Row],[Time Period]],1)="Q","Quarterly","Annual")</f>
        <v>Annual</v>
      </c>
      <c r="G1217" s="28" t="s">
        <v>167</v>
      </c>
      <c r="H1217" s="6" t="s">
        <v>179</v>
      </c>
    </row>
    <row r="1218" spans="2:8" x14ac:dyDescent="0.25">
      <c r="B1218" s="6" t="s">
        <v>155</v>
      </c>
      <c r="C1218" s="28" t="s">
        <v>205</v>
      </c>
      <c r="D1218" s="28" t="s">
        <v>171</v>
      </c>
      <c r="E1218" s="29">
        <v>287.19</v>
      </c>
      <c r="F1218" s="30" t="str">
        <f>IF(LEFT(Table2[[#This Row],[Time Period]],1)="Q","Quarterly","Annual")</f>
        <v>Annual</v>
      </c>
      <c r="G1218" s="28" t="s">
        <v>167</v>
      </c>
      <c r="H1218" s="6" t="s">
        <v>179</v>
      </c>
    </row>
    <row r="1219" spans="2:8" x14ac:dyDescent="0.25">
      <c r="B1219" s="6" t="s">
        <v>155</v>
      </c>
      <c r="C1219" s="28" t="s">
        <v>206</v>
      </c>
      <c r="D1219" s="28" t="s">
        <v>171</v>
      </c>
      <c r="E1219" s="29">
        <v>386.03</v>
      </c>
      <c r="F1219" s="30" t="str">
        <f>IF(LEFT(Table2[[#This Row],[Time Period]],1)="Q","Quarterly","Annual")</f>
        <v>Annual</v>
      </c>
      <c r="G1219" s="28" t="s">
        <v>167</v>
      </c>
      <c r="H1219" s="6" t="s">
        <v>179</v>
      </c>
    </row>
    <row r="1220" spans="2:8" x14ac:dyDescent="0.25">
      <c r="B1220" s="6" t="s">
        <v>155</v>
      </c>
      <c r="C1220" s="28" t="s">
        <v>207</v>
      </c>
      <c r="D1220" s="28" t="s">
        <v>171</v>
      </c>
      <c r="E1220" s="29">
        <v>436.11</v>
      </c>
      <c r="F1220" s="30" t="str">
        <f>IF(LEFT(Table2[[#This Row],[Time Period]],1)="Q","Quarterly","Annual")</f>
        <v>Annual</v>
      </c>
      <c r="G1220" s="28" t="s">
        <v>167</v>
      </c>
      <c r="H1220" s="6" t="s">
        <v>179</v>
      </c>
    </row>
    <row r="1221" spans="2:8" x14ac:dyDescent="0.25">
      <c r="B1221" s="6" t="s">
        <v>155</v>
      </c>
      <c r="C1221" s="28" t="s">
        <v>181</v>
      </c>
      <c r="D1221" s="28" t="s">
        <v>171</v>
      </c>
      <c r="E1221" s="29">
        <v>334.62</v>
      </c>
      <c r="F1221" s="30" t="str">
        <f>IF(LEFT(Table2[[#This Row],[Time Period]],1)="Q","Quarterly","Annual")</f>
        <v>Annual</v>
      </c>
      <c r="G1221" s="28" t="s">
        <v>167</v>
      </c>
      <c r="H1221" s="6" t="s">
        <v>179</v>
      </c>
    </row>
    <row r="1222" spans="2:8" x14ac:dyDescent="0.25">
      <c r="B1222" s="6" t="s">
        <v>155</v>
      </c>
      <c r="C1222" s="28" t="s">
        <v>133</v>
      </c>
      <c r="D1222" s="28" t="s">
        <v>171</v>
      </c>
      <c r="E1222" s="29">
        <v>231.36</v>
      </c>
      <c r="F1222" s="30" t="str">
        <f>IF(LEFT(Table2[[#This Row],[Time Period]],1)="Q","Quarterly","Annual")</f>
        <v>Annual</v>
      </c>
      <c r="G1222" s="28" t="s">
        <v>167</v>
      </c>
      <c r="H1222" s="6" t="s">
        <v>179</v>
      </c>
    </row>
    <row r="1223" spans="2:8" x14ac:dyDescent="0.25">
      <c r="B1223" s="6" t="s">
        <v>155</v>
      </c>
      <c r="C1223" s="28" t="s">
        <v>136</v>
      </c>
      <c r="D1223" s="28" t="s">
        <v>171</v>
      </c>
      <c r="E1223" s="29">
        <v>283.3</v>
      </c>
      <c r="F1223" s="30" t="str">
        <f>IF(LEFT(Table2[[#This Row],[Time Period]],1)="Q","Quarterly","Annual")</f>
        <v>Annual</v>
      </c>
      <c r="G1223" s="28" t="s">
        <v>167</v>
      </c>
      <c r="H1223" s="6" t="s">
        <v>179</v>
      </c>
    </row>
    <row r="1224" spans="2:8" x14ac:dyDescent="0.25">
      <c r="B1224" s="6" t="s">
        <v>155</v>
      </c>
      <c r="C1224" s="28" t="s">
        <v>137</v>
      </c>
      <c r="D1224" s="28" t="s">
        <v>171</v>
      </c>
      <c r="E1224" s="29">
        <v>294.29000000000002</v>
      </c>
      <c r="F1224" s="30" t="str">
        <f>IF(LEFT(Table2[[#This Row],[Time Period]],1)="Q","Quarterly","Annual")</f>
        <v>Annual</v>
      </c>
      <c r="G1224" s="28" t="s">
        <v>167</v>
      </c>
      <c r="H1224" s="6" t="s">
        <v>179</v>
      </c>
    </row>
    <row r="1225" spans="2:8" x14ac:dyDescent="0.25">
      <c r="B1225" s="6" t="s">
        <v>155</v>
      </c>
      <c r="C1225" s="28" t="s">
        <v>138</v>
      </c>
      <c r="D1225" s="28" t="s">
        <v>171</v>
      </c>
      <c r="E1225" s="29">
        <v>149.29</v>
      </c>
      <c r="F1225" s="30" t="str">
        <f>IF(LEFT(Table2[[#This Row],[Time Period]],1)="Q","Quarterly","Annual")</f>
        <v>Annual</v>
      </c>
      <c r="G1225" s="28" t="s">
        <v>167</v>
      </c>
      <c r="H1225" s="6" t="s">
        <v>179</v>
      </c>
    </row>
    <row r="1226" spans="2:8" x14ac:dyDescent="0.25">
      <c r="B1226" s="6" t="s">
        <v>155</v>
      </c>
      <c r="C1226" s="28" t="s">
        <v>139</v>
      </c>
      <c r="D1226" s="28" t="s">
        <v>171</v>
      </c>
      <c r="E1226" s="29">
        <v>145.55000000000001</v>
      </c>
      <c r="F1226" s="30" t="str">
        <f>IF(LEFT(Table2[[#This Row],[Time Period]],1)="Q","Quarterly","Annual")</f>
        <v>Annual</v>
      </c>
      <c r="G1226" s="28" t="s">
        <v>167</v>
      </c>
      <c r="H1226" s="6" t="s">
        <v>179</v>
      </c>
    </row>
    <row r="1227" spans="2:8" x14ac:dyDescent="0.25">
      <c r="B1227" s="6" t="s">
        <v>155</v>
      </c>
      <c r="C1227" s="28" t="s">
        <v>140</v>
      </c>
      <c r="D1227" s="28" t="s">
        <v>171</v>
      </c>
      <c r="E1227" s="29">
        <v>52.44</v>
      </c>
      <c r="F1227" s="30" t="str">
        <f>IF(LEFT(Table2[[#This Row],[Time Period]],1)="Q","Quarterly","Annual")</f>
        <v>Annual</v>
      </c>
      <c r="G1227" s="28" t="s">
        <v>167</v>
      </c>
      <c r="H1227" s="6" t="s">
        <v>179</v>
      </c>
    </row>
    <row r="1228" spans="2:8" x14ac:dyDescent="0.25">
      <c r="B1228" s="6" t="s">
        <v>155</v>
      </c>
      <c r="C1228" s="28" t="s">
        <v>141</v>
      </c>
      <c r="D1228" s="28" t="s">
        <v>171</v>
      </c>
      <c r="E1228" s="29">
        <v>60.89</v>
      </c>
      <c r="F1228" s="30" t="str">
        <f>IF(LEFT(Table2[[#This Row],[Time Period]],1)="Q","Quarterly","Annual")</f>
        <v>Annual</v>
      </c>
      <c r="G1228" s="28" t="s">
        <v>167</v>
      </c>
      <c r="H1228" s="6" t="s">
        <v>179</v>
      </c>
    </row>
    <row r="1229" spans="2:8" x14ac:dyDescent="0.25">
      <c r="B1229" s="6" t="s">
        <v>155</v>
      </c>
      <c r="C1229" s="28" t="s">
        <v>142</v>
      </c>
      <c r="D1229" s="28" t="s">
        <v>171</v>
      </c>
      <c r="E1229" s="29">
        <v>117.12</v>
      </c>
      <c r="F1229" s="30" t="str">
        <f>IF(LEFT(Table2[[#This Row],[Time Period]],1)="Q","Quarterly","Annual")</f>
        <v>Annual</v>
      </c>
      <c r="G1229" s="28" t="s">
        <v>167</v>
      </c>
      <c r="H1229" s="6" t="s">
        <v>179</v>
      </c>
    </row>
    <row r="1230" spans="2:8" x14ac:dyDescent="0.25">
      <c r="B1230" s="6" t="s">
        <v>155</v>
      </c>
      <c r="C1230" s="28" t="s">
        <v>143</v>
      </c>
      <c r="D1230" s="28" t="s">
        <v>171</v>
      </c>
      <c r="E1230" s="29">
        <v>145</v>
      </c>
      <c r="F1230" s="30" t="str">
        <f>IF(LEFT(Table2[[#This Row],[Time Period]],1)="Q","Quarterly","Annual")</f>
        <v>Annual</v>
      </c>
      <c r="G1230" s="28" t="s">
        <v>167</v>
      </c>
      <c r="H1230" s="6" t="s">
        <v>179</v>
      </c>
    </row>
    <row r="1231" spans="2:8" x14ac:dyDescent="0.25">
      <c r="B1231" s="6" t="s">
        <v>155</v>
      </c>
      <c r="C1231" s="28" t="s">
        <v>144</v>
      </c>
      <c r="D1231" s="28" t="s">
        <v>171</v>
      </c>
      <c r="E1231" s="29">
        <v>185.69</v>
      </c>
      <c r="F1231" s="30" t="str">
        <f>IF(LEFT(Table2[[#This Row],[Time Period]],1)="Q","Quarterly","Annual")</f>
        <v>Annual</v>
      </c>
      <c r="G1231" s="28" t="s">
        <v>167</v>
      </c>
      <c r="H1231" s="6" t="s">
        <v>179</v>
      </c>
    </row>
    <row r="1232" spans="2:8" x14ac:dyDescent="0.25">
      <c r="B1232" s="6" t="s">
        <v>155</v>
      </c>
      <c r="C1232" s="28" t="s">
        <v>201</v>
      </c>
      <c r="D1232" s="28" t="s">
        <v>171</v>
      </c>
      <c r="E1232" s="29">
        <v>-19.149999999999999</v>
      </c>
      <c r="F1232" s="30" t="str">
        <f>IF(LEFT(Table2[[#This Row],[Time Period]],1)="Q","Quarterly","Annual")</f>
        <v>Annual</v>
      </c>
      <c r="G1232" s="28" t="s">
        <v>208</v>
      </c>
      <c r="H1232" s="6" t="s">
        <v>179</v>
      </c>
    </row>
    <row r="1233" spans="2:8" x14ac:dyDescent="0.25">
      <c r="B1233" s="6" t="s">
        <v>155</v>
      </c>
      <c r="C1233" s="28" t="s">
        <v>202</v>
      </c>
      <c r="D1233" s="28" t="s">
        <v>171</v>
      </c>
      <c r="E1233" s="29">
        <v>2.04</v>
      </c>
      <c r="F1233" s="30" t="str">
        <f>IF(LEFT(Table2[[#This Row],[Time Period]],1)="Q","Quarterly","Annual")</f>
        <v>Annual</v>
      </c>
      <c r="G1233" s="28" t="s">
        <v>208</v>
      </c>
      <c r="H1233" s="6" t="s">
        <v>179</v>
      </c>
    </row>
    <row r="1234" spans="2:8" x14ac:dyDescent="0.25">
      <c r="B1234" s="6" t="s">
        <v>155</v>
      </c>
      <c r="C1234" s="28" t="s">
        <v>203</v>
      </c>
      <c r="D1234" s="28" t="s">
        <v>171</v>
      </c>
      <c r="E1234" s="29">
        <v>11.46</v>
      </c>
      <c r="F1234" s="30" t="str">
        <f>IF(LEFT(Table2[[#This Row],[Time Period]],1)="Q","Quarterly","Annual")</f>
        <v>Annual</v>
      </c>
      <c r="G1234" s="28" t="s">
        <v>208</v>
      </c>
      <c r="H1234" s="6" t="s">
        <v>179</v>
      </c>
    </row>
    <row r="1235" spans="2:8" x14ac:dyDescent="0.25">
      <c r="B1235" s="6" t="s">
        <v>155</v>
      </c>
      <c r="C1235" s="28" t="s">
        <v>204</v>
      </c>
      <c r="D1235" s="28" t="s">
        <v>171</v>
      </c>
      <c r="E1235" s="29">
        <v>48.96</v>
      </c>
      <c r="F1235" s="30" t="str">
        <f>IF(LEFT(Table2[[#This Row],[Time Period]],1)="Q","Quarterly","Annual")</f>
        <v>Annual</v>
      </c>
      <c r="G1235" s="28" t="s">
        <v>208</v>
      </c>
      <c r="H1235" s="6" t="s">
        <v>179</v>
      </c>
    </row>
    <row r="1236" spans="2:8" x14ac:dyDescent="0.25">
      <c r="B1236" s="6" t="s">
        <v>155</v>
      </c>
      <c r="C1236" s="28" t="s">
        <v>205</v>
      </c>
      <c r="D1236" s="28" t="s">
        <v>171</v>
      </c>
      <c r="E1236" s="29">
        <v>9.82</v>
      </c>
      <c r="F1236" s="30" t="str">
        <f>IF(LEFT(Table2[[#This Row],[Time Period]],1)="Q","Quarterly","Annual")</f>
        <v>Annual</v>
      </c>
      <c r="G1236" s="28" t="s">
        <v>208</v>
      </c>
      <c r="H1236" s="6" t="s">
        <v>179</v>
      </c>
    </row>
    <row r="1237" spans="2:8" x14ac:dyDescent="0.25">
      <c r="B1237" s="6" t="s">
        <v>155</v>
      </c>
      <c r="C1237" s="28" t="s">
        <v>206</v>
      </c>
      <c r="D1237" s="28" t="s">
        <v>171</v>
      </c>
      <c r="E1237" s="29">
        <v>51.53</v>
      </c>
      <c r="F1237" s="30" t="str">
        <f>IF(LEFT(Table2[[#This Row],[Time Period]],1)="Q","Quarterly","Annual")</f>
        <v>Annual</v>
      </c>
      <c r="G1237" s="28" t="s">
        <v>208</v>
      </c>
      <c r="H1237" s="6" t="s">
        <v>179</v>
      </c>
    </row>
    <row r="1238" spans="2:8" x14ac:dyDescent="0.25">
      <c r="B1238" s="6" t="s">
        <v>155</v>
      </c>
      <c r="C1238" s="28" t="s">
        <v>207</v>
      </c>
      <c r="D1238" s="28" t="s">
        <v>171</v>
      </c>
      <c r="E1238" s="29">
        <v>69.97</v>
      </c>
      <c r="F1238" s="30" t="str">
        <f>IF(LEFT(Table2[[#This Row],[Time Period]],1)="Q","Quarterly","Annual")</f>
        <v>Annual</v>
      </c>
      <c r="G1238" s="28" t="s">
        <v>208</v>
      </c>
      <c r="H1238" s="6" t="s">
        <v>179</v>
      </c>
    </row>
    <row r="1239" spans="2:8" x14ac:dyDescent="0.25">
      <c r="B1239" s="6" t="s">
        <v>155</v>
      </c>
      <c r="C1239" s="28" t="s">
        <v>181</v>
      </c>
      <c r="D1239" s="28" t="s">
        <v>171</v>
      </c>
      <c r="E1239" s="29">
        <v>61.01</v>
      </c>
      <c r="F1239" s="30" t="str">
        <f>IF(LEFT(Table2[[#This Row],[Time Period]],1)="Q","Quarterly","Annual")</f>
        <v>Annual</v>
      </c>
      <c r="G1239" s="28" t="s">
        <v>208</v>
      </c>
      <c r="H1239" s="6" t="s">
        <v>179</v>
      </c>
    </row>
    <row r="1240" spans="2:8" x14ac:dyDescent="0.25">
      <c r="B1240" s="6" t="s">
        <v>155</v>
      </c>
      <c r="C1240" s="28" t="s">
        <v>133</v>
      </c>
      <c r="D1240" s="28" t="s">
        <v>171</v>
      </c>
      <c r="E1240" s="29">
        <v>98.96</v>
      </c>
      <c r="F1240" s="30" t="str">
        <f>IF(LEFT(Table2[[#This Row],[Time Period]],1)="Q","Quarterly","Annual")</f>
        <v>Annual</v>
      </c>
      <c r="G1240" s="28" t="s">
        <v>208</v>
      </c>
      <c r="H1240" s="6" t="s">
        <v>179</v>
      </c>
    </row>
    <row r="1241" spans="2:8" x14ac:dyDescent="0.25">
      <c r="B1241" s="6" t="s">
        <v>155</v>
      </c>
      <c r="C1241" s="28" t="s">
        <v>136</v>
      </c>
      <c r="D1241" s="28" t="s">
        <v>171</v>
      </c>
      <c r="E1241" s="29">
        <v>57.65</v>
      </c>
      <c r="F1241" s="30" t="str">
        <f>IF(LEFT(Table2[[#This Row],[Time Period]],1)="Q","Quarterly","Annual")</f>
        <v>Annual</v>
      </c>
      <c r="G1241" s="28" t="s">
        <v>208</v>
      </c>
      <c r="H1241" s="6" t="s">
        <v>179</v>
      </c>
    </row>
    <row r="1242" spans="2:8" x14ac:dyDescent="0.25">
      <c r="B1242" s="6" t="s">
        <v>155</v>
      </c>
      <c r="C1242" s="28" t="s">
        <v>137</v>
      </c>
      <c r="D1242" s="28" t="s">
        <v>171</v>
      </c>
      <c r="E1242" s="29">
        <v>93.64</v>
      </c>
      <c r="F1242" s="30" t="str">
        <f>IF(LEFT(Table2[[#This Row],[Time Period]],1)="Q","Quarterly","Annual")</f>
        <v>Annual</v>
      </c>
      <c r="G1242" s="28" t="s">
        <v>208</v>
      </c>
      <c r="H1242" s="6" t="s">
        <v>179</v>
      </c>
    </row>
    <row r="1243" spans="2:8" x14ac:dyDescent="0.25">
      <c r="B1243" s="6" t="s">
        <v>155</v>
      </c>
      <c r="C1243" s="28" t="s">
        <v>138</v>
      </c>
      <c r="D1243" s="28" t="s">
        <v>171</v>
      </c>
      <c r="E1243" s="29">
        <v>136.32</v>
      </c>
      <c r="F1243" s="30" t="str">
        <f>IF(LEFT(Table2[[#This Row],[Time Period]],1)="Q","Quarterly","Annual")</f>
        <v>Annual</v>
      </c>
      <c r="G1243" s="28" t="s">
        <v>208</v>
      </c>
      <c r="H1243" s="6" t="s">
        <v>179</v>
      </c>
    </row>
    <row r="1244" spans="2:8" x14ac:dyDescent="0.25">
      <c r="B1244" s="6" t="s">
        <v>155</v>
      </c>
      <c r="C1244" s="28" t="s">
        <v>139</v>
      </c>
      <c r="D1244" s="28" t="s">
        <v>171</v>
      </c>
      <c r="E1244" s="29">
        <v>181.12</v>
      </c>
      <c r="F1244" s="30" t="str">
        <f>IF(LEFT(Table2[[#This Row],[Time Period]],1)="Q","Quarterly","Annual")</f>
        <v>Annual</v>
      </c>
      <c r="G1244" s="28" t="s">
        <v>208</v>
      </c>
      <c r="H1244" s="6" t="s">
        <v>179</v>
      </c>
    </row>
    <row r="1245" spans="2:8" x14ac:dyDescent="0.25">
      <c r="B1245" s="6" t="s">
        <v>155</v>
      </c>
      <c r="C1245" s="28" t="s">
        <v>140</v>
      </c>
      <c r="D1245" s="28" t="s">
        <v>171</v>
      </c>
      <c r="E1245" s="29">
        <v>231.6</v>
      </c>
      <c r="F1245" s="30" t="str">
        <f>IF(LEFT(Table2[[#This Row],[Time Period]],1)="Q","Quarterly","Annual")</f>
        <v>Annual</v>
      </c>
      <c r="G1245" s="28" t="s">
        <v>208</v>
      </c>
      <c r="H1245" s="6" t="s">
        <v>179</v>
      </c>
    </row>
    <row r="1246" spans="2:8" x14ac:dyDescent="0.25">
      <c r="B1246" s="6" t="s">
        <v>155</v>
      </c>
      <c r="C1246" s="28" t="s">
        <v>141</v>
      </c>
      <c r="D1246" s="28" t="s">
        <v>171</v>
      </c>
      <c r="E1246" s="29">
        <v>166.1</v>
      </c>
      <c r="F1246" s="30" t="str">
        <f>IF(LEFT(Table2[[#This Row],[Time Period]],1)="Q","Quarterly","Annual")</f>
        <v>Annual</v>
      </c>
      <c r="G1246" s="28" t="s">
        <v>208</v>
      </c>
      <c r="H1246" s="6" t="s">
        <v>179</v>
      </c>
    </row>
    <row r="1247" spans="2:8" x14ac:dyDescent="0.25">
      <c r="B1247" s="6" t="s">
        <v>155</v>
      </c>
      <c r="C1247" s="28" t="s">
        <v>142</v>
      </c>
      <c r="D1247" s="28" t="s">
        <v>171</v>
      </c>
      <c r="E1247" s="29">
        <v>102.71</v>
      </c>
      <c r="F1247" s="30" t="str">
        <f>IF(LEFT(Table2[[#This Row],[Time Period]],1)="Q","Quarterly","Annual")</f>
        <v>Annual</v>
      </c>
      <c r="G1247" s="28" t="s">
        <v>208</v>
      </c>
      <c r="H1247" s="6" t="s">
        <v>179</v>
      </c>
    </row>
    <row r="1248" spans="2:8" x14ac:dyDescent="0.25">
      <c r="B1248" s="6" t="s">
        <v>155</v>
      </c>
      <c r="C1248" s="28" t="s">
        <v>143</v>
      </c>
      <c r="D1248" s="28" t="s">
        <v>171</v>
      </c>
      <c r="E1248" s="29">
        <v>126.81</v>
      </c>
      <c r="F1248" s="30" t="str">
        <f>IF(LEFT(Table2[[#This Row],[Time Period]],1)="Q","Quarterly","Annual")</f>
        <v>Annual</v>
      </c>
      <c r="G1248" s="28" t="s">
        <v>208</v>
      </c>
      <c r="H1248" s="6" t="s">
        <v>179</v>
      </c>
    </row>
    <row r="1249" spans="2:8" x14ac:dyDescent="0.25">
      <c r="B1249" s="6" t="s">
        <v>155</v>
      </c>
      <c r="C1249" s="28" t="s">
        <v>144</v>
      </c>
      <c r="D1249" s="28" t="s">
        <v>171</v>
      </c>
      <c r="E1249" s="29">
        <v>172.45</v>
      </c>
      <c r="F1249" s="30" t="str">
        <f>IF(LEFT(Table2[[#This Row],[Time Period]],1)="Q","Quarterly","Annual")</f>
        <v>Annual</v>
      </c>
      <c r="G1249" s="28" t="s">
        <v>208</v>
      </c>
      <c r="H1249" s="6" t="s">
        <v>179</v>
      </c>
    </row>
    <row r="1250" spans="2:8" x14ac:dyDescent="0.25">
      <c r="B1250" s="6" t="s">
        <v>155</v>
      </c>
      <c r="C1250" s="28" t="s">
        <v>201</v>
      </c>
      <c r="D1250" s="28" t="s">
        <v>171</v>
      </c>
      <c r="E1250" s="29">
        <v>162.16999999999999</v>
      </c>
      <c r="F1250" s="30" t="str">
        <f>IF(LEFT(Table2[[#This Row],[Time Period]],1)="Q","Quarterly","Annual")</f>
        <v>Annual</v>
      </c>
      <c r="G1250" s="28" t="s">
        <v>169</v>
      </c>
      <c r="H1250" s="6" t="s">
        <v>179</v>
      </c>
    </row>
    <row r="1251" spans="2:8" x14ac:dyDescent="0.25">
      <c r="B1251" s="6" t="s">
        <v>155</v>
      </c>
      <c r="C1251" s="28" t="s">
        <v>202</v>
      </c>
      <c r="D1251" s="28" t="s">
        <v>171</v>
      </c>
      <c r="E1251" s="29">
        <v>226.27</v>
      </c>
      <c r="F1251" s="30" t="str">
        <f>IF(LEFT(Table2[[#This Row],[Time Period]],1)="Q","Quarterly","Annual")</f>
        <v>Annual</v>
      </c>
      <c r="G1251" s="28" t="s">
        <v>169</v>
      </c>
      <c r="H1251" s="6" t="s">
        <v>179</v>
      </c>
    </row>
    <row r="1252" spans="2:8" x14ac:dyDescent="0.25">
      <c r="B1252" s="6" t="s">
        <v>155</v>
      </c>
      <c r="C1252" s="28" t="s">
        <v>203</v>
      </c>
      <c r="D1252" s="28" t="s">
        <v>171</v>
      </c>
      <c r="E1252" s="29">
        <v>229.85</v>
      </c>
      <c r="F1252" s="30" t="str">
        <f>IF(LEFT(Table2[[#This Row],[Time Period]],1)="Q","Quarterly","Annual")</f>
        <v>Annual</v>
      </c>
      <c r="G1252" s="28" t="s">
        <v>169</v>
      </c>
      <c r="H1252" s="6" t="s">
        <v>179</v>
      </c>
    </row>
    <row r="1253" spans="2:8" x14ac:dyDescent="0.25">
      <c r="B1253" s="6" t="s">
        <v>155</v>
      </c>
      <c r="C1253" s="28" t="s">
        <v>204</v>
      </c>
      <c r="D1253" s="28" t="s">
        <v>171</v>
      </c>
      <c r="E1253" s="29">
        <v>279.99</v>
      </c>
      <c r="F1253" s="30" t="str">
        <f>IF(LEFT(Table2[[#This Row],[Time Period]],1)="Q","Quarterly","Annual")</f>
        <v>Annual</v>
      </c>
      <c r="G1253" s="28" t="s">
        <v>169</v>
      </c>
      <c r="H1253" s="6" t="s">
        <v>179</v>
      </c>
    </row>
    <row r="1254" spans="2:8" x14ac:dyDescent="0.25">
      <c r="B1254" s="6" t="s">
        <v>155</v>
      </c>
      <c r="C1254" s="28" t="s">
        <v>205</v>
      </c>
      <c r="D1254" s="28" t="s">
        <v>171</v>
      </c>
      <c r="E1254" s="29">
        <v>351.42</v>
      </c>
      <c r="F1254" s="30" t="str">
        <f>IF(LEFT(Table2[[#This Row],[Time Period]],1)="Q","Quarterly","Annual")</f>
        <v>Annual</v>
      </c>
      <c r="G1254" s="28" t="s">
        <v>169</v>
      </c>
      <c r="H1254" s="6" t="s">
        <v>179</v>
      </c>
    </row>
    <row r="1255" spans="2:8" x14ac:dyDescent="0.25">
      <c r="B1255" s="6" t="s">
        <v>155</v>
      </c>
      <c r="C1255" s="28" t="s">
        <v>206</v>
      </c>
      <c r="D1255" s="28" t="s">
        <v>171</v>
      </c>
      <c r="E1255" s="29">
        <v>416.78</v>
      </c>
      <c r="F1255" s="30" t="str">
        <f>IF(LEFT(Table2[[#This Row],[Time Period]],1)="Q","Quarterly","Annual")</f>
        <v>Annual</v>
      </c>
      <c r="G1255" s="28" t="s">
        <v>169</v>
      </c>
      <c r="H1255" s="6" t="s">
        <v>179</v>
      </c>
    </row>
    <row r="1256" spans="2:8" x14ac:dyDescent="0.25">
      <c r="B1256" s="6" t="s">
        <v>155</v>
      </c>
      <c r="C1256" s="28" t="s">
        <v>207</v>
      </c>
      <c r="D1256" s="28" t="s">
        <v>171</v>
      </c>
      <c r="E1256" s="29">
        <v>453.14</v>
      </c>
      <c r="F1256" s="30" t="str">
        <f>IF(LEFT(Table2[[#This Row],[Time Period]],1)="Q","Quarterly","Annual")</f>
        <v>Annual</v>
      </c>
      <c r="G1256" s="28" t="s">
        <v>169</v>
      </c>
      <c r="H1256" s="6" t="s">
        <v>179</v>
      </c>
    </row>
    <row r="1257" spans="2:8" x14ac:dyDescent="0.25">
      <c r="B1257" s="6" t="s">
        <v>155</v>
      </c>
      <c r="C1257" s="28" t="s">
        <v>181</v>
      </c>
      <c r="D1257" s="28" t="s">
        <v>171</v>
      </c>
      <c r="E1257" s="29">
        <v>508.63</v>
      </c>
      <c r="F1257" s="30" t="str">
        <f>IF(LEFT(Table2[[#This Row],[Time Period]],1)="Q","Quarterly","Annual")</f>
        <v>Annual</v>
      </c>
      <c r="G1257" s="28" t="s">
        <v>169</v>
      </c>
      <c r="H1257" s="6" t="s">
        <v>179</v>
      </c>
    </row>
    <row r="1258" spans="2:8" x14ac:dyDescent="0.25">
      <c r="B1258" s="6" t="s">
        <v>155</v>
      </c>
      <c r="C1258" s="28" t="s">
        <v>133</v>
      </c>
      <c r="D1258" s="28" t="s">
        <v>171</v>
      </c>
      <c r="E1258" s="29">
        <v>684.26</v>
      </c>
      <c r="F1258" s="30" t="str">
        <f>IF(LEFT(Table2[[#This Row],[Time Period]],1)="Q","Quarterly","Annual")</f>
        <v>Annual</v>
      </c>
      <c r="G1258" s="28" t="s">
        <v>169</v>
      </c>
      <c r="H1258" s="6" t="s">
        <v>179</v>
      </c>
    </row>
    <row r="1259" spans="2:8" x14ac:dyDescent="0.25">
      <c r="B1259" s="6" t="s">
        <v>155</v>
      </c>
      <c r="C1259" s="28" t="s">
        <v>136</v>
      </c>
      <c r="D1259" s="28" t="s">
        <v>171</v>
      </c>
      <c r="E1259" s="29">
        <v>819.24</v>
      </c>
      <c r="F1259" s="30" t="str">
        <f>IF(LEFT(Table2[[#This Row],[Time Period]],1)="Q","Quarterly","Annual")</f>
        <v>Annual</v>
      </c>
      <c r="G1259" s="28" t="s">
        <v>169</v>
      </c>
      <c r="H1259" s="6" t="s">
        <v>179</v>
      </c>
    </row>
    <row r="1260" spans="2:8" x14ac:dyDescent="0.25">
      <c r="B1260" s="6" t="s">
        <v>155</v>
      </c>
      <c r="C1260" s="28" t="s">
        <v>137</v>
      </c>
      <c r="D1260" s="28" t="s">
        <v>171</v>
      </c>
      <c r="E1260" s="29">
        <v>936.78</v>
      </c>
      <c r="F1260" s="30" t="str">
        <f>IF(LEFT(Table2[[#This Row],[Time Period]],1)="Q","Quarterly","Annual")</f>
        <v>Annual</v>
      </c>
      <c r="G1260" s="28" t="s">
        <v>169</v>
      </c>
      <c r="H1260" s="6" t="s">
        <v>179</v>
      </c>
    </row>
    <row r="1261" spans="2:8" x14ac:dyDescent="0.25">
      <c r="B1261" s="6" t="s">
        <v>155</v>
      </c>
      <c r="C1261" s="28" t="s">
        <v>138</v>
      </c>
      <c r="D1261" s="28" t="s">
        <v>171</v>
      </c>
      <c r="E1261" s="29">
        <v>963.95</v>
      </c>
      <c r="F1261" s="30" t="str">
        <f>IF(LEFT(Table2[[#This Row],[Time Period]],1)="Q","Quarterly","Annual")</f>
        <v>Annual</v>
      </c>
      <c r="G1261" s="28" t="s">
        <v>169</v>
      </c>
      <c r="H1261" s="6" t="s">
        <v>179</v>
      </c>
    </row>
    <row r="1262" spans="2:8" x14ac:dyDescent="0.25">
      <c r="B1262" s="6" t="s">
        <v>155</v>
      </c>
      <c r="C1262" s="28" t="s">
        <v>139</v>
      </c>
      <c r="D1262" s="28" t="s">
        <v>171</v>
      </c>
      <c r="E1262" s="29">
        <v>892.46</v>
      </c>
      <c r="F1262" s="30" t="str">
        <f>IF(LEFT(Table2[[#This Row],[Time Period]],1)="Q","Quarterly","Annual")</f>
        <v>Annual</v>
      </c>
      <c r="G1262" s="28" t="s">
        <v>169</v>
      </c>
      <c r="H1262" s="6" t="s">
        <v>179</v>
      </c>
    </row>
    <row r="1263" spans="2:8" x14ac:dyDescent="0.25">
      <c r="B1263" s="6" t="s">
        <v>155</v>
      </c>
      <c r="C1263" s="28" t="s">
        <v>140</v>
      </c>
      <c r="D1263" s="28" t="s">
        <v>171</v>
      </c>
      <c r="E1263" s="29">
        <v>921.48</v>
      </c>
      <c r="F1263" s="30" t="str">
        <f>IF(LEFT(Table2[[#This Row],[Time Period]],1)="Q","Quarterly","Annual")</f>
        <v>Annual</v>
      </c>
      <c r="G1263" s="28" t="s">
        <v>169</v>
      </c>
      <c r="H1263" s="6" t="s">
        <v>179</v>
      </c>
    </row>
    <row r="1264" spans="2:8" x14ac:dyDescent="0.25">
      <c r="B1264" s="6" t="s">
        <v>155</v>
      </c>
      <c r="C1264" s="28" t="s">
        <v>141</v>
      </c>
      <c r="D1264" s="28" t="s">
        <v>171</v>
      </c>
      <c r="E1264" s="29">
        <v>907.62</v>
      </c>
      <c r="F1264" s="30" t="str">
        <f>IF(LEFT(Table2[[#This Row],[Time Period]],1)="Q","Quarterly","Annual")</f>
        <v>Annual</v>
      </c>
      <c r="G1264" s="28" t="s">
        <v>169</v>
      </c>
      <c r="H1264" s="6" t="s">
        <v>179</v>
      </c>
    </row>
    <row r="1265" spans="2:8" x14ac:dyDescent="0.25">
      <c r="B1265" s="6" t="s">
        <v>155</v>
      </c>
      <c r="C1265" s="28" t="s">
        <v>142</v>
      </c>
      <c r="D1265" s="28" t="s">
        <v>171</v>
      </c>
      <c r="E1265" s="29">
        <v>965.84</v>
      </c>
      <c r="F1265" s="30" t="str">
        <f>IF(LEFT(Table2[[#This Row],[Time Period]],1)="Q","Quarterly","Annual")</f>
        <v>Annual</v>
      </c>
      <c r="G1265" s="28" t="s">
        <v>169</v>
      </c>
      <c r="H1265" s="6" t="s">
        <v>179</v>
      </c>
    </row>
    <row r="1266" spans="2:8" x14ac:dyDescent="0.25">
      <c r="B1266" s="6" t="s">
        <v>155</v>
      </c>
      <c r="C1266" s="28" t="s">
        <v>143</v>
      </c>
      <c r="D1266" s="28" t="s">
        <v>171</v>
      </c>
      <c r="E1266" s="29">
        <v>1042.1600000000001</v>
      </c>
      <c r="F1266" s="30" t="str">
        <f>IF(LEFT(Table2[[#This Row],[Time Period]],1)="Q","Quarterly","Annual")</f>
        <v>Annual</v>
      </c>
      <c r="G1266" s="28" t="s">
        <v>169</v>
      </c>
      <c r="H1266" s="6" t="s">
        <v>179</v>
      </c>
    </row>
    <row r="1267" spans="2:8" x14ac:dyDescent="0.25">
      <c r="B1267" s="6" t="s">
        <v>155</v>
      </c>
      <c r="C1267" s="28" t="s">
        <v>144</v>
      </c>
      <c r="D1267" s="28" t="s">
        <v>171</v>
      </c>
      <c r="E1267" s="29">
        <v>1239.23</v>
      </c>
      <c r="F1267" s="30" t="str">
        <f>IF(LEFT(Table2[[#This Row],[Time Period]],1)="Q","Quarterly","Annual")</f>
        <v>Annual</v>
      </c>
      <c r="G1267" s="28" t="s">
        <v>169</v>
      </c>
      <c r="H1267" s="6" t="s">
        <v>179</v>
      </c>
    </row>
    <row r="1268" spans="2:8" x14ac:dyDescent="0.25">
      <c r="B1268" s="6" t="s">
        <v>155</v>
      </c>
      <c r="C1268" s="28" t="s">
        <v>144</v>
      </c>
      <c r="D1268" s="28" t="s">
        <v>171</v>
      </c>
      <c r="E1268" s="29">
        <v>70.47</v>
      </c>
      <c r="F1268" s="30" t="str">
        <f>IF(LEFT(Table2[[#This Row],[Time Period]],1)="Q","Quarterly","Annual")</f>
        <v>Annual</v>
      </c>
      <c r="G1268" s="28" t="s">
        <v>215</v>
      </c>
      <c r="H1268" s="6" t="s">
        <v>179</v>
      </c>
    </row>
    <row r="1269" spans="2:8" x14ac:dyDescent="0.25">
      <c r="B1269" s="28" t="s">
        <v>155</v>
      </c>
      <c r="C1269" s="28" t="s">
        <v>201</v>
      </c>
      <c r="D1269" s="28" t="s">
        <v>200</v>
      </c>
      <c r="E1269" s="1">
        <v>1.1000000000000001E-2</v>
      </c>
      <c r="F1269" s="30" t="str">
        <f>IF(LEFT(Table2[[#This Row],[Time Period]],1)="Q","Quarterly","Annual")</f>
        <v>Annual</v>
      </c>
      <c r="G1269" s="28" t="s">
        <v>168</v>
      </c>
      <c r="H1269" s="28" t="s">
        <v>180</v>
      </c>
    </row>
    <row r="1270" spans="2:8" x14ac:dyDescent="0.25">
      <c r="B1270" s="28" t="s">
        <v>155</v>
      </c>
      <c r="C1270" s="28" t="s">
        <v>202</v>
      </c>
      <c r="D1270" s="28" t="s">
        <v>200</v>
      </c>
      <c r="E1270" s="1">
        <v>6.7000000000000004E-2</v>
      </c>
      <c r="F1270" s="30" t="str">
        <f>IF(LEFT(Table2[[#This Row],[Time Period]],1)="Q","Quarterly","Annual")</f>
        <v>Annual</v>
      </c>
      <c r="G1270" s="28" t="s">
        <v>168</v>
      </c>
      <c r="H1270" s="28" t="s">
        <v>180</v>
      </c>
    </row>
    <row r="1271" spans="2:8" x14ac:dyDescent="0.25">
      <c r="B1271" s="28" t="s">
        <v>155</v>
      </c>
      <c r="C1271" s="28" t="s">
        <v>203</v>
      </c>
      <c r="D1271" s="28" t="s">
        <v>200</v>
      </c>
      <c r="E1271" s="1">
        <v>7.0999999999999994E-2</v>
      </c>
      <c r="F1271" s="30" t="str">
        <f>IF(LEFT(Table2[[#This Row],[Time Period]],1)="Q","Quarterly","Annual")</f>
        <v>Annual</v>
      </c>
      <c r="G1271" s="28" t="s">
        <v>168</v>
      </c>
      <c r="H1271" s="28" t="s">
        <v>180</v>
      </c>
    </row>
    <row r="1272" spans="2:8" x14ac:dyDescent="0.25">
      <c r="B1272" s="28" t="s">
        <v>155</v>
      </c>
      <c r="C1272" s="28" t="s">
        <v>204</v>
      </c>
      <c r="D1272" s="28" t="s">
        <v>200</v>
      </c>
      <c r="E1272" s="1">
        <v>8.1000000000000003E-2</v>
      </c>
      <c r="F1272" s="30" t="str">
        <f>IF(LEFT(Table2[[#This Row],[Time Period]],1)="Q","Quarterly","Annual")</f>
        <v>Annual</v>
      </c>
      <c r="G1272" s="28" t="s">
        <v>168</v>
      </c>
      <c r="H1272" s="28" t="s">
        <v>180</v>
      </c>
    </row>
    <row r="1273" spans="2:8" x14ac:dyDescent="0.25">
      <c r="B1273" s="28" t="s">
        <v>155</v>
      </c>
      <c r="C1273" s="28" t="s">
        <v>205</v>
      </c>
      <c r="D1273" s="28" t="s">
        <v>200</v>
      </c>
      <c r="E1273" s="1">
        <v>4.7E-2</v>
      </c>
      <c r="F1273" s="30" t="str">
        <f>IF(LEFT(Table2[[#This Row],[Time Period]],1)="Q","Quarterly","Annual")</f>
        <v>Annual</v>
      </c>
      <c r="G1273" s="28" t="s">
        <v>168</v>
      </c>
      <c r="H1273" s="28" t="s">
        <v>180</v>
      </c>
    </row>
    <row r="1274" spans="2:8" x14ac:dyDescent="0.25">
      <c r="B1274" s="28" t="s">
        <v>155</v>
      </c>
      <c r="C1274" s="28" t="s">
        <v>206</v>
      </c>
      <c r="D1274" s="28" t="s">
        <v>200</v>
      </c>
      <c r="E1274" s="1">
        <v>4.9000000000000002E-2</v>
      </c>
      <c r="F1274" s="30" t="str">
        <f>IF(LEFT(Table2[[#This Row],[Time Period]],1)="Q","Quarterly","Annual")</f>
        <v>Annual</v>
      </c>
      <c r="G1274" s="28" t="s">
        <v>168</v>
      </c>
      <c r="H1274" s="28" t="s">
        <v>180</v>
      </c>
    </row>
    <row r="1275" spans="2:8" x14ac:dyDescent="0.25">
      <c r="B1275" s="28" t="s">
        <v>155</v>
      </c>
      <c r="C1275" s="28" t="s">
        <v>207</v>
      </c>
      <c r="D1275" s="28" t="s">
        <v>200</v>
      </c>
      <c r="E1275" s="1">
        <v>5.2000000000000005E-2</v>
      </c>
      <c r="F1275" s="30" t="str">
        <f>IF(LEFT(Table2[[#This Row],[Time Period]],1)="Q","Quarterly","Annual")</f>
        <v>Annual</v>
      </c>
      <c r="G1275" s="28" t="s">
        <v>168</v>
      </c>
      <c r="H1275" s="28" t="s">
        <v>180</v>
      </c>
    </row>
    <row r="1276" spans="2:8" x14ac:dyDescent="0.25">
      <c r="B1276" s="28" t="s">
        <v>155</v>
      </c>
      <c r="C1276" s="28" t="s">
        <v>181</v>
      </c>
      <c r="D1276" s="28" t="s">
        <v>200</v>
      </c>
      <c r="E1276" s="1">
        <v>0.114</v>
      </c>
      <c r="F1276" s="30" t="str">
        <f>IF(LEFT(Table2[[#This Row],[Time Period]],1)="Q","Quarterly","Annual")</f>
        <v>Annual</v>
      </c>
      <c r="G1276" s="28" t="s">
        <v>168</v>
      </c>
      <c r="H1276" s="28" t="s">
        <v>180</v>
      </c>
    </row>
    <row r="1277" spans="2:8" x14ac:dyDescent="0.25">
      <c r="B1277" s="28" t="s">
        <v>155</v>
      </c>
      <c r="C1277" s="28" t="s">
        <v>133</v>
      </c>
      <c r="D1277" s="28" t="s">
        <v>200</v>
      </c>
      <c r="E1277" s="1">
        <v>0.18899999999999997</v>
      </c>
      <c r="F1277" s="30" t="str">
        <f>IF(LEFT(Table2[[#This Row],[Time Period]],1)="Q","Quarterly","Annual")</f>
        <v>Annual</v>
      </c>
      <c r="G1277" s="28" t="s">
        <v>168</v>
      </c>
      <c r="H1277" s="28" t="s">
        <v>180</v>
      </c>
    </row>
    <row r="1278" spans="2:8" x14ac:dyDescent="0.25">
      <c r="B1278" s="28" t="s">
        <v>155</v>
      </c>
      <c r="C1278" s="28" t="s">
        <v>136</v>
      </c>
      <c r="D1278" s="28" t="s">
        <v>200</v>
      </c>
      <c r="E1278" s="1">
        <v>0.20100000000000001</v>
      </c>
      <c r="F1278" s="30" t="str">
        <f>IF(LEFT(Table2[[#This Row],[Time Period]],1)="Q","Quarterly","Annual")</f>
        <v>Annual</v>
      </c>
      <c r="G1278" s="28" t="s">
        <v>168</v>
      </c>
      <c r="H1278" s="28" t="s">
        <v>180</v>
      </c>
    </row>
    <row r="1279" spans="2:8" x14ac:dyDescent="0.25">
      <c r="B1279" s="28" t="s">
        <v>155</v>
      </c>
      <c r="C1279" s="28" t="s">
        <v>137</v>
      </c>
      <c r="D1279" s="28" t="s">
        <v>200</v>
      </c>
      <c r="E1279" s="1">
        <v>0.188</v>
      </c>
      <c r="F1279" s="30" t="str">
        <f>IF(LEFT(Table2[[#This Row],[Time Period]],1)="Q","Quarterly","Annual")</f>
        <v>Annual</v>
      </c>
      <c r="G1279" s="28" t="s">
        <v>168</v>
      </c>
      <c r="H1279" s="28" t="s">
        <v>180</v>
      </c>
    </row>
    <row r="1280" spans="2:8" x14ac:dyDescent="0.25">
      <c r="B1280" s="28" t="s">
        <v>155</v>
      </c>
      <c r="C1280" s="28" t="s">
        <v>138</v>
      </c>
      <c r="D1280" s="28" t="s">
        <v>200</v>
      </c>
      <c r="E1280" s="1">
        <v>0.14899999999999999</v>
      </c>
      <c r="F1280" s="30" t="str">
        <f>IF(LEFT(Table2[[#This Row],[Time Period]],1)="Q","Quarterly","Annual")</f>
        <v>Annual</v>
      </c>
      <c r="G1280" s="28" t="s">
        <v>168</v>
      </c>
      <c r="H1280" s="28" t="s">
        <v>180</v>
      </c>
    </row>
    <row r="1281" spans="2:8" x14ac:dyDescent="0.25">
      <c r="B1281" s="28" t="s">
        <v>155</v>
      </c>
      <c r="C1281" s="28" t="s">
        <v>139</v>
      </c>
      <c r="D1281" s="28" t="s">
        <v>200</v>
      </c>
      <c r="E1281" s="1">
        <v>0.16699999999999998</v>
      </c>
      <c r="F1281" s="30" t="str">
        <f>IF(LEFT(Table2[[#This Row],[Time Period]],1)="Q","Quarterly","Annual")</f>
        <v>Annual</v>
      </c>
      <c r="G1281" s="28" t="s">
        <v>168</v>
      </c>
      <c r="H1281" s="28" t="s">
        <v>180</v>
      </c>
    </row>
    <row r="1282" spans="2:8" x14ac:dyDescent="0.25">
      <c r="B1282" s="28" t="s">
        <v>155</v>
      </c>
      <c r="C1282" s="28" t="s">
        <v>140</v>
      </c>
      <c r="D1282" s="28" t="s">
        <v>200</v>
      </c>
      <c r="E1282" s="1">
        <v>0.16200000000000001</v>
      </c>
      <c r="F1282" s="30" t="str">
        <f>IF(LEFT(Table2[[#This Row],[Time Period]],1)="Q","Quarterly","Annual")</f>
        <v>Annual</v>
      </c>
      <c r="G1282" s="28" t="s">
        <v>168</v>
      </c>
      <c r="H1282" s="28" t="s">
        <v>180</v>
      </c>
    </row>
    <row r="1283" spans="2:8" x14ac:dyDescent="0.25">
      <c r="B1283" s="28" t="s">
        <v>155</v>
      </c>
      <c r="C1283" s="28" t="s">
        <v>141</v>
      </c>
      <c r="D1283" s="28" t="s">
        <v>200</v>
      </c>
      <c r="E1283" s="1">
        <v>0.21899999999999997</v>
      </c>
      <c r="F1283" s="30" t="str">
        <f>IF(LEFT(Table2[[#This Row],[Time Period]],1)="Q","Quarterly","Annual")</f>
        <v>Annual</v>
      </c>
      <c r="G1283" s="28" t="s">
        <v>168</v>
      </c>
      <c r="H1283" s="28" t="s">
        <v>180</v>
      </c>
    </row>
    <row r="1284" spans="2:8" x14ac:dyDescent="0.25">
      <c r="B1284" s="28" t="s">
        <v>155</v>
      </c>
      <c r="C1284" s="28" t="s">
        <v>142</v>
      </c>
      <c r="D1284" s="28" t="s">
        <v>200</v>
      </c>
      <c r="E1284" s="1">
        <v>0.17399999999999999</v>
      </c>
      <c r="F1284" s="30" t="str">
        <f>IF(LEFT(Table2[[#This Row],[Time Period]],1)="Q","Quarterly","Annual")</f>
        <v>Annual</v>
      </c>
      <c r="G1284" s="28" t="s">
        <v>168</v>
      </c>
      <c r="H1284" s="28" t="s">
        <v>180</v>
      </c>
    </row>
    <row r="1285" spans="2:8" x14ac:dyDescent="0.25">
      <c r="B1285" s="28" t="s">
        <v>155</v>
      </c>
      <c r="C1285" s="28" t="s">
        <v>143</v>
      </c>
      <c r="D1285" s="28" t="s">
        <v>200</v>
      </c>
      <c r="E1285" s="1">
        <v>0.188</v>
      </c>
      <c r="F1285" s="30" t="str">
        <f>IF(LEFT(Table2[[#This Row],[Time Period]],1)="Q","Quarterly","Annual")</f>
        <v>Annual</v>
      </c>
      <c r="G1285" s="28" t="s">
        <v>168</v>
      </c>
      <c r="H1285" s="28" t="s">
        <v>180</v>
      </c>
    </row>
    <row r="1286" spans="2:8" x14ac:dyDescent="0.25">
      <c r="B1286" s="28" t="s">
        <v>155</v>
      </c>
      <c r="C1286" s="28" t="s">
        <v>144</v>
      </c>
      <c r="D1286" s="28" t="s">
        <v>200</v>
      </c>
      <c r="E1286" s="1">
        <v>0.13100000000000001</v>
      </c>
      <c r="F1286" s="30" t="str">
        <f>IF(LEFT(Table2[[#This Row],[Time Period]],1)="Q","Quarterly","Annual")</f>
        <v>Annual</v>
      </c>
      <c r="G1286" s="28" t="s">
        <v>168</v>
      </c>
      <c r="H1286" s="28" t="s">
        <v>180</v>
      </c>
    </row>
    <row r="1287" spans="2:8" x14ac:dyDescent="0.25">
      <c r="B1287" s="28" t="s">
        <v>155</v>
      </c>
      <c r="C1287" s="28" t="s">
        <v>201</v>
      </c>
      <c r="D1287" s="28" t="s">
        <v>200</v>
      </c>
      <c r="E1287" s="1">
        <v>0.21100000000000002</v>
      </c>
      <c r="F1287" s="30" t="str">
        <f>IF(LEFT(Table2[[#This Row],[Time Period]],1)="Q","Quarterly","Annual")</f>
        <v>Annual</v>
      </c>
      <c r="G1287" s="28" t="s">
        <v>165</v>
      </c>
      <c r="H1287" s="28" t="s">
        <v>180</v>
      </c>
    </row>
    <row r="1288" spans="2:8" x14ac:dyDescent="0.25">
      <c r="B1288" s="28" t="s">
        <v>155</v>
      </c>
      <c r="C1288" s="28" t="s">
        <v>202</v>
      </c>
      <c r="D1288" s="28" t="s">
        <v>200</v>
      </c>
      <c r="E1288" s="1">
        <v>0.218</v>
      </c>
      <c r="F1288" s="30" t="str">
        <f>IF(LEFT(Table2[[#This Row],[Time Period]],1)="Q","Quarterly","Annual")</f>
        <v>Annual</v>
      </c>
      <c r="G1288" s="28" t="s">
        <v>165</v>
      </c>
      <c r="H1288" s="28" t="s">
        <v>180</v>
      </c>
    </row>
    <row r="1289" spans="2:8" x14ac:dyDescent="0.25">
      <c r="B1289" s="28" t="s">
        <v>155</v>
      </c>
      <c r="C1289" s="28" t="s">
        <v>203</v>
      </c>
      <c r="D1289" s="28" t="s">
        <v>200</v>
      </c>
      <c r="E1289" s="1">
        <v>0.218</v>
      </c>
      <c r="F1289" s="30" t="str">
        <f>IF(LEFT(Table2[[#This Row],[Time Period]],1)="Q","Quarterly","Annual")</f>
        <v>Annual</v>
      </c>
      <c r="G1289" s="28" t="s">
        <v>165</v>
      </c>
      <c r="H1289" s="28" t="s">
        <v>180</v>
      </c>
    </row>
    <row r="1290" spans="2:8" x14ac:dyDescent="0.25">
      <c r="B1290" s="28" t="s">
        <v>155</v>
      </c>
      <c r="C1290" s="28" t="s">
        <v>204</v>
      </c>
      <c r="D1290" s="28" t="s">
        <v>200</v>
      </c>
      <c r="E1290" s="1">
        <v>0.22600000000000001</v>
      </c>
      <c r="F1290" s="30" t="str">
        <f>IF(LEFT(Table2[[#This Row],[Time Period]],1)="Q","Quarterly","Annual")</f>
        <v>Annual</v>
      </c>
      <c r="G1290" s="28" t="s">
        <v>165</v>
      </c>
      <c r="H1290" s="28" t="s">
        <v>180</v>
      </c>
    </row>
    <row r="1291" spans="2:8" x14ac:dyDescent="0.25">
      <c r="B1291" s="28" t="s">
        <v>155</v>
      </c>
      <c r="C1291" s="28" t="s">
        <v>205</v>
      </c>
      <c r="D1291" s="28" t="s">
        <v>200</v>
      </c>
      <c r="E1291" s="1">
        <v>0.23699999999999999</v>
      </c>
      <c r="F1291" s="30" t="str">
        <f>IF(LEFT(Table2[[#This Row],[Time Period]],1)="Q","Quarterly","Annual")</f>
        <v>Annual</v>
      </c>
      <c r="G1291" s="28" t="s">
        <v>165</v>
      </c>
      <c r="H1291" s="28" t="s">
        <v>180</v>
      </c>
    </row>
    <row r="1292" spans="2:8" x14ac:dyDescent="0.25">
      <c r="B1292" s="28" t="s">
        <v>155</v>
      </c>
      <c r="C1292" s="28" t="s">
        <v>206</v>
      </c>
      <c r="D1292" s="28" t="s">
        <v>200</v>
      </c>
      <c r="E1292" s="1">
        <v>0.245</v>
      </c>
      <c r="F1292" s="30" t="str">
        <f>IF(LEFT(Table2[[#This Row],[Time Period]],1)="Q","Quarterly","Annual")</f>
        <v>Annual</v>
      </c>
      <c r="G1292" s="28" t="s">
        <v>165</v>
      </c>
      <c r="H1292" s="28" t="s">
        <v>180</v>
      </c>
    </row>
    <row r="1293" spans="2:8" x14ac:dyDescent="0.25">
      <c r="B1293" s="28" t="s">
        <v>155</v>
      </c>
      <c r="C1293" s="28" t="s">
        <v>207</v>
      </c>
      <c r="D1293" s="28" t="s">
        <v>200</v>
      </c>
      <c r="E1293" s="1">
        <v>0.26</v>
      </c>
      <c r="F1293" s="30" t="str">
        <f>IF(LEFT(Table2[[#This Row],[Time Period]],1)="Q","Quarterly","Annual")</f>
        <v>Annual</v>
      </c>
      <c r="G1293" s="28" t="s">
        <v>165</v>
      </c>
      <c r="H1293" s="28" t="s">
        <v>180</v>
      </c>
    </row>
    <row r="1294" spans="2:8" x14ac:dyDescent="0.25">
      <c r="B1294" s="28" t="s">
        <v>155</v>
      </c>
      <c r="C1294" s="28" t="s">
        <v>181</v>
      </c>
      <c r="D1294" s="28" t="s">
        <v>200</v>
      </c>
      <c r="E1294" s="1">
        <v>0.27500000000000002</v>
      </c>
      <c r="F1294" s="30" t="str">
        <f>IF(LEFT(Table2[[#This Row],[Time Period]],1)="Q","Quarterly","Annual")</f>
        <v>Annual</v>
      </c>
      <c r="G1294" s="28" t="s">
        <v>165</v>
      </c>
      <c r="H1294" s="28" t="s">
        <v>180</v>
      </c>
    </row>
    <row r="1295" spans="2:8" x14ac:dyDescent="0.25">
      <c r="B1295" s="28" t="s">
        <v>155</v>
      </c>
      <c r="C1295" s="28" t="s">
        <v>133</v>
      </c>
      <c r="D1295" s="28" t="s">
        <v>200</v>
      </c>
      <c r="E1295" s="1">
        <v>0.28199999999999997</v>
      </c>
      <c r="F1295" s="30" t="str">
        <f>IF(LEFT(Table2[[#This Row],[Time Period]],1)="Q","Quarterly","Annual")</f>
        <v>Annual</v>
      </c>
      <c r="G1295" s="28" t="s">
        <v>165</v>
      </c>
      <c r="H1295" s="28" t="s">
        <v>180</v>
      </c>
    </row>
    <row r="1296" spans="2:8" x14ac:dyDescent="0.25">
      <c r="B1296" s="28" t="s">
        <v>155</v>
      </c>
      <c r="C1296" s="28" t="s">
        <v>136</v>
      </c>
      <c r="D1296" s="28" t="s">
        <v>200</v>
      </c>
      <c r="E1296" s="1">
        <v>0.28999999999999998</v>
      </c>
      <c r="F1296" s="30" t="str">
        <f>IF(LEFT(Table2[[#This Row],[Time Period]],1)="Q","Quarterly","Annual")</f>
        <v>Annual</v>
      </c>
      <c r="G1296" s="28" t="s">
        <v>165</v>
      </c>
      <c r="H1296" s="28" t="s">
        <v>180</v>
      </c>
    </row>
    <row r="1297" spans="2:8" x14ac:dyDescent="0.25">
      <c r="B1297" s="28" t="s">
        <v>155</v>
      </c>
      <c r="C1297" s="28" t="s">
        <v>137</v>
      </c>
      <c r="D1297" s="28" t="s">
        <v>200</v>
      </c>
      <c r="E1297" s="1">
        <v>0.31</v>
      </c>
      <c r="F1297" s="30" t="str">
        <f>IF(LEFT(Table2[[#This Row],[Time Period]],1)="Q","Quarterly","Annual")</f>
        <v>Annual</v>
      </c>
      <c r="G1297" s="28" t="s">
        <v>165</v>
      </c>
      <c r="H1297" s="28" t="s">
        <v>180</v>
      </c>
    </row>
    <row r="1298" spans="2:8" x14ac:dyDescent="0.25">
      <c r="B1298" s="28" t="s">
        <v>155</v>
      </c>
      <c r="C1298" s="28" t="s">
        <v>138</v>
      </c>
      <c r="D1298" s="28" t="s">
        <v>200</v>
      </c>
      <c r="E1298" s="1">
        <v>0.32</v>
      </c>
      <c r="F1298" s="30" t="str">
        <f>IF(LEFT(Table2[[#This Row],[Time Period]],1)="Q","Quarterly","Annual")</f>
        <v>Annual</v>
      </c>
      <c r="G1298" s="28" t="s">
        <v>165</v>
      </c>
      <c r="H1298" s="28" t="s">
        <v>180</v>
      </c>
    </row>
    <row r="1299" spans="2:8" x14ac:dyDescent="0.25">
      <c r="B1299" s="28" t="s">
        <v>155</v>
      </c>
      <c r="C1299" s="28" t="s">
        <v>139</v>
      </c>
      <c r="D1299" s="28" t="s">
        <v>200</v>
      </c>
      <c r="E1299" s="1">
        <v>0.34299999999999997</v>
      </c>
      <c r="F1299" s="30" t="str">
        <f>IF(LEFT(Table2[[#This Row],[Time Period]],1)="Q","Quarterly","Annual")</f>
        <v>Annual</v>
      </c>
      <c r="G1299" s="28" t="s">
        <v>165</v>
      </c>
      <c r="H1299" s="28" t="s">
        <v>180</v>
      </c>
    </row>
    <row r="1300" spans="2:8" x14ac:dyDescent="0.25">
      <c r="B1300" s="28" t="s">
        <v>155</v>
      </c>
      <c r="C1300" s="28" t="s">
        <v>140</v>
      </c>
      <c r="D1300" s="28" t="s">
        <v>200</v>
      </c>
      <c r="E1300" s="1">
        <v>0.36499999999999999</v>
      </c>
      <c r="F1300" s="30" t="str">
        <f>IF(LEFT(Table2[[#This Row],[Time Period]],1)="Q","Quarterly","Annual")</f>
        <v>Annual</v>
      </c>
      <c r="G1300" s="28" t="s">
        <v>165</v>
      </c>
      <c r="H1300" s="28" t="s">
        <v>180</v>
      </c>
    </row>
    <row r="1301" spans="2:8" x14ac:dyDescent="0.25">
      <c r="B1301" s="28" t="s">
        <v>155</v>
      </c>
      <c r="C1301" s="28" t="s">
        <v>141</v>
      </c>
      <c r="D1301" s="28" t="s">
        <v>200</v>
      </c>
      <c r="E1301" s="1">
        <v>0.36299999999999999</v>
      </c>
      <c r="F1301" s="30" t="str">
        <f>IF(LEFT(Table2[[#This Row],[Time Period]],1)="Q","Quarterly","Annual")</f>
        <v>Annual</v>
      </c>
      <c r="G1301" s="28" t="s">
        <v>165</v>
      </c>
      <c r="H1301" s="28" t="s">
        <v>180</v>
      </c>
    </row>
    <row r="1302" spans="2:8" x14ac:dyDescent="0.25">
      <c r="B1302" s="28" t="s">
        <v>155</v>
      </c>
      <c r="C1302" s="28" t="s">
        <v>142</v>
      </c>
      <c r="D1302" s="28" t="s">
        <v>200</v>
      </c>
      <c r="E1302" s="1">
        <v>0.36799999999999999</v>
      </c>
      <c r="F1302" s="30" t="str">
        <f>IF(LEFT(Table2[[#This Row],[Time Period]],1)="Q","Quarterly","Annual")</f>
        <v>Annual</v>
      </c>
      <c r="G1302" s="28" t="s">
        <v>165</v>
      </c>
      <c r="H1302" s="28" t="s">
        <v>180</v>
      </c>
    </row>
    <row r="1303" spans="2:8" x14ac:dyDescent="0.25">
      <c r="B1303" s="28" t="s">
        <v>155</v>
      </c>
      <c r="C1303" s="28" t="s">
        <v>143</v>
      </c>
      <c r="D1303" s="28" t="s">
        <v>200</v>
      </c>
      <c r="E1303" s="1">
        <v>0.56899999999999995</v>
      </c>
      <c r="F1303" s="30" t="str">
        <f>IF(LEFT(Table2[[#This Row],[Time Period]],1)="Q","Quarterly","Annual")</f>
        <v>Annual</v>
      </c>
      <c r="G1303" s="28" t="s">
        <v>165</v>
      </c>
      <c r="H1303" s="28" t="s">
        <v>180</v>
      </c>
    </row>
    <row r="1304" spans="2:8" x14ac:dyDescent="0.25">
      <c r="B1304" s="28" t="s">
        <v>155</v>
      </c>
      <c r="C1304" s="28" t="s">
        <v>144</v>
      </c>
      <c r="D1304" s="28" t="s">
        <v>200</v>
      </c>
      <c r="E1304" s="1">
        <v>0.67299999999999993</v>
      </c>
      <c r="F1304" s="30" t="str">
        <f>IF(LEFT(Table2[[#This Row],[Time Period]],1)="Q","Quarterly","Annual")</f>
        <v>Annual</v>
      </c>
      <c r="G1304" s="28" t="s">
        <v>165</v>
      </c>
      <c r="H1304" s="28" t="s">
        <v>180</v>
      </c>
    </row>
    <row r="1305" spans="2:8" x14ac:dyDescent="0.25">
      <c r="B1305" s="28" t="s">
        <v>155</v>
      </c>
      <c r="C1305" s="28" t="s">
        <v>201</v>
      </c>
      <c r="D1305" s="28" t="s">
        <v>200</v>
      </c>
      <c r="E1305" s="1">
        <v>-3.4160000000000004</v>
      </c>
      <c r="F1305" s="30" t="str">
        <f>IF(LEFT(Table2[[#This Row],[Time Period]],1)="Q","Quarterly","Annual")</f>
        <v>Annual</v>
      </c>
      <c r="G1305" s="28" t="s">
        <v>166</v>
      </c>
      <c r="H1305" s="28" t="s">
        <v>180</v>
      </c>
    </row>
    <row r="1306" spans="2:8" x14ac:dyDescent="0.25">
      <c r="B1306" s="28" t="s">
        <v>155</v>
      </c>
      <c r="C1306" s="28" t="s">
        <v>202</v>
      </c>
      <c r="D1306" s="28" t="s">
        <v>200</v>
      </c>
      <c r="E1306" s="1">
        <v>-1.1320000000000001</v>
      </c>
      <c r="F1306" s="30" t="str">
        <f>IF(LEFT(Table2[[#This Row],[Time Period]],1)="Q","Quarterly","Annual")</f>
        <v>Annual</v>
      </c>
      <c r="G1306" s="28" t="s">
        <v>166</v>
      </c>
      <c r="H1306" s="28" t="s">
        <v>180</v>
      </c>
    </row>
    <row r="1307" spans="2:8" x14ac:dyDescent="0.25">
      <c r="B1307" s="28" t="s">
        <v>155</v>
      </c>
      <c r="C1307" s="28" t="s">
        <v>203</v>
      </c>
      <c r="D1307" s="28" t="s">
        <v>200</v>
      </c>
      <c r="E1307" s="1">
        <v>-0.57499999999999996</v>
      </c>
      <c r="F1307" s="30" t="str">
        <f>IF(LEFT(Table2[[#This Row],[Time Period]],1)="Q","Quarterly","Annual")</f>
        <v>Annual</v>
      </c>
      <c r="G1307" s="28" t="s">
        <v>166</v>
      </c>
      <c r="H1307" s="28" t="s">
        <v>180</v>
      </c>
    </row>
    <row r="1308" spans="2:8" x14ac:dyDescent="0.25">
      <c r="B1308" s="28" t="s">
        <v>155</v>
      </c>
      <c r="C1308" s="28" t="s">
        <v>204</v>
      </c>
      <c r="D1308" s="28" t="s">
        <v>200</v>
      </c>
      <c r="E1308" s="1">
        <v>-0.34700000000000003</v>
      </c>
      <c r="F1308" s="30" t="str">
        <f>IF(LEFT(Table2[[#This Row],[Time Period]],1)="Q","Quarterly","Annual")</f>
        <v>Annual</v>
      </c>
      <c r="G1308" s="28" t="s">
        <v>166</v>
      </c>
      <c r="H1308" s="28" t="s">
        <v>180</v>
      </c>
    </row>
    <row r="1309" spans="2:8" x14ac:dyDescent="0.25">
      <c r="B1309" s="28" t="s">
        <v>155</v>
      </c>
      <c r="C1309" s="28" t="s">
        <v>205</v>
      </c>
      <c r="D1309" s="28" t="s">
        <v>200</v>
      </c>
      <c r="E1309" s="1">
        <v>-0.159</v>
      </c>
      <c r="F1309" s="30" t="str">
        <f>IF(LEFT(Table2[[#This Row],[Time Period]],1)="Q","Quarterly","Annual")</f>
        <v>Annual</v>
      </c>
      <c r="G1309" s="28" t="s">
        <v>166</v>
      </c>
      <c r="H1309" s="28" t="s">
        <v>180</v>
      </c>
    </row>
    <row r="1310" spans="2:8" x14ac:dyDescent="0.25">
      <c r="B1310" s="28" t="s">
        <v>155</v>
      </c>
      <c r="C1310" s="28" t="s">
        <v>206</v>
      </c>
      <c r="D1310" s="28" t="s">
        <v>200</v>
      </c>
      <c r="E1310" s="1">
        <v>-0.11599999999999999</v>
      </c>
      <c r="F1310" s="30" t="str">
        <f>IF(LEFT(Table2[[#This Row],[Time Period]],1)="Q","Quarterly","Annual")</f>
        <v>Annual</v>
      </c>
      <c r="G1310" s="28" t="s">
        <v>166</v>
      </c>
      <c r="H1310" s="28" t="s">
        <v>180</v>
      </c>
    </row>
    <row r="1311" spans="2:8" x14ac:dyDescent="0.25">
      <c r="B1311" s="28" t="s">
        <v>155</v>
      </c>
      <c r="C1311" s="28" t="s">
        <v>207</v>
      </c>
      <c r="D1311" s="28" t="s">
        <v>200</v>
      </c>
      <c r="E1311" s="1">
        <v>-0.10300000000000001</v>
      </c>
      <c r="F1311" s="30" t="str">
        <f>IF(LEFT(Table2[[#This Row],[Time Period]],1)="Q","Quarterly","Annual")</f>
        <v>Annual</v>
      </c>
      <c r="G1311" s="28" t="s">
        <v>166</v>
      </c>
      <c r="H1311" s="28" t="s">
        <v>180</v>
      </c>
    </row>
    <row r="1312" spans="2:8" x14ac:dyDescent="0.25">
      <c r="B1312" s="28" t="s">
        <v>155</v>
      </c>
      <c r="C1312" s="28" t="s">
        <v>181</v>
      </c>
      <c r="D1312" s="28" t="s">
        <v>200</v>
      </c>
      <c r="E1312" s="1">
        <v>-0.16200000000000001</v>
      </c>
      <c r="F1312" s="30" t="str">
        <f>IF(LEFT(Table2[[#This Row],[Time Period]],1)="Q","Quarterly","Annual")</f>
        <v>Annual</v>
      </c>
      <c r="G1312" s="28" t="s">
        <v>166</v>
      </c>
      <c r="H1312" s="28" t="s">
        <v>180</v>
      </c>
    </row>
    <row r="1313" spans="2:8" x14ac:dyDescent="0.25">
      <c r="B1313" s="28" t="s">
        <v>155</v>
      </c>
      <c r="C1313" s="28" t="s">
        <v>133</v>
      </c>
      <c r="D1313" s="28" t="s">
        <v>200</v>
      </c>
      <c r="E1313" s="1">
        <v>-0.10400000000000001</v>
      </c>
      <c r="F1313" s="30" t="str">
        <f>IF(LEFT(Table2[[#This Row],[Time Period]],1)="Q","Quarterly","Annual")</f>
        <v>Annual</v>
      </c>
      <c r="G1313" s="28" t="s">
        <v>166</v>
      </c>
      <c r="H1313" s="28" t="s">
        <v>180</v>
      </c>
    </row>
    <row r="1314" spans="2:8" x14ac:dyDescent="0.25">
      <c r="B1314" s="28" t="s">
        <v>155</v>
      </c>
      <c r="C1314" s="28" t="s">
        <v>136</v>
      </c>
      <c r="D1314" s="28" t="s">
        <v>200</v>
      </c>
      <c r="E1314" s="1">
        <v>-7.400000000000001E-2</v>
      </c>
      <c r="F1314" s="30" t="str">
        <f>IF(LEFT(Table2[[#This Row],[Time Period]],1)="Q","Quarterly","Annual")</f>
        <v>Annual</v>
      </c>
      <c r="G1314" s="28" t="s">
        <v>166</v>
      </c>
      <c r="H1314" s="28" t="s">
        <v>180</v>
      </c>
    </row>
    <row r="1315" spans="2:8" x14ac:dyDescent="0.25">
      <c r="B1315" s="28" t="s">
        <v>155</v>
      </c>
      <c r="C1315" s="28" t="s">
        <v>137</v>
      </c>
      <c r="D1315" s="28" t="s">
        <v>200</v>
      </c>
      <c r="E1315" s="1">
        <v>-3.9E-2</v>
      </c>
      <c r="F1315" s="30" t="str">
        <f>IF(LEFT(Table2[[#This Row],[Time Period]],1)="Q","Quarterly","Annual")</f>
        <v>Annual</v>
      </c>
      <c r="G1315" s="28" t="s">
        <v>166</v>
      </c>
      <c r="H1315" s="28" t="s">
        <v>180</v>
      </c>
    </row>
    <row r="1316" spans="2:8" x14ac:dyDescent="0.25">
      <c r="B1316" s="28" t="s">
        <v>155</v>
      </c>
      <c r="C1316" s="28" t="s">
        <v>138</v>
      </c>
      <c r="D1316" s="28" t="s">
        <v>200</v>
      </c>
      <c r="E1316" s="1">
        <v>-1.3000000000000001E-2</v>
      </c>
      <c r="F1316" s="30" t="str">
        <f>IF(LEFT(Table2[[#This Row],[Time Period]],1)="Q","Quarterly","Annual")</f>
        <v>Annual</v>
      </c>
      <c r="G1316" s="28" t="s">
        <v>166</v>
      </c>
      <c r="H1316" s="28" t="s">
        <v>180</v>
      </c>
    </row>
    <row r="1317" spans="2:8" x14ac:dyDescent="0.25">
      <c r="B1317" s="28" t="s">
        <v>155</v>
      </c>
      <c r="C1317" s="28" t="s">
        <v>139</v>
      </c>
      <c r="D1317" s="28" t="s">
        <v>200</v>
      </c>
      <c r="E1317" s="1">
        <v>1E-3</v>
      </c>
      <c r="F1317" s="30" t="str">
        <f>IF(LEFT(Table2[[#This Row],[Time Period]],1)="Q","Quarterly","Annual")</f>
        <v>Annual</v>
      </c>
      <c r="G1317" s="28" t="s">
        <v>166</v>
      </c>
      <c r="H1317" s="28" t="s">
        <v>180</v>
      </c>
    </row>
    <row r="1318" spans="2:8" x14ac:dyDescent="0.25">
      <c r="B1318" s="28" t="s">
        <v>155</v>
      </c>
      <c r="C1318" s="28" t="s">
        <v>140</v>
      </c>
      <c r="D1318" s="28" t="s">
        <v>200</v>
      </c>
      <c r="E1318" s="1">
        <v>3.0000000000000001E-3</v>
      </c>
      <c r="F1318" s="30" t="str">
        <f>IF(LEFT(Table2[[#This Row],[Time Period]],1)="Q","Quarterly","Annual")</f>
        <v>Annual</v>
      </c>
      <c r="G1318" s="28" t="s">
        <v>166</v>
      </c>
      <c r="H1318" s="28" t="s">
        <v>180</v>
      </c>
    </row>
    <row r="1319" spans="2:8" x14ac:dyDescent="0.25">
      <c r="B1319" s="28" t="s">
        <v>155</v>
      </c>
      <c r="C1319" s="28" t="s">
        <v>141</v>
      </c>
      <c r="D1319" s="28" t="s">
        <v>200</v>
      </c>
      <c r="E1319" s="1">
        <v>6.0000000000000001E-3</v>
      </c>
      <c r="F1319" s="30" t="str">
        <f>IF(LEFT(Table2[[#This Row],[Time Period]],1)="Q","Quarterly","Annual")</f>
        <v>Annual</v>
      </c>
      <c r="G1319" s="28" t="s">
        <v>166</v>
      </c>
      <c r="H1319" s="28" t="s">
        <v>180</v>
      </c>
    </row>
    <row r="1320" spans="2:8" x14ac:dyDescent="0.25">
      <c r="B1320" s="28" t="s">
        <v>155</v>
      </c>
      <c r="C1320" s="28" t="s">
        <v>142</v>
      </c>
      <c r="D1320" s="28" t="s">
        <v>200</v>
      </c>
      <c r="E1320" s="1">
        <v>2E-3</v>
      </c>
      <c r="F1320" s="30" t="str">
        <f>IF(LEFT(Table2[[#This Row],[Time Period]],1)="Q","Quarterly","Annual")</f>
        <v>Annual</v>
      </c>
      <c r="G1320" s="28" t="s">
        <v>166</v>
      </c>
      <c r="H1320" s="28" t="s">
        <v>180</v>
      </c>
    </row>
    <row r="1321" spans="2:8" x14ac:dyDescent="0.25">
      <c r="B1321" s="28" t="s">
        <v>155</v>
      </c>
      <c r="C1321" s="28" t="s">
        <v>143</v>
      </c>
      <c r="D1321" s="28" t="s">
        <v>200</v>
      </c>
      <c r="E1321" s="1">
        <v>1.4999999999999999E-2</v>
      </c>
      <c r="F1321" s="30" t="str">
        <f>IF(LEFT(Table2[[#This Row],[Time Period]],1)="Q","Quarterly","Annual")</f>
        <v>Annual</v>
      </c>
      <c r="G1321" s="28" t="s">
        <v>166</v>
      </c>
      <c r="H1321" s="28" t="s">
        <v>180</v>
      </c>
    </row>
    <row r="1322" spans="2:8" x14ac:dyDescent="0.25">
      <c r="B1322" s="28" t="s">
        <v>155</v>
      </c>
      <c r="C1322" s="28" t="s">
        <v>144</v>
      </c>
      <c r="D1322" s="28" t="s">
        <v>200</v>
      </c>
      <c r="E1322" s="1">
        <v>2.6000000000000002E-2</v>
      </c>
      <c r="F1322" s="30" t="str">
        <f>IF(LEFT(Table2[[#This Row],[Time Period]],1)="Q","Quarterly","Annual")</f>
        <v>Annual</v>
      </c>
      <c r="G1322" s="28" t="s">
        <v>166</v>
      </c>
      <c r="H1322" s="28" t="s">
        <v>180</v>
      </c>
    </row>
    <row r="1323" spans="2:8" x14ac:dyDescent="0.25">
      <c r="B1323" s="28" t="s">
        <v>155</v>
      </c>
      <c r="C1323" s="28" t="s">
        <v>201</v>
      </c>
      <c r="D1323" s="28" t="s">
        <v>200</v>
      </c>
      <c r="E1323" s="1">
        <v>6.0000000000000001E-3</v>
      </c>
      <c r="F1323" s="30" t="str">
        <f>IF(LEFT(Table2[[#This Row],[Time Period]],1)="Q","Quarterly","Annual")</f>
        <v>Annual</v>
      </c>
      <c r="G1323" s="28" t="s">
        <v>167</v>
      </c>
      <c r="H1323" s="28" t="s">
        <v>180</v>
      </c>
    </row>
    <row r="1324" spans="2:8" x14ac:dyDescent="0.25">
      <c r="B1324" s="28" t="s">
        <v>155</v>
      </c>
      <c r="C1324" s="28" t="s">
        <v>202</v>
      </c>
      <c r="D1324" s="28" t="s">
        <v>200</v>
      </c>
      <c r="E1324" s="1">
        <v>6.4000000000000001E-2</v>
      </c>
      <c r="F1324" s="30" t="str">
        <f>IF(LEFT(Table2[[#This Row],[Time Period]],1)="Q","Quarterly","Annual")</f>
        <v>Annual</v>
      </c>
      <c r="G1324" s="28" t="s">
        <v>167</v>
      </c>
      <c r="H1324" s="28" t="s">
        <v>180</v>
      </c>
    </row>
    <row r="1325" spans="2:8" x14ac:dyDescent="0.25">
      <c r="B1325" s="28" t="s">
        <v>155</v>
      </c>
      <c r="C1325" s="28" t="s">
        <v>203</v>
      </c>
      <c r="D1325" s="28" t="s">
        <v>200</v>
      </c>
      <c r="E1325" s="1">
        <v>0.16500000000000001</v>
      </c>
      <c r="F1325" s="30" t="str">
        <f>IF(LEFT(Table2[[#This Row],[Time Period]],1)="Q","Quarterly","Annual")</f>
        <v>Annual</v>
      </c>
      <c r="G1325" s="28" t="s">
        <v>167</v>
      </c>
      <c r="H1325" s="28" t="s">
        <v>180</v>
      </c>
    </row>
    <row r="1326" spans="2:8" x14ac:dyDescent="0.25">
      <c r="B1326" s="28" t="s">
        <v>155</v>
      </c>
      <c r="C1326" s="28" t="s">
        <v>204</v>
      </c>
      <c r="D1326" s="28" t="s">
        <v>200</v>
      </c>
      <c r="E1326" s="1">
        <v>0.25600000000000001</v>
      </c>
      <c r="F1326" s="30" t="str">
        <f>IF(LEFT(Table2[[#This Row],[Time Period]],1)="Q","Quarterly","Annual")</f>
        <v>Annual</v>
      </c>
      <c r="G1326" s="28" t="s">
        <v>167</v>
      </c>
      <c r="H1326" s="28" t="s">
        <v>180</v>
      </c>
    </row>
    <row r="1327" spans="2:8" x14ac:dyDescent="0.25">
      <c r="B1327" s="28" t="s">
        <v>155</v>
      </c>
      <c r="C1327" s="28" t="s">
        <v>205</v>
      </c>
      <c r="D1327" s="28" t="s">
        <v>200</v>
      </c>
      <c r="E1327" s="1">
        <v>0.34200000000000003</v>
      </c>
      <c r="F1327" s="30" t="str">
        <f>IF(LEFT(Table2[[#This Row],[Time Period]],1)="Q","Quarterly","Annual")</f>
        <v>Annual</v>
      </c>
      <c r="G1327" s="28" t="s">
        <v>167</v>
      </c>
      <c r="H1327" s="28" t="s">
        <v>180</v>
      </c>
    </row>
    <row r="1328" spans="2:8" x14ac:dyDescent="0.25">
      <c r="B1328" s="28" t="s">
        <v>155</v>
      </c>
      <c r="C1328" s="28" t="s">
        <v>206</v>
      </c>
      <c r="D1328" s="28" t="s">
        <v>200</v>
      </c>
      <c r="E1328" s="1">
        <v>0.36700000000000005</v>
      </c>
      <c r="F1328" s="30" t="str">
        <f>IF(LEFT(Table2[[#This Row],[Time Period]],1)="Q","Quarterly","Annual")</f>
        <v>Annual</v>
      </c>
      <c r="G1328" s="28" t="s">
        <v>167</v>
      </c>
      <c r="H1328" s="28" t="s">
        <v>180</v>
      </c>
    </row>
    <row r="1329" spans="2:8" x14ac:dyDescent="0.25">
      <c r="B1329" s="28" t="s">
        <v>155</v>
      </c>
      <c r="C1329" s="28" t="s">
        <v>207</v>
      </c>
      <c r="D1329" s="28" t="s">
        <v>200</v>
      </c>
      <c r="E1329" s="1">
        <v>0.374</v>
      </c>
      <c r="F1329" s="30" t="str">
        <f>IF(LEFT(Table2[[#This Row],[Time Period]],1)="Q","Quarterly","Annual")</f>
        <v>Annual</v>
      </c>
      <c r="G1329" s="28" t="s">
        <v>167</v>
      </c>
      <c r="H1329" s="28" t="s">
        <v>180</v>
      </c>
    </row>
    <row r="1330" spans="2:8" x14ac:dyDescent="0.25">
      <c r="B1330" s="28" t="s">
        <v>155</v>
      </c>
      <c r="C1330" s="28" t="s">
        <v>181</v>
      </c>
      <c r="D1330" s="28" t="s">
        <v>200</v>
      </c>
      <c r="E1330" s="1">
        <v>0.308</v>
      </c>
      <c r="F1330" s="30" t="str">
        <f>IF(LEFT(Table2[[#This Row],[Time Period]],1)="Q","Quarterly","Annual")</f>
        <v>Annual</v>
      </c>
      <c r="G1330" s="28" t="s">
        <v>167</v>
      </c>
      <c r="H1330" s="28" t="s">
        <v>180</v>
      </c>
    </row>
    <row r="1331" spans="2:8" x14ac:dyDescent="0.25">
      <c r="B1331" s="28" t="s">
        <v>155</v>
      </c>
      <c r="C1331" s="28" t="s">
        <v>133</v>
      </c>
      <c r="D1331" s="28" t="s">
        <v>200</v>
      </c>
      <c r="E1331" s="1">
        <v>0.23800000000000002</v>
      </c>
      <c r="F1331" s="30" t="str">
        <f>IF(LEFT(Table2[[#This Row],[Time Period]],1)="Q","Quarterly","Annual")</f>
        <v>Annual</v>
      </c>
      <c r="G1331" s="28" t="s">
        <v>167</v>
      </c>
      <c r="H1331" s="28" t="s">
        <v>180</v>
      </c>
    </row>
    <row r="1332" spans="2:8" x14ac:dyDescent="0.25">
      <c r="B1332" s="28" t="s">
        <v>155</v>
      </c>
      <c r="C1332" s="28" t="s">
        <v>136</v>
      </c>
      <c r="D1332" s="28" t="s">
        <v>200</v>
      </c>
      <c r="E1332" s="1">
        <v>0.249</v>
      </c>
      <c r="F1332" s="30" t="str">
        <f>IF(LEFT(Table2[[#This Row],[Time Period]],1)="Q","Quarterly","Annual")</f>
        <v>Annual</v>
      </c>
      <c r="G1332" s="28" t="s">
        <v>167</v>
      </c>
      <c r="H1332" s="28" t="s">
        <v>180</v>
      </c>
    </row>
    <row r="1333" spans="2:8" x14ac:dyDescent="0.25">
      <c r="B1333" s="28" t="s">
        <v>155</v>
      </c>
      <c r="C1333" s="28" t="s">
        <v>137</v>
      </c>
      <c r="D1333" s="28" t="s">
        <v>200</v>
      </c>
      <c r="E1333" s="1">
        <v>0.27699999999999997</v>
      </c>
      <c r="F1333" s="30" t="str">
        <f>IF(LEFT(Table2[[#This Row],[Time Period]],1)="Q","Quarterly","Annual")</f>
        <v>Annual</v>
      </c>
      <c r="G1333" s="28" t="s">
        <v>167</v>
      </c>
      <c r="H1333" s="28" t="s">
        <v>180</v>
      </c>
    </row>
    <row r="1334" spans="2:8" x14ac:dyDescent="0.25">
      <c r="B1334" s="28" t="s">
        <v>155</v>
      </c>
      <c r="C1334" s="28" t="s">
        <v>138</v>
      </c>
      <c r="D1334" s="28" t="s">
        <v>200</v>
      </c>
      <c r="E1334" s="1">
        <v>0.13300000000000001</v>
      </c>
      <c r="F1334" s="30" t="str">
        <f>IF(LEFT(Table2[[#This Row],[Time Period]],1)="Q","Quarterly","Annual")</f>
        <v>Annual</v>
      </c>
      <c r="G1334" s="28" t="s">
        <v>167</v>
      </c>
      <c r="H1334" s="28" t="s">
        <v>180</v>
      </c>
    </row>
    <row r="1335" spans="2:8" x14ac:dyDescent="0.25">
      <c r="B1335" s="28" t="s">
        <v>155</v>
      </c>
      <c r="C1335" s="28" t="s">
        <v>139</v>
      </c>
      <c r="D1335" s="28" t="s">
        <v>200</v>
      </c>
      <c r="E1335" s="1">
        <v>0.12300000000000001</v>
      </c>
      <c r="F1335" s="30" t="str">
        <f>IF(LEFT(Table2[[#This Row],[Time Period]],1)="Q","Quarterly","Annual")</f>
        <v>Annual</v>
      </c>
      <c r="G1335" s="28" t="s">
        <v>167</v>
      </c>
      <c r="H1335" s="28" t="s">
        <v>180</v>
      </c>
    </row>
    <row r="1336" spans="2:8" x14ac:dyDescent="0.25">
      <c r="B1336" s="28" t="s">
        <v>155</v>
      </c>
      <c r="C1336" s="28" t="s">
        <v>140</v>
      </c>
      <c r="D1336" s="28" t="s">
        <v>200</v>
      </c>
      <c r="E1336" s="1">
        <v>4.2000000000000003E-2</v>
      </c>
      <c r="F1336" s="30" t="str">
        <f>IF(LEFT(Table2[[#This Row],[Time Period]],1)="Q","Quarterly","Annual")</f>
        <v>Annual</v>
      </c>
      <c r="G1336" s="28" t="s">
        <v>167</v>
      </c>
      <c r="H1336" s="28" t="s">
        <v>180</v>
      </c>
    </row>
    <row r="1337" spans="2:8" x14ac:dyDescent="0.25">
      <c r="B1337" s="28" t="s">
        <v>155</v>
      </c>
      <c r="C1337" s="28" t="s">
        <v>141</v>
      </c>
      <c r="D1337" s="28" t="s">
        <v>200</v>
      </c>
      <c r="E1337" s="1">
        <v>4.4999999999999998E-2</v>
      </c>
      <c r="F1337" s="30" t="str">
        <f>IF(LEFT(Table2[[#This Row],[Time Period]],1)="Q","Quarterly","Annual")</f>
        <v>Annual</v>
      </c>
      <c r="G1337" s="28" t="s">
        <v>167</v>
      </c>
      <c r="H1337" s="28" t="s">
        <v>180</v>
      </c>
    </row>
    <row r="1338" spans="2:8" x14ac:dyDescent="0.25">
      <c r="B1338" s="28" t="s">
        <v>155</v>
      </c>
      <c r="C1338" s="28" t="s">
        <v>142</v>
      </c>
      <c r="D1338" s="28" t="s">
        <v>200</v>
      </c>
      <c r="E1338" s="1">
        <v>8.4000000000000005E-2</v>
      </c>
      <c r="F1338" s="30" t="str">
        <f>IF(LEFT(Table2[[#This Row],[Time Period]],1)="Q","Quarterly","Annual")</f>
        <v>Annual</v>
      </c>
      <c r="G1338" s="28" t="s">
        <v>167</v>
      </c>
      <c r="H1338" s="28" t="s">
        <v>180</v>
      </c>
    </row>
    <row r="1339" spans="2:8" x14ac:dyDescent="0.25">
      <c r="B1339" s="28" t="s">
        <v>155</v>
      </c>
      <c r="C1339" s="28" t="s">
        <v>143</v>
      </c>
      <c r="D1339" s="28" t="s">
        <v>200</v>
      </c>
      <c r="E1339" s="1">
        <v>9.8000000000000004E-2</v>
      </c>
      <c r="F1339" s="30" t="str">
        <f>IF(LEFT(Table2[[#This Row],[Time Period]],1)="Q","Quarterly","Annual")</f>
        <v>Annual</v>
      </c>
      <c r="G1339" s="28" t="s">
        <v>167</v>
      </c>
      <c r="H1339" s="28" t="s">
        <v>180</v>
      </c>
    </row>
    <row r="1340" spans="2:8" x14ac:dyDescent="0.25">
      <c r="B1340" s="28" t="s">
        <v>155</v>
      </c>
      <c r="C1340" s="28" t="s">
        <v>144</v>
      </c>
      <c r="D1340" s="28" t="s">
        <v>200</v>
      </c>
      <c r="E1340" s="1">
        <v>0.107</v>
      </c>
      <c r="F1340" s="30" t="str">
        <f>IF(LEFT(Table2[[#This Row],[Time Period]],1)="Q","Quarterly","Annual")</f>
        <v>Annual</v>
      </c>
      <c r="G1340" s="28" t="s">
        <v>167</v>
      </c>
      <c r="H1340" s="28" t="s">
        <v>180</v>
      </c>
    </row>
    <row r="1341" spans="2:8" x14ac:dyDescent="0.25">
      <c r="B1341" s="28" t="s">
        <v>155</v>
      </c>
      <c r="C1341" s="28" t="s">
        <v>201</v>
      </c>
      <c r="D1341" s="28" t="s">
        <v>200</v>
      </c>
      <c r="E1341" s="1">
        <v>-0.39399999999999996</v>
      </c>
      <c r="F1341" s="30" t="str">
        <f>IF(LEFT(Table2[[#This Row],[Time Period]],1)="Q","Quarterly","Annual")</f>
        <v>Annual</v>
      </c>
      <c r="G1341" s="28" t="s">
        <v>208</v>
      </c>
      <c r="H1341" s="28" t="s">
        <v>180</v>
      </c>
    </row>
    <row r="1342" spans="2:8" x14ac:dyDescent="0.25">
      <c r="B1342" s="28" t="s">
        <v>155</v>
      </c>
      <c r="C1342" s="28" t="s">
        <v>202</v>
      </c>
      <c r="D1342" s="28" t="s">
        <v>200</v>
      </c>
      <c r="E1342" s="1">
        <v>2.5000000000000001E-2</v>
      </c>
      <c r="F1342" s="30" t="str">
        <f>IF(LEFT(Table2[[#This Row],[Time Period]],1)="Q","Quarterly","Annual")</f>
        <v>Annual</v>
      </c>
      <c r="G1342" s="28" t="s">
        <v>208</v>
      </c>
      <c r="H1342" s="28" t="s">
        <v>180</v>
      </c>
    </row>
    <row r="1343" spans="2:8" x14ac:dyDescent="0.25">
      <c r="B1343" s="28" t="s">
        <v>155</v>
      </c>
      <c r="C1343" s="28" t="s">
        <v>203</v>
      </c>
      <c r="D1343" s="28" t="s">
        <v>200</v>
      </c>
      <c r="E1343" s="1">
        <v>9.1999999999999998E-2</v>
      </c>
      <c r="F1343" s="30" t="str">
        <f>IF(LEFT(Table2[[#This Row],[Time Period]],1)="Q","Quarterly","Annual")</f>
        <v>Annual</v>
      </c>
      <c r="G1343" s="28" t="s">
        <v>208</v>
      </c>
      <c r="H1343" s="28" t="s">
        <v>180</v>
      </c>
    </row>
    <row r="1344" spans="2:8" x14ac:dyDescent="0.25">
      <c r="B1344" s="28" t="s">
        <v>155</v>
      </c>
      <c r="C1344" s="28" t="s">
        <v>204</v>
      </c>
      <c r="D1344" s="28" t="s">
        <v>200</v>
      </c>
      <c r="E1344" s="1">
        <v>0.20399999999999999</v>
      </c>
      <c r="F1344" s="30" t="str">
        <f>IF(LEFT(Table2[[#This Row],[Time Period]],1)="Q","Quarterly","Annual")</f>
        <v>Annual</v>
      </c>
      <c r="G1344" s="28" t="s">
        <v>208</v>
      </c>
      <c r="H1344" s="28" t="s">
        <v>180</v>
      </c>
    </row>
    <row r="1345" spans="2:8" x14ac:dyDescent="0.25">
      <c r="B1345" s="28" t="s">
        <v>155</v>
      </c>
      <c r="C1345" s="28" t="s">
        <v>205</v>
      </c>
      <c r="D1345" s="28" t="s">
        <v>200</v>
      </c>
      <c r="E1345" s="1">
        <v>3.6000000000000004E-2</v>
      </c>
      <c r="F1345" s="30" t="str">
        <f>IF(LEFT(Table2[[#This Row],[Time Period]],1)="Q","Quarterly","Annual")</f>
        <v>Annual</v>
      </c>
      <c r="G1345" s="28" t="s">
        <v>208</v>
      </c>
      <c r="H1345" s="28" t="s">
        <v>180</v>
      </c>
    </row>
    <row r="1346" spans="2:8" x14ac:dyDescent="0.25">
      <c r="B1346" s="28" t="s">
        <v>155</v>
      </c>
      <c r="C1346" s="28" t="s">
        <v>206</v>
      </c>
      <c r="D1346" s="28" t="s">
        <v>200</v>
      </c>
      <c r="E1346" s="1">
        <v>0.16200000000000001</v>
      </c>
      <c r="F1346" s="30" t="str">
        <f>IF(LEFT(Table2[[#This Row],[Time Period]],1)="Q","Quarterly","Annual")</f>
        <v>Annual</v>
      </c>
      <c r="G1346" s="28" t="s">
        <v>208</v>
      </c>
      <c r="H1346" s="28" t="s">
        <v>180</v>
      </c>
    </row>
    <row r="1347" spans="2:8" x14ac:dyDescent="0.25">
      <c r="B1347" s="28" t="s">
        <v>155</v>
      </c>
      <c r="C1347" s="28" t="s">
        <v>207</v>
      </c>
      <c r="D1347" s="28" t="s">
        <v>200</v>
      </c>
      <c r="E1347" s="1">
        <v>0.154</v>
      </c>
      <c r="F1347" s="30" t="str">
        <f>IF(LEFT(Table2[[#This Row],[Time Period]],1)="Q","Quarterly","Annual")</f>
        <v>Annual</v>
      </c>
      <c r="G1347" s="28" t="s">
        <v>208</v>
      </c>
      <c r="H1347" s="28" t="s">
        <v>180</v>
      </c>
    </row>
    <row r="1348" spans="2:8" x14ac:dyDescent="0.25">
      <c r="B1348" s="28" t="s">
        <v>155</v>
      </c>
      <c r="C1348" s="28" t="s">
        <v>181</v>
      </c>
      <c r="D1348" s="28" t="s">
        <v>200</v>
      </c>
      <c r="E1348" s="1">
        <v>0.10400000000000001</v>
      </c>
      <c r="F1348" s="30" t="str">
        <f>IF(LEFT(Table2[[#This Row],[Time Period]],1)="Q","Quarterly","Annual")</f>
        <v>Annual</v>
      </c>
      <c r="G1348" s="28" t="s">
        <v>208</v>
      </c>
      <c r="H1348" s="28" t="s">
        <v>180</v>
      </c>
    </row>
    <row r="1349" spans="2:8" x14ac:dyDescent="0.25">
      <c r="B1349" s="28" t="s">
        <v>155</v>
      </c>
      <c r="C1349" s="28" t="s">
        <v>133</v>
      </c>
      <c r="D1349" s="28" t="s">
        <v>200</v>
      </c>
      <c r="E1349" s="1">
        <v>0.16899999999999998</v>
      </c>
      <c r="F1349" s="30" t="str">
        <f>IF(LEFT(Table2[[#This Row],[Time Period]],1)="Q","Quarterly","Annual")</f>
        <v>Annual</v>
      </c>
      <c r="G1349" s="28" t="s">
        <v>208</v>
      </c>
      <c r="H1349" s="28" t="s">
        <v>180</v>
      </c>
    </row>
    <row r="1350" spans="2:8" x14ac:dyDescent="0.25">
      <c r="B1350" s="28" t="s">
        <v>155</v>
      </c>
      <c r="C1350" s="28" t="s">
        <v>136</v>
      </c>
      <c r="D1350" s="28" t="s">
        <v>200</v>
      </c>
      <c r="E1350" s="1">
        <v>0.09</v>
      </c>
      <c r="F1350" s="30" t="str">
        <f>IF(LEFT(Table2[[#This Row],[Time Period]],1)="Q","Quarterly","Annual")</f>
        <v>Annual</v>
      </c>
      <c r="G1350" s="28" t="s">
        <v>208</v>
      </c>
      <c r="H1350" s="28" t="s">
        <v>180</v>
      </c>
    </row>
    <row r="1351" spans="2:8" x14ac:dyDescent="0.25">
      <c r="B1351" s="28" t="s">
        <v>155</v>
      </c>
      <c r="C1351" s="28" t="s">
        <v>137</v>
      </c>
      <c r="D1351" s="28" t="s">
        <v>200</v>
      </c>
      <c r="E1351" s="1">
        <v>0.113</v>
      </c>
      <c r="F1351" s="30" t="str">
        <f>IF(LEFT(Table2[[#This Row],[Time Period]],1)="Q","Quarterly","Annual")</f>
        <v>Annual</v>
      </c>
      <c r="G1351" s="28" t="s">
        <v>208</v>
      </c>
      <c r="H1351" s="28" t="s">
        <v>180</v>
      </c>
    </row>
    <row r="1352" spans="2:8" x14ac:dyDescent="0.25">
      <c r="B1352" s="28" t="s">
        <v>155</v>
      </c>
      <c r="C1352" s="28" t="s">
        <v>138</v>
      </c>
      <c r="D1352" s="28" t="s">
        <v>200</v>
      </c>
      <c r="E1352" s="1">
        <v>0.13100000000000001</v>
      </c>
      <c r="F1352" s="30" t="str">
        <f>IF(LEFT(Table2[[#This Row],[Time Period]],1)="Q","Quarterly","Annual")</f>
        <v>Annual</v>
      </c>
      <c r="G1352" s="28" t="s">
        <v>208</v>
      </c>
      <c r="H1352" s="28" t="s">
        <v>180</v>
      </c>
    </row>
    <row r="1353" spans="2:8" x14ac:dyDescent="0.25">
      <c r="B1353" s="28" t="s">
        <v>155</v>
      </c>
      <c r="C1353" s="28" t="s">
        <v>139</v>
      </c>
      <c r="D1353" s="28" t="s">
        <v>200</v>
      </c>
      <c r="E1353" s="1">
        <v>0.13800000000000001</v>
      </c>
      <c r="F1353" s="30" t="str">
        <f>IF(LEFT(Table2[[#This Row],[Time Period]],1)="Q","Quarterly","Annual")</f>
        <v>Annual</v>
      </c>
      <c r="G1353" s="28" t="s">
        <v>208</v>
      </c>
      <c r="H1353" s="28" t="s">
        <v>180</v>
      </c>
    </row>
    <row r="1354" spans="2:8" x14ac:dyDescent="0.25">
      <c r="B1354" s="28" t="s">
        <v>155</v>
      </c>
      <c r="C1354" s="28" t="s">
        <v>140</v>
      </c>
      <c r="D1354" s="28" t="s">
        <v>200</v>
      </c>
      <c r="E1354" s="1">
        <v>0.155</v>
      </c>
      <c r="F1354" s="30" t="str">
        <f>IF(LEFT(Table2[[#This Row],[Time Period]],1)="Q","Quarterly","Annual")</f>
        <v>Annual</v>
      </c>
      <c r="G1354" s="28" t="s">
        <v>208</v>
      </c>
      <c r="H1354" s="28" t="s">
        <v>180</v>
      </c>
    </row>
    <row r="1355" spans="2:8" x14ac:dyDescent="0.25">
      <c r="B1355" s="28" t="s">
        <v>155</v>
      </c>
      <c r="C1355" s="28" t="s">
        <v>141</v>
      </c>
      <c r="D1355" s="28" t="s">
        <v>200</v>
      </c>
      <c r="E1355" s="1">
        <v>0.10800000000000001</v>
      </c>
      <c r="F1355" s="30" t="str">
        <f>IF(LEFT(Table2[[#This Row],[Time Period]],1)="Q","Quarterly","Annual")</f>
        <v>Annual</v>
      </c>
      <c r="G1355" s="28" t="s">
        <v>208</v>
      </c>
      <c r="H1355" s="28" t="s">
        <v>180</v>
      </c>
    </row>
    <row r="1356" spans="2:8" x14ac:dyDescent="0.25">
      <c r="B1356" s="28" t="s">
        <v>155</v>
      </c>
      <c r="C1356" s="28" t="s">
        <v>142</v>
      </c>
      <c r="D1356" s="28" t="s">
        <v>200</v>
      </c>
      <c r="E1356" s="1">
        <v>7.0999999999999994E-2</v>
      </c>
      <c r="F1356" s="30" t="str">
        <f>IF(LEFT(Table2[[#This Row],[Time Period]],1)="Q","Quarterly","Annual")</f>
        <v>Annual</v>
      </c>
      <c r="G1356" s="28" t="s">
        <v>208</v>
      </c>
      <c r="H1356" s="28" t="s">
        <v>180</v>
      </c>
    </row>
    <row r="1357" spans="2:8" x14ac:dyDescent="0.25">
      <c r="B1357" s="28" t="s">
        <v>155</v>
      </c>
      <c r="C1357" s="28" t="s">
        <v>143</v>
      </c>
      <c r="D1357" s="28" t="s">
        <v>200</v>
      </c>
      <c r="E1357" s="1">
        <v>8.3000000000000004E-2</v>
      </c>
      <c r="F1357" s="30" t="str">
        <f>IF(LEFT(Table2[[#This Row],[Time Period]],1)="Q","Quarterly","Annual")</f>
        <v>Annual</v>
      </c>
      <c r="G1357" s="28" t="s">
        <v>208</v>
      </c>
      <c r="H1357" s="28" t="s">
        <v>180</v>
      </c>
    </row>
    <row r="1358" spans="2:8" x14ac:dyDescent="0.25">
      <c r="B1358" s="28" t="s">
        <v>155</v>
      </c>
      <c r="C1358" s="28" t="s">
        <v>144</v>
      </c>
      <c r="D1358" s="28" t="s">
        <v>200</v>
      </c>
      <c r="E1358" s="1">
        <v>9.1999999999999998E-2</v>
      </c>
      <c r="F1358" s="30" t="str">
        <f>IF(LEFT(Table2[[#This Row],[Time Period]],1)="Q","Quarterly","Annual")</f>
        <v>Annual</v>
      </c>
      <c r="G1358" s="28" t="s">
        <v>208</v>
      </c>
      <c r="H1358" s="28" t="s">
        <v>180</v>
      </c>
    </row>
    <row r="1359" spans="2:8" x14ac:dyDescent="0.25">
      <c r="B1359" s="28" t="s">
        <v>155</v>
      </c>
      <c r="C1359" s="28" t="s">
        <v>201</v>
      </c>
      <c r="D1359" s="28" t="s">
        <v>200</v>
      </c>
      <c r="E1359" s="1">
        <v>0.24199999999999999</v>
      </c>
      <c r="F1359" s="30" t="str">
        <f>IF(LEFT(Table2[[#This Row],[Time Period]],1)="Q","Quarterly","Annual")</f>
        <v>Annual</v>
      </c>
      <c r="G1359" s="28" t="s">
        <v>169</v>
      </c>
      <c r="H1359" s="28" t="s">
        <v>180</v>
      </c>
    </row>
    <row r="1360" spans="2:8" x14ac:dyDescent="0.25">
      <c r="B1360" s="28" t="s">
        <v>155</v>
      </c>
      <c r="C1360" s="28" t="s">
        <v>202</v>
      </c>
      <c r="D1360" s="28" t="s">
        <v>200</v>
      </c>
      <c r="E1360" s="1">
        <v>0.33100000000000002</v>
      </c>
      <c r="F1360" s="30" t="str">
        <f>IF(LEFT(Table2[[#This Row],[Time Period]],1)="Q","Quarterly","Annual")</f>
        <v>Annual</v>
      </c>
      <c r="G1360" s="28" t="s">
        <v>169</v>
      </c>
      <c r="H1360" s="28" t="s">
        <v>180</v>
      </c>
    </row>
    <row r="1361" spans="2:17" x14ac:dyDescent="0.25">
      <c r="B1361" s="28" t="s">
        <v>155</v>
      </c>
      <c r="C1361" s="28" t="s">
        <v>203</v>
      </c>
      <c r="D1361" s="28" t="s">
        <v>200</v>
      </c>
      <c r="E1361" s="1">
        <v>0.316</v>
      </c>
      <c r="F1361" s="30" t="str">
        <f>IF(LEFT(Table2[[#This Row],[Time Period]],1)="Q","Quarterly","Annual")</f>
        <v>Annual</v>
      </c>
      <c r="G1361" s="28" t="s">
        <v>169</v>
      </c>
      <c r="H1361" s="28" t="s">
        <v>180</v>
      </c>
    </row>
    <row r="1362" spans="2:17" x14ac:dyDescent="0.25">
      <c r="B1362" s="28" t="s">
        <v>155</v>
      </c>
      <c r="C1362" s="28" t="s">
        <v>204</v>
      </c>
      <c r="D1362" s="28" t="s">
        <v>200</v>
      </c>
      <c r="E1362" s="1">
        <v>0.28800000000000003</v>
      </c>
      <c r="F1362" s="30" t="str">
        <f>IF(LEFT(Table2[[#This Row],[Time Period]],1)="Q","Quarterly","Annual")</f>
        <v>Annual</v>
      </c>
      <c r="G1362" s="28" t="s">
        <v>169</v>
      </c>
      <c r="H1362" s="28" t="s">
        <v>180</v>
      </c>
    </row>
    <row r="1363" spans="2:17" x14ac:dyDescent="0.25">
      <c r="B1363" s="28" t="s">
        <v>155</v>
      </c>
      <c r="C1363" s="28" t="s">
        <v>205</v>
      </c>
      <c r="D1363" s="28" t="s">
        <v>200</v>
      </c>
      <c r="E1363" s="1">
        <v>0.312</v>
      </c>
      <c r="F1363" s="30" t="str">
        <f>IF(LEFT(Table2[[#This Row],[Time Period]],1)="Q","Quarterly","Annual")</f>
        <v>Annual</v>
      </c>
      <c r="G1363" s="28" t="s">
        <v>169</v>
      </c>
      <c r="H1363" s="28" t="s">
        <v>180</v>
      </c>
      <c r="Q1363" s="32"/>
    </row>
    <row r="1364" spans="2:17" x14ac:dyDescent="0.25">
      <c r="B1364" s="28" t="s">
        <v>155</v>
      </c>
      <c r="C1364" s="28" t="s">
        <v>206</v>
      </c>
      <c r="D1364" s="28" t="s">
        <v>200</v>
      </c>
      <c r="E1364" s="1">
        <v>0.34</v>
      </c>
      <c r="F1364" s="30" t="str">
        <f>IF(LEFT(Table2[[#This Row],[Time Period]],1)="Q","Quarterly","Annual")</f>
        <v>Annual</v>
      </c>
      <c r="G1364" s="28" t="s">
        <v>169</v>
      </c>
      <c r="H1364" s="28" t="s">
        <v>180</v>
      </c>
      <c r="Q1364" s="32"/>
    </row>
    <row r="1365" spans="2:17" x14ac:dyDescent="0.25">
      <c r="B1365" s="28" t="s">
        <v>155</v>
      </c>
      <c r="C1365" s="28" t="s">
        <v>207</v>
      </c>
      <c r="D1365" s="28" t="s">
        <v>200</v>
      </c>
      <c r="E1365" s="1">
        <v>0.33200000000000002</v>
      </c>
      <c r="F1365" s="30" t="str">
        <f>IF(LEFT(Table2[[#This Row],[Time Period]],1)="Q","Quarterly","Annual")</f>
        <v>Annual</v>
      </c>
      <c r="G1365" s="28" t="s">
        <v>169</v>
      </c>
      <c r="H1365" s="28" t="s">
        <v>180</v>
      </c>
      <c r="Q1365" s="32"/>
    </row>
    <row r="1366" spans="2:17" x14ac:dyDescent="0.25">
      <c r="B1366" s="28" t="s">
        <v>155</v>
      </c>
      <c r="C1366" s="28" t="s">
        <v>181</v>
      </c>
      <c r="D1366" s="28" t="s">
        <v>200</v>
      </c>
      <c r="E1366" s="1">
        <v>0.30499999999999999</v>
      </c>
      <c r="F1366" s="30" t="str">
        <f>IF(LEFT(Table2[[#This Row],[Time Period]],1)="Q","Quarterly","Annual")</f>
        <v>Annual</v>
      </c>
      <c r="G1366" s="28" t="s">
        <v>169</v>
      </c>
      <c r="H1366" s="28" t="s">
        <v>180</v>
      </c>
      <c r="Q1366" s="32"/>
    </row>
    <row r="1367" spans="2:17" x14ac:dyDescent="0.25">
      <c r="B1367" s="28" t="s">
        <v>155</v>
      </c>
      <c r="C1367" s="28" t="s">
        <v>133</v>
      </c>
      <c r="D1367" s="28" t="s">
        <v>200</v>
      </c>
      <c r="E1367" s="1">
        <v>0.34299999999999997</v>
      </c>
      <c r="F1367" s="30" t="str">
        <f>IF(LEFT(Table2[[#This Row],[Time Period]],1)="Q","Quarterly","Annual")</f>
        <v>Annual</v>
      </c>
      <c r="G1367" s="28" t="s">
        <v>169</v>
      </c>
      <c r="H1367" s="28" t="s">
        <v>180</v>
      </c>
      <c r="Q1367" s="32"/>
    </row>
    <row r="1368" spans="2:17" x14ac:dyDescent="0.25">
      <c r="B1368" s="28" t="s">
        <v>155</v>
      </c>
      <c r="C1368" s="28" t="s">
        <v>136</v>
      </c>
      <c r="D1368" s="28" t="s">
        <v>200</v>
      </c>
      <c r="E1368" s="1">
        <v>0.36200000000000004</v>
      </c>
      <c r="F1368" s="30" t="str">
        <f>IF(LEFT(Table2[[#This Row],[Time Period]],1)="Q","Quarterly","Annual")</f>
        <v>Annual</v>
      </c>
      <c r="G1368" s="28" t="s">
        <v>169</v>
      </c>
      <c r="H1368" s="28" t="s">
        <v>180</v>
      </c>
      <c r="Q1368" s="32"/>
    </row>
    <row r="1369" spans="2:17" x14ac:dyDescent="0.25">
      <c r="B1369" s="28" t="s">
        <v>155</v>
      </c>
      <c r="C1369" s="28" t="s">
        <v>137</v>
      </c>
      <c r="D1369" s="28" t="s">
        <v>200</v>
      </c>
      <c r="E1369" s="1">
        <v>0.371</v>
      </c>
      <c r="F1369" s="30" t="str">
        <f>IF(LEFT(Table2[[#This Row],[Time Period]],1)="Q","Quarterly","Annual")</f>
        <v>Annual</v>
      </c>
      <c r="G1369" s="28" t="s">
        <v>169</v>
      </c>
      <c r="H1369" s="28" t="s">
        <v>180</v>
      </c>
      <c r="Q1369" s="32"/>
    </row>
    <row r="1370" spans="2:17" x14ac:dyDescent="0.25">
      <c r="B1370" s="28" t="s">
        <v>155</v>
      </c>
      <c r="C1370" s="28" t="s">
        <v>138</v>
      </c>
      <c r="D1370" s="28" t="s">
        <v>200</v>
      </c>
      <c r="E1370" s="1">
        <v>0.36200000000000004</v>
      </c>
      <c r="F1370" s="30" t="str">
        <f>IF(LEFT(Table2[[#This Row],[Time Period]],1)="Q","Quarterly","Annual")</f>
        <v>Annual</v>
      </c>
      <c r="G1370" s="28" t="s">
        <v>169</v>
      </c>
      <c r="H1370" s="28" t="s">
        <v>180</v>
      </c>
      <c r="Q1370" s="32"/>
    </row>
    <row r="1371" spans="2:17" x14ac:dyDescent="0.25">
      <c r="B1371" s="28" t="s">
        <v>155</v>
      </c>
      <c r="C1371" s="28" t="s">
        <v>139</v>
      </c>
      <c r="D1371" s="28" t="s">
        <v>200</v>
      </c>
      <c r="E1371" s="1">
        <v>0.27899999999999997</v>
      </c>
      <c r="F1371" s="30" t="str">
        <f>IF(LEFT(Table2[[#This Row],[Time Period]],1)="Q","Quarterly","Annual")</f>
        <v>Annual</v>
      </c>
      <c r="G1371" s="28" t="s">
        <v>169</v>
      </c>
      <c r="H1371" s="28" t="s">
        <v>180</v>
      </c>
      <c r="Q1371" s="32"/>
    </row>
    <row r="1372" spans="2:17" x14ac:dyDescent="0.25">
      <c r="B1372" s="28" t="s">
        <v>155</v>
      </c>
      <c r="C1372" s="28" t="s">
        <v>140</v>
      </c>
      <c r="D1372" s="28" t="s">
        <v>200</v>
      </c>
      <c r="E1372" s="1">
        <v>0.25900000000000001</v>
      </c>
      <c r="F1372" s="30" t="str">
        <f>IF(LEFT(Table2[[#This Row],[Time Period]],1)="Q","Quarterly","Annual")</f>
        <v>Annual</v>
      </c>
      <c r="G1372" s="28" t="s">
        <v>169</v>
      </c>
      <c r="H1372" s="28" t="s">
        <v>180</v>
      </c>
      <c r="Q1372" s="32"/>
    </row>
    <row r="1373" spans="2:17" x14ac:dyDescent="0.25">
      <c r="B1373" s="28" t="s">
        <v>155</v>
      </c>
      <c r="C1373" s="28" t="s">
        <v>141</v>
      </c>
      <c r="D1373" s="28" t="s">
        <v>200</v>
      </c>
      <c r="E1373" s="1">
        <v>0.24199999999999999</v>
      </c>
      <c r="F1373" s="30" t="str">
        <f>IF(LEFT(Table2[[#This Row],[Time Period]],1)="Q","Quarterly","Annual")</f>
        <v>Annual</v>
      </c>
      <c r="G1373" s="28" t="s">
        <v>169</v>
      </c>
      <c r="H1373" s="28" t="s">
        <v>180</v>
      </c>
      <c r="Q1373" s="32"/>
    </row>
    <row r="1374" spans="2:17" x14ac:dyDescent="0.25">
      <c r="B1374" s="28" t="s">
        <v>155</v>
      </c>
      <c r="C1374" s="28" t="s">
        <v>142</v>
      </c>
      <c r="D1374" s="28" t="s">
        <v>200</v>
      </c>
      <c r="E1374" s="1">
        <v>0.25900000000000001</v>
      </c>
      <c r="F1374" s="30" t="str">
        <f>IF(LEFT(Table2[[#This Row],[Time Period]],1)="Q","Quarterly","Annual")</f>
        <v>Annual</v>
      </c>
      <c r="G1374" s="28" t="s">
        <v>169</v>
      </c>
      <c r="H1374" s="28" t="s">
        <v>180</v>
      </c>
      <c r="Q1374" s="32"/>
    </row>
    <row r="1375" spans="2:17" x14ac:dyDescent="0.25">
      <c r="B1375" s="28" t="s">
        <v>155</v>
      </c>
      <c r="C1375" s="28" t="s">
        <v>143</v>
      </c>
      <c r="D1375" s="28" t="s">
        <v>200</v>
      </c>
      <c r="E1375" s="1">
        <v>0.28199999999999997</v>
      </c>
      <c r="F1375" s="30" t="str">
        <f>IF(LEFT(Table2[[#This Row],[Time Period]],1)="Q","Quarterly","Annual")</f>
        <v>Annual</v>
      </c>
      <c r="G1375" s="28" t="s">
        <v>169</v>
      </c>
      <c r="H1375" s="28" t="s">
        <v>180</v>
      </c>
      <c r="Q1375" s="32"/>
    </row>
    <row r="1376" spans="2:17" x14ac:dyDescent="0.25">
      <c r="B1376" s="28" t="s">
        <v>155</v>
      </c>
      <c r="C1376" s="28" t="s">
        <v>144</v>
      </c>
      <c r="D1376" s="28" t="s">
        <v>200</v>
      </c>
      <c r="E1376" s="1">
        <v>0.29299999999999998</v>
      </c>
      <c r="F1376" s="30" t="str">
        <f>IF(LEFT(Table2[[#This Row],[Time Period]],1)="Q","Quarterly","Annual")</f>
        <v>Annual</v>
      </c>
      <c r="G1376" s="28" t="s">
        <v>169</v>
      </c>
      <c r="H1376" s="28" t="s">
        <v>180</v>
      </c>
      <c r="Q1376" s="32"/>
    </row>
    <row r="1377" spans="2:18" x14ac:dyDescent="0.25">
      <c r="B1377" s="28" t="s">
        <v>155</v>
      </c>
      <c r="C1377" s="28" t="s">
        <v>201</v>
      </c>
      <c r="D1377" s="28" t="s">
        <v>173</v>
      </c>
      <c r="E1377" s="29">
        <v>1634.9499999999998</v>
      </c>
      <c r="F1377" s="30" t="str">
        <f>IF(LEFT(Table2[[#This Row],[Time Period]],1)="Q","Quarterly","Annual")</f>
        <v>Annual</v>
      </c>
      <c r="G1377" s="28" t="s">
        <v>165</v>
      </c>
      <c r="H1377" s="28" t="s">
        <v>179</v>
      </c>
      <c r="Q1377" s="32"/>
    </row>
    <row r="1378" spans="2:18" x14ac:dyDescent="0.25">
      <c r="B1378" s="28" t="s">
        <v>155</v>
      </c>
      <c r="C1378" s="28" t="s">
        <v>202</v>
      </c>
      <c r="D1378" s="28" t="s">
        <v>173</v>
      </c>
      <c r="E1378" s="29">
        <v>1706.6999999999998</v>
      </c>
      <c r="F1378" s="30" t="str">
        <f>IF(LEFT(Table2[[#This Row],[Time Period]],1)="Q","Quarterly","Annual")</f>
        <v>Annual</v>
      </c>
      <c r="G1378" s="28" t="s">
        <v>165</v>
      </c>
      <c r="H1378" s="28" t="s">
        <v>179</v>
      </c>
      <c r="Q1378" s="32"/>
    </row>
    <row r="1379" spans="2:18" x14ac:dyDescent="0.25">
      <c r="B1379" s="28" t="s">
        <v>155</v>
      </c>
      <c r="C1379" s="28" t="s">
        <v>203</v>
      </c>
      <c r="D1379" s="28" t="s">
        <v>173</v>
      </c>
      <c r="E1379" s="29">
        <v>1658.94</v>
      </c>
      <c r="F1379" s="30" t="str">
        <f>IF(LEFT(Table2[[#This Row],[Time Period]],1)="Q","Quarterly","Annual")</f>
        <v>Annual</v>
      </c>
      <c r="G1379" s="28" t="s">
        <v>165</v>
      </c>
      <c r="H1379" s="28" t="s">
        <v>179</v>
      </c>
      <c r="Q1379" s="32"/>
    </row>
    <row r="1380" spans="2:18" x14ac:dyDescent="0.25">
      <c r="B1380" s="28" t="s">
        <v>155</v>
      </c>
      <c r="C1380" s="28" t="s">
        <v>204</v>
      </c>
      <c r="D1380" s="28" t="s">
        <v>173</v>
      </c>
      <c r="E1380" s="29">
        <v>1335.32</v>
      </c>
      <c r="F1380" s="30" t="str">
        <f>IF(LEFT(Table2[[#This Row],[Time Period]],1)="Q","Quarterly","Annual")</f>
        <v>Annual</v>
      </c>
      <c r="G1380" s="28" t="s">
        <v>165</v>
      </c>
      <c r="H1380" s="28" t="s">
        <v>179</v>
      </c>
      <c r="Q1380" s="32"/>
    </row>
    <row r="1381" spans="2:18" x14ac:dyDescent="0.25">
      <c r="B1381" s="28" t="s">
        <v>155</v>
      </c>
      <c r="C1381" s="28" t="s">
        <v>205</v>
      </c>
      <c r="D1381" s="28" t="s">
        <v>173</v>
      </c>
      <c r="E1381" s="29">
        <v>1566.2999999999997</v>
      </c>
      <c r="F1381" s="30" t="str">
        <f>IF(LEFT(Table2[[#This Row],[Time Period]],1)="Q","Quarterly","Annual")</f>
        <v>Annual</v>
      </c>
      <c r="G1381" s="28" t="s">
        <v>165</v>
      </c>
      <c r="H1381" s="28" t="s">
        <v>179</v>
      </c>
      <c r="R1381" s="32"/>
    </row>
    <row r="1382" spans="2:18" x14ac:dyDescent="0.25">
      <c r="B1382" s="28" t="s">
        <v>155</v>
      </c>
      <c r="C1382" s="28" t="s">
        <v>206</v>
      </c>
      <c r="D1382" s="28" t="s">
        <v>173</v>
      </c>
      <c r="E1382" s="29">
        <v>2114.25</v>
      </c>
      <c r="F1382" s="30" t="str">
        <f>IF(LEFT(Table2[[#This Row],[Time Period]],1)="Q","Quarterly","Annual")</f>
        <v>Annual</v>
      </c>
      <c r="G1382" s="28" t="s">
        <v>165</v>
      </c>
      <c r="H1382" s="28" t="s">
        <v>179</v>
      </c>
      <c r="R1382" s="32"/>
    </row>
    <row r="1383" spans="2:18" x14ac:dyDescent="0.25">
      <c r="B1383" s="28" t="s">
        <v>155</v>
      </c>
      <c r="C1383" s="28" t="s">
        <v>207</v>
      </c>
      <c r="D1383" s="28" t="s">
        <v>173</v>
      </c>
      <c r="E1383" s="29">
        <v>2481.29</v>
      </c>
      <c r="F1383" s="30" t="str">
        <f>IF(LEFT(Table2[[#This Row],[Time Period]],1)="Q","Quarterly","Annual")</f>
        <v>Annual</v>
      </c>
      <c r="G1383" s="28" t="s">
        <v>165</v>
      </c>
      <c r="H1383" s="28" t="s">
        <v>179</v>
      </c>
      <c r="R1383" s="32"/>
    </row>
    <row r="1384" spans="2:18" x14ac:dyDescent="0.25">
      <c r="B1384" s="28" t="s">
        <v>155</v>
      </c>
      <c r="C1384" s="28" t="s">
        <v>181</v>
      </c>
      <c r="D1384" s="28" t="s">
        <v>173</v>
      </c>
      <c r="E1384" s="29">
        <v>3278.9500000000007</v>
      </c>
      <c r="F1384" s="30" t="str">
        <f>IF(LEFT(Table2[[#This Row],[Time Period]],1)="Q","Quarterly","Annual")</f>
        <v>Annual</v>
      </c>
      <c r="G1384" s="28" t="s">
        <v>165</v>
      </c>
      <c r="H1384" s="28" t="s">
        <v>179</v>
      </c>
      <c r="R1384" s="32"/>
    </row>
    <row r="1385" spans="2:18" x14ac:dyDescent="0.25">
      <c r="B1385" s="28" t="s">
        <v>155</v>
      </c>
      <c r="C1385" s="28" t="s">
        <v>133</v>
      </c>
      <c r="D1385" s="28" t="s">
        <v>173</v>
      </c>
      <c r="E1385" s="29">
        <v>3067</v>
      </c>
      <c r="F1385" s="30" t="str">
        <f>IF(LEFT(Table2[[#This Row],[Time Period]],1)="Q","Quarterly","Annual")</f>
        <v>Annual</v>
      </c>
      <c r="G1385" s="28" t="s">
        <v>165</v>
      </c>
      <c r="H1385" s="28" t="s">
        <v>179</v>
      </c>
      <c r="R1385" s="32"/>
    </row>
    <row r="1386" spans="2:18" x14ac:dyDescent="0.25">
      <c r="B1386" s="28" t="s">
        <v>155</v>
      </c>
      <c r="C1386" s="28" t="s">
        <v>136</v>
      </c>
      <c r="D1386" s="28" t="s">
        <v>173</v>
      </c>
      <c r="E1386" s="29">
        <v>3293</v>
      </c>
      <c r="F1386" s="30" t="str">
        <f>IF(LEFT(Table2[[#This Row],[Time Period]],1)="Q","Quarterly","Annual")</f>
        <v>Annual</v>
      </c>
      <c r="G1386" s="28" t="s">
        <v>165</v>
      </c>
      <c r="H1386" s="28" t="s">
        <v>179</v>
      </c>
      <c r="R1386" s="32"/>
    </row>
    <row r="1387" spans="2:18" x14ac:dyDescent="0.25">
      <c r="B1387" s="28" t="s">
        <v>155</v>
      </c>
      <c r="C1387" s="28" t="s">
        <v>137</v>
      </c>
      <c r="D1387" s="28" t="s">
        <v>173</v>
      </c>
      <c r="E1387" s="29">
        <v>3904</v>
      </c>
      <c r="F1387" s="30" t="str">
        <f>IF(LEFT(Table2[[#This Row],[Time Period]],1)="Q","Quarterly","Annual")</f>
        <v>Annual</v>
      </c>
      <c r="G1387" s="28" t="s">
        <v>165</v>
      </c>
      <c r="H1387" s="28" t="s">
        <v>179</v>
      </c>
      <c r="R1387" s="32"/>
    </row>
    <row r="1388" spans="2:18" x14ac:dyDescent="0.25">
      <c r="B1388" s="28" t="s">
        <v>155</v>
      </c>
      <c r="C1388" s="28" t="s">
        <v>138</v>
      </c>
      <c r="D1388" s="28" t="s">
        <v>173</v>
      </c>
      <c r="E1388" s="29">
        <v>5282</v>
      </c>
      <c r="F1388" s="30" t="str">
        <f>IF(LEFT(Table2[[#This Row],[Time Period]],1)="Q","Quarterly","Annual")</f>
        <v>Annual</v>
      </c>
      <c r="G1388" s="28" t="s">
        <v>165</v>
      </c>
      <c r="H1388" s="28" t="s">
        <v>179</v>
      </c>
      <c r="R1388" s="32"/>
    </row>
    <row r="1389" spans="2:18" x14ac:dyDescent="0.25">
      <c r="B1389" s="28" t="s">
        <v>155</v>
      </c>
      <c r="C1389" s="28" t="s">
        <v>139</v>
      </c>
      <c r="D1389" s="28" t="s">
        <v>173</v>
      </c>
      <c r="E1389" s="29">
        <v>6228</v>
      </c>
      <c r="F1389" s="30" t="str">
        <f>IF(LEFT(Table2[[#This Row],[Time Period]],1)="Q","Quarterly","Annual")</f>
        <v>Annual</v>
      </c>
      <c r="G1389" s="28" t="s">
        <v>165</v>
      </c>
      <c r="H1389" s="28" t="s">
        <v>179</v>
      </c>
      <c r="R1389" s="32"/>
    </row>
    <row r="1390" spans="2:18" x14ac:dyDescent="0.25">
      <c r="B1390" s="28" t="s">
        <v>155</v>
      </c>
      <c r="C1390" s="28" t="s">
        <v>140</v>
      </c>
      <c r="D1390" s="28" t="s">
        <v>173</v>
      </c>
      <c r="E1390" s="29">
        <v>6348</v>
      </c>
      <c r="F1390" s="30" t="str">
        <f>IF(LEFT(Table2[[#This Row],[Time Period]],1)="Q","Quarterly","Annual")</f>
        <v>Annual</v>
      </c>
      <c r="G1390" s="28" t="s">
        <v>165</v>
      </c>
      <c r="H1390" s="28" t="s">
        <v>179</v>
      </c>
      <c r="R1390" s="32"/>
    </row>
    <row r="1391" spans="2:18" x14ac:dyDescent="0.25">
      <c r="B1391" s="28" t="s">
        <v>155</v>
      </c>
      <c r="C1391" s="28" t="s">
        <v>141</v>
      </c>
      <c r="D1391" s="28" t="s">
        <v>173</v>
      </c>
      <c r="E1391" s="29">
        <v>5777</v>
      </c>
      <c r="F1391" s="30" t="str">
        <f>IF(LEFT(Table2[[#This Row],[Time Period]],1)="Q","Quarterly","Annual")</f>
        <v>Annual</v>
      </c>
      <c r="G1391" s="28" t="s">
        <v>165</v>
      </c>
      <c r="H1391" s="28" t="s">
        <v>179</v>
      </c>
      <c r="R1391" s="32"/>
    </row>
    <row r="1392" spans="2:18" x14ac:dyDescent="0.25">
      <c r="B1392" s="28" t="s">
        <v>155</v>
      </c>
      <c r="C1392" s="28" t="s">
        <v>142</v>
      </c>
      <c r="D1392" s="28" t="s">
        <v>173</v>
      </c>
      <c r="E1392" s="29">
        <v>6013</v>
      </c>
      <c r="F1392" s="30" t="str">
        <f>IF(LEFT(Table2[[#This Row],[Time Period]],1)="Q","Quarterly","Annual")</f>
        <v>Annual</v>
      </c>
      <c r="G1392" s="28" t="s">
        <v>165</v>
      </c>
      <c r="H1392" s="28" t="s">
        <v>179</v>
      </c>
      <c r="R1392" s="32"/>
    </row>
    <row r="1393" spans="2:18" x14ac:dyDescent="0.25">
      <c r="B1393" s="28" t="s">
        <v>155</v>
      </c>
      <c r="C1393" s="28" t="s">
        <v>143</v>
      </c>
      <c r="D1393" s="28" t="s">
        <v>173</v>
      </c>
      <c r="E1393" s="29">
        <v>3752</v>
      </c>
      <c r="F1393" s="30" t="str">
        <f>IF(LEFT(Table2[[#This Row],[Time Period]],1)="Q","Quarterly","Annual")</f>
        <v>Annual</v>
      </c>
      <c r="G1393" s="28" t="s">
        <v>165</v>
      </c>
      <c r="H1393" s="28" t="s">
        <v>179</v>
      </c>
      <c r="R1393" s="32"/>
    </row>
    <row r="1394" spans="2:18" x14ac:dyDescent="0.25">
      <c r="B1394" s="28" t="s">
        <v>155</v>
      </c>
      <c r="C1394" s="28" t="s">
        <v>144</v>
      </c>
      <c r="D1394" s="28" t="s">
        <v>173</v>
      </c>
      <c r="E1394" s="29">
        <v>3975</v>
      </c>
      <c r="F1394" s="30" t="str">
        <f>IF(LEFT(Table2[[#This Row],[Time Period]],1)="Q","Quarterly","Annual")</f>
        <v>Annual</v>
      </c>
      <c r="G1394" s="28" t="s">
        <v>165</v>
      </c>
      <c r="H1394" s="28" t="s">
        <v>179</v>
      </c>
      <c r="R1394" s="32"/>
    </row>
    <row r="1395" spans="2:18" x14ac:dyDescent="0.25">
      <c r="B1395" s="28" t="s">
        <v>155</v>
      </c>
      <c r="C1395" s="28" t="s">
        <v>201</v>
      </c>
      <c r="D1395" s="28" t="s">
        <v>173</v>
      </c>
      <c r="E1395" s="29">
        <v>57.98</v>
      </c>
      <c r="F1395" s="30" t="str">
        <f>IF(LEFT(Table2[[#This Row],[Time Period]],1)="Q","Quarterly","Annual")</f>
        <v>Annual</v>
      </c>
      <c r="G1395" s="28" t="s">
        <v>166</v>
      </c>
      <c r="H1395" s="28" t="s">
        <v>179</v>
      </c>
      <c r="R1395" s="32"/>
    </row>
    <row r="1396" spans="2:18" x14ac:dyDescent="0.25">
      <c r="B1396" s="28" t="s">
        <v>155</v>
      </c>
      <c r="C1396" s="28" t="s">
        <v>202</v>
      </c>
      <c r="D1396" s="28" t="s">
        <v>173</v>
      </c>
      <c r="E1396" s="29">
        <v>81.010000000000005</v>
      </c>
      <c r="F1396" s="30" t="str">
        <f>IF(LEFT(Table2[[#This Row],[Time Period]],1)="Q","Quarterly","Annual")</f>
        <v>Annual</v>
      </c>
      <c r="G1396" s="28" t="s">
        <v>166</v>
      </c>
      <c r="H1396" s="28" t="s">
        <v>179</v>
      </c>
      <c r="R1396" s="32"/>
    </row>
    <row r="1397" spans="2:18" x14ac:dyDescent="0.25">
      <c r="B1397" s="28" t="s">
        <v>155</v>
      </c>
      <c r="C1397" s="28" t="s">
        <v>203</v>
      </c>
      <c r="D1397" s="28" t="s">
        <v>173</v>
      </c>
      <c r="E1397" s="29">
        <v>230.04000000000002</v>
      </c>
      <c r="F1397" s="30" t="str">
        <f>IF(LEFT(Table2[[#This Row],[Time Period]],1)="Q","Quarterly","Annual")</f>
        <v>Annual</v>
      </c>
      <c r="G1397" s="28" t="s">
        <v>166</v>
      </c>
      <c r="H1397" s="28" t="s">
        <v>179</v>
      </c>
      <c r="R1397" s="32"/>
    </row>
    <row r="1398" spans="2:18" x14ac:dyDescent="0.25">
      <c r="B1398" s="28" t="s">
        <v>155</v>
      </c>
      <c r="C1398" s="28" t="s">
        <v>204</v>
      </c>
      <c r="D1398" s="28" t="s">
        <v>173</v>
      </c>
      <c r="E1398" s="29">
        <v>278.61</v>
      </c>
      <c r="F1398" s="30" t="str">
        <f>IF(LEFT(Table2[[#This Row],[Time Period]],1)="Q","Quarterly","Annual")</f>
        <v>Annual</v>
      </c>
      <c r="G1398" s="28" t="s">
        <v>166</v>
      </c>
      <c r="H1398" s="28" t="s">
        <v>179</v>
      </c>
      <c r="R1398" s="32"/>
    </row>
    <row r="1399" spans="2:18" x14ac:dyDescent="0.25">
      <c r="B1399" s="28" t="s">
        <v>155</v>
      </c>
      <c r="C1399" s="28" t="s">
        <v>205</v>
      </c>
      <c r="D1399" s="28" t="s">
        <v>173</v>
      </c>
      <c r="E1399" s="29">
        <v>511.20000000000005</v>
      </c>
      <c r="F1399" s="30" t="str">
        <f>IF(LEFT(Table2[[#This Row],[Time Period]],1)="Q","Quarterly","Annual")</f>
        <v>Annual</v>
      </c>
      <c r="G1399" s="28" t="s">
        <v>166</v>
      </c>
      <c r="H1399" s="28" t="s">
        <v>179</v>
      </c>
    </row>
    <row r="1400" spans="2:18" x14ac:dyDescent="0.25">
      <c r="B1400" s="28" t="s">
        <v>155</v>
      </c>
      <c r="C1400" s="28" t="s">
        <v>206</v>
      </c>
      <c r="D1400" s="28" t="s">
        <v>173</v>
      </c>
      <c r="E1400" s="29">
        <v>1042.04</v>
      </c>
      <c r="F1400" s="30" t="str">
        <f>IF(LEFT(Table2[[#This Row],[Time Period]],1)="Q","Quarterly","Annual")</f>
        <v>Annual</v>
      </c>
      <c r="G1400" s="28" t="s">
        <v>166</v>
      </c>
      <c r="H1400" s="28" t="s">
        <v>179</v>
      </c>
    </row>
    <row r="1401" spans="2:18" x14ac:dyDescent="0.25">
      <c r="B1401" s="28" t="s">
        <v>155</v>
      </c>
      <c r="C1401" s="28" t="s">
        <v>207</v>
      </c>
      <c r="D1401" s="28" t="s">
        <v>173</v>
      </c>
      <c r="E1401" s="29">
        <v>1979.37</v>
      </c>
      <c r="F1401" s="30" t="str">
        <f>IF(LEFT(Table2[[#This Row],[Time Period]],1)="Q","Quarterly","Annual")</f>
        <v>Annual</v>
      </c>
      <c r="G1401" s="28" t="s">
        <v>166</v>
      </c>
      <c r="H1401" s="28" t="s">
        <v>179</v>
      </c>
    </row>
    <row r="1402" spans="2:18" x14ac:dyDescent="0.25">
      <c r="B1402" s="28" t="s">
        <v>155</v>
      </c>
      <c r="C1402" s="28" t="s">
        <v>181</v>
      </c>
      <c r="D1402" s="28" t="s">
        <v>173</v>
      </c>
      <c r="E1402" s="29">
        <v>2211.8000000000002</v>
      </c>
      <c r="F1402" s="30" t="str">
        <f>IF(LEFT(Table2[[#This Row],[Time Period]],1)="Q","Quarterly","Annual")</f>
        <v>Annual</v>
      </c>
      <c r="G1402" s="28" t="s">
        <v>166</v>
      </c>
      <c r="H1402" s="28" t="s">
        <v>179</v>
      </c>
      <c r="R1402" s="32"/>
    </row>
    <row r="1403" spans="2:18" x14ac:dyDescent="0.25">
      <c r="B1403" s="28" t="s">
        <v>155</v>
      </c>
      <c r="C1403" s="28" t="s">
        <v>133</v>
      </c>
      <c r="D1403" s="28" t="s">
        <v>173</v>
      </c>
      <c r="E1403" s="29">
        <v>1789</v>
      </c>
      <c r="F1403" s="30" t="str">
        <f>IF(LEFT(Table2[[#This Row],[Time Period]],1)="Q","Quarterly","Annual")</f>
        <v>Annual</v>
      </c>
      <c r="G1403" s="28" t="s">
        <v>166</v>
      </c>
      <c r="H1403" s="28" t="s">
        <v>179</v>
      </c>
      <c r="R1403" s="32"/>
    </row>
    <row r="1404" spans="2:18" x14ac:dyDescent="0.25">
      <c r="B1404" s="28" t="s">
        <v>155</v>
      </c>
      <c r="C1404" s="28" t="s">
        <v>136</v>
      </c>
      <c r="D1404" s="28" t="s">
        <v>173</v>
      </c>
      <c r="E1404" s="29">
        <v>1980</v>
      </c>
      <c r="F1404" s="30" t="str">
        <f>IF(LEFT(Table2[[#This Row],[Time Period]],1)="Q","Quarterly","Annual")</f>
        <v>Annual</v>
      </c>
      <c r="G1404" s="28" t="s">
        <v>166</v>
      </c>
      <c r="H1404" s="28" t="s">
        <v>179</v>
      </c>
      <c r="R1404" s="32"/>
    </row>
    <row r="1405" spans="2:18" x14ac:dyDescent="0.25">
      <c r="B1405" s="28" t="s">
        <v>155</v>
      </c>
      <c r="C1405" s="28" t="s">
        <v>137</v>
      </c>
      <c r="D1405" s="28" t="s">
        <v>173</v>
      </c>
      <c r="E1405" s="29">
        <v>2019</v>
      </c>
      <c r="F1405" s="30" t="str">
        <f>IF(LEFT(Table2[[#This Row],[Time Period]],1)="Q","Quarterly","Annual")</f>
        <v>Annual</v>
      </c>
      <c r="G1405" s="28" t="s">
        <v>166</v>
      </c>
      <c r="H1405" s="28" t="s">
        <v>179</v>
      </c>
      <c r="R1405" s="32"/>
    </row>
    <row r="1406" spans="2:18" x14ac:dyDescent="0.25">
      <c r="B1406" s="28" t="s">
        <v>155</v>
      </c>
      <c r="C1406" s="28" t="s">
        <v>138</v>
      </c>
      <c r="D1406" s="28" t="s">
        <v>173</v>
      </c>
      <c r="E1406" s="29">
        <v>2550</v>
      </c>
      <c r="F1406" s="30" t="str">
        <f>IF(LEFT(Table2[[#This Row],[Time Period]],1)="Q","Quarterly","Annual")</f>
        <v>Annual</v>
      </c>
      <c r="G1406" s="28" t="s">
        <v>166</v>
      </c>
      <c r="H1406" s="28" t="s">
        <v>179</v>
      </c>
      <c r="R1406" s="32"/>
    </row>
    <row r="1407" spans="2:18" x14ac:dyDescent="0.25">
      <c r="B1407" s="28" t="s">
        <v>155</v>
      </c>
      <c r="C1407" s="28" t="s">
        <v>139</v>
      </c>
      <c r="D1407" s="28" t="s">
        <v>173</v>
      </c>
      <c r="E1407" s="29">
        <v>3419</v>
      </c>
      <c r="F1407" s="30" t="str">
        <f>IF(LEFT(Table2[[#This Row],[Time Period]],1)="Q","Quarterly","Annual")</f>
        <v>Annual</v>
      </c>
      <c r="G1407" s="28" t="s">
        <v>166</v>
      </c>
      <c r="H1407" s="28" t="s">
        <v>179</v>
      </c>
      <c r="R1407" s="32"/>
    </row>
    <row r="1408" spans="2:18" x14ac:dyDescent="0.25">
      <c r="B1408" s="28" t="s">
        <v>155</v>
      </c>
      <c r="C1408" s="28" t="s">
        <v>140</v>
      </c>
      <c r="D1408" s="28" t="s">
        <v>173</v>
      </c>
      <c r="E1408" s="29">
        <v>4051</v>
      </c>
      <c r="F1408" s="30" t="str">
        <f>IF(LEFT(Table2[[#This Row],[Time Period]],1)="Q","Quarterly","Annual")</f>
        <v>Annual</v>
      </c>
      <c r="G1408" s="28" t="s">
        <v>166</v>
      </c>
      <c r="H1408" s="28" t="s">
        <v>179</v>
      </c>
      <c r="R1408" s="32"/>
    </row>
    <row r="1409" spans="2:18" x14ac:dyDescent="0.25">
      <c r="B1409" s="28" t="s">
        <v>155</v>
      </c>
      <c r="C1409" s="28" t="s">
        <v>141</v>
      </c>
      <c r="D1409" s="28" t="s">
        <v>173</v>
      </c>
      <c r="E1409" s="29">
        <v>5051</v>
      </c>
      <c r="F1409" s="30" t="str">
        <f>IF(LEFT(Table2[[#This Row],[Time Period]],1)="Q","Quarterly","Annual")</f>
        <v>Annual</v>
      </c>
      <c r="G1409" s="28" t="s">
        <v>166</v>
      </c>
      <c r="H1409" s="28" t="s">
        <v>179</v>
      </c>
      <c r="R1409" s="32"/>
    </row>
    <row r="1410" spans="2:18" x14ac:dyDescent="0.25">
      <c r="B1410" s="28" t="s">
        <v>155</v>
      </c>
      <c r="C1410" s="28" t="s">
        <v>142</v>
      </c>
      <c r="D1410" s="28" t="s">
        <v>173</v>
      </c>
      <c r="E1410" s="29">
        <v>5846</v>
      </c>
      <c r="F1410" s="30" t="str">
        <f>IF(LEFT(Table2[[#This Row],[Time Period]],1)="Q","Quarterly","Annual")</f>
        <v>Annual</v>
      </c>
      <c r="G1410" s="28" t="s">
        <v>166</v>
      </c>
      <c r="H1410" s="28" t="s">
        <v>179</v>
      </c>
      <c r="R1410" s="32"/>
    </row>
    <row r="1411" spans="2:18" x14ac:dyDescent="0.25">
      <c r="B1411" s="28" t="s">
        <v>155</v>
      </c>
      <c r="C1411" s="28" t="s">
        <v>143</v>
      </c>
      <c r="D1411" s="28" t="s">
        <v>173</v>
      </c>
      <c r="E1411" s="29">
        <v>5851</v>
      </c>
      <c r="F1411" s="30" t="str">
        <f>IF(LEFT(Table2[[#This Row],[Time Period]],1)="Q","Quarterly","Annual")</f>
        <v>Annual</v>
      </c>
      <c r="G1411" s="28" t="s">
        <v>166</v>
      </c>
      <c r="H1411" s="28" t="s">
        <v>179</v>
      </c>
      <c r="R1411" s="32"/>
    </row>
    <row r="1412" spans="2:18" x14ac:dyDescent="0.25">
      <c r="B1412" s="28" t="s">
        <v>155</v>
      </c>
      <c r="C1412" s="28" t="s">
        <v>144</v>
      </c>
      <c r="D1412" s="28" t="s">
        <v>173</v>
      </c>
      <c r="E1412" s="29">
        <v>6204</v>
      </c>
      <c r="F1412" s="30" t="str">
        <f>IF(LEFT(Table2[[#This Row],[Time Period]],1)="Q","Quarterly","Annual")</f>
        <v>Annual</v>
      </c>
      <c r="G1412" s="28" t="s">
        <v>166</v>
      </c>
      <c r="H1412" s="28" t="s">
        <v>179</v>
      </c>
      <c r="R1412" s="32"/>
    </row>
    <row r="1413" spans="2:18" x14ac:dyDescent="0.25">
      <c r="B1413" s="28" t="s">
        <v>155</v>
      </c>
      <c r="C1413" s="28" t="s">
        <v>201</v>
      </c>
      <c r="D1413" s="28" t="s">
        <v>173</v>
      </c>
      <c r="E1413" s="29">
        <v>413.46000000000004</v>
      </c>
      <c r="F1413" s="30" t="str">
        <f>IF(LEFT(Table2[[#This Row],[Time Period]],1)="Q","Quarterly","Annual")</f>
        <v>Annual</v>
      </c>
      <c r="G1413" s="28" t="s">
        <v>168</v>
      </c>
      <c r="H1413" s="28" t="s">
        <v>179</v>
      </c>
      <c r="R1413" s="32"/>
    </row>
    <row r="1414" spans="2:18" x14ac:dyDescent="0.25">
      <c r="B1414" s="28" t="s">
        <v>155</v>
      </c>
      <c r="C1414" s="28" t="s">
        <v>202</v>
      </c>
      <c r="D1414" s="28" t="s">
        <v>173</v>
      </c>
      <c r="E1414" s="29">
        <v>421.51</v>
      </c>
      <c r="F1414" s="30" t="str">
        <f>IF(LEFT(Table2[[#This Row],[Time Period]],1)="Q","Quarterly","Annual")</f>
        <v>Annual</v>
      </c>
      <c r="G1414" s="28" t="s">
        <v>168</v>
      </c>
      <c r="H1414" s="28" t="s">
        <v>179</v>
      </c>
      <c r="R1414" s="32"/>
    </row>
    <row r="1415" spans="2:18" x14ac:dyDescent="0.25">
      <c r="B1415" s="28" t="s">
        <v>155</v>
      </c>
      <c r="C1415" s="28" t="s">
        <v>203</v>
      </c>
      <c r="D1415" s="28" t="s">
        <v>173</v>
      </c>
      <c r="E1415" s="29">
        <v>485.15</v>
      </c>
      <c r="F1415" s="30" t="str">
        <f>IF(LEFT(Table2[[#This Row],[Time Period]],1)="Q","Quarterly","Annual")</f>
        <v>Annual</v>
      </c>
      <c r="G1415" s="28" t="s">
        <v>168</v>
      </c>
      <c r="H1415" s="28" t="s">
        <v>179</v>
      </c>
      <c r="R1415" s="32"/>
    </row>
    <row r="1416" spans="2:18" x14ac:dyDescent="0.25">
      <c r="B1416" s="28" t="s">
        <v>155</v>
      </c>
      <c r="C1416" s="28" t="s">
        <v>204</v>
      </c>
      <c r="D1416" s="28" t="s">
        <v>173</v>
      </c>
      <c r="E1416" s="29">
        <v>750.83999999999992</v>
      </c>
      <c r="F1416" s="30" t="str">
        <f>IF(LEFT(Table2[[#This Row],[Time Period]],1)="Q","Quarterly","Annual")</f>
        <v>Annual</v>
      </c>
      <c r="G1416" s="28" t="s">
        <v>168</v>
      </c>
      <c r="H1416" s="28" t="s">
        <v>179</v>
      </c>
      <c r="R1416" s="32"/>
    </row>
    <row r="1417" spans="2:18" x14ac:dyDescent="0.25">
      <c r="B1417" s="28" t="s">
        <v>155</v>
      </c>
      <c r="C1417" s="28" t="s">
        <v>205</v>
      </c>
      <c r="D1417" s="28" t="s">
        <v>173</v>
      </c>
      <c r="E1417" s="29">
        <v>1081.71</v>
      </c>
      <c r="F1417" s="30" t="str">
        <f>IF(LEFT(Table2[[#This Row],[Time Period]],1)="Q","Quarterly","Annual")</f>
        <v>Annual</v>
      </c>
      <c r="G1417" s="28" t="s">
        <v>168</v>
      </c>
      <c r="H1417" s="28" t="s">
        <v>179</v>
      </c>
      <c r="R1417" s="32"/>
    </row>
    <row r="1418" spans="2:18" x14ac:dyDescent="0.25">
      <c r="B1418" s="28" t="s">
        <v>155</v>
      </c>
      <c r="C1418" s="28" t="s">
        <v>206</v>
      </c>
      <c r="D1418" s="28" t="s">
        <v>173</v>
      </c>
      <c r="E1418" s="29">
        <v>1480.02</v>
      </c>
      <c r="F1418" s="30" t="str">
        <f>IF(LEFT(Table2[[#This Row],[Time Period]],1)="Q","Quarterly","Annual")</f>
        <v>Annual</v>
      </c>
      <c r="G1418" s="28" t="s">
        <v>168</v>
      </c>
      <c r="H1418" s="28" t="s">
        <v>179</v>
      </c>
      <c r="R1418" s="32"/>
    </row>
    <row r="1419" spans="2:18" x14ac:dyDescent="0.25">
      <c r="B1419" s="28" t="s">
        <v>155</v>
      </c>
      <c r="C1419" s="28" t="s">
        <v>207</v>
      </c>
      <c r="D1419" s="28" t="s">
        <v>173</v>
      </c>
      <c r="E1419" s="29">
        <v>1494.1000000000001</v>
      </c>
      <c r="F1419" s="30" t="str">
        <f>IF(LEFT(Table2[[#This Row],[Time Period]],1)="Q","Quarterly","Annual")</f>
        <v>Annual</v>
      </c>
      <c r="G1419" s="28" t="s">
        <v>168</v>
      </c>
      <c r="H1419" s="28" t="s">
        <v>179</v>
      </c>
      <c r="R1419" s="32"/>
    </row>
    <row r="1420" spans="2:18" x14ac:dyDescent="0.25">
      <c r="B1420" s="28" t="s">
        <v>155</v>
      </c>
      <c r="C1420" s="28" t="s">
        <v>181</v>
      </c>
      <c r="D1420" s="28" t="s">
        <v>173</v>
      </c>
      <c r="E1420" s="29">
        <v>1052.93</v>
      </c>
      <c r="F1420" s="30" t="str">
        <f>IF(LEFT(Table2[[#This Row],[Time Period]],1)="Q","Quarterly","Annual")</f>
        <v>Annual</v>
      </c>
      <c r="G1420" s="28" t="s">
        <v>168</v>
      </c>
      <c r="H1420" s="28" t="s">
        <v>179</v>
      </c>
    </row>
    <row r="1421" spans="2:18" x14ac:dyDescent="0.25">
      <c r="B1421" s="28" t="s">
        <v>155</v>
      </c>
      <c r="C1421" s="28" t="s">
        <v>133</v>
      </c>
      <c r="D1421" s="28" t="s">
        <v>173</v>
      </c>
      <c r="E1421" s="29">
        <v>1627</v>
      </c>
      <c r="F1421" s="30" t="str">
        <f>IF(LEFT(Table2[[#This Row],[Time Period]],1)="Q","Quarterly","Annual")</f>
        <v>Annual</v>
      </c>
      <c r="G1421" s="28" t="s">
        <v>168</v>
      </c>
      <c r="H1421" s="28" t="s">
        <v>179</v>
      </c>
    </row>
    <row r="1422" spans="2:18" x14ac:dyDescent="0.25">
      <c r="B1422" s="28" t="s">
        <v>155</v>
      </c>
      <c r="C1422" s="28" t="s">
        <v>136</v>
      </c>
      <c r="D1422" s="28" t="s">
        <v>173</v>
      </c>
      <c r="E1422" s="29">
        <v>1616</v>
      </c>
      <c r="F1422" s="30" t="str">
        <f>IF(LEFT(Table2[[#This Row],[Time Period]],1)="Q","Quarterly","Annual")</f>
        <v>Annual</v>
      </c>
      <c r="G1422" s="28" t="s">
        <v>168</v>
      </c>
      <c r="H1422" s="28" t="s">
        <v>179</v>
      </c>
    </row>
    <row r="1423" spans="2:18" x14ac:dyDescent="0.25">
      <c r="B1423" s="28" t="s">
        <v>155</v>
      </c>
      <c r="C1423" s="28" t="s">
        <v>137</v>
      </c>
      <c r="D1423" s="28" t="s">
        <v>173</v>
      </c>
      <c r="E1423" s="29">
        <v>1818</v>
      </c>
      <c r="F1423" s="30" t="str">
        <f>IF(LEFT(Table2[[#This Row],[Time Period]],1)="Q","Quarterly","Annual")</f>
        <v>Annual</v>
      </c>
      <c r="G1423" s="28" t="s">
        <v>168</v>
      </c>
      <c r="H1423" s="28" t="s">
        <v>179</v>
      </c>
    </row>
    <row r="1424" spans="2:18" x14ac:dyDescent="0.25">
      <c r="B1424" s="28" t="s">
        <v>155</v>
      </c>
      <c r="C1424" s="28" t="s">
        <v>138</v>
      </c>
      <c r="D1424" s="28" t="s">
        <v>173</v>
      </c>
      <c r="E1424" s="29">
        <v>1399</v>
      </c>
      <c r="F1424" s="30" t="str">
        <f>IF(LEFT(Table2[[#This Row],[Time Period]],1)="Q","Quarterly","Annual")</f>
        <v>Annual</v>
      </c>
      <c r="G1424" s="28" t="s">
        <v>168</v>
      </c>
      <c r="H1424" s="28" t="s">
        <v>179</v>
      </c>
    </row>
    <row r="1425" spans="2:15" x14ac:dyDescent="0.25">
      <c r="B1425" s="28" t="s">
        <v>155</v>
      </c>
      <c r="C1425" s="28" t="s">
        <v>139</v>
      </c>
      <c r="D1425" s="28" t="s">
        <v>173</v>
      </c>
      <c r="E1425" s="29">
        <v>2176</v>
      </c>
      <c r="F1425" s="30" t="str">
        <f>IF(LEFT(Table2[[#This Row],[Time Period]],1)="Q","Quarterly","Annual")</f>
        <v>Annual</v>
      </c>
      <c r="G1425" s="28" t="s">
        <v>168</v>
      </c>
      <c r="H1425" s="28" t="s">
        <v>179</v>
      </c>
    </row>
    <row r="1426" spans="2:15" x14ac:dyDescent="0.25">
      <c r="B1426" s="28" t="s">
        <v>155</v>
      </c>
      <c r="C1426" s="28" t="s">
        <v>140</v>
      </c>
      <c r="D1426" s="28" t="s">
        <v>173</v>
      </c>
      <c r="E1426" s="29">
        <v>2097</v>
      </c>
      <c r="F1426" s="30" t="str">
        <f>IF(LEFT(Table2[[#This Row],[Time Period]],1)="Q","Quarterly","Annual")</f>
        <v>Annual</v>
      </c>
      <c r="G1426" s="28" t="s">
        <v>168</v>
      </c>
      <c r="H1426" s="28" t="s">
        <v>179</v>
      </c>
    </row>
    <row r="1427" spans="2:15" x14ac:dyDescent="0.25">
      <c r="B1427" s="28" t="s">
        <v>155</v>
      </c>
      <c r="C1427" s="28" t="s">
        <v>141</v>
      </c>
      <c r="D1427" s="28" t="s">
        <v>173</v>
      </c>
      <c r="E1427" s="29">
        <v>2712</v>
      </c>
      <c r="F1427" s="30" t="str">
        <f>IF(LEFT(Table2[[#This Row],[Time Period]],1)="Q","Quarterly","Annual")</f>
        <v>Annual</v>
      </c>
      <c r="G1427" s="28" t="s">
        <v>168</v>
      </c>
      <c r="H1427" s="28" t="s">
        <v>179</v>
      </c>
    </row>
    <row r="1428" spans="2:15" x14ac:dyDescent="0.25">
      <c r="B1428" s="28" t="s">
        <v>155</v>
      </c>
      <c r="C1428" s="28" t="s">
        <v>142</v>
      </c>
      <c r="D1428" s="28" t="s">
        <v>173</v>
      </c>
      <c r="E1428" s="29">
        <v>2532</v>
      </c>
      <c r="F1428" s="30" t="str">
        <f>IF(LEFT(Table2[[#This Row],[Time Period]],1)="Q","Quarterly","Annual")</f>
        <v>Annual</v>
      </c>
      <c r="G1428" s="28" t="s">
        <v>168</v>
      </c>
      <c r="H1428" s="28" t="s">
        <v>179</v>
      </c>
    </row>
    <row r="1429" spans="2:15" x14ac:dyDescent="0.25">
      <c r="B1429" s="28" t="s">
        <v>155</v>
      </c>
      <c r="C1429" s="28" t="s">
        <v>143</v>
      </c>
      <c r="D1429" s="28" t="s">
        <v>173</v>
      </c>
      <c r="E1429" s="29">
        <v>2886</v>
      </c>
      <c r="F1429" s="30" t="str">
        <f>IF(LEFT(Table2[[#This Row],[Time Period]],1)="Q","Quarterly","Annual")</f>
        <v>Annual</v>
      </c>
      <c r="G1429" s="28" t="s">
        <v>168</v>
      </c>
      <c r="H1429" s="28" t="s">
        <v>179</v>
      </c>
    </row>
    <row r="1430" spans="2:15" x14ac:dyDescent="0.25">
      <c r="B1430" s="28" t="s">
        <v>155</v>
      </c>
      <c r="C1430" s="28" t="s">
        <v>144</v>
      </c>
      <c r="D1430" s="28" t="s">
        <v>173</v>
      </c>
      <c r="E1430" s="29">
        <v>3406</v>
      </c>
      <c r="F1430" s="30" t="str">
        <f>IF(LEFT(Table2[[#This Row],[Time Period]],1)="Q","Quarterly","Annual")</f>
        <v>Annual</v>
      </c>
      <c r="G1430" s="28" t="s">
        <v>168</v>
      </c>
      <c r="H1430" s="28" t="s">
        <v>179</v>
      </c>
      <c r="O1430" s="32"/>
    </row>
    <row r="1431" spans="2:15" x14ac:dyDescent="0.25">
      <c r="B1431" s="28" t="s">
        <v>155</v>
      </c>
      <c r="C1431" s="28" t="s">
        <v>201</v>
      </c>
      <c r="D1431" s="28" t="s">
        <v>173</v>
      </c>
      <c r="E1431" s="29">
        <v>1192.6500000000001</v>
      </c>
      <c r="F1431" s="30" t="str">
        <f>IF(LEFT(Table2[[#This Row],[Time Period]],1)="Q","Quarterly","Annual")</f>
        <v>Annual</v>
      </c>
      <c r="G1431" s="28" t="s">
        <v>169</v>
      </c>
      <c r="H1431" s="28" t="s">
        <v>179</v>
      </c>
      <c r="O1431" s="32"/>
    </row>
    <row r="1432" spans="2:15" x14ac:dyDescent="0.25">
      <c r="B1432" s="28" t="s">
        <v>155</v>
      </c>
      <c r="C1432" s="28" t="s">
        <v>202</v>
      </c>
      <c r="D1432" s="28" t="s">
        <v>173</v>
      </c>
      <c r="E1432" s="29">
        <v>1260.4100000000001</v>
      </c>
      <c r="F1432" s="30" t="str">
        <f>IF(LEFT(Table2[[#This Row],[Time Period]],1)="Q","Quarterly","Annual")</f>
        <v>Annual</v>
      </c>
      <c r="G1432" s="28" t="s">
        <v>169</v>
      </c>
      <c r="H1432" s="28" t="s">
        <v>179</v>
      </c>
      <c r="O1432" s="32"/>
    </row>
    <row r="1433" spans="2:15" x14ac:dyDescent="0.25">
      <c r="B1433" s="28" t="s">
        <v>155</v>
      </c>
      <c r="C1433" s="28" t="s">
        <v>203</v>
      </c>
      <c r="D1433" s="28" t="s">
        <v>173</v>
      </c>
      <c r="E1433" s="29">
        <v>1430.1</v>
      </c>
      <c r="F1433" s="30" t="str">
        <f>IF(LEFT(Table2[[#This Row],[Time Period]],1)="Q","Quarterly","Annual")</f>
        <v>Annual</v>
      </c>
      <c r="G1433" s="28" t="s">
        <v>169</v>
      </c>
      <c r="H1433" s="28" t="s">
        <v>179</v>
      </c>
      <c r="O1433" s="32"/>
    </row>
    <row r="1434" spans="2:15" x14ac:dyDescent="0.25">
      <c r="B1434" s="28" t="s">
        <v>155</v>
      </c>
      <c r="C1434" s="28" t="s">
        <v>204</v>
      </c>
      <c r="D1434" s="28" t="s">
        <v>173</v>
      </c>
      <c r="E1434" s="29">
        <v>1712</v>
      </c>
      <c r="F1434" s="30" t="str">
        <f>IF(LEFT(Table2[[#This Row],[Time Period]],1)="Q","Quarterly","Annual")</f>
        <v>Annual</v>
      </c>
      <c r="G1434" s="28" t="s">
        <v>169</v>
      </c>
      <c r="H1434" s="28" t="s">
        <v>179</v>
      </c>
      <c r="O1434" s="32"/>
    </row>
    <row r="1435" spans="2:15" x14ac:dyDescent="0.25">
      <c r="B1435" s="28" t="s">
        <v>155</v>
      </c>
      <c r="C1435" s="28" t="s">
        <v>205</v>
      </c>
      <c r="D1435" s="28" t="s">
        <v>173</v>
      </c>
      <c r="E1435" s="29">
        <v>1864.9099999999999</v>
      </c>
      <c r="F1435" s="30" t="str">
        <f>IF(LEFT(Table2[[#This Row],[Time Period]],1)="Q","Quarterly","Annual")</f>
        <v>Annual</v>
      </c>
      <c r="G1435" s="28" t="s">
        <v>169</v>
      </c>
      <c r="H1435" s="28" t="s">
        <v>179</v>
      </c>
      <c r="O1435" s="32"/>
    </row>
    <row r="1436" spans="2:15" x14ac:dyDescent="0.25">
      <c r="B1436" s="28" t="s">
        <v>155</v>
      </c>
      <c r="C1436" s="28" t="s">
        <v>206</v>
      </c>
      <c r="D1436" s="28" t="s">
        <v>173</v>
      </c>
      <c r="E1436" s="29">
        <v>2517.2199999999998</v>
      </c>
      <c r="F1436" s="30" t="str">
        <f>IF(LEFT(Table2[[#This Row],[Time Period]],1)="Q","Quarterly","Annual")</f>
        <v>Annual</v>
      </c>
      <c r="G1436" s="28" t="s">
        <v>169</v>
      </c>
      <c r="H1436" s="28" t="s">
        <v>179</v>
      </c>
      <c r="O1436" s="32"/>
    </row>
    <row r="1437" spans="2:15" x14ac:dyDescent="0.25">
      <c r="B1437" s="28" t="s">
        <v>155</v>
      </c>
      <c r="C1437" s="28" t="s">
        <v>207</v>
      </c>
      <c r="D1437" s="28" t="s">
        <v>173</v>
      </c>
      <c r="E1437" s="29">
        <v>3221.74</v>
      </c>
      <c r="F1437" s="30" t="str">
        <f>IF(LEFT(Table2[[#This Row],[Time Period]],1)="Q","Quarterly","Annual")</f>
        <v>Annual</v>
      </c>
      <c r="G1437" s="28" t="s">
        <v>169</v>
      </c>
      <c r="H1437" s="28" t="s">
        <v>179</v>
      </c>
      <c r="O1437" s="32"/>
    </row>
    <row r="1438" spans="2:15" x14ac:dyDescent="0.25">
      <c r="B1438" s="28" t="s">
        <v>155</v>
      </c>
      <c r="C1438" s="28" t="s">
        <v>181</v>
      </c>
      <c r="D1438" s="28" t="s">
        <v>173</v>
      </c>
      <c r="E1438" s="29">
        <v>3764.4599999999996</v>
      </c>
      <c r="F1438" s="30" t="str">
        <f>IF(LEFT(Table2[[#This Row],[Time Period]],1)="Q","Quarterly","Annual")</f>
        <v>Annual</v>
      </c>
      <c r="G1438" s="28" t="s">
        <v>169</v>
      </c>
      <c r="H1438" s="28" t="s">
        <v>179</v>
      </c>
      <c r="O1438" s="32"/>
    </row>
    <row r="1439" spans="2:15" x14ac:dyDescent="0.25">
      <c r="B1439" s="28" t="s">
        <v>155</v>
      </c>
      <c r="C1439" s="28" t="s">
        <v>133</v>
      </c>
      <c r="D1439" s="28" t="s">
        <v>173</v>
      </c>
      <c r="E1439" s="29">
        <v>3700</v>
      </c>
      <c r="F1439" s="30" t="str">
        <f>IF(LEFT(Table2[[#This Row],[Time Period]],1)="Q","Quarterly","Annual")</f>
        <v>Annual</v>
      </c>
      <c r="G1439" s="28" t="s">
        <v>169</v>
      </c>
      <c r="H1439" s="28" t="s">
        <v>179</v>
      </c>
      <c r="O1439" s="32"/>
    </row>
    <row r="1440" spans="2:15" x14ac:dyDescent="0.25">
      <c r="B1440" s="28" t="s">
        <v>155</v>
      </c>
      <c r="C1440" s="28" t="s">
        <v>136</v>
      </c>
      <c r="D1440" s="28" t="s">
        <v>173</v>
      </c>
      <c r="E1440" s="29">
        <v>3761</v>
      </c>
      <c r="F1440" s="30" t="str">
        <f>IF(LEFT(Table2[[#This Row],[Time Period]],1)="Q","Quarterly","Annual")</f>
        <v>Annual</v>
      </c>
      <c r="G1440" s="28" t="s">
        <v>169</v>
      </c>
      <c r="H1440" s="28" t="s">
        <v>179</v>
      </c>
      <c r="O1440" s="32"/>
    </row>
    <row r="1441" spans="2:18" x14ac:dyDescent="0.25">
      <c r="B1441" s="28" t="s">
        <v>155</v>
      </c>
      <c r="C1441" s="28" t="s">
        <v>137</v>
      </c>
      <c r="D1441" s="28" t="s">
        <v>173</v>
      </c>
      <c r="E1441" s="29">
        <v>4352</v>
      </c>
      <c r="F1441" s="30" t="str">
        <f>IF(LEFT(Table2[[#This Row],[Time Period]],1)="Q","Quarterly","Annual")</f>
        <v>Annual</v>
      </c>
      <c r="G1441" s="28" t="s">
        <v>169</v>
      </c>
      <c r="H1441" s="28" t="s">
        <v>179</v>
      </c>
      <c r="O1441" s="32"/>
    </row>
    <row r="1442" spans="2:18" x14ac:dyDescent="0.25">
      <c r="B1442" s="28" t="s">
        <v>155</v>
      </c>
      <c r="C1442" s="28" t="s">
        <v>138</v>
      </c>
      <c r="D1442" s="28" t="s">
        <v>173</v>
      </c>
      <c r="E1442" s="29">
        <v>4953</v>
      </c>
      <c r="F1442" s="30" t="str">
        <f>IF(LEFT(Table2[[#This Row],[Time Period]],1)="Q","Quarterly","Annual")</f>
        <v>Annual</v>
      </c>
      <c r="G1442" s="28" t="s">
        <v>169</v>
      </c>
      <c r="H1442" s="28" t="s">
        <v>179</v>
      </c>
      <c r="O1442" s="32"/>
    </row>
    <row r="1443" spans="2:18" x14ac:dyDescent="0.25">
      <c r="B1443" s="28" t="s">
        <v>155</v>
      </c>
      <c r="C1443" s="28" t="s">
        <v>139</v>
      </c>
      <c r="D1443" s="28" t="s">
        <v>173</v>
      </c>
      <c r="E1443" s="29">
        <v>5313</v>
      </c>
      <c r="F1443" s="30" t="str">
        <f>IF(LEFT(Table2[[#This Row],[Time Period]],1)="Q","Quarterly","Annual")</f>
        <v>Annual</v>
      </c>
      <c r="G1443" s="28" t="s">
        <v>169</v>
      </c>
      <c r="H1443" s="28" t="s">
        <v>179</v>
      </c>
      <c r="O1443" s="32"/>
    </row>
    <row r="1444" spans="2:18" x14ac:dyDescent="0.25">
      <c r="B1444" s="28" t="s">
        <v>155</v>
      </c>
      <c r="C1444" s="28" t="s">
        <v>140</v>
      </c>
      <c r="D1444" s="28" t="s">
        <v>173</v>
      </c>
      <c r="E1444" s="29">
        <v>5424</v>
      </c>
      <c r="F1444" s="30" t="str">
        <f>IF(LEFT(Table2[[#This Row],[Time Period]],1)="Q","Quarterly","Annual")</f>
        <v>Annual</v>
      </c>
      <c r="G1444" s="28" t="s">
        <v>169</v>
      </c>
      <c r="H1444" s="28" t="s">
        <v>179</v>
      </c>
      <c r="O1444" s="32"/>
    </row>
    <row r="1445" spans="2:18" x14ac:dyDescent="0.25">
      <c r="B1445" s="28" t="s">
        <v>155</v>
      </c>
      <c r="C1445" s="28" t="s">
        <v>141</v>
      </c>
      <c r="D1445" s="28" t="s">
        <v>173</v>
      </c>
      <c r="E1445" s="29">
        <v>5510</v>
      </c>
      <c r="F1445" s="30" t="str">
        <f>IF(LEFT(Table2[[#This Row],[Time Period]],1)="Q","Quarterly","Annual")</f>
        <v>Annual</v>
      </c>
      <c r="G1445" s="28" t="s">
        <v>169</v>
      </c>
      <c r="H1445" s="28" t="s">
        <v>179</v>
      </c>
      <c r="O1445" s="32"/>
    </row>
    <row r="1446" spans="2:18" x14ac:dyDescent="0.25">
      <c r="B1446" s="28" t="s">
        <v>155</v>
      </c>
      <c r="C1446" s="28" t="s">
        <v>142</v>
      </c>
      <c r="D1446" s="28" t="s">
        <v>173</v>
      </c>
      <c r="E1446" s="29">
        <v>5690</v>
      </c>
      <c r="F1446" s="30" t="str">
        <f>IF(LEFT(Table2[[#This Row],[Time Period]],1)="Q","Quarterly","Annual")</f>
        <v>Annual</v>
      </c>
      <c r="G1446" s="28" t="s">
        <v>169</v>
      </c>
      <c r="H1446" s="28" t="s">
        <v>179</v>
      </c>
      <c r="O1446" s="32"/>
    </row>
    <row r="1447" spans="2:18" x14ac:dyDescent="0.25">
      <c r="B1447" s="28" t="s">
        <v>155</v>
      </c>
      <c r="C1447" s="28" t="s">
        <v>143</v>
      </c>
      <c r="D1447" s="28" t="s">
        <v>173</v>
      </c>
      <c r="E1447" s="29">
        <v>5944</v>
      </c>
      <c r="F1447" s="30" t="str">
        <f>IF(LEFT(Table2[[#This Row],[Time Period]],1)="Q","Quarterly","Annual")</f>
        <v>Annual</v>
      </c>
      <c r="G1447" s="28" t="s">
        <v>169</v>
      </c>
      <c r="H1447" s="28" t="s">
        <v>179</v>
      </c>
      <c r="O1447" s="32"/>
    </row>
    <row r="1448" spans="2:18" x14ac:dyDescent="0.25">
      <c r="B1448" s="28" t="s">
        <v>155</v>
      </c>
      <c r="C1448" s="28" t="s">
        <v>144</v>
      </c>
      <c r="D1448" s="28" t="s">
        <v>173</v>
      </c>
      <c r="E1448" s="29">
        <v>6205</v>
      </c>
      <c r="F1448" s="30" t="str">
        <f>IF(LEFT(Table2[[#This Row],[Time Period]],1)="Q","Quarterly","Annual")</f>
        <v>Annual</v>
      </c>
      <c r="G1448" s="28" t="s">
        <v>169</v>
      </c>
      <c r="H1448" s="28" t="s">
        <v>179</v>
      </c>
    </row>
    <row r="1449" spans="2:18" x14ac:dyDescent="0.25">
      <c r="B1449" s="28" t="s">
        <v>155</v>
      </c>
      <c r="C1449" s="28" t="s">
        <v>201</v>
      </c>
      <c r="D1449" s="28" t="s">
        <v>173</v>
      </c>
      <c r="E1449" s="29">
        <v>289.72000000000003</v>
      </c>
      <c r="F1449" s="30" t="str">
        <f>IF(LEFT(Table2[[#This Row],[Time Period]],1)="Q","Quarterly","Annual")</f>
        <v>Annual</v>
      </c>
      <c r="G1449" s="28" t="s">
        <v>208</v>
      </c>
      <c r="H1449" s="28" t="s">
        <v>179</v>
      </c>
      <c r="O1449" s="32"/>
      <c r="R1449" s="32"/>
    </row>
    <row r="1450" spans="2:18" x14ac:dyDescent="0.25">
      <c r="B1450" s="28" t="s">
        <v>155</v>
      </c>
      <c r="C1450" s="28" t="s">
        <v>202</v>
      </c>
      <c r="D1450" s="28" t="s">
        <v>173</v>
      </c>
      <c r="E1450" s="29">
        <v>305.92</v>
      </c>
      <c r="F1450" s="30" t="str">
        <f>IF(LEFT(Table2[[#This Row],[Time Period]],1)="Q","Quarterly","Annual")</f>
        <v>Annual</v>
      </c>
      <c r="G1450" s="28" t="s">
        <v>208</v>
      </c>
      <c r="H1450" s="28" t="s">
        <v>179</v>
      </c>
      <c r="O1450" s="32"/>
      <c r="R1450" s="32"/>
    </row>
    <row r="1451" spans="2:18" x14ac:dyDescent="0.25">
      <c r="B1451" s="28" t="s">
        <v>155</v>
      </c>
      <c r="C1451" s="28" t="s">
        <v>203</v>
      </c>
      <c r="D1451" s="28" t="s">
        <v>173</v>
      </c>
      <c r="E1451" s="29">
        <v>296.52</v>
      </c>
      <c r="F1451" s="30" t="str">
        <f>IF(LEFT(Table2[[#This Row],[Time Period]],1)="Q","Quarterly","Annual")</f>
        <v>Annual</v>
      </c>
      <c r="G1451" s="28" t="s">
        <v>208</v>
      </c>
      <c r="H1451" s="28" t="s">
        <v>179</v>
      </c>
      <c r="O1451" s="32"/>
      <c r="R1451" s="32"/>
    </row>
    <row r="1452" spans="2:18" x14ac:dyDescent="0.25">
      <c r="B1452" s="28" t="s">
        <v>155</v>
      </c>
      <c r="C1452" s="28" t="s">
        <v>204</v>
      </c>
      <c r="D1452" s="28" t="s">
        <v>173</v>
      </c>
      <c r="E1452" s="29">
        <v>655.74</v>
      </c>
      <c r="F1452" s="30" t="str">
        <f>IF(LEFT(Table2[[#This Row],[Time Period]],1)="Q","Quarterly","Annual")</f>
        <v>Annual</v>
      </c>
      <c r="G1452" s="28" t="s">
        <v>208</v>
      </c>
      <c r="H1452" s="28" t="s">
        <v>179</v>
      </c>
      <c r="O1452" s="32"/>
      <c r="R1452" s="32"/>
    </row>
    <row r="1453" spans="2:18" x14ac:dyDescent="0.25">
      <c r="B1453" s="28" t="s">
        <v>155</v>
      </c>
      <c r="C1453" s="28" t="s">
        <v>205</v>
      </c>
      <c r="D1453" s="28" t="s">
        <v>173</v>
      </c>
      <c r="E1453" s="29">
        <v>789.79</v>
      </c>
      <c r="F1453" s="30" t="str">
        <f>IF(LEFT(Table2[[#This Row],[Time Period]],1)="Q","Quarterly","Annual")</f>
        <v>Annual</v>
      </c>
      <c r="G1453" s="28" t="s">
        <v>208</v>
      </c>
      <c r="H1453" s="28" t="s">
        <v>179</v>
      </c>
      <c r="O1453" s="32"/>
      <c r="R1453" s="32"/>
    </row>
    <row r="1454" spans="2:18" x14ac:dyDescent="0.25">
      <c r="B1454" s="28" t="s">
        <v>155</v>
      </c>
      <c r="C1454" s="28" t="s">
        <v>206</v>
      </c>
      <c r="D1454" s="28" t="s">
        <v>173</v>
      </c>
      <c r="E1454" s="29">
        <v>775.27</v>
      </c>
      <c r="F1454" s="30" t="str">
        <f>IF(LEFT(Table2[[#This Row],[Time Period]],1)="Q","Quarterly","Annual")</f>
        <v>Annual</v>
      </c>
      <c r="G1454" s="28" t="s">
        <v>208</v>
      </c>
      <c r="H1454" s="28" t="s">
        <v>179</v>
      </c>
      <c r="O1454" s="32"/>
      <c r="R1454" s="32"/>
    </row>
    <row r="1455" spans="2:18" x14ac:dyDescent="0.25">
      <c r="B1455" s="28" t="s">
        <v>155</v>
      </c>
      <c r="C1455" s="28" t="s">
        <v>207</v>
      </c>
      <c r="D1455" s="28" t="s">
        <v>173</v>
      </c>
      <c r="E1455" s="29">
        <v>562.24</v>
      </c>
      <c r="F1455" s="30" t="str">
        <f>IF(LEFT(Table2[[#This Row],[Time Period]],1)="Q","Quarterly","Annual")</f>
        <v>Annual</v>
      </c>
      <c r="G1455" s="28" t="s">
        <v>208</v>
      </c>
      <c r="H1455" s="28" t="s">
        <v>179</v>
      </c>
      <c r="O1455" s="32"/>
      <c r="R1455" s="32"/>
    </row>
    <row r="1456" spans="2:18" x14ac:dyDescent="0.25">
      <c r="B1456" s="28" t="s">
        <v>155</v>
      </c>
      <c r="C1456" s="28" t="s">
        <v>181</v>
      </c>
      <c r="D1456" s="28" t="s">
        <v>173</v>
      </c>
      <c r="E1456" s="29">
        <v>639.66999999999996</v>
      </c>
      <c r="F1456" s="30" t="str">
        <f>IF(LEFT(Table2[[#This Row],[Time Period]],1)="Q","Quarterly","Annual")</f>
        <v>Annual</v>
      </c>
      <c r="G1456" s="28" t="s">
        <v>208</v>
      </c>
      <c r="H1456" s="28" t="s">
        <v>179</v>
      </c>
      <c r="O1456" s="32"/>
      <c r="R1456" s="32"/>
    </row>
    <row r="1457" spans="2:18" x14ac:dyDescent="0.25">
      <c r="B1457" s="28" t="s">
        <v>155</v>
      </c>
      <c r="C1457" s="28" t="s">
        <v>133</v>
      </c>
      <c r="D1457" s="28" t="s">
        <v>173</v>
      </c>
      <c r="E1457" s="29">
        <v>877</v>
      </c>
      <c r="F1457" s="30" t="str">
        <f>IF(LEFT(Table2[[#This Row],[Time Period]],1)="Q","Quarterly","Annual")</f>
        <v>Annual</v>
      </c>
      <c r="G1457" s="28" t="s">
        <v>208</v>
      </c>
      <c r="H1457" s="28" t="s">
        <v>179</v>
      </c>
      <c r="O1457" s="32"/>
      <c r="R1457" s="32"/>
    </row>
    <row r="1458" spans="2:18" x14ac:dyDescent="0.25">
      <c r="B1458" s="28" t="s">
        <v>155</v>
      </c>
      <c r="C1458" s="28" t="s">
        <v>136</v>
      </c>
      <c r="D1458" s="28" t="s">
        <v>173</v>
      </c>
      <c r="E1458" s="29">
        <v>284</v>
      </c>
      <c r="F1458" s="30" t="str">
        <f>IF(LEFT(Table2[[#This Row],[Time Period]],1)="Q","Quarterly","Annual")</f>
        <v>Annual</v>
      </c>
      <c r="G1458" s="28" t="s">
        <v>208</v>
      </c>
      <c r="H1458" s="28" t="s">
        <v>179</v>
      </c>
      <c r="O1458" s="32"/>
      <c r="R1458" s="32"/>
    </row>
    <row r="1459" spans="2:18" x14ac:dyDescent="0.25">
      <c r="B1459" s="28" t="s">
        <v>155</v>
      </c>
      <c r="C1459" s="28" t="s">
        <v>137</v>
      </c>
      <c r="D1459" s="28" t="s">
        <v>173</v>
      </c>
      <c r="E1459" s="29">
        <v>548</v>
      </c>
      <c r="F1459" s="30" t="str">
        <f>IF(LEFT(Table2[[#This Row],[Time Period]],1)="Q","Quarterly","Annual")</f>
        <v>Annual</v>
      </c>
      <c r="G1459" s="28" t="s">
        <v>208</v>
      </c>
      <c r="H1459" s="28" t="s">
        <v>179</v>
      </c>
      <c r="O1459" s="32"/>
      <c r="R1459" s="32"/>
    </row>
    <row r="1460" spans="2:18" x14ac:dyDescent="0.25">
      <c r="B1460" s="28" t="s">
        <v>155</v>
      </c>
      <c r="C1460" s="28" t="s">
        <v>138</v>
      </c>
      <c r="D1460" s="28" t="s">
        <v>173</v>
      </c>
      <c r="E1460" s="29">
        <v>581</v>
      </c>
      <c r="F1460" s="30" t="str">
        <f>IF(LEFT(Table2[[#This Row],[Time Period]],1)="Q","Quarterly","Annual")</f>
        <v>Annual</v>
      </c>
      <c r="G1460" s="28" t="s">
        <v>208</v>
      </c>
      <c r="H1460" s="28" t="s">
        <v>179</v>
      </c>
      <c r="O1460" s="32"/>
      <c r="R1460" s="32"/>
    </row>
    <row r="1461" spans="2:18" x14ac:dyDescent="0.25">
      <c r="B1461" s="28" t="s">
        <v>155</v>
      </c>
      <c r="C1461" s="28" t="s">
        <v>139</v>
      </c>
      <c r="D1461" s="28" t="s">
        <v>173</v>
      </c>
      <c r="E1461" s="29">
        <v>667</v>
      </c>
      <c r="F1461" s="30" t="str">
        <f>IF(LEFT(Table2[[#This Row],[Time Period]],1)="Q","Quarterly","Annual")</f>
        <v>Annual</v>
      </c>
      <c r="G1461" s="28" t="s">
        <v>208</v>
      </c>
      <c r="H1461" s="28" t="s">
        <v>179</v>
      </c>
      <c r="O1461" s="32"/>
      <c r="R1461" s="32"/>
    </row>
    <row r="1462" spans="2:18" x14ac:dyDescent="0.25">
      <c r="B1462" s="28" t="s">
        <v>155</v>
      </c>
      <c r="C1462" s="28" t="s">
        <v>140</v>
      </c>
      <c r="D1462" s="28" t="s">
        <v>173</v>
      </c>
      <c r="E1462" s="29">
        <v>709</v>
      </c>
      <c r="F1462" s="30" t="str">
        <f>IF(LEFT(Table2[[#This Row],[Time Period]],1)="Q","Quarterly","Annual")</f>
        <v>Annual</v>
      </c>
      <c r="G1462" s="28" t="s">
        <v>208</v>
      </c>
      <c r="H1462" s="28" t="s">
        <v>179</v>
      </c>
      <c r="O1462" s="32"/>
      <c r="R1462" s="32"/>
    </row>
    <row r="1463" spans="2:18" x14ac:dyDescent="0.25">
      <c r="B1463" s="28" t="s">
        <v>155</v>
      </c>
      <c r="C1463" s="28" t="s">
        <v>141</v>
      </c>
      <c r="D1463" s="28" t="s">
        <v>173</v>
      </c>
      <c r="E1463" s="29">
        <v>591</v>
      </c>
      <c r="F1463" s="30" t="str">
        <f>IF(LEFT(Table2[[#This Row],[Time Period]],1)="Q","Quarterly","Annual")</f>
        <v>Annual</v>
      </c>
      <c r="G1463" s="28" t="s">
        <v>208</v>
      </c>
      <c r="H1463" s="28" t="s">
        <v>179</v>
      </c>
      <c r="O1463" s="32"/>
      <c r="R1463" s="32"/>
    </row>
    <row r="1464" spans="2:18" x14ac:dyDescent="0.25">
      <c r="B1464" s="28" t="s">
        <v>155</v>
      </c>
      <c r="C1464" s="28" t="s">
        <v>142</v>
      </c>
      <c r="D1464" s="28" t="s">
        <v>173</v>
      </c>
      <c r="E1464" s="29">
        <v>562</v>
      </c>
      <c r="F1464" s="30" t="str">
        <f>IF(LEFT(Table2[[#This Row],[Time Period]],1)="Q","Quarterly","Annual")</f>
        <v>Annual</v>
      </c>
      <c r="G1464" s="28" t="s">
        <v>208</v>
      </c>
      <c r="H1464" s="28" t="s">
        <v>179</v>
      </c>
      <c r="O1464" s="32"/>
      <c r="R1464" s="32"/>
    </row>
    <row r="1465" spans="2:18" x14ac:dyDescent="0.25">
      <c r="B1465" s="28" t="s">
        <v>155</v>
      </c>
      <c r="C1465" s="28" t="s">
        <v>143</v>
      </c>
      <c r="D1465" s="28" t="s">
        <v>173</v>
      </c>
      <c r="E1465" s="29">
        <v>671</v>
      </c>
      <c r="F1465" s="30" t="str">
        <f>IF(LEFT(Table2[[#This Row],[Time Period]],1)="Q","Quarterly","Annual")</f>
        <v>Annual</v>
      </c>
      <c r="G1465" s="28" t="s">
        <v>208</v>
      </c>
      <c r="H1465" s="28" t="s">
        <v>179</v>
      </c>
      <c r="O1465" s="32"/>
      <c r="R1465" s="32"/>
    </row>
    <row r="1466" spans="2:18" x14ac:dyDescent="0.25">
      <c r="B1466" s="28" t="s">
        <v>155</v>
      </c>
      <c r="C1466" s="28" t="s">
        <v>144</v>
      </c>
      <c r="D1466" s="28" t="s">
        <v>173</v>
      </c>
      <c r="E1466" s="29">
        <v>605</v>
      </c>
      <c r="F1466" s="30" t="str">
        <f>IF(LEFT(Table2[[#This Row],[Time Period]],1)="Q","Quarterly","Annual")</f>
        <v>Annual</v>
      </c>
      <c r="G1466" s="28" t="s">
        <v>208</v>
      </c>
      <c r="H1466" s="28" t="s">
        <v>179</v>
      </c>
      <c r="O1466" s="32"/>
      <c r="R1466" s="32"/>
    </row>
    <row r="1467" spans="2:18" x14ac:dyDescent="0.25">
      <c r="B1467" s="28" t="s">
        <v>155</v>
      </c>
      <c r="C1467" s="28" t="s">
        <v>201</v>
      </c>
      <c r="D1467" s="28" t="s">
        <v>173</v>
      </c>
      <c r="E1467" s="29">
        <v>998.57999999999993</v>
      </c>
      <c r="F1467" s="30" t="str">
        <f>IF(LEFT(Table2[[#This Row],[Time Period]],1)="Q","Quarterly","Annual")</f>
        <v>Annual</v>
      </c>
      <c r="G1467" s="28" t="s">
        <v>167</v>
      </c>
      <c r="H1467" s="28" t="s">
        <v>179</v>
      </c>
    </row>
    <row r="1468" spans="2:18" x14ac:dyDescent="0.25">
      <c r="B1468" s="28" t="s">
        <v>155</v>
      </c>
      <c r="C1468" s="28" t="s">
        <v>202</v>
      </c>
      <c r="D1468" s="28" t="s">
        <v>173</v>
      </c>
      <c r="E1468" s="29">
        <v>1136.18</v>
      </c>
      <c r="F1468" s="30" t="str">
        <f>IF(LEFT(Table2[[#This Row],[Time Period]],1)="Q","Quarterly","Annual")</f>
        <v>Annual</v>
      </c>
      <c r="G1468" s="28" t="s">
        <v>167</v>
      </c>
      <c r="H1468" s="28" t="s">
        <v>179</v>
      </c>
    </row>
    <row r="1469" spans="2:18" x14ac:dyDescent="0.25">
      <c r="B1469" s="28" t="s">
        <v>155</v>
      </c>
      <c r="C1469" s="28" t="s">
        <v>203</v>
      </c>
      <c r="D1469" s="28" t="s">
        <v>173</v>
      </c>
      <c r="E1469" s="29">
        <v>1164.1600000000001</v>
      </c>
      <c r="F1469" s="30" t="str">
        <f>IF(LEFT(Table2[[#This Row],[Time Period]],1)="Q","Quarterly","Annual")</f>
        <v>Annual</v>
      </c>
      <c r="G1469" s="28" t="s">
        <v>167</v>
      </c>
      <c r="H1469" s="28" t="s">
        <v>179</v>
      </c>
    </row>
    <row r="1470" spans="2:18" x14ac:dyDescent="0.25">
      <c r="B1470" s="28" t="s">
        <v>155</v>
      </c>
      <c r="C1470" s="28" t="s">
        <v>204</v>
      </c>
      <c r="D1470" s="28" t="s">
        <v>173</v>
      </c>
      <c r="E1470" s="29">
        <v>1449.0700000000002</v>
      </c>
      <c r="F1470" s="30" t="str">
        <f>IF(LEFT(Table2[[#This Row],[Time Period]],1)="Q","Quarterly","Annual")</f>
        <v>Annual</v>
      </c>
      <c r="G1470" s="28" t="s">
        <v>167</v>
      </c>
      <c r="H1470" s="28" t="s">
        <v>179</v>
      </c>
    </row>
    <row r="1471" spans="2:18" x14ac:dyDescent="0.25">
      <c r="B1471" s="28" t="s">
        <v>155</v>
      </c>
      <c r="C1471" s="28" t="s">
        <v>205</v>
      </c>
      <c r="D1471" s="28" t="s">
        <v>173</v>
      </c>
      <c r="E1471" s="29">
        <v>1433.37</v>
      </c>
      <c r="F1471" s="30" t="str">
        <f>IF(LEFT(Table2[[#This Row],[Time Period]],1)="Q","Quarterly","Annual")</f>
        <v>Annual</v>
      </c>
      <c r="G1471" s="28" t="s">
        <v>167</v>
      </c>
      <c r="H1471" s="28" t="s">
        <v>179</v>
      </c>
    </row>
    <row r="1472" spans="2:18" x14ac:dyDescent="0.25">
      <c r="B1472" s="28" t="s">
        <v>155</v>
      </c>
      <c r="C1472" s="28" t="s">
        <v>206</v>
      </c>
      <c r="D1472" s="28" t="s">
        <v>173</v>
      </c>
      <c r="E1472" s="29">
        <v>1539.55</v>
      </c>
      <c r="F1472" s="30" t="str">
        <f>IF(LEFT(Table2[[#This Row],[Time Period]],1)="Q","Quarterly","Annual")</f>
        <v>Annual</v>
      </c>
      <c r="G1472" s="28" t="s">
        <v>167</v>
      </c>
      <c r="H1472" s="28" t="s">
        <v>179</v>
      </c>
    </row>
    <row r="1473" spans="2:8" x14ac:dyDescent="0.25">
      <c r="B1473" s="28" t="s">
        <v>155</v>
      </c>
      <c r="C1473" s="28" t="s">
        <v>207</v>
      </c>
      <c r="D1473" s="28" t="s">
        <v>173</v>
      </c>
      <c r="E1473" s="29">
        <v>1939.92</v>
      </c>
      <c r="F1473" s="30" t="str">
        <f>IF(LEFT(Table2[[#This Row],[Time Period]],1)="Q","Quarterly","Annual")</f>
        <v>Annual</v>
      </c>
      <c r="G1473" s="28" t="s">
        <v>167</v>
      </c>
      <c r="H1473" s="28" t="s">
        <v>179</v>
      </c>
    </row>
    <row r="1474" spans="2:8" x14ac:dyDescent="0.25">
      <c r="B1474" s="28" t="s">
        <v>155</v>
      </c>
      <c r="C1474" s="28" t="s">
        <v>181</v>
      </c>
      <c r="D1474" s="28" t="s">
        <v>173</v>
      </c>
      <c r="E1474" s="29">
        <v>2263.9500000000003</v>
      </c>
      <c r="F1474" s="30" t="str">
        <f>IF(LEFT(Table2[[#This Row],[Time Period]],1)="Q","Quarterly","Annual")</f>
        <v>Annual</v>
      </c>
      <c r="G1474" s="28" t="s">
        <v>167</v>
      </c>
      <c r="H1474" s="28" t="s">
        <v>179</v>
      </c>
    </row>
    <row r="1475" spans="2:8" x14ac:dyDescent="0.25">
      <c r="B1475" s="28" t="s">
        <v>155</v>
      </c>
      <c r="C1475" s="28" t="s">
        <v>133</v>
      </c>
      <c r="D1475" s="28" t="s">
        <v>173</v>
      </c>
      <c r="E1475" s="29">
        <v>2521</v>
      </c>
      <c r="F1475" s="30" t="str">
        <f>IF(LEFT(Table2[[#This Row],[Time Period]],1)="Q","Quarterly","Annual")</f>
        <v>Annual</v>
      </c>
      <c r="G1475" s="28" t="s">
        <v>167</v>
      </c>
      <c r="H1475" s="28" t="s">
        <v>179</v>
      </c>
    </row>
    <row r="1476" spans="2:8" x14ac:dyDescent="0.25">
      <c r="B1476" s="28" t="s">
        <v>155</v>
      </c>
      <c r="C1476" s="28" t="s">
        <v>136</v>
      </c>
      <c r="D1476" s="28" t="s">
        <v>173</v>
      </c>
      <c r="E1476" s="29">
        <v>2834</v>
      </c>
      <c r="F1476" s="30" t="str">
        <f>IF(LEFT(Table2[[#This Row],[Time Period]],1)="Q","Quarterly","Annual")</f>
        <v>Annual</v>
      </c>
      <c r="G1476" s="28" t="s">
        <v>167</v>
      </c>
      <c r="H1476" s="28" t="s">
        <v>179</v>
      </c>
    </row>
    <row r="1477" spans="2:8" x14ac:dyDescent="0.25">
      <c r="B1477" s="28" t="s">
        <v>155</v>
      </c>
      <c r="C1477" s="28" t="s">
        <v>137</v>
      </c>
      <c r="D1477" s="28" t="s">
        <v>173</v>
      </c>
      <c r="E1477" s="29">
        <v>3385</v>
      </c>
      <c r="F1477" s="30" t="str">
        <f>IF(LEFT(Table2[[#This Row],[Time Period]],1)="Q","Quarterly","Annual")</f>
        <v>Annual</v>
      </c>
      <c r="G1477" s="28" t="s">
        <v>167</v>
      </c>
      <c r="H1477" s="28" t="s">
        <v>179</v>
      </c>
    </row>
    <row r="1478" spans="2:8" x14ac:dyDescent="0.25">
      <c r="B1478" s="28" t="s">
        <v>155</v>
      </c>
      <c r="C1478" s="28" t="s">
        <v>138</v>
      </c>
      <c r="D1478" s="28" t="s">
        <v>173</v>
      </c>
      <c r="E1478" s="29">
        <v>4012</v>
      </c>
      <c r="F1478" s="30" t="str">
        <f>IF(LEFT(Table2[[#This Row],[Time Period]],1)="Q","Quarterly","Annual")</f>
        <v>Annual</v>
      </c>
      <c r="G1478" s="28" t="s">
        <v>167</v>
      </c>
      <c r="H1478" s="28" t="s">
        <v>179</v>
      </c>
    </row>
    <row r="1479" spans="2:8" x14ac:dyDescent="0.25">
      <c r="B1479" s="28" t="s">
        <v>155</v>
      </c>
      <c r="C1479" s="28" t="s">
        <v>139</v>
      </c>
      <c r="D1479" s="28" t="s">
        <v>173</v>
      </c>
      <c r="E1479" s="29">
        <v>4226</v>
      </c>
      <c r="F1479" s="30" t="str">
        <f>IF(LEFT(Table2[[#This Row],[Time Period]],1)="Q","Quarterly","Annual")</f>
        <v>Annual</v>
      </c>
      <c r="G1479" s="28" t="s">
        <v>167</v>
      </c>
      <c r="H1479" s="28" t="s">
        <v>179</v>
      </c>
    </row>
    <row r="1480" spans="2:8" x14ac:dyDescent="0.25">
      <c r="B1480" s="28" t="s">
        <v>155</v>
      </c>
      <c r="C1480" s="28" t="s">
        <v>140</v>
      </c>
      <c r="D1480" s="28" t="s">
        <v>173</v>
      </c>
      <c r="E1480" s="29">
        <v>4944</v>
      </c>
      <c r="F1480" s="30" t="str">
        <f>IF(LEFT(Table2[[#This Row],[Time Period]],1)="Q","Quarterly","Annual")</f>
        <v>Annual</v>
      </c>
      <c r="G1480" s="28" t="s">
        <v>167</v>
      </c>
      <c r="H1480" s="28" t="s">
        <v>179</v>
      </c>
    </row>
    <row r="1481" spans="2:8" x14ac:dyDescent="0.25">
      <c r="B1481" s="28" t="s">
        <v>155</v>
      </c>
      <c r="C1481" s="28" t="s">
        <v>141</v>
      </c>
      <c r="D1481" s="28" t="s">
        <v>173</v>
      </c>
      <c r="E1481" s="29">
        <v>5106</v>
      </c>
      <c r="F1481" s="30" t="str">
        <f>IF(LEFT(Table2[[#This Row],[Time Period]],1)="Q","Quarterly","Annual")</f>
        <v>Annual</v>
      </c>
      <c r="G1481" s="28" t="s">
        <v>167</v>
      </c>
      <c r="H1481" s="28" t="s">
        <v>179</v>
      </c>
    </row>
    <row r="1482" spans="2:8" x14ac:dyDescent="0.25">
      <c r="B1482" s="28" t="s">
        <v>155</v>
      </c>
      <c r="C1482" s="28" t="s">
        <v>142</v>
      </c>
      <c r="D1482" s="28" t="s">
        <v>173</v>
      </c>
      <c r="E1482" s="29">
        <v>5403</v>
      </c>
      <c r="F1482" s="30" t="str">
        <f>IF(LEFT(Table2[[#This Row],[Time Period]],1)="Q","Quarterly","Annual")</f>
        <v>Annual</v>
      </c>
      <c r="G1482" s="28" t="s">
        <v>167</v>
      </c>
      <c r="H1482" s="28" t="s">
        <v>179</v>
      </c>
    </row>
    <row r="1483" spans="2:8" x14ac:dyDescent="0.25">
      <c r="B1483" s="28" t="s">
        <v>155</v>
      </c>
      <c r="C1483" s="28" t="s">
        <v>143</v>
      </c>
      <c r="D1483" s="28" t="s">
        <v>173</v>
      </c>
      <c r="E1483" s="29">
        <v>5945</v>
      </c>
      <c r="F1483" s="30" t="str">
        <f>IF(LEFT(Table2[[#This Row],[Time Period]],1)="Q","Quarterly","Annual")</f>
        <v>Annual</v>
      </c>
      <c r="G1483" s="28" t="s">
        <v>167</v>
      </c>
      <c r="H1483" s="28" t="s">
        <v>179</v>
      </c>
    </row>
    <row r="1484" spans="2:8" x14ac:dyDescent="0.25">
      <c r="B1484" s="28" t="s">
        <v>155</v>
      </c>
      <c r="C1484" s="28" t="s">
        <v>144</v>
      </c>
      <c r="D1484" s="28" t="s">
        <v>173</v>
      </c>
      <c r="E1484" s="29">
        <v>6665</v>
      </c>
      <c r="F1484" s="30" t="str">
        <f>IF(LEFT(Table2[[#This Row],[Time Period]],1)="Q","Quarterly","Annual")</f>
        <v>Annual</v>
      </c>
      <c r="G1484" s="28" t="s">
        <v>167</v>
      </c>
      <c r="H1484" s="28" t="s">
        <v>179</v>
      </c>
    </row>
    <row r="1485" spans="2:8" x14ac:dyDescent="0.25">
      <c r="B1485" s="28" t="s">
        <v>155</v>
      </c>
      <c r="C1485" s="28" t="s">
        <v>201</v>
      </c>
      <c r="D1485" s="28" t="s">
        <v>62</v>
      </c>
      <c r="E1485" s="22">
        <v>1.0355729533013243</v>
      </c>
      <c r="F1485" s="30" t="str">
        <f>IF(LEFT(Table2[[#This Row],[Time Period]],1)="Q","Quarterly","Annual")</f>
        <v>Annual</v>
      </c>
      <c r="G1485" s="28" t="s">
        <v>165</v>
      </c>
      <c r="H1485" s="28" t="s">
        <v>180</v>
      </c>
    </row>
    <row r="1486" spans="2:8" x14ac:dyDescent="0.25">
      <c r="B1486" s="28" t="s">
        <v>155</v>
      </c>
      <c r="C1486" s="28" t="s">
        <v>202</v>
      </c>
      <c r="D1486" s="28" t="s">
        <v>62</v>
      </c>
      <c r="E1486" s="22">
        <v>1.1489013886447532</v>
      </c>
      <c r="F1486" s="30" t="str">
        <f>IF(LEFT(Table2[[#This Row],[Time Period]],1)="Q","Quarterly","Annual")</f>
        <v>Annual</v>
      </c>
      <c r="G1486" s="28" t="s">
        <v>165</v>
      </c>
      <c r="H1486" s="28" t="s">
        <v>180</v>
      </c>
    </row>
    <row r="1487" spans="2:8" x14ac:dyDescent="0.25">
      <c r="B1487" s="28" t="s">
        <v>155</v>
      </c>
      <c r="C1487" s="28" t="s">
        <v>203</v>
      </c>
      <c r="D1487" s="28" t="s">
        <v>62</v>
      </c>
      <c r="E1487" s="22">
        <v>1.2507323953850047</v>
      </c>
      <c r="F1487" s="30" t="str">
        <f>IF(LEFT(Table2[[#This Row],[Time Period]],1)="Q","Quarterly","Annual")</f>
        <v>Annual</v>
      </c>
      <c r="G1487" s="28" t="s">
        <v>165</v>
      </c>
      <c r="H1487" s="28" t="s">
        <v>180</v>
      </c>
    </row>
    <row r="1488" spans="2:8" x14ac:dyDescent="0.25">
      <c r="B1488" s="28" t="s">
        <v>155</v>
      </c>
      <c r="C1488" s="28" t="s">
        <v>204</v>
      </c>
      <c r="D1488" s="28" t="s">
        <v>62</v>
      </c>
      <c r="E1488" s="22">
        <v>1.7483075217925295</v>
      </c>
      <c r="F1488" s="30" t="str">
        <f>IF(LEFT(Table2[[#This Row],[Time Period]],1)="Q","Quarterly","Annual")</f>
        <v>Annual</v>
      </c>
      <c r="G1488" s="28" t="s">
        <v>165</v>
      </c>
      <c r="H1488" s="28" t="s">
        <v>180</v>
      </c>
    </row>
    <row r="1489" spans="2:8" x14ac:dyDescent="0.25">
      <c r="B1489" s="28" t="s">
        <v>155</v>
      </c>
      <c r="C1489" s="28" t="s">
        <v>205</v>
      </c>
      <c r="D1489" s="28" t="s">
        <v>62</v>
      </c>
      <c r="E1489" s="22">
        <v>1.7605631105152273</v>
      </c>
      <c r="F1489" s="30" t="str">
        <f>IF(LEFT(Table2[[#This Row],[Time Period]],1)="Q","Quarterly","Annual")</f>
        <v>Annual</v>
      </c>
      <c r="G1489" s="28" t="s">
        <v>165</v>
      </c>
      <c r="H1489" s="28" t="s">
        <v>180</v>
      </c>
    </row>
    <row r="1490" spans="2:8" x14ac:dyDescent="0.25">
      <c r="B1490" s="28" t="s">
        <v>155</v>
      </c>
      <c r="C1490" s="28" t="s">
        <v>206</v>
      </c>
      <c r="D1490" s="28" t="s">
        <v>62</v>
      </c>
      <c r="E1490" s="22">
        <v>1.623521928792151</v>
      </c>
      <c r="F1490" s="30" t="str">
        <f>IF(LEFT(Table2[[#This Row],[Time Period]],1)="Q","Quarterly","Annual")</f>
        <v>Annual</v>
      </c>
      <c r="G1490" s="28" t="s">
        <v>165</v>
      </c>
      <c r="H1490" s="28" t="s">
        <v>180</v>
      </c>
    </row>
    <row r="1491" spans="2:8" x14ac:dyDescent="0.25">
      <c r="B1491" s="28" t="s">
        <v>155</v>
      </c>
      <c r="C1491" s="28" t="s">
        <v>207</v>
      </c>
      <c r="D1491" s="28" t="s">
        <v>62</v>
      </c>
      <c r="E1491" s="22">
        <v>1.6075372412124564</v>
      </c>
      <c r="F1491" s="30" t="str">
        <f>IF(LEFT(Table2[[#This Row],[Time Period]],1)="Q","Quarterly","Annual")</f>
        <v>Annual</v>
      </c>
      <c r="G1491" s="28" t="s">
        <v>165</v>
      </c>
      <c r="H1491" s="28" t="s">
        <v>180</v>
      </c>
    </row>
    <row r="1492" spans="2:8" x14ac:dyDescent="0.25">
      <c r="B1492" s="28" t="s">
        <v>155</v>
      </c>
      <c r="C1492" s="28" t="s">
        <v>181</v>
      </c>
      <c r="D1492" s="28" t="s">
        <v>62</v>
      </c>
      <c r="E1492" s="22">
        <v>1.319992680583723</v>
      </c>
      <c r="F1492" s="30" t="str">
        <f>IF(LEFT(Table2[[#This Row],[Time Period]],1)="Q","Quarterly","Annual")</f>
        <v>Annual</v>
      </c>
      <c r="G1492" s="28" t="s">
        <v>165</v>
      </c>
      <c r="H1492" s="28" t="s">
        <v>180</v>
      </c>
    </row>
    <row r="1493" spans="2:8" x14ac:dyDescent="0.25">
      <c r="B1493" s="28" t="s">
        <v>155</v>
      </c>
      <c r="C1493" s="28" t="s">
        <v>133</v>
      </c>
      <c r="D1493" s="28" t="s">
        <v>62</v>
      </c>
      <c r="E1493" s="22">
        <v>1.67</v>
      </c>
      <c r="F1493" s="30" t="str">
        <f>IF(LEFT(Table2[[#This Row],[Time Period]],1)="Q","Quarterly","Annual")</f>
        <v>Annual</v>
      </c>
      <c r="G1493" s="28" t="s">
        <v>165</v>
      </c>
      <c r="H1493" s="28" t="s">
        <v>180</v>
      </c>
    </row>
    <row r="1494" spans="2:8" x14ac:dyDescent="0.25">
      <c r="B1494" s="28" t="s">
        <v>155</v>
      </c>
      <c r="C1494" s="28" t="s">
        <v>136</v>
      </c>
      <c r="D1494" s="28" t="s">
        <v>62</v>
      </c>
      <c r="E1494" s="22">
        <v>1.82</v>
      </c>
      <c r="F1494" s="30" t="str">
        <f>IF(LEFT(Table2[[#This Row],[Time Period]],1)="Q","Quarterly","Annual")</f>
        <v>Annual</v>
      </c>
      <c r="G1494" s="28" t="s">
        <v>165</v>
      </c>
      <c r="H1494" s="28" t="s">
        <v>180</v>
      </c>
    </row>
    <row r="1495" spans="2:8" x14ac:dyDescent="0.25">
      <c r="B1495" s="28" t="s">
        <v>155</v>
      </c>
      <c r="C1495" s="28" t="s">
        <v>137</v>
      </c>
      <c r="D1495" s="28" t="s">
        <v>62</v>
      </c>
      <c r="E1495" s="22">
        <v>1.84</v>
      </c>
      <c r="F1495" s="30" t="str">
        <f>IF(LEFT(Table2[[#This Row],[Time Period]],1)="Q","Quarterly","Annual")</f>
        <v>Annual</v>
      </c>
      <c r="G1495" s="28" t="s">
        <v>165</v>
      </c>
      <c r="H1495" s="28" t="s">
        <v>180</v>
      </c>
    </row>
    <row r="1496" spans="2:8" x14ac:dyDescent="0.25">
      <c r="B1496" s="28" t="s">
        <v>155</v>
      </c>
      <c r="C1496" s="28" t="s">
        <v>138</v>
      </c>
      <c r="D1496" s="28" t="s">
        <v>62</v>
      </c>
      <c r="E1496" s="22">
        <v>1.65</v>
      </c>
      <c r="F1496" s="30" t="str">
        <f>IF(LEFT(Table2[[#This Row],[Time Period]],1)="Q","Quarterly","Annual")</f>
        <v>Annual</v>
      </c>
      <c r="G1496" s="28" t="s">
        <v>165</v>
      </c>
      <c r="H1496" s="28" t="s">
        <v>180</v>
      </c>
    </row>
    <row r="1497" spans="2:8" x14ac:dyDescent="0.25">
      <c r="B1497" s="28" t="s">
        <v>155</v>
      </c>
      <c r="C1497" s="28" t="s">
        <v>139</v>
      </c>
      <c r="D1497" s="28" t="s">
        <v>62</v>
      </c>
      <c r="E1497" s="22">
        <v>1.67</v>
      </c>
      <c r="F1497" s="30" t="str">
        <f>IF(LEFT(Table2[[#This Row],[Time Period]],1)="Q","Quarterly","Annual")</f>
        <v>Annual</v>
      </c>
      <c r="G1497" s="28" t="s">
        <v>165</v>
      </c>
      <c r="H1497" s="28" t="s">
        <v>180</v>
      </c>
    </row>
    <row r="1498" spans="2:8" x14ac:dyDescent="0.25">
      <c r="B1498" s="28" t="s">
        <v>155</v>
      </c>
      <c r="C1498" s="28" t="s">
        <v>140</v>
      </c>
      <c r="D1498" s="28" t="s">
        <v>62</v>
      </c>
      <c r="E1498" s="22">
        <v>1.83</v>
      </c>
      <c r="F1498" s="30" t="str">
        <f>IF(LEFT(Table2[[#This Row],[Time Period]],1)="Q","Quarterly","Annual")</f>
        <v>Annual</v>
      </c>
      <c r="G1498" s="28" t="s">
        <v>165</v>
      </c>
      <c r="H1498" s="28" t="s">
        <v>180</v>
      </c>
    </row>
    <row r="1499" spans="2:8" x14ac:dyDescent="0.25">
      <c r="B1499" s="28" t="s">
        <v>155</v>
      </c>
      <c r="C1499" s="28" t="s">
        <v>141</v>
      </c>
      <c r="D1499" s="28" t="s">
        <v>62</v>
      </c>
      <c r="E1499" s="22">
        <v>2.14</v>
      </c>
      <c r="F1499" s="30" t="str">
        <f>IF(LEFT(Table2[[#This Row],[Time Period]],1)="Q","Quarterly","Annual")</f>
        <v>Annual</v>
      </c>
      <c r="G1499" s="28" t="s">
        <v>165</v>
      </c>
      <c r="H1499" s="28" t="s">
        <v>180</v>
      </c>
    </row>
    <row r="1500" spans="2:8" x14ac:dyDescent="0.25">
      <c r="B1500" s="28" t="s">
        <v>155</v>
      </c>
      <c r="C1500" s="28" t="s">
        <v>142</v>
      </c>
      <c r="D1500" s="28" t="s">
        <v>62</v>
      </c>
      <c r="E1500" s="22">
        <v>2.2000000000000002</v>
      </c>
      <c r="F1500" s="30" t="str">
        <f>IF(LEFT(Table2[[#This Row],[Time Period]],1)="Q","Quarterly","Annual")</f>
        <v>Annual</v>
      </c>
      <c r="G1500" s="28" t="s">
        <v>165</v>
      </c>
      <c r="H1500" s="28" t="s">
        <v>180</v>
      </c>
    </row>
    <row r="1501" spans="2:8" x14ac:dyDescent="0.25">
      <c r="B1501" s="28" t="s">
        <v>155</v>
      </c>
      <c r="C1501" s="28" t="s">
        <v>143</v>
      </c>
      <c r="D1501" s="28" t="s">
        <v>62</v>
      </c>
      <c r="E1501" s="22">
        <v>3.77</v>
      </c>
      <c r="F1501" s="30" t="str">
        <f>IF(LEFT(Table2[[#This Row],[Time Period]],1)="Q","Quarterly","Annual")</f>
        <v>Annual</v>
      </c>
      <c r="G1501" s="28" t="s">
        <v>165</v>
      </c>
      <c r="H1501" s="28" t="s">
        <v>180</v>
      </c>
    </row>
    <row r="1502" spans="2:8" x14ac:dyDescent="0.25">
      <c r="B1502" s="28" t="s">
        <v>155</v>
      </c>
      <c r="C1502" s="28" t="s">
        <v>144</v>
      </c>
      <c r="D1502" s="28" t="s">
        <v>62</v>
      </c>
      <c r="E1502" s="22">
        <v>3.88</v>
      </c>
      <c r="F1502" s="30" t="str">
        <f>IF(LEFT(Table2[[#This Row],[Time Period]],1)="Q","Quarterly","Annual")</f>
        <v>Annual</v>
      </c>
      <c r="G1502" s="28" t="s">
        <v>165</v>
      </c>
      <c r="H1502" s="28" t="s">
        <v>180</v>
      </c>
    </row>
    <row r="1503" spans="2:8" x14ac:dyDescent="0.25">
      <c r="B1503" s="28" t="s">
        <v>155</v>
      </c>
      <c r="C1503" s="28" t="s">
        <v>201</v>
      </c>
      <c r="D1503" s="28" t="s">
        <v>62</v>
      </c>
      <c r="E1503" s="22">
        <v>-1.2666436702311141</v>
      </c>
      <c r="F1503" s="30" t="str">
        <f>IF(LEFT(Table2[[#This Row],[Time Period]],1)="Q","Quarterly","Annual")</f>
        <v>Annual</v>
      </c>
      <c r="G1503" s="28" t="s">
        <v>166</v>
      </c>
      <c r="H1503" s="28" t="s">
        <v>180</v>
      </c>
    </row>
    <row r="1504" spans="2:8" x14ac:dyDescent="0.25">
      <c r="B1504" s="28" t="s">
        <v>155</v>
      </c>
      <c r="C1504" s="28" t="s">
        <v>202</v>
      </c>
      <c r="D1504" s="28" t="s">
        <v>62</v>
      </c>
      <c r="E1504" s="22">
        <v>-1.5114183434143931</v>
      </c>
      <c r="F1504" s="30" t="str">
        <f>IF(LEFT(Table2[[#This Row],[Time Period]],1)="Q","Quarterly","Annual")</f>
        <v>Annual</v>
      </c>
      <c r="G1504" s="28" t="s">
        <v>166</v>
      </c>
      <c r="H1504" s="28" t="s">
        <v>180</v>
      </c>
    </row>
    <row r="1505" spans="2:8" x14ac:dyDescent="0.25">
      <c r="B1505" s="28" t="s">
        <v>155</v>
      </c>
      <c r="C1505" s="28" t="s">
        <v>203</v>
      </c>
      <c r="D1505" s="28" t="s">
        <v>62</v>
      </c>
      <c r="E1505" s="22">
        <v>-0.75852025734654838</v>
      </c>
      <c r="F1505" s="30" t="str">
        <f>IF(LEFT(Table2[[#This Row],[Time Period]],1)="Q","Quarterly","Annual")</f>
        <v>Annual</v>
      </c>
      <c r="G1505" s="28" t="s">
        <v>166</v>
      </c>
      <c r="H1505" s="28" t="s">
        <v>180</v>
      </c>
    </row>
    <row r="1506" spans="2:8" x14ac:dyDescent="0.25">
      <c r="B1506" s="28" t="s">
        <v>155</v>
      </c>
      <c r="C1506" s="28" t="s">
        <v>204</v>
      </c>
      <c r="D1506" s="28" t="s">
        <v>62</v>
      </c>
      <c r="E1506" s="22">
        <v>-0.70051326226625021</v>
      </c>
      <c r="F1506" s="30" t="str">
        <f>IF(LEFT(Table2[[#This Row],[Time Period]],1)="Q","Quarterly","Annual")</f>
        <v>Annual</v>
      </c>
      <c r="G1506" s="28" t="s">
        <v>166</v>
      </c>
      <c r="H1506" s="28" t="s">
        <v>180</v>
      </c>
    </row>
    <row r="1507" spans="2:8" x14ac:dyDescent="0.25">
      <c r="B1507" s="28" t="s">
        <v>155</v>
      </c>
      <c r="C1507" s="28" t="s">
        <v>205</v>
      </c>
      <c r="D1507" s="28" t="s">
        <v>62</v>
      </c>
      <c r="E1507" s="22">
        <v>-0.3383998435054773</v>
      </c>
      <c r="F1507" s="30" t="str">
        <f>IF(LEFT(Table2[[#This Row],[Time Period]],1)="Q","Quarterly","Annual")</f>
        <v>Annual</v>
      </c>
      <c r="G1507" s="28" t="s">
        <v>166</v>
      </c>
      <c r="H1507" s="28" t="s">
        <v>180</v>
      </c>
    </row>
    <row r="1508" spans="2:8" x14ac:dyDescent="0.25">
      <c r="B1508" s="28" t="s">
        <v>155</v>
      </c>
      <c r="C1508" s="28" t="s">
        <v>206</v>
      </c>
      <c r="D1508" s="28" t="s">
        <v>62</v>
      </c>
      <c r="E1508" s="22">
        <v>-0.2036850364242884</v>
      </c>
      <c r="F1508" s="30" t="str">
        <f>IF(LEFT(Table2[[#This Row],[Time Period]],1)="Q","Quarterly","Annual")</f>
        <v>Annual</v>
      </c>
      <c r="G1508" s="28" t="s">
        <v>166</v>
      </c>
      <c r="H1508" s="28" t="s">
        <v>180</v>
      </c>
    </row>
    <row r="1509" spans="2:8" x14ac:dyDescent="0.25">
      <c r="B1509" s="28" t="s">
        <v>155</v>
      </c>
      <c r="C1509" s="28" t="s">
        <v>207</v>
      </c>
      <c r="D1509" s="28" t="s">
        <v>62</v>
      </c>
      <c r="E1509" s="22">
        <v>-0.14176694075525823</v>
      </c>
      <c r="F1509" s="30" t="str">
        <f>IF(LEFT(Table2[[#This Row],[Time Period]],1)="Q","Quarterly","Annual")</f>
        <v>Annual</v>
      </c>
      <c r="G1509" s="28" t="s">
        <v>166</v>
      </c>
      <c r="H1509" s="28" t="s">
        <v>180</v>
      </c>
    </row>
    <row r="1510" spans="2:8" x14ac:dyDescent="0.25">
      <c r="B1510" s="28" t="s">
        <v>155</v>
      </c>
      <c r="C1510" s="28" t="s">
        <v>181</v>
      </c>
      <c r="D1510" s="28" t="s">
        <v>62</v>
      </c>
      <c r="E1510" s="22">
        <v>-0.2213581698164391</v>
      </c>
      <c r="F1510" s="30" t="str">
        <f>IF(LEFT(Table2[[#This Row],[Time Period]],1)="Q","Quarterly","Annual")</f>
        <v>Annual</v>
      </c>
      <c r="G1510" s="28" t="s">
        <v>166</v>
      </c>
      <c r="H1510" s="28" t="s">
        <v>180</v>
      </c>
    </row>
    <row r="1511" spans="2:8" x14ac:dyDescent="0.25">
      <c r="B1511" s="28" t="s">
        <v>155</v>
      </c>
      <c r="C1511" s="28" t="s">
        <v>133</v>
      </c>
      <c r="D1511" s="28" t="s">
        <v>62</v>
      </c>
      <c r="E1511" s="22">
        <v>-0.21</v>
      </c>
      <c r="F1511" s="30" t="str">
        <f>IF(LEFT(Table2[[#This Row],[Time Period]],1)="Q","Quarterly","Annual")</f>
        <v>Annual</v>
      </c>
      <c r="G1511" s="28" t="s">
        <v>166</v>
      </c>
      <c r="H1511" s="28" t="s">
        <v>180</v>
      </c>
    </row>
    <row r="1512" spans="2:8" x14ac:dyDescent="0.25">
      <c r="B1512" s="28" t="s">
        <v>155</v>
      </c>
      <c r="C1512" s="28" t="s">
        <v>136</v>
      </c>
      <c r="D1512" s="28" t="s">
        <v>62</v>
      </c>
      <c r="E1512" s="22">
        <v>-0.17</v>
      </c>
      <c r="F1512" s="30" t="str">
        <f>IF(LEFT(Table2[[#This Row],[Time Period]],1)="Q","Quarterly","Annual")</f>
        <v>Annual</v>
      </c>
      <c r="G1512" s="28" t="s">
        <v>166</v>
      </c>
      <c r="H1512" s="28" t="s">
        <v>180</v>
      </c>
    </row>
    <row r="1513" spans="2:8" x14ac:dyDescent="0.25">
      <c r="B1513" s="28" t="s">
        <v>155</v>
      </c>
      <c r="C1513" s="28" t="s">
        <v>137</v>
      </c>
      <c r="D1513" s="28" t="s">
        <v>62</v>
      </c>
      <c r="E1513" s="22">
        <v>-0.11</v>
      </c>
      <c r="F1513" s="30" t="str">
        <f>IF(LEFT(Table2[[#This Row],[Time Period]],1)="Q","Quarterly","Annual")</f>
        <v>Annual</v>
      </c>
      <c r="G1513" s="28" t="s">
        <v>166</v>
      </c>
      <c r="H1513" s="28" t="s">
        <v>180</v>
      </c>
    </row>
    <row r="1514" spans="2:8" x14ac:dyDescent="0.25">
      <c r="B1514" s="28" t="s">
        <v>155</v>
      </c>
      <c r="C1514" s="28" t="s">
        <v>138</v>
      </c>
      <c r="D1514" s="28" t="s">
        <v>62</v>
      </c>
      <c r="E1514" s="22">
        <v>-0.03</v>
      </c>
      <c r="F1514" s="30" t="str">
        <f>IF(LEFT(Table2[[#This Row],[Time Period]],1)="Q","Quarterly","Annual")</f>
        <v>Annual</v>
      </c>
      <c r="G1514" s="28" t="s">
        <v>166</v>
      </c>
      <c r="H1514" s="28" t="s">
        <v>180</v>
      </c>
    </row>
    <row r="1515" spans="2:8" x14ac:dyDescent="0.25">
      <c r="B1515" s="28" t="s">
        <v>155</v>
      </c>
      <c r="C1515" s="28" t="s">
        <v>139</v>
      </c>
      <c r="D1515" s="28" t="s">
        <v>62</v>
      </c>
      <c r="E1515" s="22">
        <v>0</v>
      </c>
      <c r="F1515" s="30" t="str">
        <f>IF(LEFT(Table2[[#This Row],[Time Period]],1)="Q","Quarterly","Annual")</f>
        <v>Annual</v>
      </c>
      <c r="G1515" s="28" t="s">
        <v>166</v>
      </c>
      <c r="H1515" s="28" t="s">
        <v>180</v>
      </c>
    </row>
    <row r="1516" spans="2:8" x14ac:dyDescent="0.25">
      <c r="B1516" s="28" t="s">
        <v>155</v>
      </c>
      <c r="C1516" s="28" t="s">
        <v>140</v>
      </c>
      <c r="D1516" s="28" t="s">
        <v>62</v>
      </c>
      <c r="E1516" s="22">
        <v>0.01</v>
      </c>
      <c r="F1516" s="30" t="str">
        <f>IF(LEFT(Table2[[#This Row],[Time Period]],1)="Q","Quarterly","Annual")</f>
        <v>Annual</v>
      </c>
      <c r="G1516" s="28" t="s">
        <v>166</v>
      </c>
      <c r="H1516" s="28" t="s">
        <v>180</v>
      </c>
    </row>
    <row r="1517" spans="2:8" x14ac:dyDescent="0.25">
      <c r="B1517" s="28" t="s">
        <v>155</v>
      </c>
      <c r="C1517" s="28" t="s">
        <v>141</v>
      </c>
      <c r="D1517" s="28" t="s">
        <v>62</v>
      </c>
      <c r="E1517" s="22">
        <v>0.02</v>
      </c>
      <c r="F1517" s="30" t="str">
        <f>IF(LEFT(Table2[[#This Row],[Time Period]],1)="Q","Quarterly","Annual")</f>
        <v>Annual</v>
      </c>
      <c r="G1517" s="28" t="s">
        <v>166</v>
      </c>
      <c r="H1517" s="28" t="s">
        <v>180</v>
      </c>
    </row>
    <row r="1518" spans="2:8" x14ac:dyDescent="0.25">
      <c r="B1518" s="28" t="s">
        <v>155</v>
      </c>
      <c r="C1518" s="28" t="s">
        <v>142</v>
      </c>
      <c r="D1518" s="28" t="s">
        <v>62</v>
      </c>
      <c r="E1518" s="22">
        <v>0</v>
      </c>
      <c r="F1518" s="30" t="str">
        <f>IF(LEFT(Table2[[#This Row],[Time Period]],1)="Q","Quarterly","Annual")</f>
        <v>Annual</v>
      </c>
      <c r="G1518" s="28" t="s">
        <v>166</v>
      </c>
      <c r="H1518" s="28" t="s">
        <v>180</v>
      </c>
    </row>
    <row r="1519" spans="2:8" x14ac:dyDescent="0.25">
      <c r="B1519" s="28" t="s">
        <v>155</v>
      </c>
      <c r="C1519" s="28" t="s">
        <v>143</v>
      </c>
      <c r="D1519" s="28" t="s">
        <v>62</v>
      </c>
      <c r="E1519" s="22">
        <v>0.03</v>
      </c>
      <c r="F1519" s="30" t="str">
        <f>IF(LEFT(Table2[[#This Row],[Time Period]],1)="Q","Quarterly","Annual")</f>
        <v>Annual</v>
      </c>
      <c r="G1519" s="28" t="s">
        <v>166</v>
      </c>
      <c r="H1519" s="28" t="s">
        <v>180</v>
      </c>
    </row>
    <row r="1520" spans="2:8" x14ac:dyDescent="0.25">
      <c r="B1520" s="28" t="s">
        <v>155</v>
      </c>
      <c r="C1520" s="28" t="s">
        <v>144</v>
      </c>
      <c r="D1520" s="28" t="s">
        <v>62</v>
      </c>
      <c r="E1520" s="22">
        <v>0.06</v>
      </c>
      <c r="F1520" s="30" t="str">
        <f>IF(LEFT(Table2[[#This Row],[Time Period]],1)="Q","Quarterly","Annual")</f>
        <v>Annual</v>
      </c>
      <c r="G1520" s="28" t="s">
        <v>166</v>
      </c>
      <c r="H1520" s="28" t="s">
        <v>180</v>
      </c>
    </row>
    <row r="1521" spans="2:8" x14ac:dyDescent="0.25">
      <c r="B1521" s="28" t="s">
        <v>155</v>
      </c>
      <c r="C1521" s="28" t="s">
        <v>201</v>
      </c>
      <c r="D1521" s="28" t="s">
        <v>62</v>
      </c>
      <c r="E1521" s="22">
        <v>2.6532191747690222E-2</v>
      </c>
      <c r="F1521" s="30" t="str">
        <f>IF(LEFT(Table2[[#This Row],[Time Period]],1)="Q","Quarterly","Annual")</f>
        <v>Annual</v>
      </c>
      <c r="G1521" s="28" t="s">
        <v>168</v>
      </c>
      <c r="H1521" s="28" t="s">
        <v>180</v>
      </c>
    </row>
    <row r="1522" spans="2:8" x14ac:dyDescent="0.25">
      <c r="B1522" s="28" t="s">
        <v>155</v>
      </c>
      <c r="C1522" s="28" t="s">
        <v>202</v>
      </c>
      <c r="D1522" s="28" t="s">
        <v>62</v>
      </c>
      <c r="E1522" s="22">
        <v>0.19940214941519774</v>
      </c>
      <c r="F1522" s="30" t="str">
        <f>IF(LEFT(Table2[[#This Row],[Time Period]],1)="Q","Quarterly","Annual")</f>
        <v>Annual</v>
      </c>
      <c r="G1522" s="28" t="s">
        <v>168</v>
      </c>
      <c r="H1522" s="28" t="s">
        <v>180</v>
      </c>
    </row>
    <row r="1523" spans="2:8" x14ac:dyDescent="0.25">
      <c r="B1523" s="28" t="s">
        <v>155</v>
      </c>
      <c r="C1523" s="28" t="s">
        <v>203</v>
      </c>
      <c r="D1523" s="28" t="s">
        <v>62</v>
      </c>
      <c r="E1523" s="22">
        <v>0.18509739255900237</v>
      </c>
      <c r="F1523" s="30" t="str">
        <f>IF(LEFT(Table2[[#This Row],[Time Period]],1)="Q","Quarterly","Annual")</f>
        <v>Annual</v>
      </c>
      <c r="G1523" s="28" t="s">
        <v>168</v>
      </c>
      <c r="H1523" s="28" t="s">
        <v>180</v>
      </c>
    </row>
    <row r="1524" spans="2:8" x14ac:dyDescent="0.25">
      <c r="B1524" s="28" t="s">
        <v>155</v>
      </c>
      <c r="C1524" s="28" t="s">
        <v>204</v>
      </c>
      <c r="D1524" s="28" t="s">
        <v>62</v>
      </c>
      <c r="E1524" s="22">
        <v>0.12840285546854191</v>
      </c>
      <c r="F1524" s="30" t="str">
        <f>IF(LEFT(Table2[[#This Row],[Time Period]],1)="Q","Quarterly","Annual")</f>
        <v>Annual</v>
      </c>
      <c r="G1524" s="28" t="s">
        <v>168</v>
      </c>
      <c r="H1524" s="28" t="s">
        <v>180</v>
      </c>
    </row>
    <row r="1525" spans="2:8" x14ac:dyDescent="0.25">
      <c r="B1525" s="28" t="s">
        <v>155</v>
      </c>
      <c r="C1525" s="28" t="s">
        <v>205</v>
      </c>
      <c r="D1525" s="28" t="s">
        <v>62</v>
      </c>
      <c r="E1525" s="22">
        <v>8.3996634957613406E-2</v>
      </c>
      <c r="F1525" s="30" t="str">
        <f>IF(LEFT(Table2[[#This Row],[Time Period]],1)="Q","Quarterly","Annual")</f>
        <v>Annual</v>
      </c>
      <c r="G1525" s="28" t="s">
        <v>168</v>
      </c>
      <c r="H1525" s="28" t="s">
        <v>180</v>
      </c>
    </row>
    <row r="1526" spans="2:8" x14ac:dyDescent="0.25">
      <c r="B1526" s="28" t="s">
        <v>155</v>
      </c>
      <c r="C1526" s="28" t="s">
        <v>206</v>
      </c>
      <c r="D1526" s="28" t="s">
        <v>62</v>
      </c>
      <c r="E1526" s="22">
        <v>8.3479729729729724E-2</v>
      </c>
      <c r="F1526" s="30" t="str">
        <f>IF(LEFT(Table2[[#This Row],[Time Period]],1)="Q","Quarterly","Annual")</f>
        <v>Annual</v>
      </c>
      <c r="G1526" s="28" t="s">
        <v>168</v>
      </c>
      <c r="H1526" s="28" t="s">
        <v>180</v>
      </c>
    </row>
    <row r="1527" spans="2:8" x14ac:dyDescent="0.25">
      <c r="B1527" s="28" t="s">
        <v>155</v>
      </c>
      <c r="C1527" s="28" t="s">
        <v>207</v>
      </c>
      <c r="D1527" s="28" t="s">
        <v>62</v>
      </c>
      <c r="E1527" s="22">
        <v>8.7945975751717184E-2</v>
      </c>
      <c r="F1527" s="30" t="str">
        <f>IF(LEFT(Table2[[#This Row],[Time Period]],1)="Q","Quarterly","Annual")</f>
        <v>Annual</v>
      </c>
      <c r="G1527" s="28" t="s">
        <v>168</v>
      </c>
      <c r="H1527" s="28" t="s">
        <v>180</v>
      </c>
    </row>
    <row r="1528" spans="2:8" x14ac:dyDescent="0.25">
      <c r="B1528" s="28" t="s">
        <v>155</v>
      </c>
      <c r="C1528" s="28" t="s">
        <v>181</v>
      </c>
      <c r="D1528" s="28" t="s">
        <v>62</v>
      </c>
      <c r="E1528" s="22">
        <v>0.24330202387623109</v>
      </c>
      <c r="F1528" s="30" t="str">
        <f>IF(LEFT(Table2[[#This Row],[Time Period]],1)="Q","Quarterly","Annual")</f>
        <v>Annual</v>
      </c>
      <c r="G1528" s="28" t="s">
        <v>168</v>
      </c>
      <c r="H1528" s="28" t="s">
        <v>180</v>
      </c>
    </row>
    <row r="1529" spans="2:8" x14ac:dyDescent="0.25">
      <c r="B1529" s="28" t="s">
        <v>155</v>
      </c>
      <c r="C1529" s="28" t="s">
        <v>133</v>
      </c>
      <c r="D1529" s="28" t="s">
        <v>62</v>
      </c>
      <c r="E1529" s="22">
        <v>0.28000000000000003</v>
      </c>
      <c r="F1529" s="30" t="str">
        <f>IF(LEFT(Table2[[#This Row],[Time Period]],1)="Q","Quarterly","Annual")</f>
        <v>Annual</v>
      </c>
      <c r="G1529" s="28" t="s">
        <v>168</v>
      </c>
      <c r="H1529" s="28" t="s">
        <v>180</v>
      </c>
    </row>
    <row r="1530" spans="2:8" x14ac:dyDescent="0.25">
      <c r="B1530" s="28" t="s">
        <v>155</v>
      </c>
      <c r="C1530" s="28" t="s">
        <v>136</v>
      </c>
      <c r="D1530" s="28" t="s">
        <v>62</v>
      </c>
      <c r="E1530" s="22">
        <v>0.35</v>
      </c>
      <c r="F1530" s="30" t="str">
        <f>IF(LEFT(Table2[[#This Row],[Time Period]],1)="Q","Quarterly","Annual")</f>
        <v>Annual</v>
      </c>
      <c r="G1530" s="28" t="s">
        <v>168</v>
      </c>
      <c r="H1530" s="28" t="s">
        <v>180</v>
      </c>
    </row>
    <row r="1531" spans="2:8" x14ac:dyDescent="0.25">
      <c r="B1531" s="28" t="s">
        <v>155</v>
      </c>
      <c r="C1531" s="28" t="s">
        <v>137</v>
      </c>
      <c r="D1531" s="28" t="s">
        <v>62</v>
      </c>
      <c r="E1531" s="22">
        <v>0.35</v>
      </c>
      <c r="F1531" s="30" t="str">
        <f>IF(LEFT(Table2[[#This Row],[Time Period]],1)="Q","Quarterly","Annual")</f>
        <v>Annual</v>
      </c>
      <c r="G1531" s="28" t="s">
        <v>168</v>
      </c>
      <c r="H1531" s="28" t="s">
        <v>180</v>
      </c>
    </row>
    <row r="1532" spans="2:8" x14ac:dyDescent="0.25">
      <c r="B1532" s="28" t="s">
        <v>155</v>
      </c>
      <c r="C1532" s="28" t="s">
        <v>138</v>
      </c>
      <c r="D1532" s="28" t="s">
        <v>62</v>
      </c>
      <c r="E1532" s="22">
        <v>0.52</v>
      </c>
      <c r="F1532" s="30" t="str">
        <f>IF(LEFT(Table2[[#This Row],[Time Period]],1)="Q","Quarterly","Annual")</f>
        <v>Annual</v>
      </c>
      <c r="G1532" s="28" t="s">
        <v>168</v>
      </c>
      <c r="H1532" s="28" t="s">
        <v>180</v>
      </c>
    </row>
    <row r="1533" spans="2:8" x14ac:dyDescent="0.25">
      <c r="B1533" s="28" t="s">
        <v>155</v>
      </c>
      <c r="C1533" s="28" t="s">
        <v>139</v>
      </c>
      <c r="D1533" s="28" t="s">
        <v>62</v>
      </c>
      <c r="E1533" s="22">
        <v>0.38</v>
      </c>
      <c r="F1533" s="30" t="str">
        <f>IF(LEFT(Table2[[#This Row],[Time Period]],1)="Q","Quarterly","Annual")</f>
        <v>Annual</v>
      </c>
      <c r="G1533" s="28" t="s">
        <v>168</v>
      </c>
      <c r="H1533" s="28" t="s">
        <v>180</v>
      </c>
    </row>
    <row r="1534" spans="2:8" x14ac:dyDescent="0.25">
      <c r="B1534" s="28" t="s">
        <v>155</v>
      </c>
      <c r="C1534" s="28" t="s">
        <v>140</v>
      </c>
      <c r="D1534" s="28" t="s">
        <v>62</v>
      </c>
      <c r="E1534" s="22">
        <v>0.43</v>
      </c>
      <c r="F1534" s="30" t="str">
        <f>IF(LEFT(Table2[[#This Row],[Time Period]],1)="Q","Quarterly","Annual")</f>
        <v>Annual</v>
      </c>
      <c r="G1534" s="28" t="s">
        <v>168</v>
      </c>
      <c r="H1534" s="28" t="s">
        <v>180</v>
      </c>
    </row>
    <row r="1535" spans="2:8" x14ac:dyDescent="0.25">
      <c r="B1535" s="28" t="s">
        <v>155</v>
      </c>
      <c r="C1535" s="28" t="s">
        <v>141</v>
      </c>
      <c r="D1535" s="28" t="s">
        <v>62</v>
      </c>
      <c r="E1535" s="22">
        <v>0.35</v>
      </c>
      <c r="F1535" s="30" t="str">
        <f>IF(LEFT(Table2[[#This Row],[Time Period]],1)="Q","Quarterly","Annual")</f>
        <v>Annual</v>
      </c>
      <c r="G1535" s="28" t="s">
        <v>168</v>
      </c>
      <c r="H1535" s="28" t="s">
        <v>180</v>
      </c>
    </row>
    <row r="1536" spans="2:8" x14ac:dyDescent="0.25">
      <c r="B1536" s="28" t="s">
        <v>155</v>
      </c>
      <c r="C1536" s="28" t="s">
        <v>142</v>
      </c>
      <c r="D1536" s="28" t="s">
        <v>62</v>
      </c>
      <c r="E1536" s="22">
        <v>0.37</v>
      </c>
      <c r="F1536" s="30" t="str">
        <f>IF(LEFT(Table2[[#This Row],[Time Period]],1)="Q","Quarterly","Annual")</f>
        <v>Annual</v>
      </c>
      <c r="G1536" s="28" t="s">
        <v>168</v>
      </c>
      <c r="H1536" s="28" t="s">
        <v>180</v>
      </c>
    </row>
    <row r="1537" spans="2:8" x14ac:dyDescent="0.25">
      <c r="B1537" s="28" t="s">
        <v>155</v>
      </c>
      <c r="C1537" s="28" t="s">
        <v>143</v>
      </c>
      <c r="D1537" s="28" t="s">
        <v>62</v>
      </c>
      <c r="E1537" s="22">
        <v>0.28999999999999998</v>
      </c>
      <c r="F1537" s="30" t="str">
        <f>IF(LEFT(Table2[[#This Row],[Time Period]],1)="Q","Quarterly","Annual")</f>
        <v>Annual</v>
      </c>
      <c r="G1537" s="28" t="s">
        <v>168</v>
      </c>
      <c r="H1537" s="28" t="s">
        <v>180</v>
      </c>
    </row>
    <row r="1538" spans="2:8" x14ac:dyDescent="0.25">
      <c r="B1538" s="28" t="s">
        <v>155</v>
      </c>
      <c r="C1538" s="28" t="s">
        <v>144</v>
      </c>
      <c r="D1538" s="28" t="s">
        <v>62</v>
      </c>
      <c r="E1538" s="22">
        <v>0.23</v>
      </c>
      <c r="F1538" s="30" t="str">
        <f>IF(LEFT(Table2[[#This Row],[Time Period]],1)="Q","Quarterly","Annual")</f>
        <v>Annual</v>
      </c>
      <c r="G1538" s="28" t="s">
        <v>168</v>
      </c>
      <c r="H1538" s="28" t="s">
        <v>180</v>
      </c>
    </row>
    <row r="1539" spans="2:8" x14ac:dyDescent="0.25">
      <c r="B1539" s="28" t="s">
        <v>155</v>
      </c>
      <c r="C1539" s="28" t="s">
        <v>201</v>
      </c>
      <c r="D1539" s="28" t="s">
        <v>62</v>
      </c>
      <c r="E1539" s="22">
        <v>0.1359745105437471</v>
      </c>
      <c r="F1539" s="30" t="str">
        <f>IF(LEFT(Table2[[#This Row],[Time Period]],1)="Q","Quarterly","Annual")</f>
        <v>Annual</v>
      </c>
      <c r="G1539" s="28" t="s">
        <v>169</v>
      </c>
      <c r="H1539" s="28" t="s">
        <v>180</v>
      </c>
    </row>
    <row r="1540" spans="2:8" x14ac:dyDescent="0.25">
      <c r="B1540" s="28" t="s">
        <v>155</v>
      </c>
      <c r="C1540" s="28" t="s">
        <v>202</v>
      </c>
      <c r="D1540" s="28" t="s">
        <v>62</v>
      </c>
      <c r="E1540" s="22">
        <v>0.17952094953229505</v>
      </c>
      <c r="F1540" s="30" t="str">
        <f>IF(LEFT(Table2[[#This Row],[Time Period]],1)="Q","Quarterly","Annual")</f>
        <v>Annual</v>
      </c>
      <c r="G1540" s="28" t="s">
        <v>169</v>
      </c>
      <c r="H1540" s="28" t="s">
        <v>180</v>
      </c>
    </row>
    <row r="1541" spans="2:8" x14ac:dyDescent="0.25">
      <c r="B1541" s="28" t="s">
        <v>155</v>
      </c>
      <c r="C1541" s="28" t="s">
        <v>203</v>
      </c>
      <c r="D1541" s="28" t="s">
        <v>62</v>
      </c>
      <c r="E1541" s="22">
        <v>0.16072302636179289</v>
      </c>
      <c r="F1541" s="30" t="str">
        <f>IF(LEFT(Table2[[#This Row],[Time Period]],1)="Q","Quarterly","Annual")</f>
        <v>Annual</v>
      </c>
      <c r="G1541" s="28" t="s">
        <v>169</v>
      </c>
      <c r="H1541" s="28" t="s">
        <v>180</v>
      </c>
    </row>
    <row r="1542" spans="2:8" x14ac:dyDescent="0.25">
      <c r="B1542" s="28" t="s">
        <v>155</v>
      </c>
      <c r="C1542" s="28" t="s">
        <v>204</v>
      </c>
      <c r="D1542" s="28" t="s">
        <v>62</v>
      </c>
      <c r="E1542" s="22">
        <v>0.16354556074766355</v>
      </c>
      <c r="F1542" s="30" t="str">
        <f>IF(LEFT(Table2[[#This Row],[Time Period]],1)="Q","Quarterly","Annual")</f>
        <v>Annual</v>
      </c>
      <c r="G1542" s="28" t="s">
        <v>169</v>
      </c>
      <c r="H1542" s="28" t="s">
        <v>180</v>
      </c>
    </row>
    <row r="1543" spans="2:8" x14ac:dyDescent="0.25">
      <c r="B1543" s="28" t="s">
        <v>155</v>
      </c>
      <c r="C1543" s="28" t="s">
        <v>205</v>
      </c>
      <c r="D1543" s="28" t="s">
        <v>62</v>
      </c>
      <c r="E1543" s="22">
        <v>0.18843804794869459</v>
      </c>
      <c r="F1543" s="30" t="str">
        <f>IF(LEFT(Table2[[#This Row],[Time Period]],1)="Q","Quarterly","Annual")</f>
        <v>Annual</v>
      </c>
      <c r="G1543" s="28" t="s">
        <v>169</v>
      </c>
      <c r="H1543" s="28" t="s">
        <v>180</v>
      </c>
    </row>
    <row r="1544" spans="2:8" x14ac:dyDescent="0.25">
      <c r="B1544" s="28" t="s">
        <v>155</v>
      </c>
      <c r="C1544" s="28" t="s">
        <v>206</v>
      </c>
      <c r="D1544" s="28" t="s">
        <v>62</v>
      </c>
      <c r="E1544" s="22">
        <v>0.16283903635923203</v>
      </c>
      <c r="F1544" s="30" t="str">
        <f>IF(LEFT(Table2[[#This Row],[Time Period]],1)="Q","Quarterly","Annual")</f>
        <v>Annual</v>
      </c>
      <c r="G1544" s="28" t="s">
        <v>169</v>
      </c>
      <c r="H1544" s="28" t="s">
        <v>180</v>
      </c>
    </row>
    <row r="1545" spans="2:8" x14ac:dyDescent="0.25">
      <c r="B1545" s="28" t="s">
        <v>155</v>
      </c>
      <c r="C1545" s="28" t="s">
        <v>207</v>
      </c>
      <c r="D1545" s="28" t="s">
        <v>62</v>
      </c>
      <c r="E1545" s="22">
        <v>0.13882200123767682</v>
      </c>
      <c r="F1545" s="30" t="str">
        <f>IF(LEFT(Table2[[#This Row],[Time Period]],1)="Q","Quarterly","Annual")</f>
        <v>Annual</v>
      </c>
      <c r="G1545" s="28" t="s">
        <v>169</v>
      </c>
      <c r="H1545" s="28" t="s">
        <v>180</v>
      </c>
    </row>
    <row r="1546" spans="2:8" x14ac:dyDescent="0.25">
      <c r="B1546" s="28" t="s">
        <v>155</v>
      </c>
      <c r="C1546" s="28" t="s">
        <v>181</v>
      </c>
      <c r="D1546" s="28" t="s">
        <v>62</v>
      </c>
      <c r="E1546" s="22">
        <v>0.13511366836146488</v>
      </c>
      <c r="F1546" s="30" t="str">
        <f>IF(LEFT(Table2[[#This Row],[Time Period]],1)="Q","Quarterly","Annual")</f>
        <v>Annual</v>
      </c>
      <c r="G1546" s="28" t="s">
        <v>169</v>
      </c>
      <c r="H1546" s="28" t="s">
        <v>180</v>
      </c>
    </row>
    <row r="1547" spans="2:8" x14ac:dyDescent="0.25">
      <c r="B1547" s="28" t="s">
        <v>155</v>
      </c>
      <c r="C1547" s="28" t="s">
        <v>133</v>
      </c>
      <c r="D1547" s="28" t="s">
        <v>62</v>
      </c>
      <c r="E1547" s="22">
        <v>0.18</v>
      </c>
      <c r="F1547" s="30" t="str">
        <f>IF(LEFT(Table2[[#This Row],[Time Period]],1)="Q","Quarterly","Annual")</f>
        <v>Annual</v>
      </c>
      <c r="G1547" s="28" t="s">
        <v>169</v>
      </c>
      <c r="H1547" s="28" t="s">
        <v>180</v>
      </c>
    </row>
    <row r="1548" spans="2:8" x14ac:dyDescent="0.25">
      <c r="B1548" s="28" t="s">
        <v>155</v>
      </c>
      <c r="C1548" s="28" t="s">
        <v>136</v>
      </c>
      <c r="D1548" s="28" t="s">
        <v>62</v>
      </c>
      <c r="E1548" s="22">
        <v>0.22</v>
      </c>
      <c r="F1548" s="30" t="str">
        <f>IF(LEFT(Table2[[#This Row],[Time Period]],1)="Q","Quarterly","Annual")</f>
        <v>Annual</v>
      </c>
      <c r="G1548" s="28" t="s">
        <v>169</v>
      </c>
      <c r="H1548" s="28" t="s">
        <v>180</v>
      </c>
    </row>
    <row r="1549" spans="2:8" x14ac:dyDescent="0.25">
      <c r="B1549" s="28" t="s">
        <v>155</v>
      </c>
      <c r="C1549" s="28" t="s">
        <v>137</v>
      </c>
      <c r="D1549" s="28" t="s">
        <v>62</v>
      </c>
      <c r="E1549" s="22">
        <v>0.22</v>
      </c>
      <c r="F1549" s="30" t="str">
        <f>IF(LEFT(Table2[[#This Row],[Time Period]],1)="Q","Quarterly","Annual")</f>
        <v>Annual</v>
      </c>
      <c r="G1549" s="28" t="s">
        <v>169</v>
      </c>
      <c r="H1549" s="28" t="s">
        <v>180</v>
      </c>
    </row>
    <row r="1550" spans="2:8" x14ac:dyDescent="0.25">
      <c r="B1550" s="28" t="s">
        <v>155</v>
      </c>
      <c r="C1550" s="28" t="s">
        <v>138</v>
      </c>
      <c r="D1550" s="28" t="s">
        <v>62</v>
      </c>
      <c r="E1550" s="22">
        <v>0.19</v>
      </c>
      <c r="F1550" s="30" t="str">
        <f>IF(LEFT(Table2[[#This Row],[Time Period]],1)="Q","Quarterly","Annual")</f>
        <v>Annual</v>
      </c>
      <c r="G1550" s="28" t="s">
        <v>169</v>
      </c>
      <c r="H1550" s="28" t="s">
        <v>180</v>
      </c>
    </row>
    <row r="1551" spans="2:8" x14ac:dyDescent="0.25">
      <c r="B1551" s="28" t="s">
        <v>155</v>
      </c>
      <c r="C1551" s="28" t="s">
        <v>139</v>
      </c>
      <c r="D1551" s="28" t="s">
        <v>62</v>
      </c>
      <c r="E1551" s="22">
        <v>0.17</v>
      </c>
      <c r="F1551" s="30" t="str">
        <f>IF(LEFT(Table2[[#This Row],[Time Period]],1)="Q","Quarterly","Annual")</f>
        <v>Annual</v>
      </c>
      <c r="G1551" s="28" t="s">
        <v>169</v>
      </c>
      <c r="H1551" s="28" t="s">
        <v>180</v>
      </c>
    </row>
    <row r="1552" spans="2:8" x14ac:dyDescent="0.25">
      <c r="B1552" s="28" t="s">
        <v>155</v>
      </c>
      <c r="C1552" s="28" t="s">
        <v>140</v>
      </c>
      <c r="D1552" s="28" t="s">
        <v>62</v>
      </c>
      <c r="E1552" s="22">
        <v>0.17</v>
      </c>
      <c r="F1552" s="30" t="str">
        <f>IF(LEFT(Table2[[#This Row],[Time Period]],1)="Q","Quarterly","Annual")</f>
        <v>Annual</v>
      </c>
      <c r="G1552" s="28" t="s">
        <v>169</v>
      </c>
      <c r="H1552" s="28" t="s">
        <v>180</v>
      </c>
    </row>
    <row r="1553" spans="2:8" x14ac:dyDescent="0.25">
      <c r="B1553" s="28" t="s">
        <v>155</v>
      </c>
      <c r="C1553" s="28" t="s">
        <v>141</v>
      </c>
      <c r="D1553" s="28" t="s">
        <v>62</v>
      </c>
      <c r="E1553" s="22">
        <v>0.16</v>
      </c>
      <c r="F1553" s="30" t="str">
        <f>IF(LEFT(Table2[[#This Row],[Time Period]],1)="Q","Quarterly","Annual")</f>
        <v>Annual</v>
      </c>
      <c r="G1553" s="28" t="s">
        <v>169</v>
      </c>
      <c r="H1553" s="28" t="s">
        <v>180</v>
      </c>
    </row>
    <row r="1554" spans="2:8" x14ac:dyDescent="0.25">
      <c r="B1554" s="28" t="s">
        <v>155</v>
      </c>
      <c r="C1554" s="28" t="s">
        <v>142</v>
      </c>
      <c r="D1554" s="28" t="s">
        <v>62</v>
      </c>
      <c r="E1554" s="22">
        <v>0.17</v>
      </c>
      <c r="F1554" s="30" t="str">
        <f>IF(LEFT(Table2[[#This Row],[Time Period]],1)="Q","Quarterly","Annual")</f>
        <v>Annual</v>
      </c>
      <c r="G1554" s="28" t="s">
        <v>169</v>
      </c>
      <c r="H1554" s="28" t="s">
        <v>180</v>
      </c>
    </row>
    <row r="1555" spans="2:8" x14ac:dyDescent="0.25">
      <c r="B1555" s="28" t="s">
        <v>155</v>
      </c>
      <c r="C1555" s="28" t="s">
        <v>143</v>
      </c>
      <c r="D1555" s="28" t="s">
        <v>62</v>
      </c>
      <c r="E1555" s="22">
        <v>0.18</v>
      </c>
      <c r="F1555" s="30" t="str">
        <f>IF(LEFT(Table2[[#This Row],[Time Period]],1)="Q","Quarterly","Annual")</f>
        <v>Annual</v>
      </c>
      <c r="G1555" s="28" t="s">
        <v>169</v>
      </c>
      <c r="H1555" s="28" t="s">
        <v>180</v>
      </c>
    </row>
    <row r="1556" spans="2:8" x14ac:dyDescent="0.25">
      <c r="B1556" s="28" t="s">
        <v>155</v>
      </c>
      <c r="C1556" s="28" t="s">
        <v>144</v>
      </c>
      <c r="D1556" s="28" t="s">
        <v>62</v>
      </c>
      <c r="E1556" s="22">
        <v>0.2</v>
      </c>
      <c r="F1556" s="30" t="str">
        <f>IF(LEFT(Table2[[#This Row],[Time Period]],1)="Q","Quarterly","Annual")</f>
        <v>Annual</v>
      </c>
      <c r="G1556" s="28" t="s">
        <v>169</v>
      </c>
      <c r="H1556" s="28" t="s">
        <v>180</v>
      </c>
    </row>
    <row r="1557" spans="2:8" x14ac:dyDescent="0.25">
      <c r="B1557" s="28" t="s">
        <v>155</v>
      </c>
      <c r="C1557" s="28" t="s">
        <v>201</v>
      </c>
      <c r="D1557" s="28" t="s">
        <v>62</v>
      </c>
      <c r="E1557" s="22">
        <v>-6.6098301808642818E-2</v>
      </c>
      <c r="F1557" s="30" t="str">
        <f>IF(LEFT(Table2[[#This Row],[Time Period]],1)="Q","Quarterly","Annual")</f>
        <v>Annual</v>
      </c>
      <c r="G1557" s="28" t="s">
        <v>208</v>
      </c>
      <c r="H1557" s="28" t="s">
        <v>180</v>
      </c>
    </row>
    <row r="1558" spans="2:8" x14ac:dyDescent="0.25">
      <c r="B1558" s="28" t="s">
        <v>155</v>
      </c>
      <c r="C1558" s="28" t="s">
        <v>202</v>
      </c>
      <c r="D1558" s="28" t="s">
        <v>62</v>
      </c>
      <c r="E1558" s="22">
        <v>6.6684100418410042E-3</v>
      </c>
      <c r="F1558" s="30" t="str">
        <f>IF(LEFT(Table2[[#This Row],[Time Period]],1)="Q","Quarterly","Annual")</f>
        <v>Annual</v>
      </c>
      <c r="G1558" s="28" t="s">
        <v>208</v>
      </c>
      <c r="H1558" s="28" t="s">
        <v>180</v>
      </c>
    </row>
    <row r="1559" spans="2:8" x14ac:dyDescent="0.25">
      <c r="B1559" s="28" t="s">
        <v>155</v>
      </c>
      <c r="C1559" s="28" t="s">
        <v>203</v>
      </c>
      <c r="D1559" s="28" t="s">
        <v>62</v>
      </c>
      <c r="E1559" s="22">
        <v>3.8648320518008906E-2</v>
      </c>
      <c r="F1559" s="30" t="str">
        <f>IF(LEFT(Table2[[#This Row],[Time Period]],1)="Q","Quarterly","Annual")</f>
        <v>Annual</v>
      </c>
      <c r="G1559" s="28" t="s">
        <v>208</v>
      </c>
      <c r="H1559" s="28" t="s">
        <v>180</v>
      </c>
    </row>
    <row r="1560" spans="2:8" x14ac:dyDescent="0.25">
      <c r="B1560" s="28" t="s">
        <v>155</v>
      </c>
      <c r="C1560" s="28" t="s">
        <v>204</v>
      </c>
      <c r="D1560" s="28" t="s">
        <v>62</v>
      </c>
      <c r="E1560" s="22">
        <v>7.4663738676914629E-2</v>
      </c>
      <c r="F1560" s="30" t="str">
        <f>IF(LEFT(Table2[[#This Row],[Time Period]],1)="Q","Quarterly","Annual")</f>
        <v>Annual</v>
      </c>
      <c r="G1560" s="28" t="s">
        <v>208</v>
      </c>
      <c r="H1560" s="28" t="s">
        <v>180</v>
      </c>
    </row>
    <row r="1561" spans="2:8" x14ac:dyDescent="0.25">
      <c r="B1561" s="28" t="s">
        <v>155</v>
      </c>
      <c r="C1561" s="28" t="s">
        <v>205</v>
      </c>
      <c r="D1561" s="28" t="s">
        <v>62</v>
      </c>
      <c r="E1561" s="22">
        <v>1.6928550627381963E-2</v>
      </c>
      <c r="F1561" s="30" t="str">
        <f>IF(LEFT(Table2[[#This Row],[Time Period]],1)="Q","Quarterly","Annual")</f>
        <v>Annual</v>
      </c>
      <c r="G1561" s="28" t="s">
        <v>208</v>
      </c>
      <c r="H1561" s="28" t="s">
        <v>180</v>
      </c>
    </row>
    <row r="1562" spans="2:8" x14ac:dyDescent="0.25">
      <c r="B1562" s="28" t="s">
        <v>155</v>
      </c>
      <c r="C1562" s="28" t="s">
        <v>206</v>
      </c>
      <c r="D1562" s="28" t="s">
        <v>62</v>
      </c>
      <c r="E1562" s="22">
        <v>1.0321121996948696E-2</v>
      </c>
      <c r="F1562" s="30" t="str">
        <f>IF(LEFT(Table2[[#This Row],[Time Period]],1)="Q","Quarterly","Annual")</f>
        <v>Annual</v>
      </c>
      <c r="G1562" s="28" t="s">
        <v>208</v>
      </c>
      <c r="H1562" s="28" t="s">
        <v>180</v>
      </c>
    </row>
    <row r="1563" spans="2:8" x14ac:dyDescent="0.25">
      <c r="B1563" s="28" t="s">
        <v>155</v>
      </c>
      <c r="C1563" s="28" t="s">
        <v>207</v>
      </c>
      <c r="D1563" s="28" t="s">
        <v>62</v>
      </c>
      <c r="E1563" s="22">
        <v>2.1435705138809744E-2</v>
      </c>
      <c r="F1563" s="30" t="str">
        <f>IF(LEFT(Table2[[#This Row],[Time Period]],1)="Q","Quarterly","Annual")</f>
        <v>Annual</v>
      </c>
      <c r="G1563" s="28" t="s">
        <v>208</v>
      </c>
      <c r="H1563" s="28" t="s">
        <v>180</v>
      </c>
    </row>
    <row r="1564" spans="2:8" x14ac:dyDescent="0.25">
      <c r="B1564" s="28" t="s">
        <v>155</v>
      </c>
      <c r="C1564" s="28" t="s">
        <v>181</v>
      </c>
      <c r="D1564" s="28" t="s">
        <v>62</v>
      </c>
      <c r="E1564" s="22">
        <v>6.4048650085200179E-2</v>
      </c>
      <c r="F1564" s="30" t="str">
        <f>IF(LEFT(Table2[[#This Row],[Time Period]],1)="Q","Quarterly","Annual")</f>
        <v>Annual</v>
      </c>
      <c r="G1564" s="28" t="s">
        <v>208</v>
      </c>
      <c r="H1564" s="28" t="s">
        <v>180</v>
      </c>
    </row>
    <row r="1565" spans="2:8" x14ac:dyDescent="0.25">
      <c r="B1565" s="28" t="s">
        <v>155</v>
      </c>
      <c r="C1565" s="28" t="s">
        <v>133</v>
      </c>
      <c r="D1565" s="28" t="s">
        <v>62</v>
      </c>
      <c r="E1565" s="22">
        <v>0.12</v>
      </c>
      <c r="F1565" s="30" t="str">
        <f>IF(LEFT(Table2[[#This Row],[Time Period]],1)="Q","Quarterly","Annual")</f>
        <v>Annual</v>
      </c>
      <c r="G1565" s="28" t="s">
        <v>208</v>
      </c>
      <c r="H1565" s="28" t="s">
        <v>180</v>
      </c>
    </row>
    <row r="1566" spans="2:8" x14ac:dyDescent="0.25">
      <c r="B1566" s="28" t="s">
        <v>155</v>
      </c>
      <c r="C1566" s="28" t="s">
        <v>136</v>
      </c>
      <c r="D1566" s="28" t="s">
        <v>62</v>
      </c>
      <c r="E1566" s="22">
        <v>0.2</v>
      </c>
      <c r="F1566" s="30" t="str">
        <f>IF(LEFT(Table2[[#This Row],[Time Period]],1)="Q","Quarterly","Annual")</f>
        <v>Annual</v>
      </c>
      <c r="G1566" s="28" t="s">
        <v>208</v>
      </c>
      <c r="H1566" s="28" t="s">
        <v>180</v>
      </c>
    </row>
    <row r="1567" spans="2:8" x14ac:dyDescent="0.25">
      <c r="B1567" s="28" t="s">
        <v>155</v>
      </c>
      <c r="C1567" s="28" t="s">
        <v>137</v>
      </c>
      <c r="D1567" s="28" t="s">
        <v>62</v>
      </c>
      <c r="E1567" s="22">
        <v>0.17</v>
      </c>
      <c r="F1567" s="30" t="str">
        <f>IF(LEFT(Table2[[#This Row],[Time Period]],1)="Q","Quarterly","Annual")</f>
        <v>Annual</v>
      </c>
      <c r="G1567" s="28" t="s">
        <v>208</v>
      </c>
      <c r="H1567" s="28" t="s">
        <v>180</v>
      </c>
    </row>
    <row r="1568" spans="2:8" x14ac:dyDescent="0.25">
      <c r="B1568" s="28" t="s">
        <v>155</v>
      </c>
      <c r="C1568" s="28" t="s">
        <v>138</v>
      </c>
      <c r="D1568" s="28" t="s">
        <v>62</v>
      </c>
      <c r="E1568" s="22">
        <v>0.23</v>
      </c>
      <c r="F1568" s="30" t="str">
        <f>IF(LEFT(Table2[[#This Row],[Time Period]],1)="Q","Quarterly","Annual")</f>
        <v>Annual</v>
      </c>
      <c r="G1568" s="28" t="s">
        <v>208</v>
      </c>
      <c r="H1568" s="28" t="s">
        <v>180</v>
      </c>
    </row>
    <row r="1569" spans="2:8" x14ac:dyDescent="0.25">
      <c r="B1569" s="28" t="s">
        <v>155</v>
      </c>
      <c r="C1569" s="28" t="s">
        <v>139</v>
      </c>
      <c r="D1569" s="28" t="s">
        <v>62</v>
      </c>
      <c r="E1569" s="22">
        <v>0.27</v>
      </c>
      <c r="F1569" s="30" t="str">
        <f>IF(LEFT(Table2[[#This Row],[Time Period]],1)="Q","Quarterly","Annual")</f>
        <v>Annual</v>
      </c>
      <c r="G1569" s="28" t="s">
        <v>208</v>
      </c>
      <c r="H1569" s="28" t="s">
        <v>180</v>
      </c>
    </row>
    <row r="1570" spans="2:8" x14ac:dyDescent="0.25">
      <c r="B1570" s="28" t="s">
        <v>155</v>
      </c>
      <c r="C1570" s="28" t="s">
        <v>140</v>
      </c>
      <c r="D1570" s="28" t="s">
        <v>62</v>
      </c>
      <c r="E1570" s="22">
        <v>0.33</v>
      </c>
      <c r="F1570" s="30" t="str">
        <f>IF(LEFT(Table2[[#This Row],[Time Period]],1)="Q","Quarterly","Annual")</f>
        <v>Annual</v>
      </c>
      <c r="G1570" s="28" t="s">
        <v>208</v>
      </c>
      <c r="H1570" s="28" t="s">
        <v>180</v>
      </c>
    </row>
    <row r="1571" spans="2:8" x14ac:dyDescent="0.25">
      <c r="B1571" s="28" t="s">
        <v>155</v>
      </c>
      <c r="C1571" s="28" t="s">
        <v>141</v>
      </c>
      <c r="D1571" s="28" t="s">
        <v>62</v>
      </c>
      <c r="E1571" s="22">
        <v>0.22</v>
      </c>
      <c r="F1571" s="30" t="str">
        <f>IF(LEFT(Table2[[#This Row],[Time Period]],1)="Q","Quarterly","Annual")</f>
        <v>Annual</v>
      </c>
      <c r="G1571" s="28" t="s">
        <v>208</v>
      </c>
      <c r="H1571" s="28" t="s">
        <v>180</v>
      </c>
    </row>
    <row r="1572" spans="2:8" x14ac:dyDescent="0.25">
      <c r="B1572" s="28" t="s">
        <v>155</v>
      </c>
      <c r="C1572" s="28" t="s">
        <v>142</v>
      </c>
      <c r="D1572" s="28" t="s">
        <v>62</v>
      </c>
      <c r="E1572" s="22">
        <v>0.18</v>
      </c>
      <c r="F1572" s="30" t="str">
        <f>IF(LEFT(Table2[[#This Row],[Time Period]],1)="Q","Quarterly","Annual")</f>
        <v>Annual</v>
      </c>
      <c r="G1572" s="28" t="s">
        <v>208</v>
      </c>
      <c r="H1572" s="28" t="s">
        <v>180</v>
      </c>
    </row>
    <row r="1573" spans="2:8" x14ac:dyDescent="0.25">
      <c r="B1573" s="28" t="s">
        <v>155</v>
      </c>
      <c r="C1573" s="28" t="s">
        <v>143</v>
      </c>
      <c r="D1573" s="28" t="s">
        <v>62</v>
      </c>
      <c r="E1573" s="22">
        <v>0.19</v>
      </c>
      <c r="F1573" s="30" t="str">
        <f>IF(LEFT(Table2[[#This Row],[Time Period]],1)="Q","Quarterly","Annual")</f>
        <v>Annual</v>
      </c>
      <c r="G1573" s="28" t="s">
        <v>208</v>
      </c>
      <c r="H1573" s="28" t="s">
        <v>180</v>
      </c>
    </row>
    <row r="1574" spans="2:8" x14ac:dyDescent="0.25">
      <c r="B1574" s="28" t="s">
        <v>155</v>
      </c>
      <c r="C1574" s="28" t="s">
        <v>144</v>
      </c>
      <c r="D1574" s="28" t="s">
        <v>62</v>
      </c>
      <c r="E1574" s="22">
        <v>0.28999999999999998</v>
      </c>
      <c r="F1574" s="30" t="str">
        <f>IF(LEFT(Table2[[#This Row],[Time Period]],1)="Q","Quarterly","Annual")</f>
        <v>Annual</v>
      </c>
      <c r="G1574" s="28" t="s">
        <v>208</v>
      </c>
      <c r="H1574" s="28" t="s">
        <v>180</v>
      </c>
    </row>
    <row r="1575" spans="2:8" x14ac:dyDescent="0.25">
      <c r="B1575" s="28" t="s">
        <v>155</v>
      </c>
      <c r="C1575" s="28" t="s">
        <v>201</v>
      </c>
      <c r="D1575" s="28" t="s">
        <v>62</v>
      </c>
      <c r="E1575" s="22">
        <v>1.9027018366079833E-3</v>
      </c>
      <c r="F1575" s="30" t="str">
        <f>IF(LEFT(Table2[[#This Row],[Time Period]],1)="Q","Quarterly","Annual")</f>
        <v>Annual</v>
      </c>
      <c r="G1575" s="28" t="s">
        <v>167</v>
      </c>
      <c r="H1575" s="28" t="s">
        <v>180</v>
      </c>
    </row>
    <row r="1576" spans="2:8" x14ac:dyDescent="0.25">
      <c r="B1576" s="28" t="s">
        <v>155</v>
      </c>
      <c r="C1576" s="28" t="s">
        <v>202</v>
      </c>
      <c r="D1576" s="28" t="s">
        <v>62</v>
      </c>
      <c r="E1576" s="22">
        <v>1.9583164639405726E-2</v>
      </c>
      <c r="F1576" s="30" t="str">
        <f>IF(LEFT(Table2[[#This Row],[Time Period]],1)="Q","Quarterly","Annual")</f>
        <v>Annual</v>
      </c>
      <c r="G1576" s="28" t="s">
        <v>167</v>
      </c>
      <c r="H1576" s="28" t="s">
        <v>180</v>
      </c>
    </row>
    <row r="1577" spans="2:8" x14ac:dyDescent="0.25">
      <c r="B1577" s="28" t="s">
        <v>155</v>
      </c>
      <c r="C1577" s="28" t="s">
        <v>203</v>
      </c>
      <c r="D1577" s="28" t="s">
        <v>62</v>
      </c>
      <c r="E1577" s="22">
        <v>6.2860775151181963E-2</v>
      </c>
      <c r="F1577" s="30" t="str">
        <f>IF(LEFT(Table2[[#This Row],[Time Period]],1)="Q","Quarterly","Annual")</f>
        <v>Annual</v>
      </c>
      <c r="G1577" s="28" t="s">
        <v>167</v>
      </c>
      <c r="H1577" s="28" t="s">
        <v>180</v>
      </c>
    </row>
    <row r="1578" spans="2:8" x14ac:dyDescent="0.25">
      <c r="B1578" s="28" t="s">
        <v>155</v>
      </c>
      <c r="C1578" s="28" t="s">
        <v>204</v>
      </c>
      <c r="D1578" s="28" t="s">
        <v>62</v>
      </c>
      <c r="E1578" s="22">
        <v>0.11021551753883524</v>
      </c>
      <c r="F1578" s="30" t="str">
        <f>IF(LEFT(Table2[[#This Row],[Time Period]],1)="Q","Quarterly","Annual")</f>
        <v>Annual</v>
      </c>
      <c r="G1578" s="28" t="s">
        <v>167</v>
      </c>
      <c r="H1578" s="28" t="s">
        <v>180</v>
      </c>
    </row>
    <row r="1579" spans="2:8" x14ac:dyDescent="0.25">
      <c r="B1579" s="28" t="s">
        <v>155</v>
      </c>
      <c r="C1579" s="28" t="s">
        <v>205</v>
      </c>
      <c r="D1579" s="28" t="s">
        <v>62</v>
      </c>
      <c r="E1579" s="22">
        <v>0.20035999079093328</v>
      </c>
      <c r="F1579" s="30" t="str">
        <f>IF(LEFT(Table2[[#This Row],[Time Period]],1)="Q","Quarterly","Annual")</f>
        <v>Annual</v>
      </c>
      <c r="G1579" s="28" t="s">
        <v>167</v>
      </c>
      <c r="H1579" s="28" t="s">
        <v>180</v>
      </c>
    </row>
    <row r="1580" spans="2:8" x14ac:dyDescent="0.25">
      <c r="B1580" s="28" t="s">
        <v>155</v>
      </c>
      <c r="C1580" s="28" t="s">
        <v>206</v>
      </c>
      <c r="D1580" s="28" t="s">
        <v>62</v>
      </c>
      <c r="E1580" s="22">
        <v>0.26327706734867856</v>
      </c>
      <c r="F1580" s="30" t="str">
        <f>IF(LEFT(Table2[[#This Row],[Time Period]],1)="Q","Quarterly","Annual")</f>
        <v>Annual</v>
      </c>
      <c r="G1580" s="28" t="s">
        <v>167</v>
      </c>
      <c r="H1580" s="28" t="s">
        <v>180</v>
      </c>
    </row>
    <row r="1581" spans="2:8" x14ac:dyDescent="0.25">
      <c r="B1581" s="28" t="s">
        <v>155</v>
      </c>
      <c r="C1581" s="28" t="s">
        <v>207</v>
      </c>
      <c r="D1581" s="28" t="s">
        <v>62</v>
      </c>
      <c r="E1581" s="22">
        <v>0.23379902644050349</v>
      </c>
      <c r="F1581" s="30" t="str">
        <f>IF(LEFT(Table2[[#This Row],[Time Period]],1)="Q","Quarterly","Annual")</f>
        <v>Annual</v>
      </c>
      <c r="G1581" s="28" t="s">
        <v>167</v>
      </c>
      <c r="H1581" s="28" t="s">
        <v>180</v>
      </c>
    </row>
    <row r="1582" spans="2:8" x14ac:dyDescent="0.25">
      <c r="B1582" s="28" t="s">
        <v>155</v>
      </c>
      <c r="C1582" s="28" t="s">
        <v>181</v>
      </c>
      <c r="D1582" s="28" t="s">
        <v>62</v>
      </c>
      <c r="E1582" s="22">
        <v>0.14780361757105942</v>
      </c>
      <c r="F1582" s="30" t="str">
        <f>IF(LEFT(Table2[[#This Row],[Time Period]],1)="Q","Quarterly","Annual")</f>
        <v>Annual</v>
      </c>
      <c r="G1582" s="28" t="s">
        <v>167</v>
      </c>
      <c r="H1582" s="28" t="s">
        <v>180</v>
      </c>
    </row>
    <row r="1583" spans="2:8" x14ac:dyDescent="0.25">
      <c r="B1583" s="28" t="s">
        <v>155</v>
      </c>
      <c r="C1583" s="28" t="s">
        <v>133</v>
      </c>
      <c r="D1583" s="28" t="s">
        <v>62</v>
      </c>
      <c r="E1583" s="22">
        <v>0.09</v>
      </c>
      <c r="F1583" s="30" t="str">
        <f>IF(LEFT(Table2[[#This Row],[Time Period]],1)="Q","Quarterly","Annual")</f>
        <v>Annual</v>
      </c>
      <c r="G1583" s="28" t="s">
        <v>167</v>
      </c>
      <c r="H1583" s="28" t="s">
        <v>180</v>
      </c>
    </row>
    <row r="1584" spans="2:8" x14ac:dyDescent="0.25">
      <c r="B1584" s="28" t="s">
        <v>155</v>
      </c>
      <c r="C1584" s="28" t="s">
        <v>136</v>
      </c>
      <c r="D1584" s="28" t="s">
        <v>62</v>
      </c>
      <c r="E1584" s="22">
        <v>0.1</v>
      </c>
      <c r="F1584" s="30" t="str">
        <f>IF(LEFT(Table2[[#This Row],[Time Period]],1)="Q","Quarterly","Annual")</f>
        <v>Annual</v>
      </c>
      <c r="G1584" s="28" t="s">
        <v>167</v>
      </c>
      <c r="H1584" s="28" t="s">
        <v>180</v>
      </c>
    </row>
    <row r="1585" spans="2:8" x14ac:dyDescent="0.25">
      <c r="B1585" s="28" t="s">
        <v>155</v>
      </c>
      <c r="C1585" s="28" t="s">
        <v>137</v>
      </c>
      <c r="D1585" s="28" t="s">
        <v>62</v>
      </c>
      <c r="E1585" s="22">
        <v>0.09</v>
      </c>
      <c r="F1585" s="30" t="str">
        <f>IF(LEFT(Table2[[#This Row],[Time Period]],1)="Q","Quarterly","Annual")</f>
        <v>Annual</v>
      </c>
      <c r="G1585" s="28" t="s">
        <v>167</v>
      </c>
      <c r="H1585" s="28" t="s">
        <v>180</v>
      </c>
    </row>
    <row r="1586" spans="2:8" x14ac:dyDescent="0.25">
      <c r="B1586" s="28" t="s">
        <v>155</v>
      </c>
      <c r="C1586" s="28" t="s">
        <v>138</v>
      </c>
      <c r="D1586" s="28" t="s">
        <v>62</v>
      </c>
      <c r="E1586" s="22">
        <v>0.04</v>
      </c>
      <c r="F1586" s="30" t="str">
        <f>IF(LEFT(Table2[[#This Row],[Time Period]],1)="Q","Quarterly","Annual")</f>
        <v>Annual</v>
      </c>
      <c r="G1586" s="28" t="s">
        <v>167</v>
      </c>
      <c r="H1586" s="28" t="s">
        <v>180</v>
      </c>
    </row>
    <row r="1587" spans="2:8" x14ac:dyDescent="0.25">
      <c r="B1587" s="28" t="s">
        <v>155</v>
      </c>
      <c r="C1587" s="28" t="s">
        <v>139</v>
      </c>
      <c r="D1587" s="28" t="s">
        <v>62</v>
      </c>
      <c r="E1587" s="22">
        <v>0.03</v>
      </c>
      <c r="F1587" s="30" t="str">
        <f>IF(LEFT(Table2[[#This Row],[Time Period]],1)="Q","Quarterly","Annual")</f>
        <v>Annual</v>
      </c>
      <c r="G1587" s="28" t="s">
        <v>167</v>
      </c>
      <c r="H1587" s="28" t="s">
        <v>180</v>
      </c>
    </row>
    <row r="1588" spans="2:8" x14ac:dyDescent="0.25">
      <c r="B1588" s="28" t="s">
        <v>155</v>
      </c>
      <c r="C1588" s="28" t="s">
        <v>140</v>
      </c>
      <c r="D1588" s="28" t="s">
        <v>62</v>
      </c>
      <c r="E1588" s="22">
        <v>0.01</v>
      </c>
      <c r="F1588" s="30" t="str">
        <f>IF(LEFT(Table2[[#This Row],[Time Period]],1)="Q","Quarterly","Annual")</f>
        <v>Annual</v>
      </c>
      <c r="G1588" s="28" t="s">
        <v>167</v>
      </c>
      <c r="H1588" s="28" t="s">
        <v>180</v>
      </c>
    </row>
    <row r="1589" spans="2:8" x14ac:dyDescent="0.25">
      <c r="B1589" s="28" t="s">
        <v>155</v>
      </c>
      <c r="C1589" s="28" t="s">
        <v>141</v>
      </c>
      <c r="D1589" s="28" t="s">
        <v>62</v>
      </c>
      <c r="E1589" s="22">
        <v>0.01</v>
      </c>
      <c r="F1589" s="30" t="str">
        <f>IF(LEFT(Table2[[#This Row],[Time Period]],1)="Q","Quarterly","Annual")</f>
        <v>Annual</v>
      </c>
      <c r="G1589" s="28" t="s">
        <v>167</v>
      </c>
      <c r="H1589" s="28" t="s">
        <v>180</v>
      </c>
    </row>
    <row r="1590" spans="2:8" x14ac:dyDescent="0.25">
      <c r="B1590" s="28" t="s">
        <v>155</v>
      </c>
      <c r="C1590" s="28" t="s">
        <v>142</v>
      </c>
      <c r="D1590" s="28" t="s">
        <v>62</v>
      </c>
      <c r="E1590" s="22">
        <v>0.02</v>
      </c>
      <c r="F1590" s="30" t="str">
        <f>IF(LEFT(Table2[[#This Row],[Time Period]],1)="Q","Quarterly","Annual")</f>
        <v>Annual</v>
      </c>
      <c r="G1590" s="28" t="s">
        <v>167</v>
      </c>
      <c r="H1590" s="28" t="s">
        <v>180</v>
      </c>
    </row>
    <row r="1591" spans="2:8" x14ac:dyDescent="0.25">
      <c r="B1591" s="28" t="s">
        <v>155</v>
      </c>
      <c r="C1591" s="28" t="s">
        <v>143</v>
      </c>
      <c r="D1591" s="28" t="s">
        <v>62</v>
      </c>
      <c r="E1591" s="22">
        <v>0.02</v>
      </c>
      <c r="F1591" s="30" t="str">
        <f>IF(LEFT(Table2[[#This Row],[Time Period]],1)="Q","Quarterly","Annual")</f>
        <v>Annual</v>
      </c>
      <c r="G1591" s="28" t="s">
        <v>167</v>
      </c>
      <c r="H1591" s="28" t="s">
        <v>180</v>
      </c>
    </row>
    <row r="1592" spans="2:8" x14ac:dyDescent="0.25">
      <c r="B1592" s="28" t="s">
        <v>155</v>
      </c>
      <c r="C1592" s="28" t="s">
        <v>144</v>
      </c>
      <c r="D1592" s="28" t="s">
        <v>62</v>
      </c>
      <c r="E1592" s="22">
        <v>0.03</v>
      </c>
      <c r="F1592" s="30" t="str">
        <f>IF(LEFT(Table2[[#This Row],[Time Period]],1)="Q","Quarterly","Annual")</f>
        <v>Annual</v>
      </c>
      <c r="G1592" s="28" t="s">
        <v>167</v>
      </c>
      <c r="H1592" s="28" t="s">
        <v>180</v>
      </c>
    </row>
    <row r="1593" spans="2:8" x14ac:dyDescent="0.25">
      <c r="B1593" s="28" t="s">
        <v>155</v>
      </c>
      <c r="C1593" s="28" t="s">
        <v>201</v>
      </c>
      <c r="D1593" s="28" t="s">
        <v>173</v>
      </c>
      <c r="E1593" s="1">
        <v>4466.07</v>
      </c>
      <c r="F1593" s="30" t="str">
        <f>IF(LEFT(Table2[[#This Row],[Time Period]],1)="Q","Quarterly","Annual")</f>
        <v>Annual</v>
      </c>
      <c r="G1593" s="6" t="s">
        <v>213</v>
      </c>
      <c r="H1593" s="28" t="s">
        <v>179</v>
      </c>
    </row>
    <row r="1594" spans="2:8" x14ac:dyDescent="0.25">
      <c r="B1594" s="28" t="s">
        <v>155</v>
      </c>
      <c r="C1594" s="28" t="s">
        <v>202</v>
      </c>
      <c r="D1594" s="28" t="s">
        <v>173</v>
      </c>
      <c r="E1594" s="33">
        <v>5487.08</v>
      </c>
      <c r="F1594" s="30" t="str">
        <f>IF(LEFT(Table2[[#This Row],[Time Period]],1)="Q","Quarterly","Annual")</f>
        <v>Annual</v>
      </c>
      <c r="G1594" s="6" t="s">
        <v>213</v>
      </c>
      <c r="H1594" s="28" t="s">
        <v>179</v>
      </c>
    </row>
    <row r="1595" spans="2:8" x14ac:dyDescent="0.25">
      <c r="B1595" s="28" t="s">
        <v>155</v>
      </c>
      <c r="C1595" s="28" t="s">
        <v>203</v>
      </c>
      <c r="D1595" s="28" t="s">
        <v>173</v>
      </c>
      <c r="E1595" s="33">
        <v>6566.56</v>
      </c>
      <c r="F1595" s="30" t="str">
        <f>IF(LEFT(Table2[[#This Row],[Time Period]],1)="Q","Quarterly","Annual")</f>
        <v>Annual</v>
      </c>
      <c r="G1595" s="6" t="s">
        <v>213</v>
      </c>
      <c r="H1595" s="28" t="s">
        <v>179</v>
      </c>
    </row>
    <row r="1596" spans="2:8" x14ac:dyDescent="0.25">
      <c r="B1596" s="28" t="s">
        <v>155</v>
      </c>
      <c r="C1596" s="28" t="s">
        <v>204</v>
      </c>
      <c r="D1596" s="28" t="s">
        <v>173</v>
      </c>
      <c r="E1596" s="33">
        <v>8002.0300000000007</v>
      </c>
      <c r="F1596" s="30" t="str">
        <f>IF(LEFT(Table2[[#This Row],[Time Period]],1)="Q","Quarterly","Annual")</f>
        <v>Annual</v>
      </c>
      <c r="G1596" s="6" t="s">
        <v>213</v>
      </c>
      <c r="H1596" s="28" t="s">
        <v>179</v>
      </c>
    </row>
    <row r="1597" spans="2:8" x14ac:dyDescent="0.25">
      <c r="B1597" s="28" t="s">
        <v>155</v>
      </c>
      <c r="C1597" s="28" t="s">
        <v>205</v>
      </c>
      <c r="D1597" s="28" t="s">
        <v>173</v>
      </c>
      <c r="E1597" s="33">
        <v>9302.58</v>
      </c>
      <c r="F1597" s="30" t="str">
        <f>IF(LEFT(Table2[[#This Row],[Time Period]],1)="Q","Quarterly","Annual")</f>
        <v>Annual</v>
      </c>
      <c r="G1597" s="6" t="s">
        <v>213</v>
      </c>
      <c r="H1597" s="28" t="s">
        <v>179</v>
      </c>
    </row>
    <row r="1598" spans="2:8" x14ac:dyDescent="0.25">
      <c r="B1598" s="28" t="s">
        <v>155</v>
      </c>
      <c r="C1598" s="28" t="s">
        <v>206</v>
      </c>
      <c r="D1598" s="28" t="s">
        <v>173</v>
      </c>
      <c r="E1598" s="33">
        <v>10753.627999999999</v>
      </c>
      <c r="F1598" s="30" t="str">
        <f>IF(LEFT(Table2[[#This Row],[Time Period]],1)="Q","Quarterly","Annual")</f>
        <v>Annual</v>
      </c>
      <c r="G1598" s="6" t="s">
        <v>213</v>
      </c>
      <c r="H1598" s="28" t="s">
        <v>179</v>
      </c>
    </row>
    <row r="1599" spans="2:8" x14ac:dyDescent="0.25">
      <c r="B1599" s="28" t="s">
        <v>155</v>
      </c>
      <c r="C1599" s="28" t="s">
        <v>207</v>
      </c>
      <c r="D1599" s="28" t="s">
        <v>173</v>
      </c>
      <c r="E1599" s="33">
        <v>12400.59</v>
      </c>
      <c r="F1599" s="30" t="str">
        <f>IF(LEFT(Table2[[#This Row],[Time Period]],1)="Q","Quarterly","Annual")</f>
        <v>Annual</v>
      </c>
      <c r="G1599" s="6" t="s">
        <v>213</v>
      </c>
      <c r="H1599" s="28" t="s">
        <v>179</v>
      </c>
    </row>
    <row r="1600" spans="2:8" x14ac:dyDescent="0.25">
      <c r="B1600" s="28" t="s">
        <v>155</v>
      </c>
      <c r="C1600" s="28" t="s">
        <v>181</v>
      </c>
      <c r="D1600" s="28" t="s">
        <v>173</v>
      </c>
      <c r="E1600" s="33">
        <v>14158.120000000003</v>
      </c>
      <c r="F1600" s="30" t="str">
        <f>IF(LEFT(Table2[[#This Row],[Time Period]],1)="Q","Quarterly","Annual")</f>
        <v>Annual</v>
      </c>
      <c r="G1600" s="6" t="s">
        <v>213</v>
      </c>
      <c r="H1600" s="28" t="s">
        <v>179</v>
      </c>
    </row>
    <row r="1601" spans="2:8" x14ac:dyDescent="0.25">
      <c r="B1601" s="28" t="s">
        <v>155</v>
      </c>
      <c r="C1601" s="28" t="s">
        <v>133</v>
      </c>
      <c r="D1601" s="28" t="s">
        <v>173</v>
      </c>
      <c r="E1601" s="1">
        <v>13581</v>
      </c>
      <c r="F1601" s="30" t="str">
        <f>IF(LEFT(Table2[[#This Row],[Time Period]],1)="Q","Quarterly","Annual")</f>
        <v>Annual</v>
      </c>
      <c r="G1601" s="6" t="s">
        <v>213</v>
      </c>
      <c r="H1601" s="28" t="s">
        <v>179</v>
      </c>
    </row>
    <row r="1602" spans="2:8" x14ac:dyDescent="0.25">
      <c r="B1602" s="28" t="s">
        <v>155</v>
      </c>
      <c r="C1602" s="28" t="s">
        <v>136</v>
      </c>
      <c r="D1602" s="28" t="s">
        <v>173</v>
      </c>
      <c r="E1602" s="1">
        <v>13768</v>
      </c>
      <c r="F1602" s="30" t="str">
        <f>IF(LEFT(Table2[[#This Row],[Time Period]],1)="Q","Quarterly","Annual")</f>
        <v>Annual</v>
      </c>
      <c r="G1602" s="6" t="s">
        <v>213</v>
      </c>
      <c r="H1602" s="28" t="s">
        <v>179</v>
      </c>
    </row>
    <row r="1603" spans="2:8" x14ac:dyDescent="0.25">
      <c r="B1603" s="28" t="s">
        <v>155</v>
      </c>
      <c r="C1603" s="28" t="s">
        <v>137</v>
      </c>
      <c r="D1603" s="28" t="s">
        <v>173</v>
      </c>
      <c r="E1603" s="1">
        <v>16026</v>
      </c>
      <c r="F1603" s="30" t="str">
        <f>IF(LEFT(Table2[[#This Row],[Time Period]],1)="Q","Quarterly","Annual")</f>
        <v>Annual</v>
      </c>
      <c r="G1603" s="6" t="s">
        <v>213</v>
      </c>
      <c r="H1603" s="28" t="s">
        <v>179</v>
      </c>
    </row>
    <row r="1604" spans="2:8" x14ac:dyDescent="0.25">
      <c r="B1604" s="28" t="s">
        <v>155</v>
      </c>
      <c r="C1604" s="28" t="s">
        <v>138</v>
      </c>
      <c r="D1604" s="28" t="s">
        <v>173</v>
      </c>
      <c r="E1604" s="1">
        <v>18777</v>
      </c>
      <c r="F1604" s="30" t="str">
        <f>IF(LEFT(Table2[[#This Row],[Time Period]],1)="Q","Quarterly","Annual")</f>
        <v>Annual</v>
      </c>
      <c r="G1604" s="6" t="s">
        <v>213</v>
      </c>
      <c r="H1604" s="28" t="s">
        <v>179</v>
      </c>
    </row>
    <row r="1605" spans="2:8" x14ac:dyDescent="0.25">
      <c r="B1605" s="28" t="s">
        <v>155</v>
      </c>
      <c r="C1605" s="28" t="s">
        <v>139</v>
      </c>
      <c r="D1605" s="28" t="s">
        <v>173</v>
      </c>
      <c r="E1605" s="1">
        <v>22029</v>
      </c>
      <c r="F1605" s="30" t="str">
        <f>IF(LEFT(Table2[[#This Row],[Time Period]],1)="Q","Quarterly","Annual")</f>
        <v>Annual</v>
      </c>
      <c r="G1605" s="6" t="s">
        <v>213</v>
      </c>
      <c r="H1605" s="28" t="s">
        <v>179</v>
      </c>
    </row>
    <row r="1606" spans="2:8" x14ac:dyDescent="0.25">
      <c r="B1606" s="28" t="s">
        <v>155</v>
      </c>
      <c r="C1606" s="28" t="s">
        <v>140</v>
      </c>
      <c r="D1606" s="28" t="s">
        <v>173</v>
      </c>
      <c r="E1606" s="1">
        <v>23573</v>
      </c>
      <c r="F1606" s="30" t="str">
        <f>IF(LEFT(Table2[[#This Row],[Time Period]],1)="Q","Quarterly","Annual")</f>
        <v>Annual</v>
      </c>
      <c r="G1606" s="6" t="s">
        <v>213</v>
      </c>
      <c r="H1606" s="28" t="s">
        <v>179</v>
      </c>
    </row>
    <row r="1607" spans="2:8" x14ac:dyDescent="0.25">
      <c r="B1607" s="28" t="s">
        <v>155</v>
      </c>
      <c r="C1607" s="28" t="s">
        <v>141</v>
      </c>
      <c r="D1607" s="28" t="s">
        <v>173</v>
      </c>
      <c r="E1607" s="1">
        <v>42940</v>
      </c>
      <c r="F1607" s="30" t="str">
        <f>IF(LEFT(Table2[[#This Row],[Time Period]],1)="Q","Quarterly","Annual")</f>
        <v>Annual</v>
      </c>
      <c r="G1607" s="6" t="s">
        <v>213</v>
      </c>
      <c r="H1607" s="28" t="s">
        <v>179</v>
      </c>
    </row>
    <row r="1608" spans="2:8" x14ac:dyDescent="0.25">
      <c r="B1608" s="28" t="s">
        <v>155</v>
      </c>
      <c r="C1608" s="28" t="s">
        <v>142</v>
      </c>
      <c r="D1608" s="28" t="s">
        <v>173</v>
      </c>
      <c r="E1608" s="1">
        <v>46708</v>
      </c>
      <c r="F1608" s="30" t="str">
        <f>IF(LEFT(Table2[[#This Row],[Time Period]],1)="Q","Quarterly","Annual")</f>
        <v>Annual</v>
      </c>
      <c r="G1608" s="6" t="s">
        <v>213</v>
      </c>
      <c r="H1608" s="28" t="s">
        <v>179</v>
      </c>
    </row>
    <row r="1609" spans="2:8" x14ac:dyDescent="0.25">
      <c r="B1609" s="28" t="s">
        <v>155</v>
      </c>
      <c r="C1609" s="28" t="s">
        <v>143</v>
      </c>
      <c r="D1609" s="28" t="s">
        <v>173</v>
      </c>
      <c r="E1609" s="1">
        <v>52845</v>
      </c>
      <c r="F1609" s="30" t="str">
        <f>IF(LEFT(Table2[[#This Row],[Time Period]],1)="Q","Quarterly","Annual")</f>
        <v>Annual</v>
      </c>
      <c r="G1609" s="6" t="s">
        <v>213</v>
      </c>
      <c r="H1609" s="28" t="s">
        <v>179</v>
      </c>
    </row>
    <row r="1610" spans="2:8" x14ac:dyDescent="0.25">
      <c r="B1610" s="28" t="s">
        <v>155</v>
      </c>
      <c r="C1610" s="28" t="s">
        <v>144</v>
      </c>
      <c r="D1610" s="28" t="s">
        <v>173</v>
      </c>
      <c r="E1610" s="1">
        <v>59485</v>
      </c>
      <c r="F1610" s="30" t="str">
        <f>IF(LEFT(Table2[[#This Row],[Time Period]],1)="Q","Quarterly","Annual")</f>
        <v>Annual</v>
      </c>
      <c r="G1610" s="6" t="s">
        <v>213</v>
      </c>
      <c r="H1610" s="28" t="s">
        <v>179</v>
      </c>
    </row>
    <row r="1611" spans="2:8" x14ac:dyDescent="0.25">
      <c r="B1611" s="28" t="s">
        <v>155</v>
      </c>
      <c r="C1611" s="28" t="s">
        <v>201</v>
      </c>
      <c r="D1611" s="28" t="s">
        <v>62</v>
      </c>
      <c r="E1611" s="22">
        <v>0.40149840911584456</v>
      </c>
      <c r="F1611" s="30" t="str">
        <f>IF(LEFT(Table2[[#This Row],[Time Period]],1)="Q","Quarterly","Annual")</f>
        <v>Annual</v>
      </c>
      <c r="G1611" s="6" t="s">
        <v>213</v>
      </c>
      <c r="H1611" s="28" t="s">
        <v>180</v>
      </c>
    </row>
    <row r="1612" spans="2:8" x14ac:dyDescent="0.25">
      <c r="B1612" s="28" t="s">
        <v>155</v>
      </c>
      <c r="C1612" s="28" t="s">
        <v>202</v>
      </c>
      <c r="D1612" s="28" t="s">
        <v>62</v>
      </c>
      <c r="E1612" s="22">
        <v>0.38859283990756466</v>
      </c>
      <c r="F1612" s="30" t="str">
        <f>IF(LEFT(Table2[[#This Row],[Time Period]],1)="Q","Quarterly","Annual")</f>
        <v>Annual</v>
      </c>
      <c r="G1612" s="6" t="s">
        <v>213</v>
      </c>
      <c r="H1612" s="28" t="s">
        <v>180</v>
      </c>
    </row>
    <row r="1613" spans="2:8" x14ac:dyDescent="0.25">
      <c r="B1613" s="28" t="s">
        <v>155</v>
      </c>
      <c r="C1613" s="28" t="s">
        <v>203</v>
      </c>
      <c r="D1613" s="28" t="s">
        <v>62</v>
      </c>
      <c r="E1613" s="22">
        <v>0.35194226505202109</v>
      </c>
      <c r="F1613" s="30" t="str">
        <f>IF(LEFT(Table2[[#This Row],[Time Period]],1)="Q","Quarterly","Annual")</f>
        <v>Annual</v>
      </c>
      <c r="G1613" s="6" t="s">
        <v>213</v>
      </c>
      <c r="H1613" s="28" t="s">
        <v>180</v>
      </c>
    </row>
    <row r="1614" spans="2:8" x14ac:dyDescent="0.25">
      <c r="B1614" s="28" t="s">
        <v>155</v>
      </c>
      <c r="C1614" s="28" t="s">
        <v>204</v>
      </c>
      <c r="D1614" s="28" t="s">
        <v>62</v>
      </c>
      <c r="E1614" s="22">
        <v>0.33830415532058739</v>
      </c>
      <c r="F1614" s="30" t="str">
        <f>IF(LEFT(Table2[[#This Row],[Time Period]],1)="Q","Quarterly","Annual")</f>
        <v>Annual</v>
      </c>
      <c r="G1614" s="6" t="s">
        <v>213</v>
      </c>
      <c r="H1614" s="28" t="s">
        <v>180</v>
      </c>
    </row>
    <row r="1615" spans="2:8" x14ac:dyDescent="0.25">
      <c r="B1615" s="28" t="s">
        <v>155</v>
      </c>
      <c r="C1615" s="28" t="s">
        <v>205</v>
      </c>
      <c r="D1615" s="28" t="s">
        <v>62</v>
      </c>
      <c r="E1615" s="22">
        <v>0.35344280833919195</v>
      </c>
      <c r="F1615" s="30" t="str">
        <f>IF(LEFT(Table2[[#This Row],[Time Period]],1)="Q","Quarterly","Annual")</f>
        <v>Annual</v>
      </c>
      <c r="G1615" s="6" t="s">
        <v>213</v>
      </c>
      <c r="H1615" s="28" t="s">
        <v>180</v>
      </c>
    </row>
    <row r="1616" spans="2:8" x14ac:dyDescent="0.25">
      <c r="B1616" s="28" t="s">
        <v>155</v>
      </c>
      <c r="C1616" s="28" t="s">
        <v>206</v>
      </c>
      <c r="D1616" s="28" t="s">
        <v>62</v>
      </c>
      <c r="E1616" s="22">
        <v>0.36966222004331939</v>
      </c>
      <c r="F1616" s="30" t="str">
        <f>IF(LEFT(Table2[[#This Row],[Time Period]],1)="Q","Quarterly","Annual")</f>
        <v>Annual</v>
      </c>
      <c r="G1616" s="6" t="s">
        <v>213</v>
      </c>
      <c r="H1616" s="28" t="s">
        <v>180</v>
      </c>
    </row>
    <row r="1617" spans="2:8" x14ac:dyDescent="0.25">
      <c r="B1617" s="28" t="s">
        <v>155</v>
      </c>
      <c r="C1617" s="28" t="s">
        <v>207</v>
      </c>
      <c r="D1617" s="28" t="s">
        <v>62</v>
      </c>
      <c r="E1617" s="22">
        <v>0.3529444969957074</v>
      </c>
      <c r="F1617" s="30" t="str">
        <f>IF(LEFT(Table2[[#This Row],[Time Period]],1)="Q","Quarterly","Annual")</f>
        <v>Annual</v>
      </c>
      <c r="G1617" s="6" t="s">
        <v>213</v>
      </c>
      <c r="H1617" s="28" t="s">
        <v>180</v>
      </c>
    </row>
    <row r="1618" spans="2:8" x14ac:dyDescent="0.25">
      <c r="B1618" s="28" t="s">
        <v>155</v>
      </c>
      <c r="C1618" s="28" t="s">
        <v>181</v>
      </c>
      <c r="D1618" s="28" t="s">
        <v>62</v>
      </c>
      <c r="E1618" s="22">
        <v>0.33260277494469598</v>
      </c>
      <c r="F1618" s="30" t="str">
        <f>IF(LEFT(Table2[[#This Row],[Time Period]],1)="Q","Quarterly","Annual")</f>
        <v>Annual</v>
      </c>
      <c r="G1618" s="6" t="s">
        <v>213</v>
      </c>
      <c r="H1618" s="28" t="s">
        <v>180</v>
      </c>
    </row>
    <row r="1619" spans="2:8" x14ac:dyDescent="0.25">
      <c r="B1619" s="28" t="s">
        <v>155</v>
      </c>
      <c r="C1619" s="28" t="s">
        <v>133</v>
      </c>
      <c r="D1619" s="28" t="s">
        <v>62</v>
      </c>
      <c r="E1619" s="22">
        <v>0.43702967380899782</v>
      </c>
      <c r="F1619" s="30" t="str">
        <f>IF(LEFT(Table2[[#This Row],[Time Period]],1)="Q","Quarterly","Annual")</f>
        <v>Annual</v>
      </c>
      <c r="G1619" s="6" t="s">
        <v>213</v>
      </c>
      <c r="H1619" s="28" t="s">
        <v>180</v>
      </c>
    </row>
    <row r="1620" spans="2:8" x14ac:dyDescent="0.25">
      <c r="B1620" s="28" t="s">
        <v>155</v>
      </c>
      <c r="C1620" s="28" t="s">
        <v>136</v>
      </c>
      <c r="D1620" s="28" t="s">
        <v>62</v>
      </c>
      <c r="E1620" s="22">
        <v>0.5443782684485764</v>
      </c>
      <c r="F1620" s="30" t="str">
        <f>IF(LEFT(Table2[[#This Row],[Time Period]],1)="Q","Quarterly","Annual")</f>
        <v>Annual</v>
      </c>
      <c r="G1620" s="6" t="s">
        <v>213</v>
      </c>
      <c r="H1620" s="28" t="s">
        <v>180</v>
      </c>
    </row>
    <row r="1621" spans="2:8" x14ac:dyDescent="0.25">
      <c r="B1621" s="28" t="s">
        <v>155</v>
      </c>
      <c r="C1621" s="28" t="s">
        <v>137</v>
      </c>
      <c r="D1621" s="28" t="s">
        <v>62</v>
      </c>
      <c r="E1621" s="22">
        <v>0.57712467240733811</v>
      </c>
      <c r="F1621" s="30" t="str">
        <f>IF(LEFT(Table2[[#This Row],[Time Period]],1)="Q","Quarterly","Annual")</f>
        <v>Annual</v>
      </c>
      <c r="G1621" s="6" t="s">
        <v>213</v>
      </c>
      <c r="H1621" s="28" t="s">
        <v>180</v>
      </c>
    </row>
    <row r="1622" spans="2:8" x14ac:dyDescent="0.25">
      <c r="B1622" s="28" t="s">
        <v>155</v>
      </c>
      <c r="C1622" s="28" t="s">
        <v>138</v>
      </c>
      <c r="D1622" s="28" t="s">
        <v>62</v>
      </c>
      <c r="E1622" s="22">
        <v>0.59599510038877346</v>
      </c>
      <c r="F1622" s="30" t="str">
        <f>IF(LEFT(Table2[[#This Row],[Time Period]],1)="Q","Quarterly","Annual")</f>
        <v>Annual</v>
      </c>
      <c r="G1622" s="6" t="s">
        <v>213</v>
      </c>
      <c r="H1622" s="28" t="s">
        <v>180</v>
      </c>
    </row>
    <row r="1623" spans="2:8" x14ac:dyDescent="0.25">
      <c r="B1623" s="28" t="s">
        <v>155</v>
      </c>
      <c r="C1623" s="28" t="s">
        <v>139</v>
      </c>
      <c r="D1623" s="28" t="s">
        <v>62</v>
      </c>
      <c r="E1623" s="22">
        <v>0.59276408370783962</v>
      </c>
      <c r="F1623" s="30" t="str">
        <f>IF(LEFT(Table2[[#This Row],[Time Period]],1)="Q","Quarterly","Annual")</f>
        <v>Annual</v>
      </c>
      <c r="G1623" s="6" t="s">
        <v>213</v>
      </c>
      <c r="H1623" s="28" t="s">
        <v>180</v>
      </c>
    </row>
    <row r="1624" spans="2:8" x14ac:dyDescent="0.25">
      <c r="B1624" s="28" t="s">
        <v>155</v>
      </c>
      <c r="C1624" s="28" t="s">
        <v>140</v>
      </c>
      <c r="D1624" s="28" t="s">
        <v>62</v>
      </c>
      <c r="E1624" s="22">
        <v>0.61214100878123279</v>
      </c>
      <c r="F1624" s="30" t="str">
        <f>IF(LEFT(Table2[[#This Row],[Time Period]],1)="Q","Quarterly","Annual")</f>
        <v>Annual</v>
      </c>
      <c r="G1624" s="6" t="s">
        <v>213</v>
      </c>
      <c r="H1624" s="28" t="s">
        <v>180</v>
      </c>
    </row>
    <row r="1625" spans="2:8" x14ac:dyDescent="0.25">
      <c r="B1625" s="28" t="s">
        <v>155</v>
      </c>
      <c r="C1625" s="28" t="s">
        <v>141</v>
      </c>
      <c r="D1625" s="28" t="s">
        <v>62</v>
      </c>
      <c r="E1625" s="22">
        <v>0.34711224965067539</v>
      </c>
      <c r="F1625" s="30" t="str">
        <f>IF(LEFT(Table2[[#This Row],[Time Period]],1)="Q","Quarterly","Annual")</f>
        <v>Annual</v>
      </c>
      <c r="G1625" s="6" t="s">
        <v>213</v>
      </c>
      <c r="H1625" s="28" t="s">
        <v>180</v>
      </c>
    </row>
    <row r="1626" spans="2:8" x14ac:dyDescent="0.25">
      <c r="B1626" s="28" t="s">
        <v>155</v>
      </c>
      <c r="C1626" s="28" t="s">
        <v>142</v>
      </c>
      <c r="D1626" s="28" t="s">
        <v>62</v>
      </c>
      <c r="E1626" s="22">
        <v>0.34351717050612313</v>
      </c>
      <c r="F1626" s="30" t="str">
        <f>IF(LEFT(Table2[[#This Row],[Time Period]],1)="Q","Quarterly","Annual")</f>
        <v>Annual</v>
      </c>
      <c r="G1626" s="6" t="s">
        <v>213</v>
      </c>
      <c r="H1626" s="28" t="s">
        <v>180</v>
      </c>
    </row>
    <row r="1627" spans="2:8" x14ac:dyDescent="0.25">
      <c r="B1627" s="28" t="s">
        <v>155</v>
      </c>
      <c r="C1627" s="28" t="s">
        <v>143</v>
      </c>
      <c r="D1627" s="28" t="s">
        <v>62</v>
      </c>
      <c r="E1627" s="22">
        <v>0.32317153940770177</v>
      </c>
      <c r="F1627" s="30" t="str">
        <f>IF(LEFT(Table2[[#This Row],[Time Period]],1)="Q","Quarterly","Annual")</f>
        <v>Annual</v>
      </c>
      <c r="G1627" s="6" t="s">
        <v>213</v>
      </c>
      <c r="H1627" s="28" t="s">
        <v>180</v>
      </c>
    </row>
    <row r="1628" spans="2:8" x14ac:dyDescent="0.25">
      <c r="B1628" s="28" t="s">
        <v>155</v>
      </c>
      <c r="C1628" s="28" t="s">
        <v>144</v>
      </c>
      <c r="D1628" s="28" t="s">
        <v>62</v>
      </c>
      <c r="E1628" s="22">
        <v>0.32248465999831888</v>
      </c>
      <c r="F1628" s="30" t="str">
        <f>IF(LEFT(Table2[[#This Row],[Time Period]],1)="Q","Quarterly","Annual")</f>
        <v>Annual</v>
      </c>
      <c r="G1628" s="6" t="s">
        <v>213</v>
      </c>
      <c r="H1628" s="28" t="s">
        <v>180</v>
      </c>
    </row>
  </sheetData>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workbookViewId="0">
      <selection activeCell="F9" sqref="F9"/>
    </sheetView>
  </sheetViews>
  <sheetFormatPr defaultRowHeight="15" x14ac:dyDescent="0.25"/>
  <cols>
    <col min="1" max="1" width="27" customWidth="1"/>
    <col min="2" max="2" width="16.28515625" bestFit="1" customWidth="1"/>
    <col min="3" max="6" width="7.5703125" customWidth="1"/>
    <col min="7" max="19" width="8.5703125" bestFit="1" customWidth="1"/>
    <col min="20" max="22" width="7.5703125" customWidth="1"/>
    <col min="23" max="23" width="11.28515625" customWidth="1"/>
    <col min="24" max="24" width="7.5703125" customWidth="1"/>
    <col min="25" max="25" width="11.28515625" customWidth="1"/>
    <col min="26" max="27" width="8" bestFit="1" customWidth="1"/>
    <col min="28" max="28" width="7.5703125" bestFit="1" customWidth="1"/>
    <col min="29" max="30" width="12" bestFit="1" customWidth="1"/>
    <col min="31" max="31" width="8.7109375" bestFit="1" customWidth="1"/>
    <col min="32" max="33" width="8" bestFit="1" customWidth="1"/>
    <col min="34" max="34" width="7.5703125" bestFit="1" customWidth="1"/>
    <col min="35" max="36" width="12" bestFit="1" customWidth="1"/>
    <col min="37" max="38" width="7.5703125" bestFit="1" customWidth="1"/>
    <col min="39" max="40" width="8" bestFit="1" customWidth="1"/>
    <col min="41" max="41" width="7.5703125" bestFit="1" customWidth="1"/>
    <col min="42" max="42" width="12.7109375" bestFit="1" customWidth="1"/>
  </cols>
  <sheetData>
    <row r="1" spans="1:23" x14ac:dyDescent="0.25">
      <c r="A1" s="10" t="s">
        <v>2</v>
      </c>
      <c r="B1" t="s">
        <v>179</v>
      </c>
    </row>
    <row r="2" spans="1:23" x14ac:dyDescent="0.25">
      <c r="A2" s="10" t="s">
        <v>132</v>
      </c>
      <c r="B2" t="s">
        <v>158</v>
      </c>
    </row>
    <row r="4" spans="1:23" x14ac:dyDescent="0.25">
      <c r="A4" s="10" t="s">
        <v>162</v>
      </c>
      <c r="B4" s="10" t="s">
        <v>161</v>
      </c>
    </row>
    <row r="5" spans="1:23" x14ac:dyDescent="0.25">
      <c r="A5" s="10" t="s">
        <v>159</v>
      </c>
      <c r="B5" t="s">
        <v>201</v>
      </c>
      <c r="C5" t="s">
        <v>202</v>
      </c>
      <c r="D5" t="s">
        <v>203</v>
      </c>
      <c r="E5" t="s">
        <v>204</v>
      </c>
      <c r="F5" t="s">
        <v>205</v>
      </c>
      <c r="G5" t="s">
        <v>206</v>
      </c>
      <c r="H5" t="s">
        <v>207</v>
      </c>
      <c r="I5" t="s">
        <v>181</v>
      </c>
      <c r="J5" t="s">
        <v>133</v>
      </c>
      <c r="K5" t="s">
        <v>136</v>
      </c>
      <c r="L5" t="s">
        <v>137</v>
      </c>
      <c r="M5" t="s">
        <v>138</v>
      </c>
      <c r="N5" t="s">
        <v>139</v>
      </c>
      <c r="O5" t="s">
        <v>140</v>
      </c>
      <c r="P5" t="s">
        <v>141</v>
      </c>
      <c r="Q5" t="s">
        <v>142</v>
      </c>
      <c r="R5" t="s">
        <v>143</v>
      </c>
      <c r="S5" t="s">
        <v>144</v>
      </c>
      <c r="T5" t="s">
        <v>150</v>
      </c>
      <c r="U5" t="s">
        <v>153</v>
      </c>
      <c r="V5" t="s">
        <v>154</v>
      </c>
      <c r="W5" t="s">
        <v>160</v>
      </c>
    </row>
    <row r="6" spans="1:23" x14ac:dyDescent="0.25">
      <c r="A6" s="12" t="s">
        <v>155</v>
      </c>
      <c r="B6" s="26">
        <v>1293.3442857142857</v>
      </c>
      <c r="C6" s="26">
        <v>1485.5442857142859</v>
      </c>
      <c r="D6" s="26">
        <v>1690.2100000000003</v>
      </c>
      <c r="E6" s="26">
        <v>1807.7775000000001</v>
      </c>
      <c r="F6" s="26">
        <v>2132.6324999999997</v>
      </c>
      <c r="G6" s="26">
        <v>2658.0022499999995</v>
      </c>
      <c r="H6" s="26">
        <v>3238.23875</v>
      </c>
      <c r="I6" s="26">
        <v>3682.0637500000003</v>
      </c>
      <c r="J6" s="26">
        <v>3610.1312499999999</v>
      </c>
      <c r="K6" s="26">
        <v>3679.1400000000003</v>
      </c>
      <c r="L6" s="26">
        <v>4258.90625</v>
      </c>
      <c r="M6" s="26">
        <v>5010.7362499999999</v>
      </c>
      <c r="N6" s="26">
        <v>5934.6387500000001</v>
      </c>
      <c r="O6" s="26">
        <v>6399.6849999999995</v>
      </c>
      <c r="P6" s="26">
        <v>9084.9037499999995</v>
      </c>
      <c r="Q6" s="26">
        <v>9825.0037499999999</v>
      </c>
      <c r="R6" s="26">
        <v>8173.2684615384605</v>
      </c>
      <c r="S6" s="26">
        <v>7583.7452631578954</v>
      </c>
      <c r="T6" s="26">
        <v>4781.84</v>
      </c>
      <c r="U6" s="26">
        <v>5228.08</v>
      </c>
      <c r="V6" s="26">
        <v>5163.8599999999997</v>
      </c>
      <c r="W6" s="26">
        <v>4930.6460348837209</v>
      </c>
    </row>
    <row r="7" spans="1:23" x14ac:dyDescent="0.25">
      <c r="A7" s="13" t="s">
        <v>173</v>
      </c>
      <c r="B7" s="26">
        <v>1293.3442857142857</v>
      </c>
      <c r="C7" s="26">
        <v>1485.5442857142859</v>
      </c>
      <c r="D7" s="26">
        <v>1690.2100000000003</v>
      </c>
      <c r="E7" s="26">
        <v>1807.7775000000001</v>
      </c>
      <c r="F7" s="26">
        <v>2132.6324999999997</v>
      </c>
      <c r="G7" s="26">
        <v>2658.0022499999995</v>
      </c>
      <c r="H7" s="26">
        <v>3238.23875</v>
      </c>
      <c r="I7" s="26">
        <v>3682.0637500000003</v>
      </c>
      <c r="J7" s="26">
        <v>3610.1312499999999</v>
      </c>
      <c r="K7" s="26">
        <v>3679.1400000000003</v>
      </c>
      <c r="L7" s="26">
        <v>4258.90625</v>
      </c>
      <c r="M7" s="26">
        <v>5010.7362499999999</v>
      </c>
      <c r="N7" s="26">
        <v>5934.6387500000001</v>
      </c>
      <c r="O7" s="26">
        <v>6399.6849999999995</v>
      </c>
      <c r="P7" s="26">
        <v>9084.9037499999995</v>
      </c>
      <c r="Q7" s="26">
        <v>9825.0037499999999</v>
      </c>
      <c r="R7" s="26">
        <v>8173.2684615384605</v>
      </c>
      <c r="S7" s="26">
        <v>7583.7452631578954</v>
      </c>
      <c r="T7" s="26">
        <v>4781.84</v>
      </c>
      <c r="U7" s="26">
        <v>5228.08</v>
      </c>
      <c r="V7" s="26">
        <v>5163.8599999999997</v>
      </c>
      <c r="W7" s="26">
        <v>4930.6460348837209</v>
      </c>
    </row>
    <row r="8" spans="1:23" x14ac:dyDescent="0.25">
      <c r="A8" s="24" t="s">
        <v>168</v>
      </c>
      <c r="B8" s="26">
        <v>413.46000000000004</v>
      </c>
      <c r="C8" s="26">
        <v>421.51</v>
      </c>
      <c r="D8" s="26">
        <v>485.15</v>
      </c>
      <c r="E8" s="26">
        <v>750.83999999999992</v>
      </c>
      <c r="F8" s="26">
        <v>1081.71</v>
      </c>
      <c r="G8" s="26">
        <v>1480.02</v>
      </c>
      <c r="H8" s="26">
        <v>1494.1000000000001</v>
      </c>
      <c r="I8" s="26">
        <v>1052.93</v>
      </c>
      <c r="J8" s="26">
        <v>1627</v>
      </c>
      <c r="K8" s="26">
        <v>1616</v>
      </c>
      <c r="L8" s="26">
        <v>1818</v>
      </c>
      <c r="M8" s="26">
        <v>1399</v>
      </c>
      <c r="N8" s="26">
        <v>2176</v>
      </c>
      <c r="O8" s="26">
        <v>2097</v>
      </c>
      <c r="P8" s="26">
        <v>2712</v>
      </c>
      <c r="Q8" s="26">
        <v>2532</v>
      </c>
      <c r="R8" s="26">
        <v>2696.6</v>
      </c>
      <c r="S8" s="26">
        <v>3268.5066666666667</v>
      </c>
      <c r="T8" s="26">
        <v>2373.3000000000002</v>
      </c>
      <c r="U8" s="26">
        <v>3606.9</v>
      </c>
      <c r="V8" s="26">
        <v>3056.4</v>
      </c>
      <c r="W8" s="26">
        <v>1974.6683333333337</v>
      </c>
    </row>
    <row r="9" spans="1:23" x14ac:dyDescent="0.25">
      <c r="A9" s="24" t="s">
        <v>165</v>
      </c>
      <c r="B9" s="26">
        <v>1634.9499999999998</v>
      </c>
      <c r="C9" s="26">
        <v>1706.6999999999998</v>
      </c>
      <c r="D9" s="26">
        <v>1658.94</v>
      </c>
      <c r="E9" s="26">
        <v>1335.32</v>
      </c>
      <c r="F9" s="26">
        <v>1566.2999999999997</v>
      </c>
      <c r="G9" s="26">
        <v>2114.25</v>
      </c>
      <c r="H9" s="26">
        <v>2481.29</v>
      </c>
      <c r="I9" s="26">
        <v>3278.9500000000007</v>
      </c>
      <c r="J9" s="26">
        <v>3067</v>
      </c>
      <c r="K9" s="26">
        <v>3293</v>
      </c>
      <c r="L9" s="26">
        <v>3904</v>
      </c>
      <c r="M9" s="26">
        <v>5282</v>
      </c>
      <c r="N9" s="26">
        <v>6228</v>
      </c>
      <c r="O9" s="26">
        <v>6348</v>
      </c>
      <c r="P9" s="26">
        <v>5777</v>
      </c>
      <c r="Q9" s="26">
        <v>6013</v>
      </c>
      <c r="R9" s="26">
        <v>3542.05</v>
      </c>
      <c r="S9" s="26">
        <v>3848.146666666667</v>
      </c>
      <c r="T9" s="26">
        <v>3846.9</v>
      </c>
      <c r="U9" s="26">
        <v>3412.2</v>
      </c>
      <c r="V9" s="26">
        <v>3754.4</v>
      </c>
      <c r="W9" s="26">
        <v>3555.4474999999989</v>
      </c>
    </row>
    <row r="10" spans="1:23" x14ac:dyDescent="0.25">
      <c r="A10" s="24" t="s">
        <v>166</v>
      </c>
      <c r="B10" s="26">
        <v>57.98</v>
      </c>
      <c r="C10" s="26">
        <v>81.010000000000005</v>
      </c>
      <c r="D10" s="26">
        <v>230.04000000000002</v>
      </c>
      <c r="E10" s="26">
        <v>278.61</v>
      </c>
      <c r="F10" s="26">
        <v>511.20000000000005</v>
      </c>
      <c r="G10" s="26">
        <v>1042.04</v>
      </c>
      <c r="H10" s="26">
        <v>1903.0149999999999</v>
      </c>
      <c r="I10" s="26">
        <v>2149.2150000000001</v>
      </c>
      <c r="J10" s="26">
        <v>1754.0250000000001</v>
      </c>
      <c r="K10" s="26">
        <v>1938.56</v>
      </c>
      <c r="L10" s="26">
        <v>2019.125</v>
      </c>
      <c r="M10" s="26">
        <v>2540.9450000000002</v>
      </c>
      <c r="N10" s="26">
        <v>3419.0550000000003</v>
      </c>
      <c r="O10" s="26">
        <v>4051.24</v>
      </c>
      <c r="P10" s="26">
        <v>5021.6149999999998</v>
      </c>
      <c r="Q10" s="26">
        <v>5846.0149999999994</v>
      </c>
      <c r="R10" s="26">
        <v>5806.13</v>
      </c>
      <c r="S10" s="26">
        <v>6171.8099999999995</v>
      </c>
      <c r="T10" s="26">
        <v>6388.4</v>
      </c>
      <c r="U10" s="26">
        <v>7455.7</v>
      </c>
      <c r="V10" s="26">
        <v>7329.2</v>
      </c>
      <c r="W10" s="26">
        <v>3297.3661538461538</v>
      </c>
    </row>
    <row r="11" spans="1:23" x14ac:dyDescent="0.25">
      <c r="A11" s="24" t="s">
        <v>167</v>
      </c>
      <c r="B11" s="26">
        <v>998.57999999999993</v>
      </c>
      <c r="C11" s="26">
        <v>1136.18</v>
      </c>
      <c r="D11" s="26">
        <v>1164.1600000000001</v>
      </c>
      <c r="E11" s="26">
        <v>1449.0700000000002</v>
      </c>
      <c r="F11" s="26">
        <v>1433.37</v>
      </c>
      <c r="G11" s="26">
        <v>1539.55</v>
      </c>
      <c r="H11" s="26">
        <v>1939.92</v>
      </c>
      <c r="I11" s="26">
        <v>2263.9500000000003</v>
      </c>
      <c r="J11" s="26">
        <v>2521</v>
      </c>
      <c r="K11" s="26">
        <v>2834</v>
      </c>
      <c r="L11" s="26">
        <v>3385</v>
      </c>
      <c r="M11" s="26">
        <v>4012</v>
      </c>
      <c r="N11" s="26">
        <v>4226</v>
      </c>
      <c r="O11" s="26">
        <v>4944</v>
      </c>
      <c r="P11" s="26">
        <v>5106</v>
      </c>
      <c r="Q11" s="26">
        <v>5403</v>
      </c>
      <c r="R11" s="26">
        <v>5472.05</v>
      </c>
      <c r="S11" s="26">
        <v>6245.9900000000007</v>
      </c>
      <c r="T11" s="26">
        <v>5192.8</v>
      </c>
      <c r="U11" s="26">
        <v>5494.2</v>
      </c>
      <c r="V11" s="26">
        <v>5598.5</v>
      </c>
      <c r="W11" s="26">
        <v>3763.4729166666671</v>
      </c>
    </row>
    <row r="12" spans="1:23" x14ac:dyDescent="0.25">
      <c r="A12" s="24" t="s">
        <v>208</v>
      </c>
      <c r="B12" s="26">
        <v>289.72000000000003</v>
      </c>
      <c r="C12" s="26">
        <v>305.92</v>
      </c>
      <c r="D12" s="26">
        <v>296.52</v>
      </c>
      <c r="E12" s="26">
        <v>655.74</v>
      </c>
      <c r="F12" s="26">
        <v>789.79</v>
      </c>
      <c r="G12" s="26">
        <v>775.27</v>
      </c>
      <c r="H12" s="26">
        <v>562.24</v>
      </c>
      <c r="I12" s="26">
        <v>639.66999999999996</v>
      </c>
      <c r="J12" s="26">
        <v>877</v>
      </c>
      <c r="K12" s="26">
        <v>284</v>
      </c>
      <c r="L12" s="26">
        <v>548</v>
      </c>
      <c r="M12" s="26">
        <v>581</v>
      </c>
      <c r="N12" s="26">
        <v>667</v>
      </c>
      <c r="O12" s="26">
        <v>709</v>
      </c>
      <c r="P12" s="26">
        <v>591</v>
      </c>
      <c r="Q12" s="26">
        <v>562</v>
      </c>
      <c r="R12" s="26">
        <v>671</v>
      </c>
      <c r="S12" s="26">
        <v>605.06499999999994</v>
      </c>
      <c r="T12" s="26"/>
      <c r="U12" s="26"/>
      <c r="V12" s="26"/>
      <c r="W12" s="26">
        <v>579.73684210526301</v>
      </c>
    </row>
    <row r="13" spans="1:23" x14ac:dyDescent="0.25">
      <c r="A13" s="24" t="s">
        <v>169</v>
      </c>
      <c r="B13" s="26">
        <v>1192.6500000000001</v>
      </c>
      <c r="C13" s="26">
        <v>1260.4100000000001</v>
      </c>
      <c r="D13" s="26">
        <v>1430.1</v>
      </c>
      <c r="E13" s="26">
        <v>1712</v>
      </c>
      <c r="F13" s="26">
        <v>1864.9099999999999</v>
      </c>
      <c r="G13" s="26">
        <v>2517.2199999999998</v>
      </c>
      <c r="H13" s="26">
        <v>3221.74</v>
      </c>
      <c r="I13" s="26">
        <v>3764.4599999999996</v>
      </c>
      <c r="J13" s="26">
        <v>3700</v>
      </c>
      <c r="K13" s="26">
        <v>3761</v>
      </c>
      <c r="L13" s="26">
        <v>4352</v>
      </c>
      <c r="M13" s="26">
        <v>4953</v>
      </c>
      <c r="N13" s="26">
        <v>5313</v>
      </c>
      <c r="O13" s="26">
        <v>5424</v>
      </c>
      <c r="P13" s="26">
        <v>5510</v>
      </c>
      <c r="Q13" s="26">
        <v>5690</v>
      </c>
      <c r="R13" s="26">
        <v>5948.35</v>
      </c>
      <c r="S13" s="26">
        <v>6206.9533333333338</v>
      </c>
      <c r="T13" s="26">
        <v>6107.8</v>
      </c>
      <c r="U13" s="26">
        <v>6171.4</v>
      </c>
      <c r="V13" s="26">
        <v>6080.8</v>
      </c>
      <c r="W13" s="26">
        <v>4356.0020833333338</v>
      </c>
    </row>
    <row r="14" spans="1:23" x14ac:dyDescent="0.25">
      <c r="A14" s="24" t="s">
        <v>213</v>
      </c>
      <c r="B14" s="26">
        <v>4466.07</v>
      </c>
      <c r="C14" s="26">
        <v>5487.08</v>
      </c>
      <c r="D14" s="26">
        <v>6566.56</v>
      </c>
      <c r="E14" s="26">
        <v>8002.0300000000007</v>
      </c>
      <c r="F14" s="26">
        <v>9302.58</v>
      </c>
      <c r="G14" s="26">
        <v>10753.627999999999</v>
      </c>
      <c r="H14" s="26">
        <v>12400.59</v>
      </c>
      <c r="I14" s="26">
        <v>14158.120000000003</v>
      </c>
      <c r="J14" s="26">
        <v>13581</v>
      </c>
      <c r="K14" s="26">
        <v>13768</v>
      </c>
      <c r="L14" s="26">
        <v>16026</v>
      </c>
      <c r="M14" s="26">
        <v>18777</v>
      </c>
      <c r="N14" s="26">
        <v>22029</v>
      </c>
      <c r="O14" s="26">
        <v>23573</v>
      </c>
      <c r="P14" s="26">
        <v>42940</v>
      </c>
      <c r="Q14" s="26">
        <v>46708</v>
      </c>
      <c r="R14" s="26">
        <v>52845</v>
      </c>
      <c r="S14" s="26">
        <v>59485</v>
      </c>
      <c r="T14" s="26"/>
      <c r="U14" s="26"/>
      <c r="V14" s="26"/>
      <c r="W14" s="26">
        <v>21159.36988888889</v>
      </c>
    </row>
    <row r="15" spans="1:23" x14ac:dyDescent="0.25">
      <c r="A15" s="12" t="s">
        <v>160</v>
      </c>
      <c r="B15" s="26">
        <v>1293.3442857142857</v>
      </c>
      <c r="C15" s="26">
        <v>1485.5442857142859</v>
      </c>
      <c r="D15" s="26">
        <v>1690.2100000000003</v>
      </c>
      <c r="E15" s="26">
        <v>1807.7775000000001</v>
      </c>
      <c r="F15" s="26">
        <v>2132.6324999999997</v>
      </c>
      <c r="G15" s="26">
        <v>2658.0022499999995</v>
      </c>
      <c r="H15" s="26">
        <v>3238.23875</v>
      </c>
      <c r="I15" s="26">
        <v>3682.0637500000003</v>
      </c>
      <c r="J15" s="26">
        <v>3610.1312499999999</v>
      </c>
      <c r="K15" s="26">
        <v>3679.1400000000003</v>
      </c>
      <c r="L15" s="26">
        <v>4258.90625</v>
      </c>
      <c r="M15" s="26">
        <v>5010.7362499999999</v>
      </c>
      <c r="N15" s="26">
        <v>5934.6387500000001</v>
      </c>
      <c r="O15" s="26">
        <v>6399.6849999999995</v>
      </c>
      <c r="P15" s="26">
        <v>9084.9037499999995</v>
      </c>
      <c r="Q15" s="26">
        <v>9825.0037499999999</v>
      </c>
      <c r="R15" s="26">
        <v>8173.2684615384605</v>
      </c>
      <c r="S15" s="26">
        <v>7583.7452631578954</v>
      </c>
      <c r="T15" s="26">
        <v>4781.84</v>
      </c>
      <c r="U15" s="26">
        <v>5228.08</v>
      </c>
      <c r="V15" s="26">
        <v>5163.8599999999997</v>
      </c>
      <c r="W15" s="26">
        <v>4930.6460348837209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A21" sqref="A21"/>
    </sheetView>
  </sheetViews>
  <sheetFormatPr defaultRowHeight="15" x14ac:dyDescent="0.25"/>
  <cols>
    <col min="1" max="1" width="16.7109375" customWidth="1"/>
    <col min="2" max="2" width="16.28515625" customWidth="1"/>
    <col min="3" max="19" width="6.140625" customWidth="1"/>
    <col min="20" max="20" width="11.28515625" bestFit="1" customWidth="1"/>
    <col min="21" max="28" width="7.5703125" customWidth="1"/>
    <col min="29" max="29" width="11.28515625" customWidth="1"/>
    <col min="30" max="40" width="7.5703125" customWidth="1"/>
    <col min="41" max="41" width="11.28515625" bestFit="1" customWidth="1"/>
    <col min="42" max="42" width="11.42578125" bestFit="1" customWidth="1"/>
  </cols>
  <sheetData>
    <row r="1" spans="1:20" x14ac:dyDescent="0.25">
      <c r="A1" s="10" t="s">
        <v>2</v>
      </c>
      <c r="B1" t="s">
        <v>180</v>
      </c>
    </row>
    <row r="2" spans="1:20" x14ac:dyDescent="0.25">
      <c r="A2" s="10" t="s">
        <v>132</v>
      </c>
      <c r="B2" t="s">
        <v>158</v>
      </c>
    </row>
    <row r="4" spans="1:20" x14ac:dyDescent="0.25">
      <c r="A4" s="10" t="s">
        <v>162</v>
      </c>
      <c r="B4" s="10" t="s">
        <v>161</v>
      </c>
    </row>
    <row r="5" spans="1:20" x14ac:dyDescent="0.25">
      <c r="A5" s="10" t="s">
        <v>159</v>
      </c>
      <c r="B5" t="s">
        <v>201</v>
      </c>
      <c r="C5" t="s">
        <v>202</v>
      </c>
      <c r="D5" t="s">
        <v>203</v>
      </c>
      <c r="E5" t="s">
        <v>204</v>
      </c>
      <c r="F5" t="s">
        <v>205</v>
      </c>
      <c r="G5" t="s">
        <v>206</v>
      </c>
      <c r="H5" t="s">
        <v>207</v>
      </c>
      <c r="I5" t="s">
        <v>181</v>
      </c>
      <c r="J5" t="s">
        <v>133</v>
      </c>
      <c r="K5" t="s">
        <v>136</v>
      </c>
      <c r="L5" t="s">
        <v>137</v>
      </c>
      <c r="M5" t="s">
        <v>138</v>
      </c>
      <c r="N5" t="s">
        <v>139</v>
      </c>
      <c r="O5" t="s">
        <v>140</v>
      </c>
      <c r="P5" t="s">
        <v>141</v>
      </c>
      <c r="Q5" t="s">
        <v>142</v>
      </c>
      <c r="R5" t="s">
        <v>143</v>
      </c>
      <c r="S5" t="s">
        <v>144</v>
      </c>
      <c r="T5" t="s">
        <v>160</v>
      </c>
    </row>
    <row r="6" spans="1:20" x14ac:dyDescent="0.25">
      <c r="A6" s="12" t="s">
        <v>155</v>
      </c>
      <c r="B6" s="25">
        <v>0.40149840911584456</v>
      </c>
      <c r="C6" s="25">
        <v>0.38859283990756466</v>
      </c>
      <c r="D6" s="25">
        <v>0.35194226505202109</v>
      </c>
      <c r="E6" s="25">
        <v>0.33830415532058739</v>
      </c>
      <c r="F6" s="25">
        <v>0.35344280833919195</v>
      </c>
      <c r="G6" s="25">
        <v>0.36966222004331939</v>
      </c>
      <c r="H6" s="25">
        <v>0.3529444969957074</v>
      </c>
      <c r="I6" s="25">
        <v>0.33260277494469598</v>
      </c>
      <c r="J6" s="25">
        <v>0.43702967380899782</v>
      </c>
      <c r="K6" s="25">
        <v>0.5443782684485764</v>
      </c>
      <c r="L6" s="25">
        <v>0.57712467240733811</v>
      </c>
      <c r="M6" s="25">
        <v>0.59599510038877346</v>
      </c>
      <c r="N6" s="25">
        <v>0.59276408370783962</v>
      </c>
      <c r="O6" s="25">
        <v>0.61214100878123279</v>
      </c>
      <c r="P6" s="25">
        <v>0.34711224965067539</v>
      </c>
      <c r="Q6" s="25">
        <v>0.34351717050612313</v>
      </c>
      <c r="R6" s="25">
        <v>0.32317153940770177</v>
      </c>
      <c r="S6" s="25">
        <v>0.32248465999831888</v>
      </c>
      <c r="T6" s="25">
        <v>0.4213726887124728</v>
      </c>
    </row>
    <row r="7" spans="1:20" x14ac:dyDescent="0.25">
      <c r="A7" s="13" t="s">
        <v>62</v>
      </c>
      <c r="B7" s="25">
        <v>0.40149840911584456</v>
      </c>
      <c r="C7" s="25">
        <v>0.38859283990756466</v>
      </c>
      <c r="D7" s="25">
        <v>0.35194226505202109</v>
      </c>
      <c r="E7" s="25">
        <v>0.33830415532058739</v>
      </c>
      <c r="F7" s="25">
        <v>0.35344280833919195</v>
      </c>
      <c r="G7" s="25">
        <v>0.36966222004331939</v>
      </c>
      <c r="H7" s="25">
        <v>0.3529444969957074</v>
      </c>
      <c r="I7" s="25">
        <v>0.33260277494469598</v>
      </c>
      <c r="J7" s="25">
        <v>0.43702967380899782</v>
      </c>
      <c r="K7" s="25">
        <v>0.5443782684485764</v>
      </c>
      <c r="L7" s="25">
        <v>0.57712467240733811</v>
      </c>
      <c r="M7" s="25">
        <v>0.59599510038877346</v>
      </c>
      <c r="N7" s="25">
        <v>0.59276408370783962</v>
      </c>
      <c r="O7" s="25">
        <v>0.61214100878123279</v>
      </c>
      <c r="P7" s="25">
        <v>0.34711224965067539</v>
      </c>
      <c r="Q7" s="25">
        <v>0.34351717050612313</v>
      </c>
      <c r="R7" s="25">
        <v>0.32317153940770177</v>
      </c>
      <c r="S7" s="25">
        <v>0.32248465999831888</v>
      </c>
      <c r="T7" s="25">
        <v>0.4213726887124728</v>
      </c>
    </row>
    <row r="8" spans="1:20" x14ac:dyDescent="0.25">
      <c r="A8" s="24" t="s">
        <v>213</v>
      </c>
      <c r="B8" s="25">
        <v>0.40149840911584456</v>
      </c>
      <c r="C8" s="25">
        <v>0.38859283990756466</v>
      </c>
      <c r="D8" s="25">
        <v>0.35194226505202109</v>
      </c>
      <c r="E8" s="25">
        <v>0.33830415532058739</v>
      </c>
      <c r="F8" s="25">
        <v>0.35344280833919195</v>
      </c>
      <c r="G8" s="25">
        <v>0.36966222004331939</v>
      </c>
      <c r="H8" s="25">
        <v>0.3529444969957074</v>
      </c>
      <c r="I8" s="25">
        <v>0.33260277494469598</v>
      </c>
      <c r="J8" s="25">
        <v>0.43702967380899782</v>
      </c>
      <c r="K8" s="25">
        <v>0.5443782684485764</v>
      </c>
      <c r="L8" s="25">
        <v>0.57712467240733811</v>
      </c>
      <c r="M8" s="25">
        <v>0.59599510038877346</v>
      </c>
      <c r="N8" s="25">
        <v>0.59276408370783962</v>
      </c>
      <c r="O8" s="25">
        <v>0.61214100878123279</v>
      </c>
      <c r="P8" s="25">
        <v>0.34711224965067539</v>
      </c>
      <c r="Q8" s="25">
        <v>0.34351717050612313</v>
      </c>
      <c r="R8" s="25">
        <v>0.32317153940770177</v>
      </c>
      <c r="S8" s="25">
        <v>0.32248465999831888</v>
      </c>
      <c r="T8" s="25">
        <v>0.4213726887124728</v>
      </c>
    </row>
    <row r="9" spans="1:20" x14ac:dyDescent="0.25">
      <c r="A9" s="12" t="s">
        <v>160</v>
      </c>
      <c r="B9" s="25">
        <v>0.40149840911584456</v>
      </c>
      <c r="C9" s="25">
        <v>0.38859283990756466</v>
      </c>
      <c r="D9" s="25">
        <v>0.35194226505202109</v>
      </c>
      <c r="E9" s="25">
        <v>0.33830415532058739</v>
      </c>
      <c r="F9" s="25">
        <v>0.35344280833919195</v>
      </c>
      <c r="G9" s="25">
        <v>0.36966222004331939</v>
      </c>
      <c r="H9" s="25">
        <v>0.3529444969957074</v>
      </c>
      <c r="I9" s="25">
        <v>0.33260277494469598</v>
      </c>
      <c r="J9" s="25">
        <v>0.43702967380899782</v>
      </c>
      <c r="K9" s="25">
        <v>0.5443782684485764</v>
      </c>
      <c r="L9" s="25">
        <v>0.57712467240733811</v>
      </c>
      <c r="M9" s="25">
        <v>0.59599510038877346</v>
      </c>
      <c r="N9" s="25">
        <v>0.59276408370783962</v>
      </c>
      <c r="O9" s="25">
        <v>0.61214100878123279</v>
      </c>
      <c r="P9" s="25">
        <v>0.34711224965067539</v>
      </c>
      <c r="Q9" s="25">
        <v>0.34351717050612313</v>
      </c>
      <c r="R9" s="25">
        <v>0.32317153940770177</v>
      </c>
      <c r="S9" s="25">
        <v>0.32248465999831888</v>
      </c>
      <c r="T9" s="25">
        <v>0.4213726887124728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 PT</vt:lpstr>
      <vt:lpstr>ABS PT</vt:lpstr>
      <vt:lpstr>PT Chart</vt:lpstr>
      <vt:lpstr>SEG Data</vt:lpstr>
      <vt:lpstr>SEG ABS PT</vt:lpstr>
      <vt:lpstr>SEG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2020-03-26T06:19:32Z</dcterms:modified>
</cp:coreProperties>
</file>