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<sst xmlns="http://schemas.openxmlformats.org/spreadsheetml/2006/main" count="104" uniqueCount="95">
  <si>
    <t>USD Million</t>
  </si>
  <si>
    <t>Oct'15</t>
  </si>
  <si>
    <t>Nov'15</t>
  </si>
  <si>
    <t>Dec'15</t>
  </si>
  <si>
    <t>Jan'16</t>
  </si>
  <si>
    <t>Feb'16</t>
  </si>
  <si>
    <t>Mar'16</t>
  </si>
  <si>
    <t>Apr'16</t>
  </si>
  <si>
    <t>May'16</t>
  </si>
  <si>
    <t>Jun'16</t>
  </si>
  <si>
    <t>Jul'16</t>
  </si>
  <si>
    <t>Aug'16</t>
  </si>
  <si>
    <t>Sept'16</t>
  </si>
  <si>
    <t>Oct'16</t>
  </si>
  <si>
    <t>Nov'16</t>
  </si>
  <si>
    <t>Dec'16</t>
  </si>
  <si>
    <t>Jan'17</t>
  </si>
  <si>
    <t>Feb'17</t>
  </si>
  <si>
    <t>Mar'17</t>
  </si>
  <si>
    <t>Apr'17</t>
  </si>
  <si>
    <t>May'17</t>
  </si>
  <si>
    <t>Jun'17</t>
  </si>
  <si>
    <t>Jul'17</t>
  </si>
  <si>
    <t>Aug'17</t>
  </si>
  <si>
    <t>Sept'17</t>
  </si>
  <si>
    <t>Oct'17</t>
  </si>
  <si>
    <t>Nov'17</t>
  </si>
  <si>
    <t>Dec'17</t>
  </si>
  <si>
    <t>Jan'18</t>
  </si>
  <si>
    <t>Feb'18</t>
  </si>
  <si>
    <t>Mar'18</t>
  </si>
  <si>
    <t>Apr'18</t>
  </si>
  <si>
    <t>May'18</t>
  </si>
  <si>
    <t>Jun'18</t>
  </si>
  <si>
    <t>Jul'18</t>
  </si>
  <si>
    <t>Aug'18</t>
  </si>
  <si>
    <t>Sept'18</t>
  </si>
  <si>
    <t>Oct'18</t>
  </si>
  <si>
    <t>Nov'18</t>
  </si>
  <si>
    <t>Dec'18</t>
  </si>
  <si>
    <t>Jan'19</t>
  </si>
  <si>
    <t>Feb'19</t>
  </si>
  <si>
    <t>Mar'19</t>
  </si>
  <si>
    <t>Apr'19</t>
  </si>
  <si>
    <t>May'19</t>
  </si>
  <si>
    <t>Jun'19</t>
  </si>
  <si>
    <t>Jul'19</t>
  </si>
  <si>
    <t>Aug'19</t>
  </si>
  <si>
    <t>Sept'19</t>
  </si>
  <si>
    <t>Oct'19</t>
  </si>
  <si>
    <t>Nov'19</t>
  </si>
  <si>
    <t>Dec'19</t>
  </si>
  <si>
    <t>Jan'20</t>
  </si>
  <si>
    <t>Feb'20</t>
  </si>
  <si>
    <t>Mar'20</t>
  </si>
  <si>
    <t>Apr'20</t>
  </si>
  <si>
    <t>May'20</t>
  </si>
  <si>
    <t>Jun'20</t>
  </si>
  <si>
    <t>Jul'20</t>
  </si>
  <si>
    <t>Aug'20</t>
  </si>
  <si>
    <t>Exports from India (a)</t>
  </si>
  <si>
    <t>USA total Imports (b)</t>
  </si>
  <si>
    <t>a/b</t>
  </si>
  <si>
    <t>Exports YoY growth</t>
  </si>
  <si>
    <t>USA Imports YoY growth</t>
  </si>
  <si>
    <t>Q3FY16</t>
  </si>
  <si>
    <t>Q4FY16</t>
  </si>
  <si>
    <t>Q1FY17</t>
  </si>
  <si>
    <t>Q2FY17</t>
  </si>
  <si>
    <t>Q3FY17</t>
  </si>
  <si>
    <t>Q4FY17</t>
  </si>
  <si>
    <t>Q1FY18</t>
  </si>
  <si>
    <t>Q2FY18</t>
  </si>
  <si>
    <t>Q3FY18</t>
  </si>
  <si>
    <t>Q4FY18</t>
  </si>
  <si>
    <t>Q1FY19</t>
  </si>
  <si>
    <t>Q2FY19</t>
  </si>
  <si>
    <t>Q3FY19</t>
  </si>
  <si>
    <t>Q4FY19</t>
  </si>
  <si>
    <t>Q1FY20</t>
  </si>
  <si>
    <t>Q2FY20</t>
  </si>
  <si>
    <t>Q3FY20</t>
  </si>
  <si>
    <t>Q4FY20</t>
  </si>
  <si>
    <t>Q1FY21</t>
  </si>
  <si>
    <t>Q2FY21</t>
  </si>
  <si>
    <t>INR/USD</t>
  </si>
  <si>
    <t>Exports from India (cr)</t>
  </si>
  <si>
    <t>Pokarna (cr)</t>
  </si>
  <si>
    <t>Pokarna Share</t>
  </si>
  <si>
    <t>FY17</t>
  </si>
  <si>
    <t>FY18</t>
  </si>
  <si>
    <t>FY19</t>
  </si>
  <si>
    <t>FY20</t>
  </si>
  <si>
    <t>USD/INR</t>
  </si>
  <si>
    <t>USA Imports (cr)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</si>
</sst>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</font>
    <font>
      <color rgb="FF22222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3" xfId="0" applyFont="1" applyNumberFormat="1"/>
    <xf borderId="0" fillId="0" fontId="1" numFmtId="3" xfId="0" applyFont="1" applyNumberFormat="1"/>
    <xf borderId="0" fillId="0" fontId="2" numFmtId="164" xfId="0" applyFont="1" applyNumberFormat="1"/>
    <xf borderId="0" fillId="0" fontId="2" numFmtId="164" xfId="0" applyAlignment="1" applyFont="1" applyNumberFormat="1">
      <alignment readingOrder="0"/>
    </xf>
    <xf borderId="0" fillId="0" fontId="2" numFmtId="9" xfId="0" applyFont="1" applyNumberFormat="1"/>
    <xf borderId="1" fillId="0" fontId="2" numFmtId="9" xfId="0" applyBorder="1" applyFont="1" applyNumberFormat="1"/>
    <xf borderId="0" fillId="0" fontId="2" numFmtId="0" xfId="0" applyAlignment="1" applyFont="1">
      <alignment readingOrder="0"/>
    </xf>
    <xf borderId="0" fillId="0" fontId="3" numFmtId="1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2" fontId="4" numFmtId="1" xfId="0" applyAlignment="1" applyFill="1" applyFont="1" applyNumberFormat="1">
      <alignment horizontal="right" readingOrder="0"/>
    </xf>
    <xf borderId="0" fillId="0" fontId="2" numFmtId="1" xfId="0" applyFont="1" applyNumberFormat="1"/>
    <xf borderId="0" fillId="0" fontId="1" numFmtId="1" xfId="0" applyAlignment="1" applyFont="1" applyNumberFormat="1">
      <alignment readingOrder="0"/>
    </xf>
    <xf borderId="0" fillId="2" fontId="4" numFmtId="1" xfId="0" applyAlignment="1" applyFont="1" applyNumberFormat="1">
      <alignment horizontal="right" readingOrder="0"/>
    </xf>
    <xf borderId="0" fillId="0" fontId="1" numFmtId="1" xfId="0" applyFont="1" applyNumberFormat="1"/>
    <xf borderId="0" fillId="0" fontId="2" numFmtId="3" xfId="0" applyAlignment="1" applyFont="1" applyNumberFormat="1">
      <alignment readingOrder="0"/>
    </xf>
    <xf borderId="0" fillId="2" fontId="4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5.0"/>
    <col customWidth="1" min="2" max="21" width="8.43"/>
    <col customWidth="1" min="22" max="60" width="7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>
      <c r="A3" s="4" t="s">
        <v>60</v>
      </c>
      <c r="B3" s="5">
        <v>3.339</v>
      </c>
      <c r="C3" s="5">
        <v>3.101</v>
      </c>
      <c r="D3" s="5">
        <v>3.446</v>
      </c>
      <c r="E3" s="5">
        <v>3.646</v>
      </c>
      <c r="F3" s="5">
        <v>2.057</v>
      </c>
      <c r="G3" s="5">
        <v>2.739</v>
      </c>
      <c r="H3" s="5">
        <v>3.377</v>
      </c>
      <c r="I3" s="5">
        <v>3.643</v>
      </c>
      <c r="J3" s="5">
        <v>3.153</v>
      </c>
      <c r="K3" s="5">
        <v>3.113</v>
      </c>
      <c r="L3" s="5">
        <v>3.297</v>
      </c>
      <c r="M3" s="5">
        <v>3.502</v>
      </c>
      <c r="N3" s="5">
        <v>2.708</v>
      </c>
      <c r="O3" s="5">
        <v>3.302</v>
      </c>
      <c r="P3" s="5">
        <v>2.424</v>
      </c>
      <c r="Q3" s="5">
        <v>2.612</v>
      </c>
      <c r="R3" s="5">
        <v>3.635</v>
      </c>
      <c r="S3" s="5">
        <v>4.4</v>
      </c>
      <c r="T3" s="5">
        <v>3.392</v>
      </c>
      <c r="U3" s="5">
        <v>3.707</v>
      </c>
      <c r="V3" s="5">
        <v>3.41</v>
      </c>
      <c r="W3" s="5">
        <v>2.761</v>
      </c>
      <c r="X3" s="5">
        <v>3.447</v>
      </c>
      <c r="Y3" s="5">
        <v>3.634</v>
      </c>
      <c r="Z3" s="5">
        <v>4.592</v>
      </c>
      <c r="AA3" s="5">
        <v>3.998</v>
      </c>
      <c r="AB3" s="5">
        <v>2.648</v>
      </c>
      <c r="AC3" s="5">
        <v>3.458</v>
      </c>
      <c r="AD3" s="5">
        <v>3.266</v>
      </c>
      <c r="AE3" s="5">
        <v>3.259</v>
      </c>
      <c r="AF3" s="5">
        <v>3.804</v>
      </c>
      <c r="AG3" s="5">
        <v>4.996</v>
      </c>
      <c r="AH3" s="5">
        <v>3.494</v>
      </c>
      <c r="AI3" s="5">
        <v>5.759</v>
      </c>
      <c r="AJ3" s="5">
        <v>7.482</v>
      </c>
      <c r="AK3" s="5">
        <v>7.684</v>
      </c>
      <c r="AL3" s="5">
        <v>10.938</v>
      </c>
      <c r="AM3" s="5">
        <v>10.246</v>
      </c>
      <c r="AN3" s="5">
        <v>12.074</v>
      </c>
      <c r="AO3" s="5">
        <v>14.961</v>
      </c>
      <c r="AP3" s="5">
        <v>16.986</v>
      </c>
      <c r="AQ3" s="5">
        <v>21.654</v>
      </c>
      <c r="AR3" s="5">
        <v>23.398</v>
      </c>
      <c r="AS3" s="5">
        <v>25.533</v>
      </c>
      <c r="AT3" s="5">
        <v>24.457</v>
      </c>
      <c r="AU3" s="5">
        <v>30.943</v>
      </c>
      <c r="AV3" s="5">
        <v>31.044</v>
      </c>
      <c r="AW3" s="5">
        <v>32.029</v>
      </c>
      <c r="AX3" s="5">
        <v>21.892</v>
      </c>
      <c r="AY3" s="5">
        <v>17.872</v>
      </c>
      <c r="AZ3" s="5">
        <v>3.923</v>
      </c>
      <c r="BA3" s="5">
        <v>2.13</v>
      </c>
      <c r="BB3" s="5">
        <v>9.814</v>
      </c>
      <c r="BC3" s="5">
        <v>19.632</v>
      </c>
      <c r="BD3" s="5">
        <v>16.403</v>
      </c>
      <c r="BE3" s="5">
        <v>8.045</v>
      </c>
      <c r="BF3" s="5">
        <v>3.219</v>
      </c>
      <c r="BG3" s="5">
        <v>9.683</v>
      </c>
      <c r="BH3" s="6">
        <v>16.93</v>
      </c>
    </row>
    <row r="4">
      <c r="A4" s="4" t="s">
        <v>61</v>
      </c>
      <c r="B4" s="5">
        <v>53.712</v>
      </c>
      <c r="C4" s="5">
        <v>55.245</v>
      </c>
      <c r="D4" s="5">
        <v>55.086</v>
      </c>
      <c r="E4" s="5">
        <v>59.432</v>
      </c>
      <c r="F4" s="5">
        <v>54.527</v>
      </c>
      <c r="G4" s="5">
        <v>53.59</v>
      </c>
      <c r="H4" s="5">
        <v>56.08</v>
      </c>
      <c r="I4" s="5">
        <v>63.382</v>
      </c>
      <c r="J4" s="5">
        <v>68.33</v>
      </c>
      <c r="K4" s="5">
        <v>64.976</v>
      </c>
      <c r="L4" s="5">
        <v>69.09</v>
      </c>
      <c r="M4" s="5">
        <v>68.319</v>
      </c>
      <c r="N4" s="5">
        <v>63.787</v>
      </c>
      <c r="O4" s="5">
        <v>71.37</v>
      </c>
      <c r="P4" s="5">
        <v>77.561</v>
      </c>
      <c r="Q4" s="5">
        <v>77.479</v>
      </c>
      <c r="R4" s="5">
        <v>68.976</v>
      </c>
      <c r="S4" s="5">
        <v>68.562</v>
      </c>
      <c r="T4" s="5">
        <v>73.418</v>
      </c>
      <c r="U4" s="5">
        <v>88.046</v>
      </c>
      <c r="V4" s="5">
        <v>92.225</v>
      </c>
      <c r="W4" s="5">
        <v>88.049</v>
      </c>
      <c r="X4" s="5">
        <v>94.591</v>
      </c>
      <c r="Y4" s="5">
        <v>95.318</v>
      </c>
      <c r="Z4" s="5">
        <v>87.259</v>
      </c>
      <c r="AA4" s="5">
        <v>87.159</v>
      </c>
      <c r="AB4" s="5">
        <v>86.281</v>
      </c>
      <c r="AC4" s="5">
        <v>94.13</v>
      </c>
      <c r="AD4" s="5">
        <v>83.015</v>
      </c>
      <c r="AE4" s="5">
        <v>82.37</v>
      </c>
      <c r="AF4" s="5">
        <v>82.888</v>
      </c>
      <c r="AG4" s="5">
        <v>112.008</v>
      </c>
      <c r="AH4" s="5">
        <v>124.477</v>
      </c>
      <c r="AI4" s="5">
        <v>142.377</v>
      </c>
      <c r="AJ4" s="5">
        <v>150.303</v>
      </c>
      <c r="AK4" s="5">
        <v>120.133</v>
      </c>
      <c r="AL4" s="5">
        <v>97.8</v>
      </c>
      <c r="AM4" s="5">
        <v>70.619</v>
      </c>
      <c r="AN4" s="5">
        <v>57.59</v>
      </c>
      <c r="AO4" s="5">
        <v>65.277</v>
      </c>
      <c r="AP4" s="5">
        <v>58.293</v>
      </c>
      <c r="AQ4" s="5">
        <v>82.028</v>
      </c>
      <c r="AR4" s="5">
        <v>77.272</v>
      </c>
      <c r="AS4" s="5">
        <v>115.996</v>
      </c>
      <c r="AT4" s="5">
        <v>129.582</v>
      </c>
      <c r="AU4" s="5">
        <v>123.641</v>
      </c>
      <c r="AV4" s="5">
        <v>120.892</v>
      </c>
      <c r="AW4" s="5">
        <v>124.691</v>
      </c>
      <c r="AX4" s="5">
        <v>112.663</v>
      </c>
      <c r="AY4" s="5">
        <v>110.585</v>
      </c>
      <c r="AZ4" s="5">
        <v>105.795</v>
      </c>
      <c r="BA4" s="5">
        <v>93.639</v>
      </c>
      <c r="BB4" s="5">
        <v>89.57</v>
      </c>
      <c r="BC4" s="5">
        <v>104.729</v>
      </c>
      <c r="BD4" s="5">
        <v>95.242</v>
      </c>
      <c r="BE4" s="5">
        <v>70.475</v>
      </c>
      <c r="BF4" s="5">
        <v>67.465</v>
      </c>
      <c r="BG4" s="5">
        <v>91.574</v>
      </c>
      <c r="BH4" s="6">
        <v>116.98</v>
      </c>
    </row>
    <row r="5">
      <c r="A5" s="2"/>
    </row>
    <row r="6">
      <c r="A6" s="2" t="s">
        <v>62</v>
      </c>
      <c r="B6" s="7">
        <f t="shared" ref="B6:BH6" si="1">B3/B4</f>
        <v>0.06216487936</v>
      </c>
      <c r="C6" s="7">
        <f t="shared" si="1"/>
        <v>0.05613177663</v>
      </c>
      <c r="D6" s="7">
        <f t="shared" si="1"/>
        <v>0.06255672948</v>
      </c>
      <c r="E6" s="7">
        <f t="shared" si="1"/>
        <v>0.06134742226</v>
      </c>
      <c r="F6" s="7">
        <f t="shared" si="1"/>
        <v>0.0377244301</v>
      </c>
      <c r="G6" s="7">
        <f t="shared" si="1"/>
        <v>0.05111028177</v>
      </c>
      <c r="H6" s="7">
        <f t="shared" si="1"/>
        <v>0.06021754636</v>
      </c>
      <c r="I6" s="7">
        <f t="shared" si="1"/>
        <v>0.05747688618</v>
      </c>
      <c r="J6" s="7">
        <f t="shared" si="1"/>
        <v>0.04614371433</v>
      </c>
      <c r="K6" s="7">
        <f t="shared" si="1"/>
        <v>0.04790999754</v>
      </c>
      <c r="L6" s="7">
        <f t="shared" si="1"/>
        <v>0.04772036474</v>
      </c>
      <c r="M6" s="7">
        <f t="shared" si="1"/>
        <v>0.05125953249</v>
      </c>
      <c r="N6" s="7">
        <f t="shared" si="1"/>
        <v>0.04245379152</v>
      </c>
      <c r="O6" s="7">
        <f t="shared" si="1"/>
        <v>0.04626593807</v>
      </c>
      <c r="P6" s="7">
        <f t="shared" si="1"/>
        <v>0.03125282036</v>
      </c>
      <c r="Q6" s="7">
        <f t="shared" si="1"/>
        <v>0.03371236077</v>
      </c>
      <c r="R6" s="7">
        <f t="shared" si="1"/>
        <v>0.05269948968</v>
      </c>
      <c r="S6" s="7">
        <f t="shared" si="1"/>
        <v>0.0641754908</v>
      </c>
      <c r="T6" s="7">
        <f t="shared" si="1"/>
        <v>0.04620120406</v>
      </c>
      <c r="U6" s="7">
        <f t="shared" si="1"/>
        <v>0.04210299162</v>
      </c>
      <c r="V6" s="7">
        <f t="shared" si="1"/>
        <v>0.03697478992</v>
      </c>
      <c r="W6" s="7">
        <f t="shared" si="1"/>
        <v>0.03135753955</v>
      </c>
      <c r="X6" s="7">
        <f t="shared" si="1"/>
        <v>0.03644109905</v>
      </c>
      <c r="Y6" s="7">
        <f t="shared" si="1"/>
        <v>0.03812501311</v>
      </c>
      <c r="Z6" s="7">
        <f t="shared" si="1"/>
        <v>0.05262494413</v>
      </c>
      <c r="AA6" s="7">
        <f t="shared" si="1"/>
        <v>0.04587019126</v>
      </c>
      <c r="AB6" s="7">
        <f t="shared" si="1"/>
        <v>0.03069041852</v>
      </c>
      <c r="AC6" s="7">
        <f t="shared" si="1"/>
        <v>0.03673642834</v>
      </c>
      <c r="AD6" s="7">
        <f t="shared" si="1"/>
        <v>0.03934228754</v>
      </c>
      <c r="AE6" s="7">
        <f t="shared" si="1"/>
        <v>0.03956537574</v>
      </c>
      <c r="AF6" s="7">
        <f t="shared" si="1"/>
        <v>0.04589325355</v>
      </c>
      <c r="AG6" s="7">
        <f t="shared" si="1"/>
        <v>0.04460395686</v>
      </c>
      <c r="AH6" s="7">
        <f t="shared" si="1"/>
        <v>0.02806944255</v>
      </c>
      <c r="AI6" s="7">
        <f t="shared" si="1"/>
        <v>0.04044894892</v>
      </c>
      <c r="AJ6" s="7">
        <f t="shared" si="1"/>
        <v>0.04977944552</v>
      </c>
      <c r="AK6" s="7">
        <f t="shared" si="1"/>
        <v>0.06396244163</v>
      </c>
      <c r="AL6" s="7">
        <f t="shared" si="1"/>
        <v>0.1118404908</v>
      </c>
      <c r="AM6" s="7">
        <f t="shared" si="1"/>
        <v>0.1450884323</v>
      </c>
      <c r="AN6" s="7">
        <f t="shared" si="1"/>
        <v>0.2096544539</v>
      </c>
      <c r="AO6" s="7">
        <f t="shared" si="1"/>
        <v>0.229192518</v>
      </c>
      <c r="AP6" s="7">
        <f t="shared" si="1"/>
        <v>0.2913900468</v>
      </c>
      <c r="AQ6" s="7">
        <f t="shared" si="1"/>
        <v>0.2639830302</v>
      </c>
      <c r="AR6" s="7">
        <f t="shared" si="1"/>
        <v>0.3028004969</v>
      </c>
      <c r="AS6" s="7">
        <f t="shared" si="1"/>
        <v>0.2201196593</v>
      </c>
      <c r="AT6" s="7">
        <f t="shared" si="1"/>
        <v>0.1887376333</v>
      </c>
      <c r="AU6" s="7">
        <f t="shared" si="1"/>
        <v>0.2502648798</v>
      </c>
      <c r="AV6" s="7">
        <f t="shared" si="1"/>
        <v>0.2567911855</v>
      </c>
      <c r="AW6" s="7">
        <f t="shared" si="1"/>
        <v>0.2568669752</v>
      </c>
      <c r="AX6" s="7">
        <f t="shared" si="1"/>
        <v>0.1943140161</v>
      </c>
      <c r="AY6" s="7">
        <f t="shared" si="1"/>
        <v>0.1616132387</v>
      </c>
      <c r="AZ6" s="7">
        <f t="shared" si="1"/>
        <v>0.0370811475</v>
      </c>
      <c r="BA6" s="7">
        <f t="shared" si="1"/>
        <v>0.02274693237</v>
      </c>
      <c r="BB6" s="7">
        <f t="shared" si="1"/>
        <v>0.1095679357</v>
      </c>
      <c r="BC6" s="7">
        <f t="shared" si="1"/>
        <v>0.1874552416</v>
      </c>
      <c r="BD6" s="7">
        <f t="shared" si="1"/>
        <v>0.1722244388</v>
      </c>
      <c r="BE6" s="7">
        <f t="shared" si="1"/>
        <v>0.1141539553</v>
      </c>
      <c r="BF6" s="7">
        <f t="shared" si="1"/>
        <v>0.04771362929</v>
      </c>
      <c r="BG6" s="7">
        <f t="shared" si="1"/>
        <v>0.1057396204</v>
      </c>
      <c r="BH6" s="7">
        <f t="shared" si="1"/>
        <v>0.1447255941</v>
      </c>
    </row>
    <row r="7">
      <c r="A7" s="2"/>
    </row>
    <row r="8">
      <c r="A8" s="1" t="s">
        <v>63</v>
      </c>
      <c r="N8" s="7">
        <f t="shared" ref="N8:BH8" si="2">(N3-B3)/B3</f>
        <v>-0.1889787361</v>
      </c>
      <c r="O8" s="7">
        <f t="shared" si="2"/>
        <v>0.06481780071</v>
      </c>
      <c r="P8" s="7">
        <f t="shared" si="2"/>
        <v>-0.29657574</v>
      </c>
      <c r="Q8" s="7">
        <f t="shared" si="2"/>
        <v>-0.2835984641</v>
      </c>
      <c r="R8" s="7">
        <f t="shared" si="2"/>
        <v>0.7671366067</v>
      </c>
      <c r="S8" s="7">
        <f t="shared" si="2"/>
        <v>0.6064257028</v>
      </c>
      <c r="T8" s="7">
        <f t="shared" si="2"/>
        <v>0.004441812259</v>
      </c>
      <c r="U8" s="7">
        <f t="shared" si="2"/>
        <v>0.01756793851</v>
      </c>
      <c r="V8" s="7">
        <f t="shared" si="2"/>
        <v>0.08150967333</v>
      </c>
      <c r="W8" s="7">
        <f t="shared" si="2"/>
        <v>-0.1130742049</v>
      </c>
      <c r="X8" s="7">
        <f t="shared" si="2"/>
        <v>0.04549590537</v>
      </c>
      <c r="Y8" s="7">
        <f t="shared" si="2"/>
        <v>0.037692747</v>
      </c>
      <c r="Z8" s="7">
        <f t="shared" si="2"/>
        <v>0.6957163959</v>
      </c>
      <c r="AA8" s="7">
        <f t="shared" si="2"/>
        <v>0.2107813446</v>
      </c>
      <c r="AB8" s="7">
        <f t="shared" si="2"/>
        <v>0.09240924092</v>
      </c>
      <c r="AC8" s="7">
        <f t="shared" si="2"/>
        <v>0.3238897397</v>
      </c>
      <c r="AD8" s="7">
        <f t="shared" si="2"/>
        <v>-0.1015130674</v>
      </c>
      <c r="AE8" s="7">
        <f t="shared" si="2"/>
        <v>-0.2593181818</v>
      </c>
      <c r="AF8" s="7">
        <f t="shared" si="2"/>
        <v>0.1214622642</v>
      </c>
      <c r="AG8" s="7">
        <f t="shared" si="2"/>
        <v>0.3477205287</v>
      </c>
      <c r="AH8" s="7">
        <f t="shared" si="2"/>
        <v>0.02463343109</v>
      </c>
      <c r="AI8" s="8">
        <f t="shared" si="2"/>
        <v>1.085838464</v>
      </c>
      <c r="AJ8" s="8">
        <f t="shared" si="2"/>
        <v>1.170583116</v>
      </c>
      <c r="AK8" s="8">
        <f t="shared" si="2"/>
        <v>1.114474408</v>
      </c>
      <c r="AL8" s="8">
        <f t="shared" si="2"/>
        <v>1.381968641</v>
      </c>
      <c r="AM8" s="8">
        <f t="shared" si="2"/>
        <v>1.562781391</v>
      </c>
      <c r="AN8" s="8">
        <f t="shared" si="2"/>
        <v>3.559667674</v>
      </c>
      <c r="AO8" s="8">
        <f t="shared" si="2"/>
        <v>3.3264893</v>
      </c>
      <c r="AP8" s="8">
        <f t="shared" si="2"/>
        <v>4.200857318</v>
      </c>
      <c r="AQ8" s="8">
        <f t="shared" si="2"/>
        <v>5.644369438</v>
      </c>
      <c r="AR8" s="8">
        <f t="shared" si="2"/>
        <v>5.150893796</v>
      </c>
      <c r="AS8" s="8">
        <f t="shared" si="2"/>
        <v>4.110688551</v>
      </c>
      <c r="AT8" s="8">
        <f t="shared" si="2"/>
        <v>5.999713795</v>
      </c>
      <c r="AU8" s="8">
        <f t="shared" si="2"/>
        <v>4.37298142</v>
      </c>
      <c r="AV8" s="8">
        <f t="shared" si="2"/>
        <v>3.149157979</v>
      </c>
      <c r="AW8" s="8">
        <f t="shared" si="2"/>
        <v>3.168271733</v>
      </c>
      <c r="AX8" s="8">
        <f t="shared" si="2"/>
        <v>1.00146279</v>
      </c>
      <c r="AY8" s="8">
        <f t="shared" si="2"/>
        <v>0.7442904548</v>
      </c>
      <c r="AZ8" s="7">
        <f t="shared" si="2"/>
        <v>-0.6750869637</v>
      </c>
      <c r="BA8" s="7">
        <f t="shared" si="2"/>
        <v>-0.8576298376</v>
      </c>
      <c r="BB8" s="7">
        <f t="shared" si="2"/>
        <v>-0.4222300718</v>
      </c>
      <c r="BC8" s="7">
        <f t="shared" si="2"/>
        <v>-0.09337766694</v>
      </c>
      <c r="BD8" s="7">
        <f t="shared" si="2"/>
        <v>-0.2989571758</v>
      </c>
      <c r="BE8" s="7">
        <f t="shared" si="2"/>
        <v>-0.6849175577</v>
      </c>
      <c r="BF8" s="7">
        <f t="shared" si="2"/>
        <v>-0.8683812405</v>
      </c>
      <c r="BG8" s="7">
        <f t="shared" si="2"/>
        <v>-0.6870697735</v>
      </c>
      <c r="BH8" s="7">
        <f t="shared" si="2"/>
        <v>-0.45464502</v>
      </c>
    </row>
    <row r="9">
      <c r="A9" s="1" t="s">
        <v>64</v>
      </c>
      <c r="N9" s="7">
        <f t="shared" ref="N9:BH9" si="3">(N4-B4)/B4</f>
        <v>0.1875744713</v>
      </c>
      <c r="O9" s="7">
        <f t="shared" si="3"/>
        <v>0.2918816182</v>
      </c>
      <c r="P9" s="7">
        <f t="shared" si="3"/>
        <v>0.4079984025</v>
      </c>
      <c r="Q9" s="7">
        <f t="shared" si="3"/>
        <v>0.303657962</v>
      </c>
      <c r="R9" s="7">
        <f t="shared" si="3"/>
        <v>0.2649879876</v>
      </c>
      <c r="S9" s="7">
        <f t="shared" si="3"/>
        <v>0.2793804814</v>
      </c>
      <c r="T9" s="7">
        <f t="shared" si="3"/>
        <v>0.3091654779</v>
      </c>
      <c r="U9" s="7">
        <f t="shared" si="3"/>
        <v>0.3891325613</v>
      </c>
      <c r="V9" s="7">
        <f t="shared" si="3"/>
        <v>0.3496999854</v>
      </c>
      <c r="W9" s="7">
        <f t="shared" si="3"/>
        <v>0.3551003447</v>
      </c>
      <c r="X9" s="7">
        <f t="shared" si="3"/>
        <v>0.3690982776</v>
      </c>
      <c r="Y9" s="7">
        <f t="shared" si="3"/>
        <v>0.3951902106</v>
      </c>
      <c r="Z9" s="7">
        <f t="shared" si="3"/>
        <v>0.3679746657</v>
      </c>
      <c r="AA9" s="7">
        <f t="shared" si="3"/>
        <v>0.2212274065</v>
      </c>
      <c r="AB9" s="7">
        <f t="shared" si="3"/>
        <v>0.1124276376</v>
      </c>
      <c r="AC9" s="7">
        <f t="shared" si="3"/>
        <v>0.2149098465</v>
      </c>
      <c r="AD9" s="7">
        <f t="shared" si="3"/>
        <v>0.2035345627</v>
      </c>
      <c r="AE9" s="7">
        <f t="shared" si="3"/>
        <v>0.2013943584</v>
      </c>
      <c r="AF9" s="7">
        <f t="shared" si="3"/>
        <v>0.1289874418</v>
      </c>
      <c r="AG9" s="7">
        <f t="shared" si="3"/>
        <v>0.2721531926</v>
      </c>
      <c r="AH9" s="7">
        <f t="shared" si="3"/>
        <v>0.3497099485</v>
      </c>
      <c r="AI9" s="8">
        <f t="shared" si="3"/>
        <v>0.6170200684</v>
      </c>
      <c r="AJ9" s="8">
        <f t="shared" si="3"/>
        <v>0.5889778097</v>
      </c>
      <c r="AK9" s="8">
        <f t="shared" si="3"/>
        <v>0.2603390755</v>
      </c>
      <c r="AL9" s="8">
        <f t="shared" si="3"/>
        <v>0.1208012927</v>
      </c>
      <c r="AM9" s="8">
        <f t="shared" si="3"/>
        <v>-0.1897681249</v>
      </c>
      <c r="AN9" s="8">
        <f t="shared" si="3"/>
        <v>-0.3325297574</v>
      </c>
      <c r="AO9" s="8">
        <f t="shared" si="3"/>
        <v>-0.3065228939</v>
      </c>
      <c r="AP9" s="8">
        <f t="shared" si="3"/>
        <v>-0.2978016021</v>
      </c>
      <c r="AQ9" s="8">
        <f t="shared" si="3"/>
        <v>-0.004151997086</v>
      </c>
      <c r="AR9" s="8">
        <f t="shared" si="3"/>
        <v>-0.06775407779</v>
      </c>
      <c r="AS9" s="8">
        <f t="shared" si="3"/>
        <v>0.03560459967</v>
      </c>
      <c r="AT9" s="8">
        <f t="shared" si="3"/>
        <v>0.0410115925</v>
      </c>
      <c r="AU9" s="8">
        <f t="shared" si="3"/>
        <v>-0.1315942884</v>
      </c>
      <c r="AV9" s="8">
        <f t="shared" si="3"/>
        <v>-0.1956780636</v>
      </c>
      <c r="AW9" s="8">
        <f t="shared" si="3"/>
        <v>0.03794128175</v>
      </c>
      <c r="AX9" s="8">
        <f t="shared" si="3"/>
        <v>0.1519734151</v>
      </c>
      <c r="AY9" s="8">
        <f t="shared" si="3"/>
        <v>0.5659383452</v>
      </c>
      <c r="AZ9" s="7">
        <f t="shared" si="3"/>
        <v>0.8370376802</v>
      </c>
      <c r="BA9" s="7">
        <f t="shared" si="3"/>
        <v>0.434486879</v>
      </c>
      <c r="BB9" s="7">
        <f t="shared" si="3"/>
        <v>0.5365481276</v>
      </c>
      <c r="BC9" s="7">
        <f t="shared" si="3"/>
        <v>0.2767469645</v>
      </c>
      <c r="BD9" s="7">
        <f t="shared" si="3"/>
        <v>0.2325551299</v>
      </c>
      <c r="BE9" s="7">
        <f t="shared" si="3"/>
        <v>-0.3924359461</v>
      </c>
      <c r="BF9" s="7">
        <f t="shared" si="3"/>
        <v>-0.4793644179</v>
      </c>
      <c r="BG9" s="7">
        <f t="shared" si="3"/>
        <v>-0.2593557153</v>
      </c>
      <c r="BH9" s="7">
        <f t="shared" si="3"/>
        <v>-0.03235946134</v>
      </c>
    </row>
    <row r="12">
      <c r="A12" s="1" t="s">
        <v>0</v>
      </c>
      <c r="B12" s="1" t="s">
        <v>65</v>
      </c>
      <c r="C12" s="1" t="s">
        <v>66</v>
      </c>
      <c r="D12" s="1" t="s">
        <v>67</v>
      </c>
      <c r="E12" s="1" t="s">
        <v>68</v>
      </c>
      <c r="F12" s="1" t="s">
        <v>69</v>
      </c>
      <c r="G12" s="1" t="s">
        <v>70</v>
      </c>
      <c r="H12" s="1" t="s">
        <v>71</v>
      </c>
      <c r="I12" s="1" t="s">
        <v>72</v>
      </c>
      <c r="J12" s="1" t="s">
        <v>73</v>
      </c>
      <c r="K12" s="1" t="s">
        <v>74</v>
      </c>
      <c r="L12" s="1" t="s">
        <v>75</v>
      </c>
      <c r="M12" s="1" t="s">
        <v>76</v>
      </c>
      <c r="N12" s="1" t="s">
        <v>77</v>
      </c>
      <c r="O12" s="1" t="s">
        <v>78</v>
      </c>
      <c r="P12" s="1" t="s">
        <v>79</v>
      </c>
      <c r="Q12" s="1" t="s">
        <v>80</v>
      </c>
      <c r="R12" s="1" t="s">
        <v>81</v>
      </c>
      <c r="S12" s="1" t="s">
        <v>82</v>
      </c>
      <c r="T12" s="1" t="s">
        <v>83</v>
      </c>
      <c r="U12" s="1" t="s">
        <v>84</v>
      </c>
    </row>
    <row r="13">
      <c r="A13" s="4" t="s">
        <v>60</v>
      </c>
      <c r="B13" s="5">
        <f>B3+C3+D3</f>
        <v>9.886</v>
      </c>
      <c r="C13" s="9">
        <v>8.4</v>
      </c>
      <c r="D13" s="9">
        <v>10.2</v>
      </c>
      <c r="E13" s="9">
        <v>9.9</v>
      </c>
      <c r="F13" s="9">
        <v>8.4</v>
      </c>
      <c r="G13" s="9">
        <v>10.6</v>
      </c>
      <c r="H13" s="9">
        <v>10.5</v>
      </c>
      <c r="I13" s="9">
        <v>9.8</v>
      </c>
      <c r="J13" s="9">
        <v>11.2</v>
      </c>
      <c r="K13" s="9">
        <v>10.0</v>
      </c>
      <c r="L13" s="9">
        <v>12.3</v>
      </c>
      <c r="M13" s="9">
        <v>20.9</v>
      </c>
      <c r="N13" s="9">
        <v>33.3</v>
      </c>
      <c r="O13" s="9">
        <v>53.6</v>
      </c>
      <c r="P13" s="9">
        <v>73.4</v>
      </c>
      <c r="Q13" s="9">
        <v>94.0</v>
      </c>
      <c r="R13" s="9">
        <v>43.7</v>
      </c>
      <c r="S13" s="9">
        <v>31.6</v>
      </c>
      <c r="T13" s="9">
        <v>27.7</v>
      </c>
    </row>
    <row r="14">
      <c r="A14" s="4" t="s">
        <v>61</v>
      </c>
      <c r="B14" s="9">
        <v>164.0</v>
      </c>
      <c r="C14" s="9">
        <v>167.5</v>
      </c>
      <c r="D14" s="9">
        <v>187.8</v>
      </c>
      <c r="E14" s="9">
        <v>202.4</v>
      </c>
      <c r="F14" s="9">
        <v>212.7</v>
      </c>
      <c r="G14" s="9">
        <v>215.0</v>
      </c>
      <c r="H14" s="9">
        <v>253.7</v>
      </c>
      <c r="I14" s="9">
        <v>278.0</v>
      </c>
      <c r="J14" s="9">
        <v>260.7</v>
      </c>
      <c r="K14" s="9">
        <v>259.5</v>
      </c>
      <c r="L14" s="9">
        <v>319.4</v>
      </c>
      <c r="M14" s="9">
        <v>412.8</v>
      </c>
      <c r="N14" s="9">
        <v>226.0</v>
      </c>
      <c r="O14" s="9">
        <v>205.6</v>
      </c>
      <c r="P14" s="9">
        <v>322.9</v>
      </c>
      <c r="Q14" s="9">
        <v>369.2</v>
      </c>
      <c r="R14" s="9">
        <v>329.0</v>
      </c>
      <c r="S14" s="9">
        <v>287.9</v>
      </c>
      <c r="T14" s="9">
        <v>233.2</v>
      </c>
    </row>
    <row r="16">
      <c r="A16" s="10" t="s">
        <v>85</v>
      </c>
      <c r="B16" s="11">
        <v>66.0</v>
      </c>
      <c r="C16" s="11">
        <v>68.0</v>
      </c>
      <c r="D16" s="11">
        <v>67.0</v>
      </c>
      <c r="E16" s="11">
        <v>66.0</v>
      </c>
      <c r="F16" s="11">
        <v>67.0</v>
      </c>
      <c r="G16" s="11">
        <v>65.0</v>
      </c>
      <c r="H16" s="11">
        <v>64.0</v>
      </c>
      <c r="I16" s="12">
        <v>65.0</v>
      </c>
      <c r="J16" s="12">
        <v>64.0</v>
      </c>
      <c r="K16" s="12">
        <v>65.0</v>
      </c>
      <c r="L16" s="12">
        <v>67.0</v>
      </c>
      <c r="M16" s="12">
        <v>70.0</v>
      </c>
      <c r="N16" s="12">
        <v>71.0</v>
      </c>
      <c r="O16" s="12">
        <v>70.0</v>
      </c>
      <c r="P16" s="12">
        <v>69.0</v>
      </c>
      <c r="Q16" s="12">
        <v>70.0</v>
      </c>
      <c r="R16" s="12">
        <v>71.0</v>
      </c>
      <c r="S16" s="12">
        <v>72.0</v>
      </c>
      <c r="T16" s="12">
        <v>75.0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>
      <c r="A17" s="14" t="s">
        <v>86</v>
      </c>
      <c r="B17" s="13">
        <f t="shared" ref="B17:T17" si="4">B16*B13/10</f>
        <v>65.2476</v>
      </c>
      <c r="C17" s="13">
        <f t="shared" si="4"/>
        <v>57.12</v>
      </c>
      <c r="D17" s="13">
        <f t="shared" si="4"/>
        <v>68.34</v>
      </c>
      <c r="E17" s="13">
        <f t="shared" si="4"/>
        <v>65.34</v>
      </c>
      <c r="F17" s="13">
        <f t="shared" si="4"/>
        <v>56.28</v>
      </c>
      <c r="G17" s="13">
        <f t="shared" si="4"/>
        <v>68.9</v>
      </c>
      <c r="H17" s="13">
        <f t="shared" si="4"/>
        <v>67.2</v>
      </c>
      <c r="I17" s="13">
        <f t="shared" si="4"/>
        <v>63.7</v>
      </c>
      <c r="J17" s="13">
        <f t="shared" si="4"/>
        <v>71.68</v>
      </c>
      <c r="K17" s="13">
        <f t="shared" si="4"/>
        <v>65</v>
      </c>
      <c r="L17" s="13">
        <f t="shared" si="4"/>
        <v>82.41</v>
      </c>
      <c r="M17" s="13">
        <f t="shared" si="4"/>
        <v>146.3</v>
      </c>
      <c r="N17" s="13">
        <f t="shared" si="4"/>
        <v>236.43</v>
      </c>
      <c r="O17" s="13">
        <f t="shared" si="4"/>
        <v>375.2</v>
      </c>
      <c r="P17" s="13">
        <f t="shared" si="4"/>
        <v>506.46</v>
      </c>
      <c r="Q17" s="13">
        <f t="shared" si="4"/>
        <v>658</v>
      </c>
      <c r="R17" s="13">
        <f t="shared" si="4"/>
        <v>310.27</v>
      </c>
      <c r="S17" s="13">
        <f t="shared" si="4"/>
        <v>227.52</v>
      </c>
      <c r="T17" s="13">
        <f t="shared" si="4"/>
        <v>207.75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9">
      <c r="A19" s="14" t="s">
        <v>87</v>
      </c>
      <c r="B19" s="11">
        <v>55.22</v>
      </c>
      <c r="C19" s="11">
        <v>52.42</v>
      </c>
      <c r="D19" s="11">
        <v>53.82</v>
      </c>
      <c r="E19" s="11">
        <v>55.21</v>
      </c>
      <c r="F19" s="11">
        <v>55.69</v>
      </c>
      <c r="G19" s="11">
        <v>58.54</v>
      </c>
      <c r="H19" s="11">
        <v>33.12</v>
      </c>
      <c r="I19" s="15">
        <v>51.0</v>
      </c>
      <c r="J19" s="15">
        <v>47.0</v>
      </c>
      <c r="K19" s="15">
        <v>50.0</v>
      </c>
      <c r="L19" s="15">
        <v>51.0</v>
      </c>
      <c r="M19" s="15">
        <v>73.0</v>
      </c>
      <c r="N19" s="15">
        <v>84.0</v>
      </c>
      <c r="O19" s="15">
        <v>107.0</v>
      </c>
      <c r="P19" s="15">
        <v>100.0</v>
      </c>
      <c r="Q19" s="15">
        <v>101.0</v>
      </c>
      <c r="R19" s="15">
        <v>39.0</v>
      </c>
      <c r="S19" s="15">
        <v>77.0</v>
      </c>
      <c r="T19" s="15">
        <v>22.0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>
      <c r="A20" s="1" t="s">
        <v>88</v>
      </c>
      <c r="B20" s="7">
        <f t="shared" ref="B20:T20" si="5">B19/B17</f>
        <v>0.8463146537</v>
      </c>
      <c r="C20" s="7">
        <f t="shared" si="5"/>
        <v>0.9177170868</v>
      </c>
      <c r="D20" s="7">
        <f t="shared" si="5"/>
        <v>0.7875329236</v>
      </c>
      <c r="E20" s="7">
        <f t="shared" si="5"/>
        <v>0.8449647995</v>
      </c>
      <c r="F20" s="7">
        <f t="shared" si="5"/>
        <v>0.9895167022</v>
      </c>
      <c r="G20" s="7">
        <f t="shared" si="5"/>
        <v>0.8496371553</v>
      </c>
      <c r="H20" s="7">
        <f t="shared" si="5"/>
        <v>0.4928571429</v>
      </c>
      <c r="I20" s="7">
        <f t="shared" si="5"/>
        <v>0.8006279435</v>
      </c>
      <c r="J20" s="7">
        <f t="shared" si="5"/>
        <v>0.6556919643</v>
      </c>
      <c r="K20" s="7">
        <f t="shared" si="5"/>
        <v>0.7692307692</v>
      </c>
      <c r="L20" s="7">
        <f t="shared" si="5"/>
        <v>0.6188569348</v>
      </c>
      <c r="M20" s="7">
        <f t="shared" si="5"/>
        <v>0.4989747095</v>
      </c>
      <c r="N20" s="7">
        <f t="shared" si="5"/>
        <v>0.3552848623</v>
      </c>
      <c r="O20" s="7">
        <f t="shared" si="5"/>
        <v>0.2851812367</v>
      </c>
      <c r="P20" s="7">
        <f t="shared" si="5"/>
        <v>0.1974489594</v>
      </c>
      <c r="Q20" s="7">
        <f t="shared" si="5"/>
        <v>0.1534954407</v>
      </c>
      <c r="R20" s="7">
        <f t="shared" si="5"/>
        <v>0.1256969736</v>
      </c>
      <c r="S20" s="7">
        <f t="shared" si="5"/>
        <v>0.3384317862</v>
      </c>
      <c r="T20" s="7">
        <f t="shared" si="5"/>
        <v>0.1058965102</v>
      </c>
    </row>
    <row r="23">
      <c r="A23" s="1" t="s">
        <v>0</v>
      </c>
      <c r="B23" s="1" t="s">
        <v>89</v>
      </c>
      <c r="C23" s="1" t="s">
        <v>90</v>
      </c>
      <c r="D23" s="1" t="s">
        <v>91</v>
      </c>
      <c r="E23" s="1" t="s">
        <v>92</v>
      </c>
    </row>
    <row r="24">
      <c r="A24" s="16" t="s">
        <v>60</v>
      </c>
      <c r="B24" s="11">
        <v>39.1</v>
      </c>
      <c r="C24" s="11">
        <v>41.5</v>
      </c>
      <c r="D24" s="13">
        <f>sum(L13:O13)</f>
        <v>120.1</v>
      </c>
      <c r="E24" s="13">
        <f>sum(P13:S13)</f>
        <v>242.7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>
      <c r="A25" s="16" t="s">
        <v>61</v>
      </c>
      <c r="B25" s="17">
        <v>817.9</v>
      </c>
      <c r="C25" s="17">
        <v>1051.9</v>
      </c>
      <c r="D25" s="17">
        <v>1163.8</v>
      </c>
      <c r="E25" s="17">
        <v>1309.0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7">
      <c r="A27" s="14" t="s">
        <v>93</v>
      </c>
      <c r="B27" s="9">
        <v>66.0</v>
      </c>
      <c r="C27" s="9">
        <v>65.0</v>
      </c>
      <c r="D27" s="9">
        <v>70.0</v>
      </c>
      <c r="E27" s="9">
        <v>71.0</v>
      </c>
    </row>
    <row r="28">
      <c r="A28" s="14" t="s">
        <v>86</v>
      </c>
      <c r="B28" s="13">
        <f t="shared" ref="B28:E28" si="6">B24*B27/10</f>
        <v>258.06</v>
      </c>
      <c r="C28" s="13">
        <f t="shared" si="6"/>
        <v>269.75</v>
      </c>
      <c r="D28" s="13">
        <f t="shared" si="6"/>
        <v>840.7</v>
      </c>
      <c r="E28" s="13">
        <f t="shared" si="6"/>
        <v>1723.17</v>
      </c>
    </row>
    <row r="29">
      <c r="A29" s="1" t="s">
        <v>94</v>
      </c>
      <c r="B29" s="3">
        <f t="shared" ref="B29:E29" si="7">B27*B25/10</f>
        <v>5398.14</v>
      </c>
      <c r="C29" s="3">
        <f t="shared" si="7"/>
        <v>6837.35</v>
      </c>
      <c r="D29" s="3">
        <f t="shared" si="7"/>
        <v>8146.6</v>
      </c>
      <c r="E29" s="3">
        <f t="shared" si="7"/>
        <v>9293.9</v>
      </c>
    </row>
    <row r="30">
      <c r="A30" s="14"/>
      <c r="B30" s="18"/>
      <c r="C30" s="18"/>
      <c r="D30" s="18"/>
      <c r="E30" s="18"/>
    </row>
    <row r="31">
      <c r="A31" s="14" t="s">
        <v>87</v>
      </c>
      <c r="B31" s="18">
        <v>222.0</v>
      </c>
      <c r="C31" s="18">
        <v>181.0</v>
      </c>
      <c r="D31" s="18">
        <v>316.0</v>
      </c>
      <c r="E31" s="18">
        <v>317.0</v>
      </c>
    </row>
    <row r="32">
      <c r="A32" s="1" t="s">
        <v>88</v>
      </c>
      <c r="B32" s="7">
        <f t="shared" ref="B32:E32" si="8">B31/B28</f>
        <v>0.8602650546</v>
      </c>
      <c r="C32" s="7">
        <f t="shared" si="8"/>
        <v>0.6709916589</v>
      </c>
      <c r="D32" s="7">
        <f t="shared" si="8"/>
        <v>0.3758772452</v>
      </c>
      <c r="E32" s="7">
        <f t="shared" si="8"/>
        <v>0.183963277</v>
      </c>
    </row>
  </sheetData>
  <conditionalFormatting sqref="B6:BH6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B3:BH3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8:BH8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9:BH9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B4:BH4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B20:T20">
    <cfRule type="colorScale" priority="6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B17:T17">
    <cfRule type="colorScale" priority="7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B32:E32">
    <cfRule type="colorScale" priority="8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