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chna\Desktop\stocks\value pickr stories\Laurus\"/>
    </mc:Choice>
  </mc:AlternateContent>
  <xr:revisionPtr revIDLastSave="0" documentId="13_ncr:1_{2E5A5E29-80B2-4881-BD98-D0C34C9B7007}" xr6:coauthVersionLast="45" xr6:coauthVersionMax="45" xr10:uidLastSave="{00000000-0000-0000-0000-000000000000}"/>
  <bookViews>
    <workbookView xWindow="-110" yWindow="-110" windowWidth="22780" windowHeight="14660" activeTab="3" xr2:uid="{15D3A75D-430F-4239-AC42-B40F2A2D8DEA}"/>
  </bookViews>
  <sheets>
    <sheet name="Base data" sheetId="1" r:id="rId1"/>
    <sheet name="LL Oncology Pipeline" sheetId="6" r:id="rId2"/>
    <sheet name="LL NonARV non Onco Pipeline" sheetId="4" r:id="rId3"/>
    <sheet name="LL ARV API Pipeline" sheetId="7" r:id="rId4"/>
    <sheet name="Co wise pivot DMF filings" sheetId="5" r:id="rId5"/>
  </sheets>
  <definedNames>
    <definedName name="_xlnm._FilterDatabase" localSheetId="0" hidden="1">'Base data'!$A$2:$H$1559</definedName>
  </definedNames>
  <calcPr calcId="191029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5" i="7" l="1"/>
  <c r="I40" i="7"/>
  <c r="I19" i="7"/>
  <c r="I5" i="7"/>
  <c r="A3" i="5"/>
  <c r="D71" i="7"/>
  <c r="D72" i="7"/>
  <c r="D73" i="7"/>
  <c r="D74" i="7"/>
  <c r="H4" i="4" l="1"/>
  <c r="H6" i="4"/>
  <c r="H7" i="4"/>
  <c r="I36" i="7"/>
  <c r="I29" i="7"/>
  <c r="I8" i="7"/>
  <c r="I55" i="7" l="1"/>
  <c r="I61" i="7" l="1"/>
  <c r="I60" i="7"/>
  <c r="I66" i="7"/>
  <c r="H11" i="4" l="1"/>
  <c r="AO19" i="5" l="1"/>
  <c r="AO18" i="5"/>
  <c r="AO17" i="5"/>
  <c r="AO16" i="5"/>
  <c r="AO15" i="5"/>
  <c r="AO14" i="5"/>
  <c r="AO13" i="5"/>
  <c r="AO12" i="5"/>
  <c r="AO11" i="5"/>
  <c r="AO10" i="5"/>
  <c r="AO9" i="5"/>
  <c r="AO8" i="5"/>
  <c r="AO7" i="5"/>
  <c r="AO6" i="5"/>
  <c r="H17" i="4" l="1"/>
  <c r="H16" i="4"/>
  <c r="H15" i="4"/>
  <c r="H14" i="4"/>
  <c r="H13" i="4"/>
  <c r="H12" i="4"/>
  <c r="H10" i="4"/>
  <c r="H8" i="4"/>
  <c r="H5" i="4"/>
  <c r="H3" i="4"/>
  <c r="AN19" i="5"/>
  <c r="AN18" i="5"/>
  <c r="AN17" i="5"/>
  <c r="AN16" i="5"/>
  <c r="AN15" i="5"/>
  <c r="AN14" i="5"/>
  <c r="AN13" i="5"/>
  <c r="AN12" i="5"/>
  <c r="AN11" i="5"/>
  <c r="AN10" i="5"/>
  <c r="AN9" i="5"/>
  <c r="AN8" i="5"/>
  <c r="AN7" i="5"/>
  <c r="AN6" i="5"/>
  <c r="G1559" i="1"/>
  <c r="G1558" i="1"/>
  <c r="G1557" i="1"/>
  <c r="G1556" i="1"/>
  <c r="G1555" i="1"/>
  <c r="G1554" i="1"/>
  <c r="G1553" i="1"/>
  <c r="G1552" i="1"/>
  <c r="G1551" i="1"/>
  <c r="G1550" i="1"/>
  <c r="G1549" i="1"/>
  <c r="G1548" i="1"/>
  <c r="G1547" i="1"/>
  <c r="G1546" i="1"/>
  <c r="G1545" i="1"/>
  <c r="G1544" i="1"/>
  <c r="G1543" i="1"/>
  <c r="G1542" i="1"/>
  <c r="G1541" i="1"/>
  <c r="G1540" i="1"/>
  <c r="G1539" i="1"/>
  <c r="G1538" i="1"/>
  <c r="G1537" i="1"/>
  <c r="G1536" i="1"/>
  <c r="G1535" i="1"/>
  <c r="G1534" i="1"/>
  <c r="G1533" i="1"/>
  <c r="G1532" i="1"/>
  <c r="G1531" i="1"/>
  <c r="G1530" i="1"/>
  <c r="G1529" i="1"/>
  <c r="G1528" i="1"/>
  <c r="G1527" i="1"/>
  <c r="G1526" i="1"/>
  <c r="G1525" i="1"/>
  <c r="G1524" i="1"/>
  <c r="G1523" i="1"/>
  <c r="G1522" i="1"/>
  <c r="G1521" i="1"/>
  <c r="G1520" i="1"/>
  <c r="G1519" i="1"/>
  <c r="G1518" i="1"/>
  <c r="G1517" i="1"/>
  <c r="G1516" i="1"/>
  <c r="G1515" i="1"/>
  <c r="G1514" i="1"/>
  <c r="G1513" i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Yachna</author>
  </authors>
  <commentList>
    <comment ref="L5" authorId="0" shapeId="0" xr:uid="{9B21747A-9C9A-460B-A341-C8FC781E5BCF}">
      <text>
        <r>
          <rPr>
            <b/>
            <sz val="9"/>
            <color indexed="81"/>
            <rFont val="Tahoma"/>
            <family val="2"/>
          </rPr>
          <t>Yachna:</t>
        </r>
        <r>
          <rPr>
            <sz val="9"/>
            <color indexed="81"/>
            <rFont val="Tahoma"/>
            <family val="2"/>
          </rPr>
          <t xml:space="preserve">
2019</t>
        </r>
      </text>
    </comment>
    <comment ref="K6" authorId="0" shapeId="0" xr:uid="{6C35D50E-904D-4C89-B3CA-5F173D8AA199}">
      <text>
        <r>
          <rPr>
            <b/>
            <sz val="9"/>
            <color indexed="81"/>
            <rFont val="Tahoma"/>
            <family val="2"/>
          </rPr>
          <t>Yachna:</t>
        </r>
        <r>
          <rPr>
            <sz val="9"/>
            <color indexed="81"/>
            <rFont val="Tahoma"/>
            <family val="2"/>
          </rPr>
          <t xml:space="preserve">
90% price erosion, estimated 10% size of API</t>
        </r>
      </text>
    </comment>
    <comment ref="L6" authorId="0" shapeId="0" xr:uid="{403784B2-892A-407C-B1AA-592FD87E3C01}">
      <text>
        <r>
          <rPr>
            <b/>
            <sz val="9"/>
            <color indexed="81"/>
            <rFont val="Tahoma"/>
            <family val="2"/>
          </rPr>
          <t>Yachna:</t>
        </r>
        <r>
          <rPr>
            <sz val="9"/>
            <color indexed="81"/>
            <rFont val="Tahoma"/>
            <family val="2"/>
          </rPr>
          <t xml:space="preserve">
2018</t>
        </r>
      </text>
    </comment>
    <comment ref="L8" authorId="0" shapeId="0" xr:uid="{F65E9649-E770-4114-910E-8B8A96B20094}">
      <text>
        <r>
          <rPr>
            <b/>
            <sz val="9"/>
            <color indexed="81"/>
            <rFont val="Tahoma"/>
            <family val="2"/>
          </rPr>
          <t>Yachna:</t>
        </r>
        <r>
          <rPr>
            <sz val="9"/>
            <color indexed="81"/>
            <rFont val="Tahoma"/>
            <family val="2"/>
          </rPr>
          <t xml:space="preserve">
As per Shilpa medicare it is c. $32m*10%*4 = $12m. Not sure if there are any other drug forms other than injectables</t>
        </r>
      </text>
    </comment>
    <comment ref="L9" authorId="0" shapeId="0" xr:uid="{44149423-CD86-44DE-91CD-7FB8FF68BD13}">
      <text>
        <r>
          <rPr>
            <b/>
            <sz val="9"/>
            <color indexed="81"/>
            <rFont val="Tahoma"/>
            <family val="2"/>
          </rPr>
          <t>Yachna:</t>
        </r>
        <r>
          <rPr>
            <sz val="9"/>
            <color indexed="81"/>
            <rFont val="Tahoma"/>
            <family val="2"/>
          </rPr>
          <t xml:space="preserve">
Taken 5% as it is a patented drug not generic</t>
        </r>
      </text>
    </comment>
    <comment ref="L12" authorId="0" shapeId="0" xr:uid="{9F243901-2662-4061-B0E0-B45045F39A2D}">
      <text>
        <r>
          <rPr>
            <b/>
            <sz val="9"/>
            <color indexed="81"/>
            <rFont val="Tahoma"/>
            <family val="2"/>
          </rPr>
          <t>Yachna:</t>
        </r>
        <r>
          <rPr>
            <sz val="9"/>
            <color indexed="81"/>
            <rFont val="Tahoma"/>
            <family val="2"/>
          </rPr>
          <t xml:space="preserve">
Sanofi sales 200m. Not able to find other generic sales, Around 2010/2012 this was a $1bn+ maket
Guess: $20m market size looks understated, should be higher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Yachna</author>
  </authors>
  <commentList>
    <comment ref="H4" authorId="0" shapeId="0" xr:uid="{17AD56F3-5373-4439-846D-66C2B12EE998}">
      <text>
        <r>
          <rPr>
            <b/>
            <sz val="9"/>
            <color indexed="81"/>
            <rFont val="Tahoma"/>
            <family val="2"/>
          </rPr>
          <t>Yachna:</t>
        </r>
        <r>
          <rPr>
            <sz val="9"/>
            <color indexed="81"/>
            <rFont val="Tahoma"/>
            <family val="2"/>
          </rPr>
          <t xml:space="preserve">
Q2 20 Growing molecule</t>
        </r>
      </text>
    </comment>
    <comment ref="H6" authorId="0" shapeId="0" xr:uid="{C110DAA4-6684-4B5E-A6F5-44BFE86871BB}">
      <text>
        <r>
          <rPr>
            <b/>
            <sz val="9"/>
            <color indexed="81"/>
            <rFont val="Tahoma"/>
            <family val="2"/>
          </rPr>
          <t>Yachna:</t>
        </r>
        <r>
          <rPr>
            <sz val="9"/>
            <color indexed="81"/>
            <rFont val="Tahoma"/>
            <family val="2"/>
          </rPr>
          <t xml:space="preserve">
2020</t>
        </r>
      </text>
    </comment>
    <comment ref="H8" authorId="0" shapeId="0" xr:uid="{A0E0499D-F857-4F27-AB2B-F8E26EBD110C}">
      <text>
        <r>
          <rPr>
            <b/>
            <sz val="9"/>
            <color indexed="81"/>
            <rFont val="Tahoma"/>
            <family val="2"/>
          </rPr>
          <t>Yachna:</t>
        </r>
        <r>
          <rPr>
            <sz val="9"/>
            <color indexed="81"/>
            <rFont val="Tahoma"/>
            <family val="2"/>
          </rPr>
          <t xml:space="preserve">
2018 size and it has further reduced over time so made it 5%</t>
        </r>
      </text>
    </comment>
    <comment ref="H11" authorId="0" shapeId="0" xr:uid="{C3991505-6511-471A-93F7-340F494E3440}">
      <text>
        <r>
          <rPr>
            <b/>
            <sz val="9"/>
            <color indexed="81"/>
            <rFont val="Tahoma"/>
            <family val="2"/>
          </rPr>
          <t>Yachna:</t>
        </r>
        <r>
          <rPr>
            <sz val="9"/>
            <color indexed="81"/>
            <rFont val="Tahoma"/>
            <family val="2"/>
          </rPr>
          <t xml:space="preserve">
2019
Severe decline post expiry in Jun 19
Not sure here, different articles give different nos</t>
        </r>
      </text>
    </comment>
    <comment ref="H17" authorId="0" shapeId="0" xr:uid="{23126409-ECF4-43FF-A8B6-69E65FAA830E}">
      <text>
        <r>
          <rPr>
            <b/>
            <sz val="9"/>
            <color indexed="81"/>
            <rFont val="Tahoma"/>
            <family val="2"/>
          </rPr>
          <t>Yachna:</t>
        </r>
        <r>
          <rPr>
            <sz val="9"/>
            <color indexed="81"/>
            <rFont val="Tahoma"/>
            <family val="2"/>
          </rPr>
          <t xml:space="preserve">
Very old data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Yachna</author>
  </authors>
  <commentList>
    <comment ref="B70" authorId="0" shapeId="0" xr:uid="{7EBBFA93-A344-4E21-BCE2-322A05DCEAE1}">
      <text>
        <r>
          <rPr>
            <b/>
            <sz val="9"/>
            <color indexed="81"/>
            <rFont val="Tahoma"/>
            <family val="2"/>
          </rPr>
          <t>Yachna:</t>
        </r>
        <r>
          <rPr>
            <sz val="9"/>
            <color indexed="81"/>
            <rFont val="Tahoma"/>
            <family val="2"/>
          </rPr>
          <t xml:space="preserve">
Sourced from pharmacompass.com</t>
        </r>
      </text>
    </comment>
    <comment ref="C70" authorId="0" shapeId="0" xr:uid="{D07D4FA8-9335-4713-A734-B557601F3032}">
      <text>
        <r>
          <rPr>
            <b/>
            <sz val="9"/>
            <color indexed="81"/>
            <rFont val="Tahoma"/>
            <family val="2"/>
          </rPr>
          <t>Yachna:</t>
        </r>
        <r>
          <rPr>
            <sz val="9"/>
            <color indexed="81"/>
            <rFont val="Tahoma"/>
            <family val="2"/>
          </rPr>
          <t xml:space="preserve">
Yachna:
Sourced from Page 23 
https://clintonhealthaccess.org/wp-content/uploads/2018/09/2018-HIV-Market-Report_FINAL.pdf
</t>
        </r>
      </text>
    </comment>
  </commentList>
</comments>
</file>

<file path=xl/sharedStrings.xml><?xml version="1.0" encoding="utf-8"?>
<sst xmlns="http://schemas.openxmlformats.org/spreadsheetml/2006/main" count="7213" uniqueCount="1479">
  <si>
    <t>A</t>
  </si>
  <si>
    <t>II</t>
  </si>
  <si>
    <t>LAURUS LABS LTD</t>
  </si>
  <si>
    <t>CISPLATIN USP DRUG SUBSTANCE</t>
  </si>
  <si>
    <t>CARBOPLATIN USP DRUG SUBSTANCE</t>
  </si>
  <si>
    <t xml:space="preserve">EFAVIRENZ USP </t>
  </si>
  <si>
    <t xml:space="preserve">IRINOTECAN HYDROCHLORIDE TRIHYDRATE USP </t>
  </si>
  <si>
    <t xml:space="preserve">OXALIPLATIN USP </t>
  </si>
  <si>
    <t>BRIMONIDINE TARTRATE</t>
  </si>
  <si>
    <t>GEMCITABINE HYDROCHLORIDE USP</t>
  </si>
  <si>
    <t>DOCETAXEL ANHYDROUS USP</t>
  </si>
  <si>
    <t>I</t>
  </si>
  <si>
    <t>LATANOPROST USP</t>
  </si>
  <si>
    <t>MONTELUKAST SODIUM USP</t>
  </si>
  <si>
    <t>EMTRICITABINE</t>
  </si>
  <si>
    <t>BIMATOPROST</t>
  </si>
  <si>
    <t>EFAVIRENZ USP (PROCESS-2)</t>
  </si>
  <si>
    <t>PEMETREXED DISODIUM</t>
  </si>
  <si>
    <t>DOCETAXEL ANHYDROUS, USP (PROCESS-2)</t>
  </si>
  <si>
    <t xml:space="preserve">BORTEZOMIB </t>
  </si>
  <si>
    <t>AZACITIDINE</t>
  </si>
  <si>
    <t>TENOFOVIR DISOPROXIL FUMARATE (PROCESS-2)</t>
  </si>
  <si>
    <t>IMATINIB MESYLATE</t>
  </si>
  <si>
    <t>THALIDOMIDE USP</t>
  </si>
  <si>
    <t>CABAZITAXEL</t>
  </si>
  <si>
    <t xml:space="preserve">ABACAVIR SULFATE, USP </t>
  </si>
  <si>
    <t>RILPIVIRINE HYDROCHLORIDE</t>
  </si>
  <si>
    <t>METFORMIN HYDROCHLORIDE USP</t>
  </si>
  <si>
    <t>CARFILZOMIB</t>
  </si>
  <si>
    <t>ATAZANAVIR SULFATE</t>
  </si>
  <si>
    <t>DOLUTEGRAVIR SODIUM</t>
  </si>
  <si>
    <t>ENZALUTAMIDE</t>
  </si>
  <si>
    <t>DARUNAVIR</t>
  </si>
  <si>
    <t>CANAGLIFLOZIN</t>
  </si>
  <si>
    <t>PREGABALIN</t>
  </si>
  <si>
    <t xml:space="preserve">LAMIVUDINE USP </t>
  </si>
  <si>
    <t>DOLUTEGRAVIR SODIUM (PROCESS-2)</t>
  </si>
  <si>
    <t>HYDROXYCHLOROQUINE SULFATE USP</t>
  </si>
  <si>
    <t>MACITENTAN</t>
  </si>
  <si>
    <t>TENOFOVIR DISOPROXIL FUMARATE (PROCESS-3)</t>
  </si>
  <si>
    <t>SOFOSBUVIR</t>
  </si>
  <si>
    <t>ATORVASTATIN CALCIUM TRIHYDRATE USP</t>
  </si>
  <si>
    <t>LAMIVUDINE USP (PROCESS 1)</t>
  </si>
  <si>
    <t xml:space="preserve">PIRFENIDONE  </t>
  </si>
  <si>
    <t>EMPAGLIFLOZIN</t>
  </si>
  <si>
    <t>ABACAVIR SULFATE USP (PROCESS-2)</t>
  </si>
  <si>
    <t>IMATINIB MESYLATE (PROCESS-2)</t>
  </si>
  <si>
    <t>RITONAVIR USP</t>
  </si>
  <si>
    <t>TENOFOVIR ALAFENAMIDE FUMARATE</t>
  </si>
  <si>
    <t>SACUBITRIL VALSARTAN 3NA COMPLEX</t>
  </si>
  <si>
    <t>OSELTAMIVIR PHOSPHATE USP</t>
  </si>
  <si>
    <t>DOLUTEGRAVIR SODIUM (PROCESS-3)</t>
  </si>
  <si>
    <t xml:space="preserve">LOPINAVIR USP </t>
  </si>
  <si>
    <t>ERLOTINIB HYDROCHLORIDE</t>
  </si>
  <si>
    <t>DMF#</t>
  </si>
  <si>
    <t>STATUS</t>
  </si>
  <si>
    <t>TYPE</t>
  </si>
  <si>
    <t>SUBMIT DATE</t>
  </si>
  <si>
    <t>HOLDER</t>
  </si>
  <si>
    <t>SUBJECT</t>
  </si>
  <si>
    <t>DR REDDYS LABORATORIES LTD</t>
  </si>
  <si>
    <t xml:space="preserve">NORETHINDRONE </t>
  </si>
  <si>
    <t>NAPROXEN</t>
  </si>
  <si>
    <t>NAPROXEN SODIUM</t>
  </si>
  <si>
    <t>BENZTROPINE MESYLATE USP</t>
  </si>
  <si>
    <t>PERMETHRIN BPC CIS:TRANS/25:75</t>
  </si>
  <si>
    <t>RANITIDINE HYDROCHLORIDE (FORM I)</t>
  </si>
  <si>
    <t>DOXAZOSIN MESYLATE USP</t>
  </si>
  <si>
    <t>OMEPRAZOLE, USP</t>
  </si>
  <si>
    <t>FLUOXETINE HYDROCHLORIDE, USP</t>
  </si>
  <si>
    <t>ENALAPRIL MALEATE, USP</t>
  </si>
  <si>
    <t>CIPROFLOXACIN HYDROCHLORIDE, USP</t>
  </si>
  <si>
    <t xml:space="preserve">NIZATIDINE USP </t>
  </si>
  <si>
    <t>FAMOTIDINE USP</t>
  </si>
  <si>
    <t xml:space="preserve">OXAPROZIN USP </t>
  </si>
  <si>
    <t>KETOROLAC TROMETHAMINE USP</t>
  </si>
  <si>
    <t>CIPROFLOXACIN USP</t>
  </si>
  <si>
    <t>TRAVOPROST</t>
  </si>
  <si>
    <t>OLANZAPINE (FORM 1), USP</t>
  </si>
  <si>
    <t>ONDANSETRON HYDROCHLORIDE DIHYDRATE USP</t>
  </si>
  <si>
    <t>TIZANIDINE HYDROCHLORIDE USP</t>
  </si>
  <si>
    <t xml:space="preserve">FEXOFENADINE HYDROCHLORIDE </t>
  </si>
  <si>
    <t>TERBINAFINE HYDROCHLORIDE USP</t>
  </si>
  <si>
    <t>SERTRALINE HYDROCHLORIDE (FORM II)</t>
  </si>
  <si>
    <t>FINASTERIDE USP (FORM III)</t>
  </si>
  <si>
    <t>CLOPIDOGREL BISULFATE [FORM-I] USP</t>
  </si>
  <si>
    <t>RALOXIFENE HYDROCHLORIDE USP</t>
  </si>
  <si>
    <t>SULINDAC USP</t>
  </si>
  <si>
    <t xml:space="preserve">RAMIPRIL USP </t>
  </si>
  <si>
    <t xml:space="preserve">FLUCONAZOLE (FORM 2) </t>
  </si>
  <si>
    <t xml:space="preserve">ONDANSETRON </t>
  </si>
  <si>
    <t>CARVEDILOL FORM-2</t>
  </si>
  <si>
    <t>AMLODIPINE BESILATE USP</t>
  </si>
  <si>
    <t>LAMOTRIGINE</t>
  </si>
  <si>
    <t>TOPIRAMATE USP</t>
  </si>
  <si>
    <t>SUMATRIPTAN SUCCINATE</t>
  </si>
  <si>
    <t>ROSIGLITAZONE MALEATE USP (FORM III)</t>
  </si>
  <si>
    <t>LEVOFLOXACIN HEMIHYDRATE USP</t>
  </si>
  <si>
    <t>RABEPRAZOLE SODIUM HYDRATE (FORM Y) USP</t>
  </si>
  <si>
    <t>RISPERIDONE FORM-1 USP</t>
  </si>
  <si>
    <t>LEVETIRACETAM</t>
  </si>
  <si>
    <t>GLIMEPIRIDE USP</t>
  </si>
  <si>
    <t>MOXIFLOXACIN HYDROCHLORIDE USP</t>
  </si>
  <si>
    <t xml:space="preserve">GATIFLOXACIN ANHYDROUS   </t>
  </si>
  <si>
    <t>PANTOPRAZOLE SODIUM USP</t>
  </si>
  <si>
    <t>QUETIAPINE FUMARATE USP</t>
  </si>
  <si>
    <t xml:space="preserve">REPAGLINIDE </t>
  </si>
  <si>
    <t>RIVASTIGMINE HYDROGEN TARTRATE</t>
  </si>
  <si>
    <t>NARATRIPTAN HYDROCHLORIDE</t>
  </si>
  <si>
    <t>OMEPRAZOLE MAGNESIUM</t>
  </si>
  <si>
    <t xml:space="preserve">TOLTERODINE TARTRATE </t>
  </si>
  <si>
    <t>DONEPEZIL HYDROCHLORIDE MONOHYDRATE (FORM-1) USP</t>
  </si>
  <si>
    <t>NATEGLINIDE (PREMIX)</t>
  </si>
  <si>
    <t>ZIPRASIDONE HYDROCHLORIDE USP</t>
  </si>
  <si>
    <t>GALANTAMINE HYDROBROMIDE</t>
  </si>
  <si>
    <t>VENLAFAXINE HYDROCHLORIDE USP</t>
  </si>
  <si>
    <t>METOPROLOL SUCCINATE USP</t>
  </si>
  <si>
    <t xml:space="preserve">CETIRIZINE DIHYDROCHLORIDE </t>
  </si>
  <si>
    <t>ROPINIROLE HYDROCHLORIDE</t>
  </si>
  <si>
    <t>ATOMOXETINE HYDROCHLORIDE USP</t>
  </si>
  <si>
    <t>ATORVASTATIN CALCIUM (AMORPHOUS)</t>
  </si>
  <si>
    <t xml:space="preserve">ZOLPIDEM TARTRATE </t>
  </si>
  <si>
    <t>RIZATRIPTAN BENZOATE USP</t>
  </si>
  <si>
    <t>DESLORATADINE USP</t>
  </si>
  <si>
    <t>OMEPRAZOLE (FORM B) USP</t>
  </si>
  <si>
    <t>DIVALPROEX SODIUM USP</t>
  </si>
  <si>
    <t>CANDESARTAN CILEXETIL USP</t>
  </si>
  <si>
    <t>VORICONAZOLE USP</t>
  </si>
  <si>
    <t>ATORVASTATIN CALCIUM (FORM P) USP, SEMICRYSTALLINE</t>
  </si>
  <si>
    <t>PRIMIDONE</t>
  </si>
  <si>
    <t>IRBESARTAN USP</t>
  </si>
  <si>
    <t>ALENDRONATE SODIUM</t>
  </si>
  <si>
    <t xml:space="preserve">RANITIDINE HYDROCHLORIDE [FORM-2] </t>
  </si>
  <si>
    <t>ANASTROZOLE USP</t>
  </si>
  <si>
    <t>DULOXETINE HYDROCHLORIDE</t>
  </si>
  <si>
    <t>VALSARTAN</t>
  </si>
  <si>
    <t xml:space="preserve">LOSARTAN POTASSIUM FORM-1 </t>
  </si>
  <si>
    <t>IBANDRONATE SODIUM MONOHYDRATE</t>
  </si>
  <si>
    <t>MEMANTINE HYDROCHLORIDE USP</t>
  </si>
  <si>
    <t xml:space="preserve"> LEVOCETIRIZINE DIHYDROCLORIDE USP</t>
  </si>
  <si>
    <t xml:space="preserve">LETROZOLE </t>
  </si>
  <si>
    <t>ATORVASTATIN CALCIUM (NO BHA PREMIX)</t>
  </si>
  <si>
    <t xml:space="preserve">ZIPRASIDONE HYDROCHLORIDE MONOHYDRATE </t>
  </si>
  <si>
    <t xml:space="preserve">PIOGLITAZONE HYDROCHLORIDE USP </t>
  </si>
  <si>
    <t xml:space="preserve">ZAFIRLUKAST (AMORPHOUS) </t>
  </si>
  <si>
    <t xml:space="preserve">DILUTED TACROLIMUS 20% </t>
  </si>
  <si>
    <t>ZOLEDRONIC ACID MONOHYDRATE</t>
  </si>
  <si>
    <t>APREPITANT USP</t>
  </si>
  <si>
    <t>LANSOPRAZOLE FORM-1</t>
  </si>
  <si>
    <t>RIVASTIGMINE HYDROGEN TARTRATE (PROCESS II )</t>
  </si>
  <si>
    <t>CELECOXIB USP</t>
  </si>
  <si>
    <t>ESZOPICLONE USP</t>
  </si>
  <si>
    <t>RABEPRAZOLE SODIUM (FORM-Y)</t>
  </si>
  <si>
    <t xml:space="preserve">SOLIFENACIN SUCCINATE </t>
  </si>
  <si>
    <t>IBANDRONATE SODIUM (FORM-BETA)</t>
  </si>
  <si>
    <t>CAPECITABINE USP</t>
  </si>
  <si>
    <t>FONDAPARINUX SODIUM USP</t>
  </si>
  <si>
    <t xml:space="preserve">DEXLANSOPRAZOLE (AMORPHOUS) </t>
  </si>
  <si>
    <t>CITALOPRAM HYDROBROMIDE USP</t>
  </si>
  <si>
    <t xml:space="preserve">UDENAFIL </t>
  </si>
  <si>
    <t>GRANISETRON USP</t>
  </si>
  <si>
    <t xml:space="preserve">RASAGILINE MESYLATE </t>
  </si>
  <si>
    <t>TELMISARTAN (PROCESS-II) USP</t>
  </si>
  <si>
    <t>PALONOSETRON HYDROCHLORIDE USP</t>
  </si>
  <si>
    <t>DECITABINE</t>
  </si>
  <si>
    <t>RANOLAZINE</t>
  </si>
  <si>
    <t xml:space="preserve">DEXLANSOPRAZOLE (CRYSTALLINE) </t>
  </si>
  <si>
    <t>BIVALIRUDIN</t>
  </si>
  <si>
    <t>ATORVASTATIN CALCIUM TRIHYDRATE (FORM I), USP</t>
  </si>
  <si>
    <t>TESTOSTERONE</t>
  </si>
  <si>
    <t>ESOMEPRAZOLE MAGNESIUM AMORPHOUS (PROCESS-2) USP</t>
  </si>
  <si>
    <t xml:space="preserve">PEMETREXED DISODIUM (AMORPHOUS) </t>
  </si>
  <si>
    <t xml:space="preserve">ABACAVIR </t>
  </si>
  <si>
    <t>MONTELUKAST SODIUM [PROCESS-2]</t>
  </si>
  <si>
    <t>PALIPERIDONE USP</t>
  </si>
  <si>
    <t>OMEPRAZOLE [PROCESS-II]</t>
  </si>
  <si>
    <t xml:space="preserve">ABACAVIR SULPHATE </t>
  </si>
  <si>
    <t>PALIPERIDONE PALMITATE</t>
  </si>
  <si>
    <t>LUBIPROSTONE</t>
  </si>
  <si>
    <t>PANTOPRAZOLE SODIUM USP [PROCESS-2]</t>
  </si>
  <si>
    <t>VALGANCICLOVIR HYDROCHLORIDE USP (CRYSTALLINE)</t>
  </si>
  <si>
    <t>FEBUXOSTAT</t>
  </si>
  <si>
    <t>BENDAMUSTINE HYDROCHLORIDE</t>
  </si>
  <si>
    <t>VALGANCICLOVIR HYDROCHLORIDE USP (AMORPHOUS)</t>
  </si>
  <si>
    <t>DOCETAXEL ANHYDROUS</t>
  </si>
  <si>
    <t>20 KDA METHOXYPOLY(ETHYLENE GLYCOL)-4-NITROPHENYL CARBONATE</t>
  </si>
  <si>
    <t>PRASUGREL HYDROCHLORIDE USP</t>
  </si>
  <si>
    <t>LINEZOLID</t>
  </si>
  <si>
    <t>ZOLMITRIPTAN (PROCESS-II)</t>
  </si>
  <si>
    <t>ASENAPINE MALEATE</t>
  </si>
  <si>
    <t xml:space="preserve">GLATIRAMER ACETATE </t>
  </si>
  <si>
    <t>ESOMEPRAZOLE MAGNESIUM TRIHYDRATE, USP</t>
  </si>
  <si>
    <t>MILNACIPRAN HYDROCHLORIDE</t>
  </si>
  <si>
    <t>ESCITALOPRAM OXALATE (PROCESS II)</t>
  </si>
  <si>
    <t>BAZEDOXIFENE ACETATE</t>
  </si>
  <si>
    <t xml:space="preserve">ATORVASTATIN CALCIUM (BUTYLATED HYDROXY ANISOLE PREMIX) </t>
  </si>
  <si>
    <t>PLERIXAFOR</t>
  </si>
  <si>
    <t>DUTASTERIDE (PROCESS-II) USP</t>
  </si>
  <si>
    <t>LURASIDONE HYDROCHLORIDE</t>
  </si>
  <si>
    <t>20 KDA METHOXYPOLY(ETHYLENE GLYCOL) PROPIONALDEHYDE</t>
  </si>
  <si>
    <t>CINACALCET HYDROCHLORIDE</t>
  </si>
  <si>
    <t>SAXAGLIPTIN HYDROCHLORIDE</t>
  </si>
  <si>
    <t>TERT-BUTYL((S)-2-((1S,3S,5S)-3-CYANO-2-AZABICYCLO[3.1.0]HEXAN-2-YL)1-((1R, 3R,5R,7S)-3-HYDROXYADAMANTAN-1-YL)-2-OXOETHYL) CARBAMATE</t>
  </si>
  <si>
    <t>EZETIMIBE USP</t>
  </si>
  <si>
    <t>VORICONAZOLE, USP (PROCESS-II)</t>
  </si>
  <si>
    <t>DABIGATRAN ETEXILATE MESYLATE</t>
  </si>
  <si>
    <t>ABIRATERONE ACETATE</t>
  </si>
  <si>
    <t>RIVAROXABAN</t>
  </si>
  <si>
    <t>ESOMEPRAZOLE MAGNESIUM [AMORPHOUS] [PRODUCT CODE: ADR]</t>
  </si>
  <si>
    <t>VILAZODONE HYDROCHLORIDE</t>
  </si>
  <si>
    <t>PEMETREXED DITROMETHAMINE DIHYDRATE</t>
  </si>
  <si>
    <t>ROSUVASTATIN CALCIUM USP</t>
  </si>
  <si>
    <t>MIRABEGRON [PRODUCT CODE: AEB]</t>
  </si>
  <si>
    <t>LOMUSTINE USP</t>
  </si>
  <si>
    <t>TICAGRELOR</t>
  </si>
  <si>
    <t>LINAGLIPTIN</t>
  </si>
  <si>
    <t xml:space="preserve">IRON SUCROSE </t>
  </si>
  <si>
    <t>MIRABEGRON [FORM - AMORPHOUS]</t>
  </si>
  <si>
    <t>DIMETHYL FUMARATE</t>
  </si>
  <si>
    <t>LENALIDOMIDE DIMETHYLFORMAMIDE SOLVATE</t>
  </si>
  <si>
    <t>LENALIDOMIDE (POVIDONE PREMIX)</t>
  </si>
  <si>
    <t>APIXABAN</t>
  </si>
  <si>
    <t>LORCASERIN HYDROCHLORIDE HEMIHYDRATE</t>
  </si>
  <si>
    <t>NILOTINIB HYDROCHLORIDE</t>
  </si>
  <si>
    <t>TREPROSTINIL</t>
  </si>
  <si>
    <t>PREGABALIN USP</t>
  </si>
  <si>
    <t>DAPAGLIFLOZIN (AMORPHOUS)</t>
  </si>
  <si>
    <t>APREMILAST (FORM B)</t>
  </si>
  <si>
    <t>SODIUM PHENYLACETATE</t>
  </si>
  <si>
    <t>APREMILAST [AMORPHOUS]</t>
  </si>
  <si>
    <t>ELIGLUSTAT TARTRATE</t>
  </si>
  <si>
    <t>SODIUM BENZOATE USP</t>
  </si>
  <si>
    <t xml:space="preserve">POMALIDOMIDE </t>
  </si>
  <si>
    <t>SACUBITRIL/VALSARTAN</t>
  </si>
  <si>
    <t>ESLICARBAZEPINE ACETATE</t>
  </si>
  <si>
    <t>IBRUTINIB</t>
  </si>
  <si>
    <t>OBETICHOLIC ACID</t>
  </si>
  <si>
    <t>POSACONAZOLE</t>
  </si>
  <si>
    <t>ICATIBANT ACETATE</t>
  </si>
  <si>
    <t>DASATINIB (S)-PROPYLENE GLYCOL</t>
  </si>
  <si>
    <t>EMPAGLIFLOZIN (AMORPHOUS)</t>
  </si>
  <si>
    <t>SUGAMMADEX SODIUM</t>
  </si>
  <si>
    <t>PALBOCICLIB</t>
  </si>
  <si>
    <t>LENVATINIB MESYLATE (MIBK SOLVATE)</t>
  </si>
  <si>
    <t>DAPAGLIFLOZIN PROPANEDIOL</t>
  </si>
  <si>
    <t>SITAGLIPTIN PHOSPHATE USP (ANHYDROUS)</t>
  </si>
  <si>
    <t>VENETOCLAX</t>
  </si>
  <si>
    <t>LIFITEGRAST</t>
  </si>
  <si>
    <t>SITAGLIPTIN HYDROCHLORIDE (MONOHYDRATE)</t>
  </si>
  <si>
    <t xml:space="preserve">ATORVASTATIN CALCIUM TRIHYDRATE [FORM-I] [ATN PROCESS]
</t>
  </si>
  <si>
    <t>EDARAVONE</t>
  </si>
  <si>
    <t xml:space="preserve">FEXOFENADINE HYDROCHLORIDE USP (FORM-I) </t>
  </si>
  <si>
    <t>Diluted Everolimus 5%</t>
  </si>
  <si>
    <t>MIDOSTAURIN</t>
  </si>
  <si>
    <t>ROXADUSTAT</t>
  </si>
  <si>
    <t>APALUTAMIDE</t>
  </si>
  <si>
    <t>DASATINIB MONOHYDRATE</t>
  </si>
  <si>
    <t xml:space="preserve">PEMETREXED DISODIUM USP (HEPTAHYDRATE) 
</t>
  </si>
  <si>
    <t>LIRAGLUTIDE</t>
  </si>
  <si>
    <t>AARTI DRUGS LTD</t>
  </si>
  <si>
    <t>ZOLPIDEM TARTRATE</t>
  </si>
  <si>
    <t>METOPROLOL SUCCINATE</t>
  </si>
  <si>
    <t>CIPROFLOXACIN HYDROCHLORIDE</t>
  </si>
  <si>
    <t xml:space="preserve">TERBINAFINE HYDROCHLORIDE </t>
  </si>
  <si>
    <t xml:space="preserve">NIACIN </t>
  </si>
  <si>
    <t xml:space="preserve">RIVASTIGMINE HYDROGEN TARTRATE </t>
  </si>
  <si>
    <t>CELECOXIB</t>
  </si>
  <si>
    <t>ROFECOXIB</t>
  </si>
  <si>
    <t>ALEMBIC PHARMACEUTICALS LTD</t>
  </si>
  <si>
    <t>LEFLUNOMIDE USP</t>
  </si>
  <si>
    <t>FENOFIBRATE USP</t>
  </si>
  <si>
    <t>MODAFINIL USP</t>
  </si>
  <si>
    <t>AZITHROMYCIN MONOHYDRATE USP</t>
  </si>
  <si>
    <t>LAMOTRIGINE USP</t>
  </si>
  <si>
    <t>PRAMIPEXOLE DIHYDROCHLORIDE MONOHYDRATE USP</t>
  </si>
  <si>
    <t>ROPINIROLE HYDROCHLORIDE USP</t>
  </si>
  <si>
    <t xml:space="preserve">CLARITHROMYCIN USP </t>
  </si>
  <si>
    <t>TELMISARTAN USP</t>
  </si>
  <si>
    <t>MEPROBAMATE USP</t>
  </si>
  <si>
    <t>AZITHROMYCIN DIHYDRATE USP</t>
  </si>
  <si>
    <t>RIVASTIGMINE TARTRATE USP</t>
  </si>
  <si>
    <t xml:space="preserve">BUPROPION HYDROCHLORIDE USP </t>
  </si>
  <si>
    <t>LOSARTAN POTASSIUM USP</t>
  </si>
  <si>
    <t>HYDROCHLOROTHIAZIDE USP</t>
  </si>
  <si>
    <t>CLONIDINE HYDROCHLORIDE USP</t>
  </si>
  <si>
    <t xml:space="preserve">O-DESMETHYL VENLAFAXINE SUCCINATE MONOHYDRATE </t>
  </si>
  <si>
    <t>ERYTHROMYCIN USP</t>
  </si>
  <si>
    <t>TADALAFIL USP</t>
  </si>
  <si>
    <t xml:space="preserve">FENOFIBRIC ACID CHOLINE SALT </t>
  </si>
  <si>
    <t>ARIPIPRAZOLE USP</t>
  </si>
  <si>
    <t>DONEPEZIL HYDROCHLORIDE MONOHYDRATE USP</t>
  </si>
  <si>
    <t>VALSARTAN USP (PROCESS II)</t>
  </si>
  <si>
    <t>DULOXETINE HYDROCHLORIDE USP</t>
  </si>
  <si>
    <t xml:space="preserve">FENOFIBRIC ACID </t>
  </si>
  <si>
    <t xml:space="preserve">CELECOXIB USP </t>
  </si>
  <si>
    <t xml:space="preserve">METOPROLOL TARTRATE USP </t>
  </si>
  <si>
    <t xml:space="preserve">OLMESARTAN MEDOXOMIL USP </t>
  </si>
  <si>
    <t>WARFARIN SODIUM AMORPHOUS USP</t>
  </si>
  <si>
    <t>MEXILETINE HYDROCHLORIDE USP</t>
  </si>
  <si>
    <t>AZITHROMYCIN MONOHYDRATE USP (PROCESS-II)</t>
  </si>
  <si>
    <t>LINEZOLID USP</t>
  </si>
  <si>
    <t>WARFARIN SODIUM CLATHRATE USP</t>
  </si>
  <si>
    <t>ILOPERIDONE</t>
  </si>
  <si>
    <t xml:space="preserve">BOSENTAN </t>
  </si>
  <si>
    <t xml:space="preserve">NISOLDIPINE </t>
  </si>
  <si>
    <t xml:space="preserve">FELODIPINE USP </t>
  </si>
  <si>
    <t>ZOLMITRIPTAN USP</t>
  </si>
  <si>
    <t>O-DESMETHYL VENLAFAXINE USP</t>
  </si>
  <si>
    <t>FLUOXETINE HYDROCHLORIDE USP</t>
  </si>
  <si>
    <t>SOLIFENACIN SUCCINATE</t>
  </si>
  <si>
    <t xml:space="preserve">PRASUGREL HYDROCHLORIDE </t>
  </si>
  <si>
    <t>DARIFENACIN HYDROBROMIDE</t>
  </si>
  <si>
    <t>FESOTERODINE FUMARATE</t>
  </si>
  <si>
    <t>LACOSAMIDE</t>
  </si>
  <si>
    <t>DEFERASIROX</t>
  </si>
  <si>
    <t>DRONEDARONE HYDROCHLORIDE USP</t>
  </si>
  <si>
    <t xml:space="preserve">DABIGATRAN ETEXILATE MESYLATE </t>
  </si>
  <si>
    <t>FINGOLIMOD HYDROCHLORIDE USP</t>
  </si>
  <si>
    <t xml:space="preserve">VILAZODONE HYDROCHLORIDE </t>
  </si>
  <si>
    <t>CLONIDINE USP</t>
  </si>
  <si>
    <t xml:space="preserve">TERIFLUNOMIDE </t>
  </si>
  <si>
    <t>VARDENAFIL HYDROCHLORIDE USP</t>
  </si>
  <si>
    <t>RIVASTIGMINE USP</t>
  </si>
  <si>
    <t>AZILSARTAN MEDOXOMIL MONOPOTASSIUM</t>
  </si>
  <si>
    <t>SILODOSIN</t>
  </si>
  <si>
    <t>SORAFENIB TOSYLATE</t>
  </si>
  <si>
    <t>ETORICOXIB</t>
  </si>
  <si>
    <t>ALOGLIPTIN BENZOATE</t>
  </si>
  <si>
    <t>CANDESARTAN CILEXETIL USP (CND PROCESS)</t>
  </si>
  <si>
    <t>DULOXETINE HYDROCHLORIDE USP (DUX PROCES)</t>
  </si>
  <si>
    <t>BOSUTINIB</t>
  </si>
  <si>
    <t>GEFITINIB</t>
  </si>
  <si>
    <t xml:space="preserve">VORTIOXETINE HYDROBROMIDE </t>
  </si>
  <si>
    <t>DASATINIB</t>
  </si>
  <si>
    <t>ERYTHROMYCIN ETHYLSUCCINATE USP</t>
  </si>
  <si>
    <t>RIOCIGUAT</t>
  </si>
  <si>
    <t>AFATINIB DIMALEATE</t>
  </si>
  <si>
    <t>IVACAFTOR</t>
  </si>
  <si>
    <t>DAPAGLIFLOZIN</t>
  </si>
  <si>
    <t>IVABRADINE HYDROCHLORIDE</t>
  </si>
  <si>
    <t>APREMILAST</t>
  </si>
  <si>
    <t>OLAPARIB</t>
  </si>
  <si>
    <t>PIRFENIDONE</t>
  </si>
  <si>
    <t>BREXPIPRAZOLE</t>
  </si>
  <si>
    <t>OSIMERTINIB MESYLATE</t>
  </si>
  <si>
    <t>TENOFOVIR ALAFENAMIDE HEMIFUMARATE</t>
  </si>
  <si>
    <t>SACUBITRIL VALSARTAN TRISODIUM HEMIPENTAHYDRATE</t>
  </si>
  <si>
    <t>APREMILAST (FORM-B)</t>
  </si>
  <si>
    <t>SELEXIPAG</t>
  </si>
  <si>
    <t>Sorafenib Tosylate (Form-I)</t>
  </si>
  <si>
    <t xml:space="preserve">VILAZODONE HYDROCHLORIDE (FORM-IV) </t>
  </si>
  <si>
    <t>LINEZOLID USP (FORM-I)</t>
  </si>
  <si>
    <t>ELVITEGRAVIR</t>
  </si>
  <si>
    <t>LENALIDOMIDE (FORM-H1)</t>
  </si>
  <si>
    <t>NEULAND LABORATORIES LTD</t>
  </si>
  <si>
    <t>BENZYL ALBUTEROL, INTERMEDIATE</t>
  </si>
  <si>
    <t>SOTALOL HYDROCHLORIDE USP</t>
  </si>
  <si>
    <t>IPRATROPIUM BROMIDE USP</t>
  </si>
  <si>
    <t>OFLOXACIN USP</t>
  </si>
  <si>
    <t>ENALAPRIL MALEATE</t>
  </si>
  <si>
    <t>ITRACONAZOLE USP</t>
  </si>
  <si>
    <t>MIRTAZAPINE</t>
  </si>
  <si>
    <t>ALBUTEROL USP</t>
  </si>
  <si>
    <t>ALBUTEROL SULFATE USP</t>
  </si>
  <si>
    <t>LEVETIRACETAM USP</t>
  </si>
  <si>
    <t>MOXIFLOXACIN HYDROCHLORIDE MONOHYDRATE USP</t>
  </si>
  <si>
    <t>LEVOFLOXACIN USP (HEMIHYDRATE)</t>
  </si>
  <si>
    <t>OLANZAPINE FORM-1 USP</t>
  </si>
  <si>
    <t>ESCITALOPRAM OXALATE</t>
  </si>
  <si>
    <t>ENALAPRIL MALEATE USP</t>
  </si>
  <si>
    <t>PALONOSETRON HYDROCHLORIDE</t>
  </si>
  <si>
    <t>DONEPEZIL HYDROCHLORIDE USP (FORM-I)</t>
  </si>
  <si>
    <t>DORZOLAMIDE HYDROCHLORIDE FORM II USP</t>
  </si>
  <si>
    <t>ENTACAPONE USP (FORM-A)</t>
  </si>
  <si>
    <t>ARIPIPRAZOLE USP (ANHYDROUS FORM - B)</t>
  </si>
  <si>
    <t xml:space="preserve">SALMETEROL XINAFOATE USP </t>
  </si>
  <si>
    <t>PARICALCITOL, USP</t>
  </si>
  <si>
    <t>MIRTAZAPINE, USP (ANHYDROUS)</t>
  </si>
  <si>
    <t xml:space="preserve">LINEZOLID USP (FORM-II) </t>
  </si>
  <si>
    <t>EZETIMIBE USP (FORM-X)</t>
  </si>
  <si>
    <t xml:space="preserve">DEFERASIROX </t>
  </si>
  <si>
    <t>BRINZOLAMIDE, USP</t>
  </si>
  <si>
    <t>BOSENTAN MONOHYDRATE</t>
  </si>
  <si>
    <t xml:space="preserve">PALIPERIDONE PALMITATE </t>
  </si>
  <si>
    <t>DAPIPRAZOLE HYDROCHLORIDE</t>
  </si>
  <si>
    <t>ROPINIROLE</t>
  </si>
  <si>
    <t>BRINZOLAMIDE USP (STERILE)</t>
  </si>
  <si>
    <t xml:space="preserve">PROPOFOL USP </t>
  </si>
  <si>
    <t>ETHACRYNIC ACID USP</t>
  </si>
  <si>
    <t>ALCAFTADINE</t>
  </si>
  <si>
    <t>DABIGATRAN ETEXILATE MESYLATE (FORM-I)</t>
  </si>
  <si>
    <t>LABETALOL HYDROCHLORIDE USP</t>
  </si>
  <si>
    <t>MIRTAZAPINE USP (ACETONE ROUTE)</t>
  </si>
  <si>
    <t>PALIPERIDONE PALMITATE STERILE</t>
  </si>
  <si>
    <t>ARIPIPRAZOLE LAUROXIL</t>
  </si>
  <si>
    <t>ROTIGOTINE</t>
  </si>
  <si>
    <t>DORZOLAMIDE HYDROCHLORIDE USP (PROCESS-II)</t>
  </si>
  <si>
    <t>TICAGRELOR FORM-II</t>
  </si>
  <si>
    <t>INDACATEROL MALEATE</t>
  </si>
  <si>
    <t>Row Labels</t>
  </si>
  <si>
    <t>Grand Total</t>
  </si>
  <si>
    <t>Column Labels</t>
  </si>
  <si>
    <t>BORTEZOMIB</t>
  </si>
  <si>
    <t>BUPROPION HYDROCHLORIDE USP</t>
  </si>
  <si>
    <t>EFAVIRENZ USP</t>
  </si>
  <si>
    <t>FELODIPINE USP</t>
  </si>
  <si>
    <t>FEXOFENADINE HYDROCHLORIDE</t>
  </si>
  <si>
    <t>IRINOTECAN HYDROCHLORIDE TRIHYDRATE USP</t>
  </si>
  <si>
    <t>LAMIVUDINE USP</t>
  </si>
  <si>
    <t>LETROZOLE</t>
  </si>
  <si>
    <t>LOPINAVIR USP</t>
  </si>
  <si>
    <t>METOPROLOL TARTRATE USP</t>
  </si>
  <si>
    <t>OLMESARTAN MEDOXOMIL USP</t>
  </si>
  <si>
    <t>OXALIPLATIN USP</t>
  </si>
  <si>
    <t>PIOGLITAZONE HYDROCHLORIDE USP</t>
  </si>
  <si>
    <t>POMALIDOMIDE</t>
  </si>
  <si>
    <t>PRASUGREL HYDROCHLORIDE</t>
  </si>
  <si>
    <t>RAMIPRIL USP</t>
  </si>
  <si>
    <t>RASAGILINE MESYLATE</t>
  </si>
  <si>
    <t>SALMETEROL XINAFOATE USP</t>
  </si>
  <si>
    <t>TERIFLUNOMIDE</t>
  </si>
  <si>
    <t>VORTIOXETINE HYDROBROMIDE</t>
  </si>
  <si>
    <t>Type</t>
  </si>
  <si>
    <t>Oncology</t>
  </si>
  <si>
    <t>ARV</t>
  </si>
  <si>
    <t>Non ARV Non Oncology</t>
  </si>
  <si>
    <t>Other players</t>
  </si>
  <si>
    <t>Cipla</t>
  </si>
  <si>
    <t>Mylan</t>
  </si>
  <si>
    <t>Lupin</t>
  </si>
  <si>
    <t>Raks Pharma</t>
  </si>
  <si>
    <t>Innovare Labs</t>
  </si>
  <si>
    <t>Alembic - SACUBITRIL VALSARTAN TRISODIUM HEMIPENTAHYDRATE</t>
  </si>
  <si>
    <t>Honour Labs - SACUBITRIL VALSARTAN SODIUM ON COLLOIDAL SILICON DIOXIDE</t>
  </si>
  <si>
    <t>Dr Reddys</t>
  </si>
  <si>
    <t>Sun Pharma</t>
  </si>
  <si>
    <t>Hetero Labs</t>
  </si>
  <si>
    <t>Morepen Labs</t>
  </si>
  <si>
    <t>Macleods</t>
  </si>
  <si>
    <t xml:space="preserve">ZHEJIANG JIANGBEI PHARMACEUTICAL </t>
  </si>
  <si>
    <t xml:space="preserve">CHROMO LABORATORIES INDIA </t>
  </si>
  <si>
    <t>Honour Labs</t>
  </si>
  <si>
    <t>MSN Life</t>
  </si>
  <si>
    <t>Alembic Pharma</t>
  </si>
  <si>
    <t>Cadila</t>
  </si>
  <si>
    <t>Hikal</t>
  </si>
  <si>
    <t>+ 10 other players</t>
  </si>
  <si>
    <t>Granules</t>
  </si>
  <si>
    <t>Shilpa</t>
  </si>
  <si>
    <t>Glenmark</t>
  </si>
  <si>
    <t>MSN</t>
  </si>
  <si>
    <t>Alembic</t>
  </si>
  <si>
    <t>Aurobindo</t>
  </si>
  <si>
    <t xml:space="preserve">Mylan </t>
  </si>
  <si>
    <t>Teva</t>
  </si>
  <si>
    <t>CHANGZHOU Pharma</t>
  </si>
  <si>
    <t>FUXIN LONG RUI Pharma</t>
  </si>
  <si>
    <t>TOPHARMAN SHANDONG CO LTD</t>
  </si>
  <si>
    <t>BEIJING HUIKANG BOYUAN CHEMICAL TECH CO LTD</t>
  </si>
  <si>
    <t>MSN LIFE SCIENCES PRIVATE LTD</t>
  </si>
  <si>
    <t>Mylan Labs</t>
  </si>
  <si>
    <t>Ipca</t>
  </si>
  <si>
    <t>Ipca Labs</t>
  </si>
  <si>
    <t>Cadila Healthcare</t>
  </si>
  <si>
    <t>SRINI PHARMA</t>
  </si>
  <si>
    <t>SCI PHARMTECH INC</t>
  </si>
  <si>
    <t>CHINOIN PHARMA</t>
  </si>
  <si>
    <t>AMRI RENSSELAER</t>
  </si>
  <si>
    <t xml:space="preserve">ALKALOIDA CHEMICAL </t>
  </si>
  <si>
    <t>MSN Labs</t>
  </si>
  <si>
    <t>Divis</t>
  </si>
  <si>
    <t>Hetero</t>
  </si>
  <si>
    <t>Alkem</t>
  </si>
  <si>
    <t>Indoco</t>
  </si>
  <si>
    <t>Marksans</t>
  </si>
  <si>
    <t>Aarti Drugs</t>
  </si>
  <si>
    <t>SCINOPHARM TAIWAN LTD</t>
  </si>
  <si>
    <t xml:space="preserve">JOHNSON MATTHEY </t>
  </si>
  <si>
    <t>CHIROGATE INTERN</t>
  </si>
  <si>
    <t>KYOWA PHARMA CHEMICAL CO LTD</t>
  </si>
  <si>
    <t>MSN Pharma</t>
  </si>
  <si>
    <t>Apotex</t>
  </si>
  <si>
    <t>Unichem</t>
  </si>
  <si>
    <t>FDC</t>
  </si>
  <si>
    <t>Medichem</t>
  </si>
  <si>
    <t>Micro Labs</t>
  </si>
  <si>
    <t>Piramal</t>
  </si>
  <si>
    <t>Symed Labs</t>
  </si>
  <si>
    <t>AUROBINDO PHARMA LTD</t>
  </si>
  <si>
    <t>MIRTAZAPINE ANHYDROUS USP</t>
  </si>
  <si>
    <t>GLYBURIDE USP</t>
  </si>
  <si>
    <t>AMIODARONE HYDROCHLORIDE</t>
  </si>
  <si>
    <t>SERTRALINE HYDROCHLORIDE USP (CRYSTALLINE POLYMORPH FORM II)</t>
  </si>
  <si>
    <t>7-AMINO DESACETOXY CEPHALOSPORANIC ACID (7-ADCA)</t>
  </si>
  <si>
    <t>RAMIPRIL  USP</t>
  </si>
  <si>
    <t xml:space="preserve">CEPHALEXIN USP </t>
  </si>
  <si>
    <t>ZIDOVUDINE USP</t>
  </si>
  <si>
    <t>DIDANOSINE USP</t>
  </si>
  <si>
    <t>CEFUROXIME AXETIL USP</t>
  </si>
  <si>
    <t>CEFTRIAXONE SODIUM</t>
  </si>
  <si>
    <t>SIMVASTATIN USP</t>
  </si>
  <si>
    <t>NEVIRAPINE ANHYDROUS USP</t>
  </si>
  <si>
    <t>CEFTRIAXONE SODIUM (STERILE)</t>
  </si>
  <si>
    <t>STAVUDINE USP</t>
  </si>
  <si>
    <t xml:space="preserve">LISINOPRIL USP </t>
  </si>
  <si>
    <t>RISPERIDONE USP</t>
  </si>
  <si>
    <t>CEFOTAXIME SODIUM (STERILE)</t>
  </si>
  <si>
    <t>FLUCONAZOLE USP</t>
  </si>
  <si>
    <t>PENTOXIFYLLINE USP</t>
  </si>
  <si>
    <t>ABACAVIR SULFATE USP</t>
  </si>
  <si>
    <t xml:space="preserve">CEFADROXIL USP </t>
  </si>
  <si>
    <t>CEFAZOLIN SODIUM USP</t>
  </si>
  <si>
    <t>NEVIRAPINE HEMIHYDRATE USP</t>
  </si>
  <si>
    <t>CEFUROXIME ACID</t>
  </si>
  <si>
    <t>NELFINAVIR MESYLATE</t>
  </si>
  <si>
    <t>CEFPROZIL USP</t>
  </si>
  <si>
    <t>CEFUROXIME SODIUM</t>
  </si>
  <si>
    <t>CIPROFLOXACIN HYDROCHLORIDE USP</t>
  </si>
  <si>
    <t xml:space="preserve">ZIDOVUDINE USP </t>
  </si>
  <si>
    <t xml:space="preserve">BISOPROLOL FUMARATE USP </t>
  </si>
  <si>
    <t>AMOXICILLIN USP</t>
  </si>
  <si>
    <t>CEFUROXIME SODIUM (STERILE) USP</t>
  </si>
  <si>
    <t>MELOXICAM USP</t>
  </si>
  <si>
    <t>CEFPODOXIME PROXETIL USP</t>
  </si>
  <si>
    <t>AMLODIPINE BESYLATE USP</t>
  </si>
  <si>
    <t>RIBAVIRIN USP</t>
  </si>
  <si>
    <t>ZOLPIDEM TARTRATE USP</t>
  </si>
  <si>
    <t>BENAZEPRIL HYDROCHLORIDE USP</t>
  </si>
  <si>
    <t>QUINAPRIL HYDROCHLORIDE USP</t>
  </si>
  <si>
    <t xml:space="preserve">ONDANSETRON HYDROCHLORIDE USP </t>
  </si>
  <si>
    <t>ESCITALOPRAM OXALATE USP</t>
  </si>
  <si>
    <t>CARVEDILOL USP</t>
  </si>
  <si>
    <t xml:space="preserve">PAROXETINE HYDROCHLORIDE (HEMIHYDRATE) USP </t>
  </si>
  <si>
    <t>RABEPRAZOLE SODIUM</t>
  </si>
  <si>
    <t>AMPICILLIN TRIHYDRATE, USP</t>
  </si>
  <si>
    <t>OXACILLIN SODIUM USP</t>
  </si>
  <si>
    <t>PIPERACILLIN USP</t>
  </si>
  <si>
    <t>FINASTERIDE USP</t>
  </si>
  <si>
    <t>SUMATRIPTAN SUCCINATE USP</t>
  </si>
  <si>
    <t>6-AMINO PENICILLANIC ACID DRUG SUBSTANCE INTERMEDIATE</t>
  </si>
  <si>
    <t>CARISOPRODOL USP</t>
  </si>
  <si>
    <t>ZALEPLON USP</t>
  </si>
  <si>
    <t>CLOPIDOGREL BISULFATE USP</t>
  </si>
  <si>
    <t>GEIBROZIL USP</t>
  </si>
  <si>
    <t>CEFEPIME HYDROCHLORIDE, NON-STERILE INTERMEDIATE DRUG SUBSTANCE</t>
  </si>
  <si>
    <t>PERINDOPRIL TERT-BUTYLAMINE DRUG SUBSTANCE</t>
  </si>
  <si>
    <t>QUETIAPINE FUMARATE</t>
  </si>
  <si>
    <t>TRANDOLAPRIL USP</t>
  </si>
  <si>
    <t>DICLOXACILLIN SODIUM USP</t>
  </si>
  <si>
    <t>PANTOPRAZOLE SODIUM SESQUIHYDRATE USP</t>
  </si>
  <si>
    <t xml:space="preserve">CITALOPRAM HYDROBROMIDE USP (ROUTE-1) </t>
  </si>
  <si>
    <t>CEFDINIR USP (CRYSTAL B)</t>
  </si>
  <si>
    <t>SULBACTAM SODIUM USP (NON-STERILE BULK)</t>
  </si>
  <si>
    <t xml:space="preserve">CEFACLOR USP </t>
  </si>
  <si>
    <t>CEFTAZIDIME DIHYDROCHLORIDE, NON-STERILE DRUG SUBSTANCE INTERMEDIATE</t>
  </si>
  <si>
    <t>TOLTERODINE TARTRATE, NON-STERILE DRUG SUBSTANCE</t>
  </si>
  <si>
    <t>LOSARTAN POTASSIUM USP DRUG SUBSTANCE</t>
  </si>
  <si>
    <t>FOSINOPRIL SODIUM USP</t>
  </si>
  <si>
    <t>TAMSULOSIN HCI USP</t>
  </si>
  <si>
    <t>CEFEPIME FOR INJECTION USP (STERILE BULK)</t>
  </si>
  <si>
    <t>SULBACTAM SODIUM USP (STERILE) BULK</t>
  </si>
  <si>
    <t>TAZOBACTAM HEMIHYDRATE USP</t>
  </si>
  <si>
    <t>STAVUDINE USP (NON-STERILE DRUG SUBSTANCE)</t>
  </si>
  <si>
    <t>INDINAVIR SULFATE USP (NON-STERILE DRUG SUBSTANCE)</t>
  </si>
  <si>
    <t>LOPINAVIR (NON STERILE DRUG SUBSTANCE)</t>
  </si>
  <si>
    <t>LAMOTRIGINE USP (NON-STERILE DRUG SUBSTANCE)</t>
  </si>
  <si>
    <t>EFAVIRENZ USP (NON-STERILE DRUG SUBSTANCE)</t>
  </si>
  <si>
    <t>DOXAZOSIN MESYLATE USP (NON-STERILE DRUG SUBSTANCE)</t>
  </si>
  <si>
    <t>CEPHALOTHIN ACID (NON-STERILE DRUG SUBSTANCE INTERMEDIATE)</t>
  </si>
  <si>
    <t>CEFTAZIDIME FOR INJECTION USP (STERILE BULK)</t>
  </si>
  <si>
    <t>ALENDRONATE SODIUM USP (NON-STERILE DRUG SUBSTANCE)</t>
  </si>
  <si>
    <t xml:space="preserve">TERAZOSIN HYDROCHLORIDE USP (NON-STERILE DRUG SUBSTANCE) </t>
  </si>
  <si>
    <t>GABAPENTIN USP (NON-STERILE DRUG SUBSTANCE)</t>
  </si>
  <si>
    <t>AMOXICILLIN SODIUM (STERILE) BULK</t>
  </si>
  <si>
    <t>AMPICILLIN SODIUM USP (STERILE) BULK</t>
  </si>
  <si>
    <t>AMPICILLIN AND SULBACTAM FOR INJECTION USP (STERILE BULK MIXTURE 2:1)</t>
  </si>
  <si>
    <t>ALFUZOSIN HYDROCHLORIDE USP (NON-STERILE DRUG SUBSTANCE)</t>
  </si>
  <si>
    <t xml:space="preserve">CEFOXITIN ACID (NON-STERILE DRUG SUBSTANCE INTERMEDIATE) </t>
  </si>
  <si>
    <t>IBANDRONATE SODIUM (NON-STERILE DRUG SUBSTANCE)</t>
  </si>
  <si>
    <t>ROSUVASTATIN CALCIUM (NON-STERILE DRUG SUBSTANCE)</t>
  </si>
  <si>
    <t>EMTRICITABINE (NON-STERILE) DRUG SUBSTANCE</t>
  </si>
  <si>
    <t xml:space="preserve">GLYCOPYRROLATE USP, NON-STERILE DRUG SUBSTANCE </t>
  </si>
  <si>
    <t>DIDANOSINE USP, NON-STERILE DRUG SUBSTANCE</t>
  </si>
  <si>
    <t>FELODIPINE USP, NON-STERILE DRUG SUBSTANCE</t>
  </si>
  <si>
    <t xml:space="preserve">DONEPEZIL HYDROCHLORIDE USP, NON-STERILE DRUG SUBSTANCE </t>
  </si>
  <si>
    <t>ZIPRASIDONE HYDROCHLORIDE USP (NON-STERILE DRUG SUBSTANCE)</t>
  </si>
  <si>
    <t>Tenofovir Disoproxil Fumarate (Non-Sterile Drug Substance)</t>
  </si>
  <si>
    <t xml:space="preserve">Risedronate Sodium Hemipentahydrate USP (Non-Sterile Drug Substance) </t>
  </si>
  <si>
    <t xml:space="preserve">OMEPRAZOLE USP (NON-STERILE DRUG SUBSTANCE) </t>
  </si>
  <si>
    <t>CEFOXITIN SODIUM USP (STERILE BULK)</t>
  </si>
  <si>
    <t>VALACYCLOVIR HYDROCHLORIDE USP (NON-STERILE DRUG SUBSTANCE)</t>
  </si>
  <si>
    <t>DULOXETINE HYDROCHLORIDE USP (NON-STERILE DRUG SUBSTANCE)</t>
  </si>
  <si>
    <t>VALSARTAN USP (NON-STERILE DRUG SUBSTANCE)</t>
  </si>
  <si>
    <t>GALANTAMINE HYDROBROMIDE USP (NON-STERILE DRUG SUBSTANCE)</t>
  </si>
  <si>
    <t>FAMCICLOVIR USP</t>
  </si>
  <si>
    <t>LEVOFLOXACIN USP (NON-STERILE DRUG SUBSTANCE)</t>
  </si>
  <si>
    <t>OXACILLIN FOR INJECTION USP (STERILE BULK)</t>
  </si>
  <si>
    <t>NAFCILLIN SODIUM (NON-STERILE DRUG SUBSTANCE INTERMEDIATE)</t>
  </si>
  <si>
    <t>V</t>
  </si>
  <si>
    <t>STERILE MANUFACTURING FACILITY OF AUROBINDO PHARMA LIMITED, UNIT-V AT HYDERABAD, INDIA</t>
  </si>
  <si>
    <t>NAFCILLIN FOR INJECTION USP (STERILE) BULK</t>
  </si>
  <si>
    <t>SERTRALINE HYDROCHLORIDE USP CRYSTALLINE POLYMORPH FORM I</t>
  </si>
  <si>
    <t>NAPROXEN USP (NON STERILE DRUG SUBSTANCE)</t>
  </si>
  <si>
    <t>PRAMIPEXOLE DIHYDROCHLORIDE USP</t>
  </si>
  <si>
    <t>6 AMINO PENICILLANIC ACID</t>
  </si>
  <si>
    <t>STERILE MANUFACTURING FACILITY OF AUROBINDO PHARMA LIMITED UNIT VI LOCATED IN HYDERABAD INDIA</t>
  </si>
  <si>
    <t>NAPROXEN SODIUM USP NON STERILE DRUG SUBSTANCE</t>
  </si>
  <si>
    <t>PIOGLITAZONE HYDROCHLORIDE USP (NON STERILE DRUG SUBSTANCE)</t>
  </si>
  <si>
    <t>OMEPRAZOLE MAGNESIUM USP (NON STERILE DRUG SUBSTANCE)</t>
  </si>
  <si>
    <t>REPAGLINIDE USP (NON-STERILE DRUG SUBSTANCE)</t>
  </si>
  <si>
    <t xml:space="preserve">IRBESARTAN USP (NON-STERILE DRUG SUBSTANCE) </t>
  </si>
  <si>
    <t>TORSEMIDE USP (NON-STERILE DRUG SUBSTANCE)</t>
  </si>
  <si>
    <t>CLINDAMYCIN PALMITATE HYDROCHLORIDE USP (NON-STERILE DRUG SUBSTANCE)</t>
  </si>
  <si>
    <t>OLANZAPINE USP (NON-STERILE DRUG SUBSTANCE)</t>
  </si>
  <si>
    <t>LAMIVUDINE USP (CRYSTALLINE POLYMORPH FORM I)</t>
  </si>
  <si>
    <t>FLUVASTATIN SODIUM USP (NON-STERILE DRUG SUBSTANCE)</t>
  </si>
  <si>
    <t>RIZATRIPTAN BENZOATE  USP (NON-STERILE DRUG SUBSTANCE)</t>
  </si>
  <si>
    <t>MODAFINIL USP (NON-STERILE DRUG SUBSTANCE)</t>
  </si>
  <si>
    <t xml:space="preserve">RIVASTIGMINE TARTRATE USP (NON-STERILE DRUG SUBSTANCE) </t>
  </si>
  <si>
    <t>ENTACAPONE USP (NON-STERILE DRUG SUBSTANCE)</t>
  </si>
  <si>
    <t>TRAMADOL HYDROCHLORIDE USP (NON STERILE DRUG SUBSTANCE)</t>
  </si>
  <si>
    <t>CANDESARTAN CILEXETIL (NON STERILE DRUG SUBSTANCE)</t>
  </si>
  <si>
    <t>MOXIFLOXACIN HYDROCHLORIDE USP (NON STERILE DRUG SUBSTANCE)</t>
  </si>
  <si>
    <t>NEVIRAPINE ANHYDROUS USP (PROCESS II)</t>
  </si>
  <si>
    <t>ARIPIPRAZOLE USP (NON-STERILE DRUG SUBSTANCE)</t>
  </si>
  <si>
    <t>SILDENAFIL CITRATE USP (NON-STERILE DRUG SUBSTANCE)</t>
  </si>
  <si>
    <t>ATAZANAVIR SULFATE (NON-STERILE DRUG SUBSTANCE)</t>
  </si>
  <si>
    <t>RALOXIFENE HYDROCHLORIDE USP (NON-STERILE DRUG SUBSTANCE)</t>
  </si>
  <si>
    <t>TADALAFIL USP (NON-STERILE DRUG SUBSTANCE)</t>
  </si>
  <si>
    <t>TELMISARTAN USP (NON-STERILE DRUG SUBSTANCE)</t>
  </si>
  <si>
    <t>CLINDAMYCIN HYDROCHLORIDE USP</t>
  </si>
  <si>
    <t>PALONOSETRON HYDROCHLORIDE (NON-STERILE DRUG SUBSTANCE)</t>
  </si>
  <si>
    <t>ESOMEPRAZOLE SODIUM (NON-STERILE DRUG SUBSTANCE)</t>
  </si>
  <si>
    <t>ESOMEPRAZOLE MAGNESIUM DIHYDRATE</t>
  </si>
  <si>
    <t>LACOSAMIDE (NON-STERILE DRUG SUBSTANCE)</t>
  </si>
  <si>
    <t>VALGANCICLOVIR HYDROCHLORIDE USP (NON-STERILE DRUG SUBSTANCE)</t>
  </si>
  <si>
    <t xml:space="preserve">CEFIXIME USP (NON-STERILE DRUG SUBSTANCE) </t>
  </si>
  <si>
    <t>PREGABALIN (NON-STERILE DRUG SUBSTANCE)</t>
  </si>
  <si>
    <t>GATIFLOXACIN HEMIHYDRATE (NON-STERILE DRUG SUBSTANCE)</t>
  </si>
  <si>
    <t>BOSENTAN MONOHYDRATE (NON-STERILE DRUG SUBSTANCE)</t>
  </si>
  <si>
    <t>PRASUGREL HYDROCHLORIDE (NON-STERILE DRUG SUBSTANCE)</t>
  </si>
  <si>
    <t>METHENAMINE HIPPURATE USP (NON-STERILE DRUG SUBSTANCE)</t>
  </si>
  <si>
    <t>PITAVASTATIN CALCIUM (NON-STERILE DRUG SUBSTANCE)</t>
  </si>
  <si>
    <t>SAXAGLIPTIN MONOHYDRATE (NON-STERILE DRUG SUBSTANCE)</t>
  </si>
  <si>
    <t>MEROPENEM (NON-STERILE DRUG SUBSTANCE INTERMEDIATE)</t>
  </si>
  <si>
    <t>MONTELUKAST SODIUM USP (NON-STERILE DRUG SUBSTANCE)</t>
  </si>
  <si>
    <t>ARMODAFINIL</t>
  </si>
  <si>
    <t>ENTECAVIR</t>
  </si>
  <si>
    <t>ZOLMITRIPTAN</t>
  </si>
  <si>
    <t>ISOSULFAN BLUE</t>
  </si>
  <si>
    <t>DALFAMPRIDINE</t>
  </si>
  <si>
    <t>FONDAPARINUX SODIUM</t>
  </si>
  <si>
    <t>SEVELAMER CARBONATE</t>
  </si>
  <si>
    <t>DEXTROMETHORPHAN HYDROBROMIDE USP</t>
  </si>
  <si>
    <t xml:space="preserve">FEXOFENADINE HYDROCHLORIDE USP </t>
  </si>
  <si>
    <t>ESOMEPRAZOLE MAGNESIUM DIHYDRATE (PROCESS II)</t>
  </si>
  <si>
    <t xml:space="preserve">RANOLAZINE </t>
  </si>
  <si>
    <t>DUTASTERIDE USP</t>
  </si>
  <si>
    <t>OLANZAPINE USP (CRYSTALLINE POLYMORPH FORM-II)</t>
  </si>
  <si>
    <t>MIRABEGRON</t>
  </si>
  <si>
    <t>ERTAPENEM SODIUM</t>
  </si>
  <si>
    <t>DOFETILIDE USP</t>
  </si>
  <si>
    <t xml:space="preserve">EZETIMIBE USP    </t>
  </si>
  <si>
    <t>SEVELAMER HYDROCHLORIDE</t>
  </si>
  <si>
    <t>COLESEVELAM HYDROCHLORIDE</t>
  </si>
  <si>
    <t>AMOXICILLIN USP (ENZYME ROUTE)</t>
  </si>
  <si>
    <t>ELETRIPTAN HYDROBROMIDE</t>
  </si>
  <si>
    <t>DARUNAVIR PROPYLENE GLYCOLATE</t>
  </si>
  <si>
    <t>GANCICLOVIR USP</t>
  </si>
  <si>
    <t>FOSAPREPITANT DIMEGLUMINE</t>
  </si>
  <si>
    <t>ATOVAQUONE USP</t>
  </si>
  <si>
    <t>FLECAINIDE ACETATE USP</t>
  </si>
  <si>
    <t>ISOPROTERENOL HYDROCHLORIDE</t>
  </si>
  <si>
    <t>HYDRALAZINE HYDROCHLORIDE USP</t>
  </si>
  <si>
    <t>SUMATRIPTAN SUCCINATE USP (PROCESS II)</t>
  </si>
  <si>
    <t>CARMUSTINE USP</t>
  </si>
  <si>
    <t>SODIUM NITROPRUSSIDE USP</t>
  </si>
  <si>
    <t>ROFLUMILAST</t>
  </si>
  <si>
    <t>DICHLORPHENAMIDE USP</t>
  </si>
  <si>
    <t xml:space="preserve">CEPHALEXIN USP (ENZYMATIC ROUTE) </t>
  </si>
  <si>
    <t>SITAGLIPTIN PHOSPHATE</t>
  </si>
  <si>
    <t>NEOSTIGMINE METHYLSULFATE USP</t>
  </si>
  <si>
    <t>PENICILLAMINE USP</t>
  </si>
  <si>
    <t>NALOXEGOL OXALATE PREMIX</t>
  </si>
  <si>
    <t>PHENOXYBENZAMINE HYDROCHLORIDE USP</t>
  </si>
  <si>
    <t>ELUXADOLINE</t>
  </si>
  <si>
    <t>SACUBITRIL-VALSARTAN PREMIX</t>
  </si>
  <si>
    <t>DULOXETINE HYDROCHLORIDE USP (PROCESS II)</t>
  </si>
  <si>
    <t>VIGABATRIN USP</t>
  </si>
  <si>
    <t xml:space="preserve">TIPIRACIL HYDROCHLORIDE </t>
  </si>
  <si>
    <t xml:space="preserve">ARIPIPRAZOLE USP (PROCESS II) </t>
  </si>
  <si>
    <t>TRIFLURIDINE USP</t>
  </si>
  <si>
    <t>MESALAMINE USP</t>
  </si>
  <si>
    <t>CLOPIDOGREL BISULFATE USP (FORM II)</t>
  </si>
  <si>
    <t>FLUOXETINE HYDROCHLORIDE USP (PROCESS II)</t>
  </si>
  <si>
    <t>CARIPRAZINE HYDROCHLORIDE PREMIX</t>
  </si>
  <si>
    <t>ERYTHROMYCIN LACTOBIONATE</t>
  </si>
  <si>
    <t>Dasatinib</t>
  </si>
  <si>
    <t>RAMELTEON</t>
  </si>
  <si>
    <t>CIPLA LTD</t>
  </si>
  <si>
    <t>TRIOXSALEN, PROCEDS.FOR THE</t>
  </si>
  <si>
    <t>IBUPROFEN USP AS PROCESSED IN FACTORIES NO.2, NO. 3, NO.4 CITED IN D</t>
  </si>
  <si>
    <t>CLONIDINE HCL</t>
  </si>
  <si>
    <t>DANAZOL USP</t>
  </si>
  <si>
    <t>NIFEDIPINE USP XXI</t>
  </si>
  <si>
    <t>FACILITIES, CONTROLS, AND OPERATING PROC. AT BANGALORE, INDIA</t>
  </si>
  <si>
    <t>FACILITIES, CONTROLS, AND OPERATING PROC. AT VIKHROLI, INDIA</t>
  </si>
  <si>
    <t>MANUFACTURING SITE, FACILITIES, PERSONNEL, AND GENERAL OPERATING PROCEDURES IN PATALGANGA, INDIA.</t>
  </si>
  <si>
    <t>FACILITIES, CONTROLS AND OPERATING PROC. AT BOMBAY, INDIA</t>
  </si>
  <si>
    <t>VINBLASTINE SULFATE USP</t>
  </si>
  <si>
    <t>VINCRISTINE SULFATE USP</t>
  </si>
  <si>
    <t>METOPROLOL TARTRATE</t>
  </si>
  <si>
    <t>METHOCARBAMOL</t>
  </si>
  <si>
    <t>ALBUTEROL</t>
  </si>
  <si>
    <t>MEBENDAZOLE USP</t>
  </si>
  <si>
    <t>PROPANALOL HYDROCHLORIDE</t>
  </si>
  <si>
    <t>METAPROTERENOL SULFATE</t>
  </si>
  <si>
    <t>ALPRAZOLAM USP</t>
  </si>
  <si>
    <t>TERBUTALINE SULFATE USP</t>
  </si>
  <si>
    <t>PROPANOLOL HCl</t>
  </si>
  <si>
    <t>NORFLOXACIN</t>
  </si>
  <si>
    <t>CIPROFLOXACIN HYDROCHLORIDE USP IN BANGALORE, INDIA</t>
  </si>
  <si>
    <t>PODOPHYLLOTOXIN</t>
  </si>
  <si>
    <t>ETOPOSIDE USP</t>
  </si>
  <si>
    <t>ACYCLOVIR</t>
  </si>
  <si>
    <t>MITOXANTRONE HYDROCHLORIDE</t>
  </si>
  <si>
    <t>MANUFACTURING SITE, FACILITIES, PERSONNEL, AND GENERAL OPERATING PROCEDURES IN KURKUMBH, INDIA.</t>
  </si>
  <si>
    <t>NORFLOXACIN USP</t>
  </si>
  <si>
    <t>DOXAZOSIN MESYLATE</t>
  </si>
  <si>
    <t>OMEPRAZOLE USP</t>
  </si>
  <si>
    <t>16A-BROMOEPIANDROSTERONE</t>
  </si>
  <si>
    <t>ALENDRONATE SODIUM USP</t>
  </si>
  <si>
    <t>PRAZIQUANTEL USP</t>
  </si>
  <si>
    <t>SERTRALINE HYDROCHLORIDE USP (FORM-V)</t>
  </si>
  <si>
    <t>FLUTAMIDE USP</t>
  </si>
  <si>
    <t>PAMIDRONIC ACID</t>
  </si>
  <si>
    <t>OLANZAPINE</t>
  </si>
  <si>
    <t>CETIRIZINE DIHYDROCHLORIDE USP</t>
  </si>
  <si>
    <t>SALMETEROL XINAFOATE</t>
  </si>
  <si>
    <t>ONDANSETRON HCL USP</t>
  </si>
  <si>
    <t>FLUTICASONE PROPIONATE USP</t>
  </si>
  <si>
    <t>CITALOPRAM HYDROBROMIDE</t>
  </si>
  <si>
    <t>ANAGRELIDE HYDROCHLORIDE MONOHYDRATE USP</t>
  </si>
  <si>
    <t>CARBOPLATIN USP</t>
  </si>
  <si>
    <t>TOLTERODINE TARTRATE USP</t>
  </si>
  <si>
    <t xml:space="preserve">RIVASTIGMINE TARTRATE USP </t>
  </si>
  <si>
    <t>AMLODIPINE MESYLATE MONOHYDRATE</t>
  </si>
  <si>
    <t>VALACYCLOVIR HYDROCHLORIDE DIHYDRATE USP</t>
  </si>
  <si>
    <t>CLOPIDOGREL BISULPHATE</t>
  </si>
  <si>
    <t>RIZATRIPTAN BENZOATE</t>
  </si>
  <si>
    <t>LORAZEPAM USP</t>
  </si>
  <si>
    <t>GRANISETRON HYDROCHLORIDE USP</t>
  </si>
  <si>
    <t>ZOLPIDEM TARTRATE BP/PH.EUR.</t>
  </si>
  <si>
    <t>DISODIUM PAMIDRONATE USP</t>
  </si>
  <si>
    <t>NEVIRAPINE USP</t>
  </si>
  <si>
    <t>NATEGLINIDE USP</t>
  </si>
  <si>
    <t>ZALEPLON</t>
  </si>
  <si>
    <t>TAMSULOSIN HYDROCHLORIDE</t>
  </si>
  <si>
    <t>SERTRALINE HYDROCHLORIDE (FORM-I)</t>
  </si>
  <si>
    <t>DONEPEZIL HYDROCHLORIDE FORM-I</t>
  </si>
  <si>
    <t>BICALUTAMIDE USP</t>
  </si>
  <si>
    <t>FEXOFENADINE HYDROCHLORIDE USP</t>
  </si>
  <si>
    <t>ESOMEPRAZOLE MAGNESIUM DIHYDRATE USP</t>
  </si>
  <si>
    <t>ROSIGLITAZONE MALEATE</t>
  </si>
  <si>
    <t>LEVALBUTEROL HYDROCHLORIDE USP</t>
  </si>
  <si>
    <t>ALFUZOSIN HYDROCHLORIDE</t>
  </si>
  <si>
    <t>DESLORATADINE</t>
  </si>
  <si>
    <t>LEVO SALBUTAMOL SULPHATE</t>
  </si>
  <si>
    <t>MITOXANTRONE HYDROCHLORIDE USP</t>
  </si>
  <si>
    <t>LANSOPRAZOLE USP</t>
  </si>
  <si>
    <t>ZOLEDRONIC ACID</t>
  </si>
  <si>
    <t>BECLOMETHASONE DIPROPIONATE</t>
  </si>
  <si>
    <t>TENOFOVIR DISOPROXIL FUMARATE</t>
  </si>
  <si>
    <t>VINORELBINE TARTRATE USP</t>
  </si>
  <si>
    <t>VENLAFAXINE HYDROCHLORIDE FORM B</t>
  </si>
  <si>
    <t>SIBUTRAMINE HYDROCHLORIDE</t>
  </si>
  <si>
    <t>RISEDRONATE SODIUM HEMI PENTAHYDRATE USP</t>
  </si>
  <si>
    <t>RALOXIFENE HYDROCHLORIDE</t>
  </si>
  <si>
    <t>QUETIAPINE FUMERATE</t>
  </si>
  <si>
    <t>PERINDOPRIL ERBUMINE MONOHYDRATE</t>
  </si>
  <si>
    <t xml:space="preserve">OXALIPLATIN PH. EUR. </t>
  </si>
  <si>
    <t>OMEPRAZOLE SODIUM</t>
  </si>
  <si>
    <t>MOXIFLOXACIN HYDROCHLORIDE PH. EUR.</t>
  </si>
  <si>
    <t>MOMETHASONE FUROATE USP</t>
  </si>
  <si>
    <t>LUMEFANTRINE</t>
  </si>
  <si>
    <t>LEVOCETIRIZINE DIHYDROCHLORIDE USP</t>
  </si>
  <si>
    <t>LETROZOLE USP</t>
  </si>
  <si>
    <t>IRBESARTAN</t>
  </si>
  <si>
    <t>FORMOTEROL FUMARATE USP</t>
  </si>
  <si>
    <t>DUTASTERIDE</t>
  </si>
  <si>
    <t>CYPROTERONE ACETATE BP/PH.EUR.</t>
  </si>
  <si>
    <t>AZELASTINE HYDROCHLORIDE BP/PH.EUR</t>
  </si>
  <si>
    <t>ARTEMETHER</t>
  </si>
  <si>
    <t>ARTESUNATE</t>
  </si>
  <si>
    <t>ARIPIPRAZOLE</t>
  </si>
  <si>
    <t>ADEFOVIR DIPIVOXIL</t>
  </si>
  <si>
    <t>MYCOPHENOLATE MOFETIL BP/PH. EUR.</t>
  </si>
  <si>
    <t>TRIMETAZIDINE DIHYDROCHLORIDE BP/PH.EUR.</t>
  </si>
  <si>
    <t>MOMETASONE FUROATE MONOHYDRATE</t>
  </si>
  <si>
    <t>TESTOSTERONE USP</t>
  </si>
  <si>
    <t>LEVONORGESTREL USP</t>
  </si>
  <si>
    <t>TOPOTECAN HYDROCHLORIDE</t>
  </si>
  <si>
    <t>LAMIVUDINE USP (PROCESS 3)</t>
  </si>
  <si>
    <t>LAMIVUDINE USP (PROCESS 2)</t>
  </si>
  <si>
    <t>IMIQUIMOD</t>
  </si>
  <si>
    <t>TORSEMIDE USP</t>
  </si>
  <si>
    <t>ATAZANAVIR SULPHATE</t>
  </si>
  <si>
    <t>EXEMESTANE USP</t>
  </si>
  <si>
    <t>ALOSETRON HYDROCHLORIDE</t>
  </si>
  <si>
    <t>DESLORATADINE FORM I: FORM II (89:11)</t>
  </si>
  <si>
    <t>ARFORMOTEROL TARTRATE</t>
  </si>
  <si>
    <t>DARUNAVIR HYDRATE</t>
  </si>
  <si>
    <t>DARUNAVIR ETHANOLATE</t>
  </si>
  <si>
    <t>ENTECAVIR MONOHYDRATE USP</t>
  </si>
  <si>
    <t>TENOFOVIR DISOPROXIL FUMARATE (PROCESS B)</t>
  </si>
  <si>
    <t>IMATINIB MESYLATE (A-FORM)</t>
  </si>
  <si>
    <t>BUDESONIDE USP</t>
  </si>
  <si>
    <t>ATAZANAVIR SULPHATE (METHANOL ROUTE)</t>
  </si>
  <si>
    <t>IMATINIB MESYLATE (BETA FORM)</t>
  </si>
  <si>
    <t>VALGANCICLOVIR HYDROCHLORIDE USP</t>
  </si>
  <si>
    <t>BECLOMETHASONE DIPROPIONATE USP (ANHYDROUS)</t>
  </si>
  <si>
    <t>TEMOZOLOMIDE USP</t>
  </si>
  <si>
    <t>OLANZAPINE USP</t>
  </si>
  <si>
    <t>AMBRISENTAN</t>
  </si>
  <si>
    <t>ALBENDAZOLE USP</t>
  </si>
  <si>
    <t>LENALIDOMIDE</t>
  </si>
  <si>
    <t>ERLOTINIB  HYDROCHLORIDE</t>
  </si>
  <si>
    <t>ESOMEPRAZOLE MAGNESIUM USP</t>
  </si>
  <si>
    <t>DARUNAVIR HYDRATE (PROCESS II)</t>
  </si>
  <si>
    <t>FLUTICASONE PROPIONATE USP (PROCESS II)</t>
  </si>
  <si>
    <t>DACLATASVIR DIHYDROCHLORIDE</t>
  </si>
  <si>
    <t>DONEPEZIL HYDROCHLORIDE USP (ANHYDROUS)</t>
  </si>
  <si>
    <t>ALBENDAZOLE (B) USP</t>
  </si>
  <si>
    <t>DOLUTEGRAVIR SODIUM (FORM C)</t>
  </si>
  <si>
    <t xml:space="preserve"> APREMILAST</t>
  </si>
  <si>
    <t>EFINACONAZOLE</t>
  </si>
  <si>
    <t>NINTEDANIB ESYLATE</t>
  </si>
  <si>
    <t>ELIGLUSTAT HEMITARTRATE</t>
  </si>
  <si>
    <t>SORAFENIB TOSYLATE (FORM 1)</t>
  </si>
  <si>
    <t>PAZOPANIB HYDROCHLORIDE</t>
  </si>
  <si>
    <t>FLUTICASONE PROPIONATE USP (PROCESS III)</t>
  </si>
  <si>
    <t xml:space="preserve">TENOFOVIR ALAFENAMIDE FUMARATE (C) </t>
  </si>
  <si>
    <t>SORAFENIB TOSYLATE 3</t>
  </si>
  <si>
    <t>DOLUTEGRAVIR SODIUM PROCESS A</t>
  </si>
  <si>
    <t>III</t>
  </si>
  <si>
    <t>PRE-METERED DRY POWDER INHALER</t>
  </si>
  <si>
    <t>SHILPA MEDICARE LTD</t>
  </si>
  <si>
    <t>ANASTROZOLE</t>
  </si>
  <si>
    <t>PEMETREXED DISODIUM (HEMIPENTA HYDRATE)</t>
  </si>
  <si>
    <t>BENDAMUSTINE HCL</t>
  </si>
  <si>
    <t>BUSULFAN USP</t>
  </si>
  <si>
    <t>FINGOLIMOD HYDROCHLORIDE</t>
  </si>
  <si>
    <t>IMATINIB MESYLATE (IMN)</t>
  </si>
  <si>
    <t>MELPHALAN HYDROCHLORIDE (MPH)</t>
  </si>
  <si>
    <t>ERLOTINIB HYDROCHLORIDE (ET)</t>
  </si>
  <si>
    <t>PEMETREXED DIPOTASSIUM (NONA HYDRATE) (PMN)</t>
  </si>
  <si>
    <t>CLOFARABINE</t>
  </si>
  <si>
    <t>AXITINIB</t>
  </si>
  <si>
    <t>GEMCITABINE HYDROCHLORIDE USP (PROCESS -2)</t>
  </si>
  <si>
    <t>LENVATINIB MESYLATE</t>
  </si>
  <si>
    <t>SUNITINIB MALATE</t>
  </si>
  <si>
    <t>TRANEXAMIC ACID USP</t>
  </si>
  <si>
    <t>CYCLOPHOSPHAMIDE USP</t>
  </si>
  <si>
    <t>GRANULES INDIA LTD</t>
  </si>
  <si>
    <t>COMPRESSO-90-P (ACETAMINOPHEN GRANULES 90%)</t>
  </si>
  <si>
    <t>COMPRESSO-90-CP(F) (ACETAMINOPHEN GRANULES 90%)</t>
  </si>
  <si>
    <t>COMPRESSO GGF 95P</t>
  </si>
  <si>
    <t>COMPRESSO GGF95</t>
  </si>
  <si>
    <t>GUAIFENESIN USP</t>
  </si>
  <si>
    <t>COMPRESSO PAP 90CPC</t>
  </si>
  <si>
    <t>COMPRESSO PAP 90CPF</t>
  </si>
  <si>
    <t>ACETAMINOPHEN</t>
  </si>
  <si>
    <t xml:space="preserve">COMPRESSO PAP 90 CPF </t>
  </si>
  <si>
    <t xml:space="preserve">Compresso  95P </t>
  </si>
  <si>
    <t>METHOCARBAMOL USP</t>
  </si>
  <si>
    <t xml:space="preserve">COMPRESSO PAP 90 CPL </t>
  </si>
  <si>
    <t xml:space="preserve">ACETAMINOPHEN USP </t>
  </si>
  <si>
    <t xml:space="preserve">COMPRESSO PAP 90 CPC </t>
  </si>
  <si>
    <t>BROMPHENIRAMINE MALEATE USP</t>
  </si>
  <si>
    <t xml:space="preserve">COMPRESSO IBU 66S </t>
  </si>
  <si>
    <t>COMPRESSO GGF 95 SA (GUAIFENESIN GRANULES 95%)</t>
  </si>
  <si>
    <t>Chlorpheniramine Maleate USP</t>
  </si>
  <si>
    <t xml:space="preserve">FLUCONAZOLE USP </t>
  </si>
  <si>
    <t>CETIRIZINE HYDROCHLORIDE, USP</t>
  </si>
  <si>
    <t>FEXOFENADINE HYDROCHLORIDE, USP</t>
  </si>
  <si>
    <t>OMEPRAZOLE MAGNESIUM USP</t>
  </si>
  <si>
    <t>PENICILLAMINE, USP</t>
  </si>
  <si>
    <t>RIFAXIMIN</t>
  </si>
  <si>
    <t>GABAPENTIN USP</t>
  </si>
  <si>
    <t>ELTROMBOPAG OLAMINE</t>
  </si>
  <si>
    <t>NAPROXEN SODIUM, USP</t>
  </si>
  <si>
    <t>Year</t>
  </si>
  <si>
    <t>Count of SUBJECT</t>
  </si>
  <si>
    <t>SUN PHARMACEUTICAL INDUSTRIES LTD</t>
  </si>
  <si>
    <t>RANITIDINE HYDROCHLORIDE USP</t>
  </si>
  <si>
    <t>AMOXICILLIN USP, TRIHYDRATE, (NON-STERILE BULK)</t>
  </si>
  <si>
    <t xml:space="preserve">CIPROFLOXACIN HYDROCHLORIDE USP   </t>
  </si>
  <si>
    <t>DOXYCYCLINE HYCLATE USP</t>
  </si>
  <si>
    <t>CEPHALEXIN USP</t>
  </si>
  <si>
    <t xml:space="preserve">CEFUROXIME AXETIL USP (CRYSTALLINE) </t>
  </si>
  <si>
    <t xml:space="preserve">DOXYCYCLINE USP </t>
  </si>
  <si>
    <t xml:space="preserve">PENTOXIFYLLINE USP </t>
  </si>
  <si>
    <t>LISINOPRIL USP (NON-STERILE BULK)</t>
  </si>
  <si>
    <t xml:space="preserve">ISOTRETINOIN USP (NON-STERILE BULK) </t>
  </si>
  <si>
    <t>MIDAZOLAM (NON-STERILE BULK) USP</t>
  </si>
  <si>
    <t xml:space="preserve">CEFPODOXIME PROXETIL USP </t>
  </si>
  <si>
    <t xml:space="preserve">CEFPODOXIME ACID </t>
  </si>
  <si>
    <t>LORATADINE USP</t>
  </si>
  <si>
    <t xml:space="preserve">METFORMIN HYDROCHLORIDE USP </t>
  </si>
  <si>
    <t xml:space="preserve">SIMVASTATIN USP </t>
  </si>
  <si>
    <t xml:space="preserve">CEFUROXIME AXETIL USP </t>
  </si>
  <si>
    <t>TRAMADOL HYDROCHLORIDE USP</t>
  </si>
  <si>
    <t>MIRTAZAPINE USP [HEMIHYDRATE]</t>
  </si>
  <si>
    <t>FLUVOXAMINE MALEATE USP</t>
  </si>
  <si>
    <t xml:space="preserve">GABAPENTIN USP (NON-STERILE BULK) </t>
  </si>
  <si>
    <t>VALACYCLOVIR HYDROCHLORIDE USP (HYDROUS)</t>
  </si>
  <si>
    <t>FOSINOPRIL SODIUM USP (NON-STERILE BULK)</t>
  </si>
  <si>
    <t>MESALAMINE USP (5-AMINO SALICYLIC ACID)</t>
  </si>
  <si>
    <t>ACITRETIN USP</t>
  </si>
  <si>
    <t xml:space="preserve">CARBOPLATIN USP </t>
  </si>
  <si>
    <t xml:space="preserve">DONEPEZIL HYDROCHLORIDE (MONOHYDRATE) USP </t>
  </si>
  <si>
    <t>LEVOFLOXACIN USP</t>
  </si>
  <si>
    <t>CEFPROZIL USP (NON-STERILE BULK)</t>
  </si>
  <si>
    <t xml:space="preserve">CLORAZEPATE DIPOTASSIUM USP </t>
  </si>
  <si>
    <t>AMIFOSTINE USP</t>
  </si>
  <si>
    <t>GLIMEPIRIDE</t>
  </si>
  <si>
    <t xml:space="preserve">FLUTICASONE PROPIONATE EP/BP </t>
  </si>
  <si>
    <t>OCTREOTIDE ACETATE (PROCESS I)</t>
  </si>
  <si>
    <t xml:space="preserve">ZOLPIDEM TARTRATE USP  </t>
  </si>
  <si>
    <t>CLONAZEPAM USP</t>
  </si>
  <si>
    <t xml:space="preserve">REPAGLINIDE USP </t>
  </si>
  <si>
    <t xml:space="preserve">TAMSULOSIN HYDROCHLORIDE USP </t>
  </si>
  <si>
    <t>ISRADIPINE UPS</t>
  </si>
  <si>
    <t>VALSARTAN USP</t>
  </si>
  <si>
    <t>TIAGABINE HYDROCHLORIDE USP</t>
  </si>
  <si>
    <t>ONDANSETRON USP</t>
  </si>
  <si>
    <t>SODIUM VALPORATE EP</t>
  </si>
  <si>
    <t>GALANTAMINE HYDROBROMIDE USP</t>
  </si>
  <si>
    <t xml:space="preserve">ZONISAMIDE USP </t>
  </si>
  <si>
    <t xml:space="preserve">DISODIUM PAMIDRONATE USP </t>
  </si>
  <si>
    <t xml:space="preserve">LAMOTRIGINE USP </t>
  </si>
  <si>
    <t xml:space="preserve">MODAFINIL </t>
  </si>
  <si>
    <t xml:space="preserve">GRANISETRON HYDROCHLORIDE </t>
  </si>
  <si>
    <t>OXCARBAZEPINE USP</t>
  </si>
  <si>
    <t xml:space="preserve">ESOMEPRAZOLE MAGNESIUM (AMORPHOUS, NON-STERILE BULK DRUG SUBSTANCE) </t>
  </si>
  <si>
    <t>ZOLPIDEM TARTRATE DRUG SUBSTANCE</t>
  </si>
  <si>
    <t>SERTRALINE HYDROCHLORIDE</t>
  </si>
  <si>
    <t xml:space="preserve">GANCICLOVIR (INTERMEDIATE DRUG SUBSTANCE) </t>
  </si>
  <si>
    <t xml:space="preserve">VALGANCICLOVIR HYDROCHLORIDE (NON-STERILE BULK) </t>
  </si>
  <si>
    <t>DONEPEZIL HYDROCHLORIDE USP</t>
  </si>
  <si>
    <t xml:space="preserve">CARISOPRODOL USP (A SUBSTANCE) </t>
  </si>
  <si>
    <t>CEPHALEXIN USP (COMPACTED)</t>
  </si>
  <si>
    <t>PAROXETINE HYDROCHLORIDE HEMIHYDRATE USP</t>
  </si>
  <si>
    <t xml:space="preserve">FOSPHENYTOIN SODIUM USP </t>
  </si>
  <si>
    <t xml:space="preserve">IMATINIB MESYLATE </t>
  </si>
  <si>
    <t>DESLORATADINE DRUG SUBSTANCE</t>
  </si>
  <si>
    <t xml:space="preserve">AMITRIPTYLINE HYDROCHLORIDE USP </t>
  </si>
  <si>
    <t>CILASTATIN ACID</t>
  </si>
  <si>
    <t xml:space="preserve">BICYCLOKETONE DRUG SUBSTANCE INTERMEDIATE </t>
  </si>
  <si>
    <t xml:space="preserve">IMIPENEM TECHNICAL DRUG SUBSTANCE INTERMEDIATE </t>
  </si>
  <si>
    <t>IMIPENEM USP (STERILE)</t>
  </si>
  <si>
    <t xml:space="preserve">CILASTATIN SODIUM USP (STERILE) </t>
  </si>
  <si>
    <t xml:space="preserve">SODIUM BICARBONATE USP (STERILE) </t>
  </si>
  <si>
    <t>IRINOTECAN HYDROCHLORIDE TRIHYDRATE</t>
  </si>
  <si>
    <t xml:space="preserve">BICALUTAMIDE USP </t>
  </si>
  <si>
    <t xml:space="preserve">IMIPRAMINE HYDROCHLORIDE USP </t>
  </si>
  <si>
    <t xml:space="preserve">ENTACAPONE </t>
  </si>
  <si>
    <t xml:space="preserve">ZOLEDRONIC ACID MONOHYDRATE </t>
  </si>
  <si>
    <t>IBANDRONATE MONOSODIUM MONOHYDRATE</t>
  </si>
  <si>
    <t xml:space="preserve">METOPROLOL SUCCINATE USP </t>
  </si>
  <si>
    <t xml:space="preserve">ALENDRONATE SODIUM USP </t>
  </si>
  <si>
    <t xml:space="preserve">LITHIUM CARBONATE USP </t>
  </si>
  <si>
    <t>CLOPIDOGREL BISULFATE USP (PROCESS-I)</t>
  </si>
  <si>
    <t>TENOFOVIR DISOPROXIL FUMARATE DRUG SUBSTANCE</t>
  </si>
  <si>
    <t>Levocetirizine Dihydrochloride</t>
  </si>
  <si>
    <t xml:space="preserve">Naltrexone Hydrochloride USP (Dihydrate Form) </t>
  </si>
  <si>
    <t xml:space="preserve">VALPROIC ACID USP </t>
  </si>
  <si>
    <t xml:space="preserve">LEVETIRACETAM USP </t>
  </si>
  <si>
    <t xml:space="preserve">RISPERIDONE USP </t>
  </si>
  <si>
    <t xml:space="preserve">RISEDRONATE SODIUM HEMI-PENTAHYDRATE USP </t>
  </si>
  <si>
    <t xml:space="preserve">ROSIGLITAZONE MALEATE ANHYDROUS </t>
  </si>
  <si>
    <t>TAMSULOSIN HYDROCHLORIDE USP</t>
  </si>
  <si>
    <t xml:space="preserve">ANASTROZOLE USP </t>
  </si>
  <si>
    <t>ESZOPICLONE</t>
  </si>
  <si>
    <t>DESMOPRESIN ACETATE USP</t>
  </si>
  <si>
    <t xml:space="preserve">TELMISARTAN USP (NON-STERILE BULK) </t>
  </si>
  <si>
    <t xml:space="preserve">ORLISTAT (NON-STERILE BULK) </t>
  </si>
  <si>
    <t>SUN 8016 (LIOTHYRONINE SODIUM USP)</t>
  </si>
  <si>
    <t>RILUZOLE USP</t>
  </si>
  <si>
    <t xml:space="preserve">LANSOPRAZOLE USP </t>
  </si>
  <si>
    <t>NARATRIPTAN HYDROCHLORIDE USP</t>
  </si>
  <si>
    <t>CHLOROTHIAZIDE USP</t>
  </si>
  <si>
    <t>TADALAFIL (NON STERILE BULK) DRUG SUBSTANCE</t>
  </si>
  <si>
    <t>EPINASTINE HYDROCHLORIDE</t>
  </si>
  <si>
    <t>BUPRENORPHINE HYDROCHLORIDE USP</t>
  </si>
  <si>
    <t>ESOMEPRAZOLE SODIUM</t>
  </si>
  <si>
    <t xml:space="preserve"> QUETIAPINE FUMARATE USP</t>
  </si>
  <si>
    <t>NALOXONE HYDROCHLORIDE DIHYDRATE USP</t>
  </si>
  <si>
    <t>DROSPIRENONE USP</t>
  </si>
  <si>
    <t>VALGANCICLOVIR HYDROCHLORIDE, USP (PROCESS 2; SITE TOANSA)</t>
  </si>
  <si>
    <t>SITAGLIPTIN PHOSPHATE USP</t>
  </si>
  <si>
    <t xml:space="preserve">MONTELUKAST SODIUM USP </t>
  </si>
  <si>
    <t xml:space="preserve">MESALAMINE USP </t>
  </si>
  <si>
    <t xml:space="preserve">RABEPRAZOLE SODIUM </t>
  </si>
  <si>
    <t>DOXERCALCIFEROL</t>
  </si>
  <si>
    <t>FOSAMPRENAVIR CALCIUM</t>
  </si>
  <si>
    <t>GANIRELIX ACETATE</t>
  </si>
  <si>
    <t>PEMETREXED DISODIUM USP</t>
  </si>
  <si>
    <t>DESVENLAFAXINE FUMARATE MONOHYDRATE</t>
  </si>
  <si>
    <t xml:space="preserve">FEBUXOSTAT </t>
  </si>
  <si>
    <t>EPTIFIBATIDE</t>
  </si>
  <si>
    <t xml:space="preserve">TEMSIROLIMUS </t>
  </si>
  <si>
    <t>DRONEDARONE HYDROCHLORIDE</t>
  </si>
  <si>
    <t>TETRABENAZINE</t>
  </si>
  <si>
    <t>DALFAMPRIDINE USP</t>
  </si>
  <si>
    <t>LEUPROLIDE ACETATE USP</t>
  </si>
  <si>
    <t>OCTREOTIDE ACETATE (PROCESS-II)</t>
  </si>
  <si>
    <t>SUN PHARMACEUTICAL INDUSTRIES INC</t>
  </si>
  <si>
    <t>STERILE PROCESSING FACILITY</t>
  </si>
  <si>
    <t>EPINEPHRINE USP</t>
  </si>
  <si>
    <t>HYDROXYPROGESTERONE CAPROATE USP</t>
  </si>
  <si>
    <t>S-(+)-FLURBIPROFEN</t>
  </si>
  <si>
    <t>EXENATIDE</t>
  </si>
  <si>
    <t>OLOPATADINE HYDROCHLORIDE USP</t>
  </si>
  <si>
    <t>ESOMEPRAZOLE MAGNESIUM USP (AMORPHOUS)</t>
  </si>
  <si>
    <t>CLOPIDOGREL BISULFATE USP (PROCESS-II)</t>
  </si>
  <si>
    <t>EPOPROSTENOL SODIUM</t>
  </si>
  <si>
    <t>LINACLOTIDE</t>
  </si>
  <si>
    <t>TOFACITINIB CITRATE</t>
  </si>
  <si>
    <t xml:space="preserve">APIXABAN </t>
  </si>
  <si>
    <t>ESOMEPRAZOLE MAGNESIUM TRIHYDRATE USP</t>
  </si>
  <si>
    <t>RIFAXIMIN (PROCESS-I)</t>
  </si>
  <si>
    <t>REGADENOSON</t>
  </si>
  <si>
    <t>IBRUTINIB (FORM S4)</t>
  </si>
  <si>
    <t>PRAMLINTIDE ACETATE</t>
  </si>
  <si>
    <t xml:space="preserve">METAXALONE USP </t>
  </si>
  <si>
    <t xml:space="preserve">DAPAGLIFLOZIN </t>
  </si>
  <si>
    <t>ORLISTAT USP</t>
  </si>
  <si>
    <t>LOTEPREDNOL ETABONATE</t>
  </si>
  <si>
    <t>ISOTRETINOIN USP</t>
  </si>
  <si>
    <t>IRINOTECAN HYDROCHLORIDE USP</t>
  </si>
  <si>
    <t>PENTETREOTIDE</t>
  </si>
  <si>
    <t xml:space="preserve">SUNITNIB MALATE </t>
  </si>
  <si>
    <t>CLOMIPRAMINE HYDROCHLORIDE USP</t>
  </si>
  <si>
    <t>BUPRENORPHINE BASE</t>
  </si>
  <si>
    <t>RIFAXIMIN PROCESS II</t>
  </si>
  <si>
    <t>CARIPRAZINE HYDROCHLORIDE</t>
  </si>
  <si>
    <t>IXAZOMIB CITRATE</t>
  </si>
  <si>
    <t>CANAGLIFLOZIN CRYSTALLINE</t>
  </si>
  <si>
    <t>ALECTINIB HYDROCHLORIDE</t>
  </si>
  <si>
    <t>CABOZANTINIB-S-MALATE</t>
  </si>
  <si>
    <t>DROXIDOPA</t>
  </si>
  <si>
    <t>CETRORELIX ACETATE</t>
  </si>
  <si>
    <t>Tramadol Hydrochloride USP (Process-II)</t>
  </si>
  <si>
    <t>SVP FACILITY</t>
  </si>
  <si>
    <t>CARBAMAZEPINE USP</t>
  </si>
  <si>
    <t>RISPERIDONE-USP</t>
  </si>
  <si>
    <t>DONEPEZIL HYDROCHLORIDE USP(ANHYDROUS FORM-1)</t>
  </si>
  <si>
    <t>RISEDRONATE SODIUM HEMIPENTAHYDRATE-USP</t>
  </si>
  <si>
    <t xml:space="preserve">CITALOPRAM HYDROBROMIDE (DGR) USP </t>
  </si>
  <si>
    <t xml:space="preserve">CETIRIZINE DIHYDROCHLORIDE USP </t>
  </si>
  <si>
    <t>OXCARBAZEPINE CO-PRECIPITATE</t>
  </si>
  <si>
    <t>OLANZAPINE USP (FORM-I)</t>
  </si>
  <si>
    <t>TERAZOSIN HYDROCHLORIDE</t>
  </si>
  <si>
    <t xml:space="preserve">LOSARTAN POTASSIUM USP </t>
  </si>
  <si>
    <t>ESOMEPRAZOLE MAGNESIUM</t>
  </si>
  <si>
    <t>MECLIZINE HYDROCHLORIDE USP</t>
  </si>
  <si>
    <t>PINAVERIUM BROMIDE</t>
  </si>
  <si>
    <t>PAROXETINE HYDROCHLORIDE-USP(HEMIHYDRATE)</t>
  </si>
  <si>
    <t>RABEPRAZOLE SODIUM-USP (HYDRATE, AMORPHOUS)</t>
  </si>
  <si>
    <t>EPROSARTAN MESYLATE</t>
  </si>
  <si>
    <t>ESCITALOPRAM OXALATE USP (ESP PROCESS)</t>
  </si>
  <si>
    <t>PALIPERIDONE</t>
  </si>
  <si>
    <t>ESOMEPRAZOLE MAGNESIUM (AMORPHOUS) USP</t>
  </si>
  <si>
    <t xml:space="preserve">ZOLMITRIPTAN </t>
  </si>
  <si>
    <t>TELMISARTAN</t>
  </si>
  <si>
    <t>ENTACAPONE</t>
  </si>
  <si>
    <t>RIVASTIGMINE TARTRATE</t>
  </si>
  <si>
    <t>REPAGLINIDE USP</t>
  </si>
  <si>
    <t>VALACYCLOVIR HYDROCHLORIDE</t>
  </si>
  <si>
    <t>CYCLOBENZAPRINE HYDROCHLORIDE</t>
  </si>
  <si>
    <t>ROPIVACAINE HYDROCHLORIDE USP</t>
  </si>
  <si>
    <t>STERILE EVACUATED VIALS</t>
  </si>
  <si>
    <t>STERILE EMPTY VIALS</t>
  </si>
  <si>
    <t>BUPROPION HYDROBROMIDE</t>
  </si>
  <si>
    <t>LINEZOLID FORM 1</t>
  </si>
  <si>
    <t>TADALAFIL-USP</t>
  </si>
  <si>
    <t>ROSUVASTATIN CALCIUM AMORPHOUS</t>
  </si>
  <si>
    <t>GUANFACINE HYDROCHLORIDE USP</t>
  </si>
  <si>
    <t>ALISKIREN HEMIFUMARATE</t>
  </si>
  <si>
    <t>DEXLANSOPRAZOLE</t>
  </si>
  <si>
    <t>ESOMEPRAZOLE MAGNESIUM AMORPHOUS-USP</t>
  </si>
  <si>
    <t>ZOPICLONE</t>
  </si>
  <si>
    <t>AZILSARTAN MEDOXOMIL POTASSIUM</t>
  </si>
  <si>
    <t>PERPHENAZINE USP</t>
  </si>
  <si>
    <t>NIACIN USP</t>
  </si>
  <si>
    <t>2-HYDROXY-5-METHYLPYRIDINE</t>
  </si>
  <si>
    <t xml:space="preserve">VILDAGLIPTIN </t>
  </si>
  <si>
    <t xml:space="preserve">VARENICLINE TARTRATE </t>
  </si>
  <si>
    <t>DIETHYL-3-PYRIDYLBORANE</t>
  </si>
  <si>
    <t xml:space="preserve">APREMILAST </t>
  </si>
  <si>
    <t>Jubilant</t>
  </si>
  <si>
    <t>IPCA LABORATORIES PRIVATE LTD</t>
  </si>
  <si>
    <t>FACILITY IBD-D IN PIN., INDIA</t>
  </si>
  <si>
    <t>METOCLOPRAMIDE HCL USP</t>
  </si>
  <si>
    <t>ATENOLOL</t>
  </si>
  <si>
    <t>PYRANTEL PAMOATE USP</t>
  </si>
  <si>
    <t>TRIMETHOPRIM USP</t>
  </si>
  <si>
    <t>ERTHROMYCIN ESTOLATE</t>
  </si>
  <si>
    <t>CHLOROQUINE PHOSPHATE USP</t>
  </si>
  <si>
    <t>FACILITY FOR BULK DRUG PRODUCTION IN INDORE INDIA</t>
  </si>
  <si>
    <t>PROBENECID USP</t>
  </si>
  <si>
    <t>PYRANTEL TARTRATE</t>
  </si>
  <si>
    <t>FUROSEMIDE USP</t>
  </si>
  <si>
    <t>FLUMEQUINE</t>
  </si>
  <si>
    <t>IBD-IV MANUFACTURING FACILITY IN RATLAM, INDIA</t>
  </si>
  <si>
    <t>ATENOLOL USP</t>
  </si>
  <si>
    <t>TRICLOSAN</t>
  </si>
  <si>
    <t>PROPRANOLOL HYDROCHLORIDE USP</t>
  </si>
  <si>
    <t>LOSARTAN POTASSIUM</t>
  </si>
  <si>
    <t>PENTOXIFYLLINE</t>
  </si>
  <si>
    <t>LOSARTAN POTASSIUM USP (PROCESS II)</t>
  </si>
  <si>
    <t>NABUMETONE</t>
  </si>
  <si>
    <t>BALSALAZIDE DISODIUM DIHYDRATE</t>
  </si>
  <si>
    <t xml:space="preserve">CHLORTHALIDONE USP </t>
  </si>
  <si>
    <t>LISINOPRIL</t>
  </si>
  <si>
    <t>HYDROCHLOROTHIAZIDE USP, PROCESS II</t>
  </si>
  <si>
    <t>METOPROLOL SUCCINATE USP (PROCESS-II)</t>
  </si>
  <si>
    <t>BENDROFLUMETHIAZIDE USP</t>
  </si>
  <si>
    <t>METFORMIN HYDROCHLORIDE USP (PROCESS-II)</t>
  </si>
  <si>
    <t>NABUMETONE USP, PROCESS II</t>
  </si>
  <si>
    <t>METHYLPHENIDATE HYDROCHLORIDE USP</t>
  </si>
  <si>
    <t>ONDANSETRON HYDROCHLORIDE USP</t>
  </si>
  <si>
    <t>CLOPIDOGREL BISULFATE USP FORM 1</t>
  </si>
  <si>
    <t>CETIRIZINE HYDROCHLORIDE USP</t>
  </si>
  <si>
    <t xml:space="preserve">PAROXETINE HYDROCHLORIDE </t>
  </si>
  <si>
    <t>QUETIAPINE HEMIFUMARATE</t>
  </si>
  <si>
    <t>CLOPIDOGREL BISULFATE (FORM 1) USP (PROCESS-II)</t>
  </si>
  <si>
    <t>METOPROLOL TARTRATE USP (PROCESS III)</t>
  </si>
  <si>
    <t>ETODOLAC</t>
  </si>
  <si>
    <t>PROGUANIL HYDROCHLORIDE USP</t>
  </si>
  <si>
    <t>ALLOPURINOL USP</t>
  </si>
  <si>
    <t>CILOSTAZOL USP</t>
  </si>
  <si>
    <t>INDAPAMIDE USP</t>
  </si>
  <si>
    <t>WARFARIN SODIUM USP</t>
  </si>
  <si>
    <t>AMODIAQUINE HYDROCHLORIDE USP</t>
  </si>
  <si>
    <t>Losartan Potassium USP (LB5 Process)</t>
  </si>
  <si>
    <t>PERINDOPRIL TERT-BUTYLAMINE PH EUR</t>
  </si>
  <si>
    <t>MESALAMINE USP (PROCESS II)</t>
  </si>
  <si>
    <t>PYRIMETHAMINE USP</t>
  </si>
  <si>
    <t>SULFADOXINE</t>
  </si>
  <si>
    <t>HYDROXYZINE HYDROCHLORIDE USP</t>
  </si>
  <si>
    <t>RISEDRONATE SODIUM HEMI-PENTAHYDRATE USP</t>
  </si>
  <si>
    <t>BISOPROLOL FUMARATE USP</t>
  </si>
  <si>
    <t>TRAMADOL HYDROCHLORIDE (YT3 PROCESS)</t>
  </si>
  <si>
    <t>CLOPIDOGREL BISULFATE USP (XC4 PROCESS)</t>
  </si>
  <si>
    <t>FLUCONAZOLE USP (G3 PROCESS)</t>
  </si>
  <si>
    <t>RITALINIC ACID</t>
  </si>
  <si>
    <t>ETODOLAC USP (ED6 PROCESS)</t>
  </si>
  <si>
    <t>TRIAMTERENE USP</t>
  </si>
  <si>
    <t>PRIMAQUINE PHOSPHATE USP</t>
  </si>
  <si>
    <t>CETIRIZINE HYDROCHLORIDE USP (CZ5 PROCESS)</t>
  </si>
  <si>
    <t>BISOPROLOL FUMARATE USP (PROCESS II)</t>
  </si>
  <si>
    <t>PROMETHAZINE HYDROCHLORIDE USP</t>
  </si>
  <si>
    <t>MESALAMINE USP (MZ3 PROCESS)</t>
  </si>
  <si>
    <t>MIDODRINE HYDROCHLORIDE USP</t>
  </si>
  <si>
    <t>ETODOLAC USP (ED7 PROCESS)</t>
  </si>
  <si>
    <t>CHLORTHALIDONE USP (CT6 PROCESS)</t>
  </si>
  <si>
    <t xml:space="preserve">VALSARTAN USP </t>
  </si>
  <si>
    <t>DIVIS LABORATORIES LTD</t>
  </si>
  <si>
    <t>NAPROXEN USP</t>
  </si>
  <si>
    <t>NAPROXEN SODIUM USP</t>
  </si>
  <si>
    <t>KETOROLAC ACID</t>
  </si>
  <si>
    <t>A WINGS</t>
  </si>
  <si>
    <t xml:space="preserve">B WINGS </t>
  </si>
  <si>
    <t xml:space="preserve">DILTIAZEM HYDROCHLORIDE USP </t>
  </si>
  <si>
    <t xml:space="preserve">NABUMETONE USP </t>
  </si>
  <si>
    <t>5-PHENYLHYDANTOIN</t>
  </si>
  <si>
    <t>SULPHAZINE</t>
  </si>
  <si>
    <t xml:space="preserve">LEVETIRACETAM </t>
  </si>
  <si>
    <t>METHYLDOPA USP</t>
  </si>
  <si>
    <t xml:space="preserve">CARBIDOPA USP </t>
  </si>
  <si>
    <t>LEVODOPA USP</t>
  </si>
  <si>
    <t xml:space="preserve">IOPAMIDOL USP </t>
  </si>
  <si>
    <t>VERAPAMIL HYDROCHLORIDE USP</t>
  </si>
  <si>
    <t>FOSPHENYTOIN SODIUM USP</t>
  </si>
  <si>
    <t>RISEDRONATE SODIUM</t>
  </si>
  <si>
    <t>GABAPENTIN  USP</t>
  </si>
  <si>
    <t>SIBUTRAMINE HYDROCHLORIDE MONOHYDRATE</t>
  </si>
  <si>
    <t>TPE ALCOHOL</t>
  </si>
  <si>
    <t>BOC COR SUCCINATE (INTERMEDIATE)</t>
  </si>
  <si>
    <t>TRIPEPTIDE, DRUG INTERMEDIATE</t>
  </si>
  <si>
    <t>Topiramate</t>
  </si>
  <si>
    <t>VIGABATRIN</t>
  </si>
  <si>
    <t>KETOENAMINE</t>
  </si>
  <si>
    <t>DEXTROMETHORPHAN BASE USP</t>
  </si>
  <si>
    <t xml:space="preserve">VENLAFAXINE HCL </t>
  </si>
  <si>
    <t>SUMATRIPTAN SUCCINATE AND SUMATRIPTAN</t>
  </si>
  <si>
    <t>2-4-WING A ESTER</t>
  </si>
  <si>
    <t>TRITYL LOSARTAN</t>
  </si>
  <si>
    <t>TELMISARTAN, USP</t>
  </si>
  <si>
    <t xml:space="preserve">IRBESARTAN USP </t>
  </si>
  <si>
    <t>VALACYCLOVIR HYDROCHLORIDE USP (HYDROUS FORM)</t>
  </si>
  <si>
    <t>LEVETIRACETAM (PROCESS B)</t>
  </si>
  <si>
    <t>PREGABALIN (ALTERNATIVE PROCESS)</t>
  </si>
  <si>
    <t>FACILITY LOCATED IN ANDRHA PRADESH, INDIA</t>
  </si>
  <si>
    <t>NATCO PHARMA LTD</t>
  </si>
  <si>
    <t>FLUOXETINE HYDROCHLORIDE</t>
  </si>
  <si>
    <t>NAPROXEN, USP</t>
  </si>
  <si>
    <t>DILTIAZEM HYDROCHLORIDE, USP</t>
  </si>
  <si>
    <t xml:space="preserve">ECT-12003 (S-CITALOPRAM OXALATE) </t>
  </si>
  <si>
    <t xml:space="preserve">CITALOPRAM HYDROBROMIDE </t>
  </si>
  <si>
    <t>ONDANSETRON HYDROCHLORIDE</t>
  </si>
  <si>
    <t xml:space="preserve">SUMATRIPTAN </t>
  </si>
  <si>
    <t>IMATINIB MESYLATE (ALPHA 2-FORM)</t>
  </si>
  <si>
    <t>ONDANSETRON HYDROCHLORIDE (INJECTABLE GRADE)</t>
  </si>
  <si>
    <t>GRANISETRON HYDROCHLORIDE (INJECTABLE GRADE)</t>
  </si>
  <si>
    <t>SUMATRIPTAN SUCCINATE (INJECTABLE GRADE)</t>
  </si>
  <si>
    <t>Tolterodine Tartrate</t>
  </si>
  <si>
    <t>OMEPRAZOLE</t>
  </si>
  <si>
    <t>PANTOPRAZOLE SODIUM SESQUIHYDRATE</t>
  </si>
  <si>
    <t>LANTHANUM CARBONATE DIHYDRATE</t>
  </si>
  <si>
    <t>TRIHEXYPHENIDYL HYDROCHLORIDE</t>
  </si>
  <si>
    <t>RIZATRIPTAN BENZOATE (ROUTE - 2; PRODUCT CODE: RTB)</t>
  </si>
  <si>
    <t>LETROZOLE (LER)</t>
  </si>
  <si>
    <t>LANSOPRAZOLE</t>
  </si>
  <si>
    <t>IBANDRONATE SODIUM MONOHYDRATE (INJECTABLE GRADE)</t>
  </si>
  <si>
    <t xml:space="preserve">EVEROLIMUS  </t>
  </si>
  <si>
    <t xml:space="preserve">DIMETHYL FUMARATE   </t>
  </si>
  <si>
    <t xml:space="preserve">POMALIDOMIDE  </t>
  </si>
  <si>
    <t>THIOTEPA</t>
  </si>
  <si>
    <t>IBRUTINIB (IBN)</t>
  </si>
  <si>
    <t>CHLOROQUINE PHOSPHATE</t>
  </si>
  <si>
    <t xml:space="preserve">SUGAMMADEX SODIUM </t>
  </si>
  <si>
    <t>TRIFLURIDINE</t>
  </si>
  <si>
    <t xml:space="preserve">CARMUSTINE </t>
  </si>
  <si>
    <t>2017- 2020</t>
  </si>
  <si>
    <t>Relevant link</t>
  </si>
  <si>
    <t>https://health.economictimes.indiatimes.com/news/pharma/alembic-pharma-gets-usfda-nod-for-oseltamivir-phosphate-capsules/69938391</t>
  </si>
  <si>
    <t>https://www.livemint.com/companies/news/lupin-gets-usfda-nod-to-market-its-cholesterol-lowering-drug-atorvastatin-1551966152619.html</t>
  </si>
  <si>
    <t>http://www.pharmabiz.com/NewsDetails.aspx?aid=120934&amp;sid=2</t>
  </si>
  <si>
    <t>Macitentan</t>
  </si>
  <si>
    <t>For NDA Gilead - Sovaldi- NATCO announces USFDA filing for Sofosbuvir tablets, 400 mg</t>
  </si>
  <si>
    <t>??</t>
  </si>
  <si>
    <t>https://www.lupin.com/US/lupin-receives-fda-approval-for-generic-hydroxychloroquine-sulfate-tablets-usp-200-mg.htm</t>
  </si>
  <si>
    <t>NDA Invokana - https://johnsonandjohnson.gcs-web.com/static-files/131c3c9f-7165-4e11-a635-67981eeb1200</t>
  </si>
  <si>
    <t>https://economictimes.indiatimes.com/industry/healthcare/biotech/pharmaceuticals/glenmark-pharma-gets-usfda-nod-for-diabetes-management-drug/articleshow/72235821.cms?from=mdr</t>
  </si>
  <si>
    <t>https://www.indiainfoline.com/article/news-top-story/alembic-pharma-gets-approval-for-bimatoprost-ophthalmic-solution-119041500033_1.html</t>
  </si>
  <si>
    <t>https://www.chaindrugreview.com/aurobindo-gets-fda-approval-for-montelukast-sodium-oral-granules/</t>
  </si>
  <si>
    <t>https://www.moneycontrol.com/news/business/companies/sun-pharma-gets-usfda-nod-for-specialty-eye-drug-xelpros-2949461.html</t>
  </si>
  <si>
    <t>https://www.biospace.com/article/releases/hi-tech-pharmacall-receives-tentative-approval-for-brimonidine-tartrate-with-timolol-maleate-ophthalmic-solution-/</t>
  </si>
  <si>
    <t>2009-2016</t>
  </si>
  <si>
    <t>Jardiance / https://www.expresspharma.in/drug-approvals/lupin-gets-tentative-approval-from-us-fda-for-empagliflozin-tablets/</t>
  </si>
  <si>
    <t>No of DMF players</t>
  </si>
  <si>
    <t>Innovator molecule</t>
  </si>
  <si>
    <t>Innovator</t>
  </si>
  <si>
    <t>Expiry</t>
  </si>
  <si>
    <t>Donald's Report estimate (20115)</t>
  </si>
  <si>
    <t>MO estimate (report attached-2017)</t>
  </si>
  <si>
    <t>Other sources</t>
  </si>
  <si>
    <t>Final estimate</t>
  </si>
  <si>
    <t>Therapy</t>
  </si>
  <si>
    <t>2015 Value $ mn</t>
  </si>
  <si>
    <t>2015-2021 CAGR</t>
  </si>
  <si>
    <t>CY 21 estimated</t>
  </si>
  <si>
    <t>Motilal Oswal estimate (2017)</t>
  </si>
  <si>
    <t>Value calculated based on formulation size*10%</t>
  </si>
  <si>
    <t>Relevant links from net</t>
  </si>
  <si>
    <t>Players with DMF Filings</t>
  </si>
  <si>
    <t>NA</t>
  </si>
  <si>
    <t>https://www.indiainfoline.com/article/news-top-story/shilpa-medicare-gets-usfda-nod-for-erlotinib-tablets-stock-rises-2-119110600497_1.html 
https://www.pharmacytimes.com/news/mylan-launches-erlotinib-hydrochloride-tablets-for-metastatic-nsclc-pancreatic-cancer
https://www.pharmacytimes.com/news/mylan-launches-erlotinib-hydrochloride-tablets-for-metastatic-nsclc-pancreatic-cancer
https://www.pharmacytimes.com/news/mylan-launches-erlotinib-hydrochloride-tablets-for-metastatic-nsclc-pancreatic-cancer</t>
  </si>
  <si>
    <t>https://www.pharmacytimes.com/news/mylan-launches-erlotinib-hydrochloride-tablets-for-metastatic-nsclc-pancreatic-cancer</t>
  </si>
  <si>
    <t>Tarceva</t>
  </si>
  <si>
    <t>OSI Pharmaceuticals</t>
  </si>
  <si>
    <t>TEVA PHARMACEUTICAL INDUSTRIES LTD</t>
  </si>
  <si>
    <t>RELIANCE LIFE SCIENCES PVT LTD</t>
  </si>
  <si>
    <t>HETERO LABS LTD</t>
  </si>
  <si>
    <t>SICHUAN XIELI PHARMACEUTICAL CO LTD</t>
  </si>
  <si>
    <t>APOTEX PHARMACHEM INC</t>
  </si>
  <si>
    <t>MSN LABORATORIES PRIVATE LTD</t>
  </si>
  <si>
    <t>ASYMCHEM LIFE SCIENCE TIANJIN CO LTD</t>
  </si>
  <si>
    <t>HIKMA PHARMACEUTICALS PLC</t>
  </si>
  <si>
    <t>CAMBREX CHARLES CITY INC</t>
  </si>
  <si>
    <t>INTAS PHARMACEUTICALS LTD</t>
  </si>
  <si>
    <t>FIS FABBRICA ITALIANA SINTETICI SPA</t>
  </si>
  <si>
    <t>ACEBRIGHT INDIA PHARMA PRIVATE LTD</t>
  </si>
  <si>
    <t>https://www.drreddys.com/media/904266/press-release_imatinib-mesylate.pdf</t>
  </si>
  <si>
    <t>Gleevec</t>
  </si>
  <si>
    <t>Novartis</t>
  </si>
  <si>
    <t>Expired</t>
  </si>
  <si>
    <t>ZHEJIANG JIUZHOU PHARMACEUTICAL CO LTD</t>
  </si>
  <si>
    <t>TAI HENG INDUSTRY CO LTD</t>
  </si>
  <si>
    <t>SHANDONG ANXIN PHARMACEUTICAL CO LTD</t>
  </si>
  <si>
    <t>CADILA HEALTHCARE LTD</t>
  </si>
  <si>
    <t>Repetitive</t>
  </si>
  <si>
    <t>https://economictimes.indiatimes.com/markets/stocks/news/shilpa-medicare-gets-usfda-nod-for-cancer-drug/articleshow/69371582.cms
https://www.drreddys.com/media/press-releases/nov24-2014.html</t>
  </si>
  <si>
    <t>taxotere</t>
  </si>
  <si>
    <t>Sanofi</t>
  </si>
  <si>
    <t>POLYMED THERAPEUTICS INC</t>
  </si>
  <si>
    <t>BIOVECTRA INC</t>
  </si>
  <si>
    <t>HUBEI HAOSUN PHARMACEUTICAL CO LTD</t>
  </si>
  <si>
    <t>CENWAY PHARMACEUTICALS CO LTD</t>
  </si>
  <si>
    <t>INDENA SPA</t>
  </si>
  <si>
    <t>JIANGSU HENGRUI MEDICINE CO LTD</t>
  </si>
  <si>
    <t>PHYTON BIOTECH LLC</t>
  </si>
  <si>
    <t>FRESENIUS KABI ONCOLOGY LTD</t>
  </si>
  <si>
    <t>FUJIAN SOUTH PHARMACEUTICAL CO LTD</t>
  </si>
  <si>
    <t>QILU PHARMACEUTICAL CO LTD</t>
  </si>
  <si>
    <t>SAMYANG BIOPHARMACEUTICALS CORP</t>
  </si>
  <si>
    <t>MAC CHEM PRODUCTS INDIA PVT LTD</t>
  </si>
  <si>
    <t>YUNG SHIN PHARMACEUTICAL INDUSTRIAL CO LTD</t>
  </si>
  <si>
    <t>ZHEJIANG HISUN PHARMACEUTICAL CO LTD</t>
  </si>
  <si>
    <t>EMCURE PHARMACEUTICALS LTD</t>
  </si>
  <si>
    <t>HAINAN YEW PHARMACEUTICAL CO LTD</t>
  </si>
  <si>
    <t>https://apnews.com/8e49b12fb2804ba68e9b93a2f1c0c5e3</t>
  </si>
  <si>
    <t>Alimta</t>
  </si>
  <si>
    <t>Eli Lilly</t>
  </si>
  <si>
    <t>Not expired May 2022</t>
  </si>
  <si>
    <t>SHANDONG ANHONG PHARMACEUTICAL CO LTD</t>
  </si>
  <si>
    <t>CHEMWERTH INC</t>
  </si>
  <si>
    <t>GLAND CHEMICALS PRIVATE LTD</t>
  </si>
  <si>
    <t>SUZHOU LIXIN PHARMACEUTICAL CO LTD</t>
  </si>
  <si>
    <t>JIANGSU HANSOH PHARMACEUTICAL GROUP CO LTD</t>
  </si>
  <si>
    <t>ITF CHEMICAL LTDA</t>
  </si>
  <si>
    <t>WUHAN CALMLAND PHARMACEUTICALS CO LTD</t>
  </si>
  <si>
    <t>https://www.drreddys.com/media/press-releases/jul28_2011.html</t>
  </si>
  <si>
    <t>Gemzar</t>
  </si>
  <si>
    <t>ARCH PHARMALABS LTD</t>
  </si>
  <si>
    <t>YANGTZE RIVER PHARMACEUTICAL GROUP JIANGSU HAICI BIOLOGICAL PHARMACEUTICAL CO LTD</t>
  </si>
  <si>
    <t>https://www.annualreports.com/HostedData/AnnualReports/PDF/NYSE_SNY_2019.pdf</t>
  </si>
  <si>
    <t>Eloxatin</t>
  </si>
  <si>
    <t>TANAKA KIKINZOKU KOGYO</t>
  </si>
  <si>
    <t>JOHNSON MATTHEY INC</t>
  </si>
  <si>
    <t>PLIVA-LACHEMA AS</t>
  </si>
  <si>
    <t>HERAEUS DEUTSCHLAND GMBH AND CO KG</t>
  </si>
  <si>
    <t>HOSPIRA INC</t>
  </si>
  <si>
    <t>VUAB PHARMA AS</t>
  </si>
  <si>
    <t>UMICORE ARGENTINA SA</t>
  </si>
  <si>
    <t>KUNMING GUIYAN PHARMACEUTICAL CO LTD</t>
  </si>
  <si>
    <t>Camptosar</t>
  </si>
  <si>
    <t>Pfizer</t>
  </si>
  <si>
    <t>Expires in Oct/Nov 2020</t>
  </si>
  <si>
    <t>FERMION OY</t>
  </si>
  <si>
    <t>OLON SPA</t>
  </si>
  <si>
    <t>AVRA LABORATORIES PRIVATE LTD</t>
  </si>
  <si>
    <t xml:space="preserve">https://www.hikma.com/newsroom/article-i3690-hikma-launches-cisplatin-injection/
</t>
  </si>
  <si>
    <t>STREM CHEMICALS INC</t>
  </si>
  <si>
    <t>TEVA PHARMACEUTICALS INDUSTRIES LTD</t>
  </si>
  <si>
    <t>d</t>
  </si>
  <si>
    <t>Abbvie(abbott)</t>
  </si>
  <si>
    <t>Kaletra Sales $238m(2019)</t>
  </si>
  <si>
    <t>http://www.koreabiomed.com/news/articleView.html?idxno=7831
https://www.lexology.com/library/detail.aspx?g=b0defd2f-dba7-4769-ae5b-f938c0430db3</t>
  </si>
  <si>
    <t>VIIV Healthcare</t>
  </si>
  <si>
    <t>Expiry in 2024  - Abvie gave up the global patent of the drug to widen access to the drug amid the COVID-19 pandemic in March 20.</t>
  </si>
  <si>
    <t>Emcure</t>
  </si>
  <si>
    <t>etc</t>
  </si>
  <si>
    <t>https://www.gsk.com/media/6064/q2-2020-results-announcement.pdf</t>
  </si>
  <si>
    <t>Jetero</t>
  </si>
  <si>
    <t>Solara</t>
  </si>
  <si>
    <t>Tyche</t>
  </si>
  <si>
    <t>Zhejiang</t>
  </si>
  <si>
    <t>Gilead</t>
  </si>
  <si>
    <t>https://www.fiercepharma.com/marketing/gilead-s-converting-truvada-prep-users-to-descovy-faster-than-expected-analyst</t>
  </si>
  <si>
    <t>Biktarvy $1.7bn sales in Q1'20</t>
  </si>
  <si>
    <t>Descovy $458m sales in Q1'20</t>
  </si>
  <si>
    <t>Odefsey $409m sales in Q1'20</t>
  </si>
  <si>
    <t>Symtuza $112m sales in Q1'20</t>
  </si>
  <si>
    <t>Slide 38 http://investors.gilead.com/static-files/af4599eb-4fb8-4cf7-96a1-38caf477e9b4</t>
  </si>
  <si>
    <t>https://patents.google.com/patent/WO2017037608A1/en</t>
  </si>
  <si>
    <t>2020-2032</t>
  </si>
  <si>
    <t>2021-2036</t>
  </si>
  <si>
    <t>2021-2032</t>
  </si>
  <si>
    <t>Olon USA</t>
  </si>
  <si>
    <t>Triumeq $750m Q2 CY 20</t>
  </si>
  <si>
    <t>GSK</t>
  </si>
  <si>
    <t>Atripla 2019 Sales $500m</t>
  </si>
  <si>
    <t>https://www.fiercepharma.com/special-report/atripla-top-losses-exclusivity-2020</t>
  </si>
  <si>
    <t>Epzicom annual $75m</t>
  </si>
  <si>
    <t>Trizivir~small</t>
  </si>
  <si>
    <t>Ziagen ~small</t>
  </si>
  <si>
    <t>Generic sales - could not find</t>
  </si>
  <si>
    <t>SMS Pharma</t>
  </si>
  <si>
    <t>Vivin drugs</t>
  </si>
  <si>
    <t>Repeat</t>
  </si>
  <si>
    <t>JnJ</t>
  </si>
  <si>
    <t>Truvada $2bn 2019 declining 1.3-1.5bn</t>
  </si>
  <si>
    <t>bristol myres</t>
  </si>
  <si>
    <t>symfi ~ small</t>
  </si>
  <si>
    <t>jnj</t>
  </si>
  <si>
    <t>Bristol</t>
  </si>
  <si>
    <t>Prezcobix</t>
  </si>
  <si>
    <t>https://drugstorenews.com/news/rising-pharmaceuticals-launches-generic-sustiva</t>
  </si>
  <si>
    <t>sustiva $4m</t>
  </si>
  <si>
    <t>Complera 282m (declining)</t>
  </si>
  <si>
    <t>https://www.gilead.com/news-and-press/press-room/press-releases/2019/2/gilead-sciences-announces-fourth-quarter-and-full-year-2018-financial-results</t>
  </si>
  <si>
    <t>https://www.gilead.com/news-and-press/press-room/press-releases/2020/4/gilead-sciences-announces-first-quarter-2020-financial-results</t>
  </si>
  <si>
    <t>Descovy $1.4bn</t>
  </si>
  <si>
    <t>Genvoya $2.4 bn</t>
  </si>
  <si>
    <t>Odefsey $1.0bn</t>
  </si>
  <si>
    <t>Stribild $125m</t>
  </si>
  <si>
    <t>Truvada $2bn 2019, $400mQ1'20</t>
  </si>
  <si>
    <t>https://www.sec.gov/Archives/edgar/data/882095/000088209517000006/a2016form10-k.htm</t>
  </si>
  <si>
    <t>Symtuza $300m</t>
  </si>
  <si>
    <t>https://www.bloomberg.com/press-releases/2020-02-04/gilead-sciences-announces-fourth-quarter-and-full-year-2019-financial-results</t>
  </si>
  <si>
    <t>Emtriva~small</t>
  </si>
  <si>
    <t>Viread</t>
  </si>
  <si>
    <t>MSD Merck</t>
  </si>
  <si>
    <t>Delstrigo $300m</t>
  </si>
  <si>
    <t>https://www.globaldata.com/merck-co-can-expect-strong-sales-doravirine-based-drugs-double-approval-not-blockbuster-status-says-globaldata/#:~:text=Of%20the%20two%20drugs%2C%20the,M%20in%202025%20for%20Pifeltro.</t>
  </si>
  <si>
    <t>Merck</t>
  </si>
  <si>
    <t>Juluca $ 600m</t>
  </si>
  <si>
    <t>Dovato $350m</t>
  </si>
  <si>
    <t>Epzicom ~ small</t>
  </si>
  <si>
    <t>Evotas ~small</t>
  </si>
  <si>
    <t>Reyataz ~small, declining</t>
  </si>
  <si>
    <t>Jannsen</t>
  </si>
  <si>
    <t>https://www.annualreports.com/HostedData/AnnualReports/PDF/NYSE_JNJ_2019.pdf</t>
  </si>
  <si>
    <t>Edurant $860m</t>
  </si>
  <si>
    <t xml:space="preserve">ZHEJIANG </t>
  </si>
  <si>
    <t>cipla</t>
  </si>
  <si>
    <t>aurobindo</t>
  </si>
  <si>
    <t>hetero</t>
  </si>
  <si>
    <t>lupin</t>
  </si>
  <si>
    <t>Adare</t>
  </si>
  <si>
    <t>emcure</t>
  </si>
  <si>
    <t>Arene</t>
  </si>
  <si>
    <t>Sun Ph</t>
  </si>
  <si>
    <t>Jannssen</t>
  </si>
  <si>
    <t>Janssen</t>
  </si>
  <si>
    <t>Aurobndo</t>
  </si>
  <si>
    <t xml:space="preserve">SHANGHAI DESANO </t>
  </si>
  <si>
    <t>Cimduo ??</t>
  </si>
  <si>
    <t>Temixys ??</t>
  </si>
  <si>
    <t>Complera $282m (declining)</t>
  </si>
  <si>
    <t>small</t>
  </si>
  <si>
    <t>Cimduo?</t>
  </si>
  <si>
    <t>Combivir</t>
  </si>
  <si>
    <t>Dutrebis ?</t>
  </si>
  <si>
    <t>Prezista $2bn</t>
  </si>
  <si>
    <t>https://www.fiercepharma.com/special-report/biktarvy-top-10-drugs-by-sales-increase-2020</t>
  </si>
  <si>
    <t>10+</t>
  </si>
  <si>
    <t>9+</t>
  </si>
  <si>
    <t>8+</t>
  </si>
  <si>
    <t>11+</t>
  </si>
  <si>
    <t>7+</t>
  </si>
  <si>
    <t xml:space="preserve">Tivicay $500m in Q2'20, Tivicay PD </t>
  </si>
  <si>
    <t>2022-27</t>
  </si>
  <si>
    <t>20+</t>
  </si>
  <si>
    <t>Discontinued</t>
  </si>
  <si>
    <t xml:space="preserve">Jardiance/Boehringer's Glyxambi </t>
  </si>
  <si>
    <t>Boehringer Ingelheim Pharmaceuticals, Inc</t>
  </si>
  <si>
    <t>2023-2034</t>
  </si>
  <si>
    <t>Esbriet</t>
  </si>
  <si>
    <t>2029-2037</t>
  </si>
  <si>
    <t>GENENTECH INC</t>
  </si>
  <si>
    <t>https://www.cipla.com/press-releases-statements/invagen-cipla-subsidiary-receives-final-approval-generic-version-pfizers
https://www.industryarc.com/Research/Pregabalin-Market-Research-501796</t>
  </si>
  <si>
    <t>Entresto</t>
  </si>
  <si>
    <t>https://www.novartis.com/sites/www.novartis.com/files/q2-2020-investor-presentation.pdf</t>
  </si>
  <si>
    <t>2027</t>
  </si>
  <si>
    <t>Sovaldi</t>
  </si>
  <si>
    <t>2034</t>
  </si>
  <si>
    <t xml:space="preserve">Actelion Pharma Ltd </t>
  </si>
  <si>
    <t>2022</t>
  </si>
  <si>
    <t>Invokana</t>
  </si>
  <si>
    <t>Janssen Pharms</t>
  </si>
  <si>
    <t>2025-27</t>
  </si>
  <si>
    <t>Lamivudine API (3TC)</t>
  </si>
  <si>
    <t>DTG API</t>
  </si>
  <si>
    <t>EFV API</t>
  </si>
  <si>
    <t>TDF API</t>
  </si>
  <si>
    <t>2021 demand growth estimate</t>
  </si>
  <si>
    <t>Demand in MTs</t>
  </si>
  <si>
    <t>Price in $/kg</t>
  </si>
  <si>
    <t>API name</t>
  </si>
  <si>
    <t>Demand from non patented molcules</t>
  </si>
  <si>
    <t>Total size $ mn</t>
  </si>
  <si>
    <t>For API demand from non patented molecules see Row 69</t>
  </si>
  <si>
    <t>$ mn</t>
  </si>
  <si>
    <t>API size $ 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</si>
</sst>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m\/d\/yyyy"/>
    <numFmt numFmtId="165" formatCode="_ * #,##0_ ;_ * \-#,##0_ ;_ * &quot;-&quot;??_ ;_ @_ "/>
    <numFmt numFmtId="166" formatCode="[$-F800]dddd\,\ mmmm\ dd\,\ yyyy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</font>
    <font>
      <b/>
      <sz val="10"/>
      <name val="Calibri"/>
      <family val="2"/>
      <scheme val="minor"/>
    </font>
    <font>
      <b/>
      <sz val="8"/>
      <color theme="1"/>
      <name val="Arial"/>
      <family val="2"/>
    </font>
    <font>
      <u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u/>
      <sz val="9"/>
      <color theme="10"/>
      <name val="Arial"/>
      <family val="2"/>
    </font>
    <font>
      <b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2">
    <xf numFmtId="0" fontId="0" fillId="0" borderId="0" xfId="0"/>
    <xf numFmtId="49" fontId="3" fillId="0" borderId="1" xfId="0" applyNumberFormat="1" applyFont="1" applyBorder="1" applyAlignment="1">
      <alignment horizontal="left" wrapText="1"/>
    </xf>
    <xf numFmtId="164" fontId="3" fillId="0" borderId="1" xfId="0" applyNumberFormat="1" applyFont="1" applyBorder="1" applyAlignment="1">
      <alignment horizontal="left" wrapText="1"/>
    </xf>
    <xf numFmtId="14" fontId="4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4" fontId="4" fillId="0" borderId="2" xfId="0" applyNumberFormat="1" applyFont="1" applyFill="1" applyBorder="1" applyAlignment="1">
      <alignment horizontal="left" wrapText="1"/>
    </xf>
    <xf numFmtId="49" fontId="3" fillId="0" borderId="2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left" wrapText="1"/>
    </xf>
    <xf numFmtId="0" fontId="0" fillId="0" borderId="1" xfId="0" applyBorder="1"/>
    <xf numFmtId="0" fontId="2" fillId="0" borderId="0" xfId="0" applyFont="1"/>
    <xf numFmtId="0" fontId="5" fillId="0" borderId="0" xfId="2"/>
    <xf numFmtId="49" fontId="3" fillId="2" borderId="1" xfId="0" applyNumberFormat="1" applyFont="1" applyFill="1" applyBorder="1" applyAlignment="1">
      <alignment horizontal="left" wrapText="1"/>
    </xf>
    <xf numFmtId="0" fontId="0" fillId="0" borderId="0" xfId="0" applyFont="1"/>
    <xf numFmtId="0" fontId="8" fillId="0" borderId="3" xfId="0" applyFont="1" applyBorder="1" applyAlignment="1">
      <alignment horizontal="right" wrapText="1"/>
    </xf>
    <xf numFmtId="10" fontId="8" fillId="0" borderId="3" xfId="0" applyNumberFormat="1" applyFont="1" applyBorder="1" applyAlignment="1">
      <alignment horizontal="right" wrapText="1"/>
    </xf>
    <xf numFmtId="0" fontId="8" fillId="4" borderId="4" xfId="0" applyFont="1" applyFill="1" applyBorder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10" fontId="8" fillId="0" borderId="0" xfId="0" applyNumberFormat="1" applyFont="1" applyBorder="1" applyAlignment="1">
      <alignment horizontal="right" wrapText="1"/>
    </xf>
    <xf numFmtId="0" fontId="8" fillId="4" borderId="0" xfId="0" applyFont="1" applyFill="1" applyBorder="1" applyAlignment="1">
      <alignment horizontal="right" wrapText="1"/>
    </xf>
    <xf numFmtId="0" fontId="15" fillId="0" borderId="0" xfId="0" applyFont="1"/>
    <xf numFmtId="0" fontId="13" fillId="0" borderId="0" xfId="0" applyFont="1"/>
    <xf numFmtId="0" fontId="12" fillId="0" borderId="1" xfId="0" applyFont="1" applyBorder="1"/>
    <xf numFmtId="10" fontId="12" fillId="0" borderId="1" xfId="0" applyNumberFormat="1" applyFont="1" applyBorder="1"/>
    <xf numFmtId="165" fontId="17" fillId="2" borderId="1" xfId="1" applyNumberFormat="1" applyFont="1" applyFill="1" applyBorder="1"/>
    <xf numFmtId="165" fontId="12" fillId="0" borderId="1" xfId="1" applyNumberFormat="1" applyFont="1" applyBorder="1"/>
    <xf numFmtId="14" fontId="16" fillId="0" borderId="1" xfId="0" applyNumberFormat="1" applyFont="1" applyBorder="1" applyAlignment="1">
      <alignment horizontal="left" wrapText="1"/>
    </xf>
    <xf numFmtId="165" fontId="16" fillId="0" borderId="1" xfId="1" applyNumberFormat="1" applyFont="1" applyFill="1" applyBorder="1" applyAlignment="1">
      <alignment horizontal="left" wrapText="1"/>
    </xf>
    <xf numFmtId="165" fontId="16" fillId="0" borderId="1" xfId="1" applyNumberFormat="1" applyFont="1" applyFill="1" applyBorder="1" applyAlignment="1">
      <alignment horizontal="center" wrapText="1"/>
    </xf>
    <xf numFmtId="165" fontId="12" fillId="0" borderId="1" xfId="1" applyNumberFormat="1" applyFont="1" applyFill="1" applyBorder="1"/>
    <xf numFmtId="0" fontId="18" fillId="0" borderId="1" xfId="2" applyFont="1" applyFill="1" applyBorder="1"/>
    <xf numFmtId="166" fontId="3" fillId="0" borderId="1" xfId="0" applyNumberFormat="1" applyFont="1" applyBorder="1" applyAlignment="1">
      <alignment horizontal="left" wrapText="1"/>
    </xf>
    <xf numFmtId="9" fontId="12" fillId="0" borderId="1" xfId="0" applyNumberFormat="1" applyFont="1" applyBorder="1"/>
    <xf numFmtId="0" fontId="18" fillId="0" borderId="1" xfId="2" applyFont="1" applyFill="1" applyBorder="1" applyAlignment="1">
      <alignment wrapText="1"/>
    </xf>
    <xf numFmtId="14" fontId="4" fillId="5" borderId="1" xfId="0" applyNumberFormat="1" applyFont="1" applyFill="1" applyBorder="1" applyAlignment="1">
      <alignment horizontal="left" wrapText="1"/>
    </xf>
    <xf numFmtId="14" fontId="10" fillId="5" borderId="1" xfId="0" applyNumberFormat="1" applyFont="1" applyFill="1" applyBorder="1" applyAlignment="1">
      <alignment horizontal="left" wrapText="1"/>
    </xf>
    <xf numFmtId="14" fontId="9" fillId="5" borderId="1" xfId="0" applyNumberFormat="1" applyFont="1" applyFill="1" applyBorder="1" applyAlignment="1">
      <alignment horizontal="left" wrapText="1"/>
    </xf>
    <xf numFmtId="14" fontId="4" fillId="5" borderId="1" xfId="0" applyNumberFormat="1" applyFont="1" applyFill="1" applyBorder="1" applyAlignment="1">
      <alignment horizontal="center" wrapText="1"/>
    </xf>
    <xf numFmtId="14" fontId="4" fillId="0" borderId="1" xfId="0" applyNumberFormat="1" applyFont="1" applyFill="1" applyBorder="1" applyAlignment="1">
      <alignment horizontal="left" wrapText="1"/>
    </xf>
    <xf numFmtId="17" fontId="0" fillId="0" borderId="1" xfId="0" applyNumberFormat="1" applyBorder="1"/>
    <xf numFmtId="0" fontId="0" fillId="0" borderId="1" xfId="0" applyFont="1" applyBorder="1"/>
    <xf numFmtId="17" fontId="0" fillId="2" borderId="1" xfId="0" applyNumberFormat="1" applyFont="1" applyFill="1" applyBorder="1"/>
    <xf numFmtId="0" fontId="0" fillId="0" borderId="1" xfId="0" applyFont="1" applyFill="1" applyBorder="1"/>
    <xf numFmtId="17" fontId="0" fillId="0" borderId="1" xfId="0" applyNumberFormat="1" applyFont="1" applyFill="1" applyBorder="1"/>
    <xf numFmtId="0" fontId="1" fillId="0" borderId="1" xfId="0" applyFont="1" applyBorder="1"/>
    <xf numFmtId="0" fontId="5" fillId="0" borderId="1" xfId="2" applyBorder="1"/>
    <xf numFmtId="0" fontId="5" fillId="2" borderId="1" xfId="2" applyFill="1" applyBorder="1"/>
    <xf numFmtId="0" fontId="11" fillId="0" borderId="1" xfId="2" applyFont="1" applyBorder="1"/>
    <xf numFmtId="0" fontId="0" fillId="0" borderId="1" xfId="2" applyFont="1" applyBorder="1" applyAlignment="1"/>
    <xf numFmtId="0" fontId="0" fillId="0" borderId="2" xfId="0" applyFill="1" applyBorder="1"/>
    <xf numFmtId="0" fontId="0" fillId="2" borderId="1" xfId="0" applyFill="1" applyBorder="1"/>
    <xf numFmtId="0" fontId="0" fillId="0" borderId="0" xfId="0" applyAlignment="1">
      <alignment horizontal="right"/>
    </xf>
    <xf numFmtId="0" fontId="0" fillId="0" borderId="1" xfId="0" applyFont="1" applyBorder="1" applyAlignment="1"/>
    <xf numFmtId="14" fontId="2" fillId="3" borderId="1" xfId="0" applyNumberFormat="1" applyFont="1" applyFill="1" applyBorder="1" applyAlignment="1">
      <alignment horizontal="left" wrapText="1"/>
    </xf>
    <xf numFmtId="14" fontId="2" fillId="0" borderId="1" xfId="0" applyNumberFormat="1" applyFont="1" applyBorder="1" applyAlignment="1">
      <alignment horizontal="left" wrapText="1"/>
    </xf>
    <xf numFmtId="14" fontId="2" fillId="3" borderId="1" xfId="0" applyNumberFormat="1" applyFont="1" applyFill="1" applyBorder="1" applyAlignment="1">
      <alignment horizontal="right" wrapText="1"/>
    </xf>
    <xf numFmtId="14" fontId="2" fillId="3" borderId="1" xfId="0" applyNumberFormat="1" applyFont="1" applyFill="1" applyBorder="1" applyAlignment="1">
      <alignment horizontal="center" wrapText="1"/>
    </xf>
    <xf numFmtId="49" fontId="0" fillId="0" borderId="1" xfId="0" applyNumberFormat="1" applyFont="1" applyBorder="1" applyAlignment="1">
      <alignment horizontal="left" wrapText="1"/>
    </xf>
    <xf numFmtId="164" fontId="0" fillId="0" borderId="1" xfId="0" applyNumberFormat="1" applyFont="1" applyBorder="1" applyAlignment="1">
      <alignment horizontal="left" wrapText="1"/>
    </xf>
    <xf numFmtId="49" fontId="0" fillId="2" borderId="1" xfId="0" applyNumberFormat="1" applyFont="1" applyFill="1" applyBorder="1" applyAlignment="1">
      <alignment horizontal="left" wrapText="1"/>
    </xf>
    <xf numFmtId="49" fontId="0" fillId="0" borderId="1" xfId="0" applyNumberFormat="1" applyFont="1" applyFill="1" applyBorder="1" applyAlignment="1">
      <alignment horizontal="left" wrapText="1"/>
    </xf>
    <xf numFmtId="165" fontId="0" fillId="0" borderId="1" xfId="1" applyNumberFormat="1" applyFont="1" applyFill="1" applyBorder="1" applyAlignment="1">
      <alignment horizontal="left" wrapText="1"/>
    </xf>
    <xf numFmtId="165" fontId="0" fillId="0" borderId="1" xfId="1" applyNumberFormat="1" applyFont="1" applyFill="1" applyBorder="1" applyAlignment="1">
      <alignment horizontal="right" wrapText="1"/>
    </xf>
    <xf numFmtId="49" fontId="0" fillId="0" borderId="1" xfId="0" quotePrefix="1" applyNumberFormat="1" applyFont="1" applyFill="1" applyBorder="1" applyAlignment="1">
      <alignment horizontal="left" wrapText="1"/>
    </xf>
    <xf numFmtId="0" fontId="0" fillId="0" borderId="1" xfId="0" applyFont="1" applyBorder="1" applyAlignment="1">
      <alignment horizontal="right"/>
    </xf>
    <xf numFmtId="0" fontId="11" fillId="0" borderId="1" xfId="2" applyFont="1" applyBorder="1" applyAlignment="1"/>
    <xf numFmtId="9" fontId="13" fillId="0" borderId="0" xfId="0" applyNumberFormat="1" applyFont="1" applyAlignment="1">
      <alignment horizontal="left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4" fillId="0" borderId="0" xfId="0" applyFont="1"/>
    <xf numFmtId="0" fontId="19" fillId="6" borderId="0" xfId="0" applyFont="1" applyFill="1"/>
    <xf numFmtId="0" fontId="0" fillId="2" borderId="0" xfId="0" applyFill="1"/>
    <xf numFmtId="10" fontId="12" fillId="0" borderId="1" xfId="0" applyNumberFormat="1" applyFont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14" fontId="16" fillId="0" borderId="1" xfId="0" applyNumberFormat="1" applyFont="1" applyBorder="1" applyAlignment="1">
      <alignment horizontal="center" wrapText="1"/>
    </xf>
    <xf numFmtId="0" fontId="11" fillId="0" borderId="1" xfId="2" applyFont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1" xfId="0" applyFont="1" applyBorder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Yachna" refreshedDate="44067.754209143517" createdVersion="6" refreshedVersion="6" minRefreshableVersion="3" recordCount="1557" xr:uid="{70F30ABF-7CAF-458F-AA11-4054F104792E}">
  <cacheSource type="worksheet">
    <worksheetSource ref="A2:G1559" sheet="Base data"/>
  </cacheSource>
  <cacheFields count="7">
    <cacheField name="DMF#" numFmtId="49">
      <sharedItems containsSemiMixedTypes="0" containsString="0" containsNumber="1" containsInteger="1" minValue="240" maxValue="34899"/>
    </cacheField>
    <cacheField name="STATUS" numFmtId="49">
      <sharedItems count="2">
        <s v="A"/>
        <s v="I"/>
      </sharedItems>
    </cacheField>
    <cacheField name="TYPE" numFmtId="49">
      <sharedItems count="3">
        <s v="II"/>
        <s v="V"/>
        <s v="III"/>
      </sharedItems>
    </cacheField>
    <cacheField name="SUBMIT DATE" numFmtId="164">
      <sharedItems containsSemiMixedTypes="0" containsNonDate="0" containsDate="1" containsString="0" minDate="1957-01-11T00:00:00" maxDate="2020-07-01T00:00:00"/>
    </cacheField>
    <cacheField name="HOLDER" numFmtId="49">
      <sharedItems count="15">
        <s v="LAURUS LABS LTD"/>
        <s v="DR REDDYS LABORATORIES LTD"/>
        <s v="AARTI DRUGS LTD"/>
        <s v="ALEMBIC PHARMACEUTICALS LTD"/>
        <s v="NEULAND LABORATORIES LTD"/>
        <s v="AUROBINDO PHARMA LTD"/>
        <s v="CIPLA LTD"/>
        <s v="SHILPA MEDICARE LTD"/>
        <s v="GRANULES INDIA LTD"/>
        <s v="SUN PHARMACEUTICAL INDUSTRIES LTD"/>
        <s v="SUN PHARMACEUTICAL INDUSTRIES INC"/>
        <s v="Jubilant"/>
        <s v="IPCA LABORATORIES PRIVATE LTD"/>
        <s v="DIVIS LABORATORIES LTD"/>
        <s v="NATCO PHARMA LTD"/>
      </sharedItems>
    </cacheField>
    <cacheField name="SUBJECT" numFmtId="0">
      <sharedItems/>
    </cacheField>
    <cacheField name="Year" numFmtId="0">
      <sharedItems containsSemiMixedTypes="0" containsString="0" containsNumber="1" containsInteger="1" minValue="1957" maxValue="2020" count="42">
        <n v="2008"/>
        <n v="2009"/>
        <n v="2010"/>
        <n v="2012"/>
        <n v="2013"/>
        <n v="2014"/>
        <n v="2015"/>
        <n v="2016"/>
        <n v="2017"/>
        <n v="2018"/>
        <n v="2019"/>
        <n v="2020"/>
        <n v="1957"/>
        <n v="1972"/>
        <n v="1978"/>
        <n v="1987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11"/>
        <n v="1993"/>
        <n v="1981"/>
        <n v="1984"/>
        <n v="1985"/>
        <n v="1986"/>
        <n v="1988"/>
        <n v="1989"/>
        <n v="1990"/>
        <n v="1991"/>
        <n v="1994"/>
        <n v="1980"/>
        <n v="199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57">
  <r>
    <n v="21917"/>
    <x v="0"/>
    <x v="0"/>
    <d v="2008-08-29T00:00:00"/>
    <x v="0"/>
    <s v="CISPLATIN USP DRUG SUBSTANCE"/>
    <x v="0"/>
  </r>
  <r>
    <n v="21918"/>
    <x v="0"/>
    <x v="0"/>
    <d v="2008-08-29T00:00:00"/>
    <x v="0"/>
    <s v="CARBOPLATIN USP DRUG SUBSTANCE"/>
    <x v="0"/>
  </r>
  <r>
    <n v="21964"/>
    <x v="0"/>
    <x v="0"/>
    <d v="2008-09-10T00:00:00"/>
    <x v="0"/>
    <s v="EFAVIRENZ USP "/>
    <x v="0"/>
  </r>
  <r>
    <n v="22296"/>
    <x v="0"/>
    <x v="0"/>
    <d v="2008-11-21T00:00:00"/>
    <x v="0"/>
    <s v="IRINOTECAN HYDROCHLORIDE TRIHYDRATE USP "/>
    <x v="0"/>
  </r>
  <r>
    <n v="22387"/>
    <x v="0"/>
    <x v="0"/>
    <d v="2008-12-22T00:00:00"/>
    <x v="0"/>
    <s v="OXALIPLATIN USP "/>
    <x v="0"/>
  </r>
  <r>
    <n v="22510"/>
    <x v="0"/>
    <x v="0"/>
    <d v="2009-01-28T00:00:00"/>
    <x v="0"/>
    <s v="BRIMONIDINE TARTRATE"/>
    <x v="1"/>
  </r>
  <r>
    <n v="22800"/>
    <x v="0"/>
    <x v="0"/>
    <d v="2009-05-16T00:00:00"/>
    <x v="0"/>
    <s v="GEMCITABINE HYDROCHLORIDE USP"/>
    <x v="1"/>
  </r>
  <r>
    <n v="23138"/>
    <x v="0"/>
    <x v="0"/>
    <d v="2009-09-24T00:00:00"/>
    <x v="0"/>
    <s v="DOCETAXEL ANHYDROUS USP"/>
    <x v="1"/>
  </r>
  <r>
    <n v="23539"/>
    <x v="0"/>
    <x v="0"/>
    <d v="2010-02-13T00:00:00"/>
    <x v="0"/>
    <s v="LATANOPROST USP"/>
    <x v="2"/>
  </r>
  <r>
    <n v="23736"/>
    <x v="0"/>
    <x v="0"/>
    <d v="2010-04-16T00:00:00"/>
    <x v="0"/>
    <s v="MONTELUKAST SODIUM USP"/>
    <x v="2"/>
  </r>
  <r>
    <n v="23773"/>
    <x v="0"/>
    <x v="0"/>
    <d v="2010-04-28T00:00:00"/>
    <x v="0"/>
    <s v="EMTRICITABINE"/>
    <x v="2"/>
  </r>
  <r>
    <n v="25903"/>
    <x v="0"/>
    <x v="0"/>
    <d v="2012-03-19T00:00:00"/>
    <x v="0"/>
    <s v="BIMATOPROST"/>
    <x v="3"/>
  </r>
  <r>
    <n v="26242"/>
    <x v="0"/>
    <x v="0"/>
    <d v="2012-07-17T00:00:00"/>
    <x v="0"/>
    <s v="EFAVIRENZ USP (PROCESS-2)"/>
    <x v="3"/>
  </r>
  <r>
    <n v="26431"/>
    <x v="0"/>
    <x v="0"/>
    <d v="2012-09-11T00:00:00"/>
    <x v="0"/>
    <s v="PEMETREXED DISODIUM"/>
    <x v="3"/>
  </r>
  <r>
    <n v="26595"/>
    <x v="0"/>
    <x v="0"/>
    <d v="2012-10-30T00:00:00"/>
    <x v="0"/>
    <s v="DOCETAXEL ANHYDROUS, USP (PROCESS-2)"/>
    <x v="3"/>
  </r>
  <r>
    <n v="26774"/>
    <x v="0"/>
    <x v="0"/>
    <d v="2012-12-19T00:00:00"/>
    <x v="0"/>
    <s v="BORTEZOMIB "/>
    <x v="3"/>
  </r>
  <r>
    <n v="26846"/>
    <x v="0"/>
    <x v="0"/>
    <d v="2013-02-07T00:00:00"/>
    <x v="0"/>
    <s v="AZACITIDINE"/>
    <x v="4"/>
  </r>
  <r>
    <n v="27087"/>
    <x v="0"/>
    <x v="0"/>
    <d v="2013-05-09T00:00:00"/>
    <x v="0"/>
    <s v="TENOFOVIR DISOPROXIL FUMARATE (PROCESS-2)"/>
    <x v="4"/>
  </r>
  <r>
    <n v="27089"/>
    <x v="0"/>
    <x v="0"/>
    <d v="2013-05-09T00:00:00"/>
    <x v="0"/>
    <s v="IMATINIB MESYLATE"/>
    <x v="4"/>
  </r>
  <r>
    <n v="27967"/>
    <x v="0"/>
    <x v="0"/>
    <d v="2014-03-05T00:00:00"/>
    <x v="0"/>
    <s v="THALIDOMIDE USP"/>
    <x v="5"/>
  </r>
  <r>
    <n v="28293"/>
    <x v="0"/>
    <x v="0"/>
    <d v="2014-06-12T00:00:00"/>
    <x v="0"/>
    <s v="CABAZITAXEL"/>
    <x v="5"/>
  </r>
  <r>
    <n v="28818"/>
    <x v="0"/>
    <x v="0"/>
    <d v="2014-12-15T00:00:00"/>
    <x v="0"/>
    <s v="ABACAVIR SULFATE, USP "/>
    <x v="5"/>
  </r>
  <r>
    <n v="29841"/>
    <x v="0"/>
    <x v="0"/>
    <d v="2015-12-08T00:00:00"/>
    <x v="0"/>
    <s v="RILPIVIRINE HYDROCHLORIDE"/>
    <x v="6"/>
  </r>
  <r>
    <n v="30114"/>
    <x v="0"/>
    <x v="0"/>
    <d v="2016-05-04T00:00:00"/>
    <x v="0"/>
    <s v="METFORMIN HYDROCHLORIDE USP"/>
    <x v="7"/>
  </r>
  <r>
    <n v="30115"/>
    <x v="0"/>
    <x v="0"/>
    <d v="2016-03-22T00:00:00"/>
    <x v="0"/>
    <s v="CARFILZOMIB"/>
    <x v="7"/>
  </r>
  <r>
    <n v="30934"/>
    <x v="0"/>
    <x v="0"/>
    <d v="2016-09-29T00:00:00"/>
    <x v="0"/>
    <s v="ATAZANAVIR SULFATE"/>
    <x v="7"/>
  </r>
  <r>
    <n v="30935"/>
    <x v="0"/>
    <x v="0"/>
    <d v="2016-09-28T00:00:00"/>
    <x v="0"/>
    <s v="DOLUTEGRAVIR SODIUM"/>
    <x v="7"/>
  </r>
  <r>
    <n v="31196"/>
    <x v="0"/>
    <x v="0"/>
    <d v="2016-12-30T00:00:00"/>
    <x v="0"/>
    <s v="ENZALUTAMIDE"/>
    <x v="7"/>
  </r>
  <r>
    <n v="31198"/>
    <x v="0"/>
    <x v="0"/>
    <d v="2017-10-24T00:00:00"/>
    <x v="0"/>
    <s v="DARUNAVIR"/>
    <x v="8"/>
  </r>
  <r>
    <n v="31233"/>
    <x v="0"/>
    <x v="0"/>
    <d v="2017-01-22T00:00:00"/>
    <x v="0"/>
    <s v="CANAGLIFLOZIN"/>
    <x v="8"/>
  </r>
  <r>
    <n v="31415"/>
    <x v="0"/>
    <x v="0"/>
    <d v="2017-05-06T00:00:00"/>
    <x v="0"/>
    <s v="PREGABALIN"/>
    <x v="8"/>
  </r>
  <r>
    <n v="31854"/>
    <x v="0"/>
    <x v="0"/>
    <d v="2017-07-07T00:00:00"/>
    <x v="0"/>
    <s v="LAMIVUDINE USP "/>
    <x v="8"/>
  </r>
  <r>
    <n v="31855"/>
    <x v="0"/>
    <x v="0"/>
    <d v="2017-07-05T00:00:00"/>
    <x v="0"/>
    <s v="DOLUTEGRAVIR SODIUM (PROCESS-2)"/>
    <x v="8"/>
  </r>
  <r>
    <n v="31956"/>
    <x v="0"/>
    <x v="0"/>
    <d v="2017-09-08T00:00:00"/>
    <x v="0"/>
    <s v="HYDROXYCHLOROQUINE SULFATE USP"/>
    <x v="8"/>
  </r>
  <r>
    <n v="31957"/>
    <x v="0"/>
    <x v="0"/>
    <d v="2017-09-15T00:00:00"/>
    <x v="0"/>
    <s v="MACITENTAN"/>
    <x v="8"/>
  </r>
  <r>
    <n v="31958"/>
    <x v="0"/>
    <x v="0"/>
    <d v="2017-10-17T00:00:00"/>
    <x v="0"/>
    <s v="TENOFOVIR DISOPROXIL FUMARATE (PROCESS-3)"/>
    <x v="8"/>
  </r>
  <r>
    <n v="32068"/>
    <x v="0"/>
    <x v="0"/>
    <d v="2017-11-10T00:00:00"/>
    <x v="0"/>
    <s v="SOFOSBUVIR"/>
    <x v="8"/>
  </r>
  <r>
    <n v="32214"/>
    <x v="0"/>
    <x v="0"/>
    <d v="2018-07-18T00:00:00"/>
    <x v="0"/>
    <s v="ATORVASTATIN CALCIUM TRIHYDRATE USP"/>
    <x v="9"/>
  </r>
  <r>
    <n v="32633"/>
    <x v="0"/>
    <x v="0"/>
    <d v="2018-03-31T00:00:00"/>
    <x v="0"/>
    <s v="LAMIVUDINE USP (PROCESS 1)"/>
    <x v="9"/>
  </r>
  <r>
    <n v="32739"/>
    <x v="0"/>
    <x v="0"/>
    <d v="2018-05-04T00:00:00"/>
    <x v="0"/>
    <s v="PIRFENIDONE  "/>
    <x v="9"/>
  </r>
  <r>
    <n v="32881"/>
    <x v="0"/>
    <x v="0"/>
    <d v="2018-06-26T00:00:00"/>
    <x v="0"/>
    <s v="EMPAGLIFLOZIN"/>
    <x v="9"/>
  </r>
  <r>
    <n v="33031"/>
    <x v="0"/>
    <x v="0"/>
    <d v="2018-08-30T00:00:00"/>
    <x v="0"/>
    <s v="ABACAVIR SULFATE USP (PROCESS-2)"/>
    <x v="9"/>
  </r>
  <r>
    <n v="33312"/>
    <x v="0"/>
    <x v="0"/>
    <d v="2018-11-16T00:00:00"/>
    <x v="0"/>
    <s v="IMATINIB MESYLATE (PROCESS-2)"/>
    <x v="9"/>
  </r>
  <r>
    <n v="33342"/>
    <x v="0"/>
    <x v="0"/>
    <d v="2019-08-30T00:00:00"/>
    <x v="0"/>
    <s v="RITONAVIR USP"/>
    <x v="10"/>
  </r>
  <r>
    <n v="33541"/>
    <x v="0"/>
    <x v="0"/>
    <d v="2019-02-28T00:00:00"/>
    <x v="0"/>
    <s v="TENOFOVIR ALAFENAMIDE FUMARATE"/>
    <x v="10"/>
  </r>
  <r>
    <n v="33647"/>
    <x v="0"/>
    <x v="0"/>
    <d v="2019-06-07T00:00:00"/>
    <x v="0"/>
    <s v="SACUBITRIL VALSARTAN 3NA COMPLEX"/>
    <x v="10"/>
  </r>
  <r>
    <n v="33767"/>
    <x v="0"/>
    <x v="0"/>
    <d v="2020-01-10T00:00:00"/>
    <x v="0"/>
    <s v="OSELTAMIVIR PHOSPHATE USP"/>
    <x v="11"/>
  </r>
  <r>
    <n v="33768"/>
    <x v="0"/>
    <x v="0"/>
    <d v="2019-04-23T00:00:00"/>
    <x v="0"/>
    <s v="DOLUTEGRAVIR SODIUM (PROCESS-3)"/>
    <x v="10"/>
  </r>
  <r>
    <n v="33919"/>
    <x v="0"/>
    <x v="0"/>
    <d v="2019-06-25T00:00:00"/>
    <x v="0"/>
    <s v="LOPINAVIR USP "/>
    <x v="10"/>
  </r>
  <r>
    <n v="34313"/>
    <x v="0"/>
    <x v="0"/>
    <d v="2020-01-08T00:00:00"/>
    <x v="0"/>
    <s v="ERLOTINIB HYDROCHLORIDE"/>
    <x v="11"/>
  </r>
  <r>
    <n v="240"/>
    <x v="0"/>
    <x v="0"/>
    <d v="1957-01-11T00:00:00"/>
    <x v="1"/>
    <s v="NORETHINDRONE "/>
    <x v="12"/>
  </r>
  <r>
    <n v="2030"/>
    <x v="0"/>
    <x v="0"/>
    <d v="1972-12-18T00:00:00"/>
    <x v="1"/>
    <s v="NAPROXEN"/>
    <x v="13"/>
  </r>
  <r>
    <n v="3208"/>
    <x v="0"/>
    <x v="0"/>
    <d v="1978-05-25T00:00:00"/>
    <x v="1"/>
    <s v="NAPROXEN SODIUM"/>
    <x v="14"/>
  </r>
  <r>
    <n v="7033"/>
    <x v="0"/>
    <x v="0"/>
    <d v="1987-06-18T00:00:00"/>
    <x v="1"/>
    <s v="BENZTROPINE MESYLATE USP"/>
    <x v="15"/>
  </r>
  <r>
    <n v="11702"/>
    <x v="0"/>
    <x v="0"/>
    <d v="1995-10-10T00:00:00"/>
    <x v="1"/>
    <s v="PERMETHRIN BPC CIS:TRANS/25:75"/>
    <x v="16"/>
  </r>
  <r>
    <n v="12166"/>
    <x v="0"/>
    <x v="0"/>
    <d v="1996-10-09T00:00:00"/>
    <x v="1"/>
    <s v="RANITIDINE HYDROCHLORIDE (FORM I)"/>
    <x v="17"/>
  </r>
  <r>
    <n v="12341"/>
    <x v="0"/>
    <x v="0"/>
    <d v="1997-01-28T00:00:00"/>
    <x v="1"/>
    <s v="NAPROXEN"/>
    <x v="18"/>
  </r>
  <r>
    <n v="12342"/>
    <x v="0"/>
    <x v="0"/>
    <d v="1997-01-28T00:00:00"/>
    <x v="1"/>
    <s v="NAPROXEN SODIUM"/>
    <x v="18"/>
  </r>
  <r>
    <n v="12750"/>
    <x v="0"/>
    <x v="0"/>
    <d v="1997-11-14T00:00:00"/>
    <x v="1"/>
    <s v="DOXAZOSIN MESYLATE USP"/>
    <x v="18"/>
  </r>
  <r>
    <n v="12917"/>
    <x v="0"/>
    <x v="0"/>
    <d v="1998-03-25T00:00:00"/>
    <x v="1"/>
    <s v="OMEPRAZOLE, USP"/>
    <x v="19"/>
  </r>
  <r>
    <n v="13069"/>
    <x v="0"/>
    <x v="0"/>
    <d v="1998-07-09T00:00:00"/>
    <x v="1"/>
    <s v="FLUOXETINE HYDROCHLORIDE, USP"/>
    <x v="19"/>
  </r>
  <r>
    <n v="13836"/>
    <x v="0"/>
    <x v="0"/>
    <d v="1998-11-09T00:00:00"/>
    <x v="1"/>
    <s v="ENALAPRIL MALEATE, USP"/>
    <x v="19"/>
  </r>
  <r>
    <n v="13862"/>
    <x v="0"/>
    <x v="0"/>
    <d v="1998-11-24T00:00:00"/>
    <x v="1"/>
    <s v="CIPROFLOXACIN HYDROCHLORIDE, USP"/>
    <x v="19"/>
  </r>
  <r>
    <n v="14036"/>
    <x v="0"/>
    <x v="0"/>
    <d v="1999-03-16T00:00:00"/>
    <x v="1"/>
    <s v="NIZATIDINE USP "/>
    <x v="20"/>
  </r>
  <r>
    <n v="14309"/>
    <x v="0"/>
    <x v="0"/>
    <d v="1999-07-22T00:00:00"/>
    <x v="1"/>
    <s v="FAMOTIDINE USP"/>
    <x v="20"/>
  </r>
  <r>
    <n v="14428"/>
    <x v="0"/>
    <x v="0"/>
    <d v="1999-09-30T00:00:00"/>
    <x v="1"/>
    <s v="OXAPROZIN USP "/>
    <x v="20"/>
  </r>
  <r>
    <n v="14603"/>
    <x v="0"/>
    <x v="0"/>
    <d v="1999-11-23T00:00:00"/>
    <x v="1"/>
    <s v="KETOROLAC TROMETHAMINE USP"/>
    <x v="20"/>
  </r>
  <r>
    <n v="14699"/>
    <x v="0"/>
    <x v="0"/>
    <d v="2000-02-02T00:00:00"/>
    <x v="1"/>
    <s v="CIPROFLOXACIN USP"/>
    <x v="21"/>
  </r>
  <r>
    <n v="14890"/>
    <x v="0"/>
    <x v="0"/>
    <d v="2000-05-08T00:00:00"/>
    <x v="1"/>
    <s v="TRAVOPROST"/>
    <x v="21"/>
  </r>
  <r>
    <n v="15299"/>
    <x v="0"/>
    <x v="0"/>
    <d v="2001-02-23T00:00:00"/>
    <x v="1"/>
    <s v="OLANZAPINE (FORM 1), USP"/>
    <x v="22"/>
  </r>
  <r>
    <n v="15436"/>
    <x v="0"/>
    <x v="0"/>
    <d v="2001-05-15T00:00:00"/>
    <x v="1"/>
    <s v="ONDANSETRON HYDROCHLORIDE DIHYDRATE USP"/>
    <x v="22"/>
  </r>
  <r>
    <n v="15699"/>
    <x v="0"/>
    <x v="0"/>
    <d v="2001-11-02T00:00:00"/>
    <x v="1"/>
    <s v="TIZANIDINE HYDROCHLORIDE USP"/>
    <x v="22"/>
  </r>
  <r>
    <n v="15757"/>
    <x v="0"/>
    <x v="0"/>
    <d v="2001-12-05T00:00:00"/>
    <x v="1"/>
    <s v="FEXOFENADINE HYDROCHLORIDE "/>
    <x v="22"/>
  </r>
  <r>
    <n v="15887"/>
    <x v="0"/>
    <x v="0"/>
    <d v="2002-03-06T00:00:00"/>
    <x v="1"/>
    <s v="TERBINAFINE HYDROCHLORIDE USP"/>
    <x v="23"/>
  </r>
  <r>
    <n v="16009"/>
    <x v="0"/>
    <x v="0"/>
    <d v="2002-06-11T00:00:00"/>
    <x v="1"/>
    <s v="SERTRALINE HYDROCHLORIDE (FORM II)"/>
    <x v="23"/>
  </r>
  <r>
    <n v="16010"/>
    <x v="0"/>
    <x v="0"/>
    <d v="2002-06-11T00:00:00"/>
    <x v="1"/>
    <s v="FINASTERIDE USP (FORM III)"/>
    <x v="23"/>
  </r>
  <r>
    <n v="16090"/>
    <x v="0"/>
    <x v="0"/>
    <d v="2002-08-07T00:00:00"/>
    <x v="1"/>
    <s v="CLOPIDOGREL BISULFATE [FORM-I] USP"/>
    <x v="23"/>
  </r>
  <r>
    <n v="16143"/>
    <x v="0"/>
    <x v="0"/>
    <d v="2002-09-23T00:00:00"/>
    <x v="1"/>
    <s v="RALOXIFENE HYDROCHLORIDE USP"/>
    <x v="23"/>
  </r>
  <r>
    <n v="16180"/>
    <x v="0"/>
    <x v="0"/>
    <d v="2002-10-08T00:00:00"/>
    <x v="1"/>
    <s v="SULINDAC USP"/>
    <x v="23"/>
  </r>
  <r>
    <n v="16193"/>
    <x v="0"/>
    <x v="0"/>
    <d v="2002-10-17T00:00:00"/>
    <x v="1"/>
    <s v="RAMIPRIL USP "/>
    <x v="23"/>
  </r>
  <r>
    <n v="16316"/>
    <x v="0"/>
    <x v="0"/>
    <d v="2003-01-27T00:00:00"/>
    <x v="1"/>
    <s v="FLUCONAZOLE (FORM 2) "/>
    <x v="24"/>
  </r>
  <r>
    <n v="16320"/>
    <x v="0"/>
    <x v="0"/>
    <d v="2003-01-29T00:00:00"/>
    <x v="1"/>
    <s v="ONDANSETRON "/>
    <x v="24"/>
  </r>
  <r>
    <n v="16330"/>
    <x v="0"/>
    <x v="0"/>
    <d v="2003-01-29T00:00:00"/>
    <x v="1"/>
    <s v="CARVEDILOL FORM-2"/>
    <x v="24"/>
  </r>
  <r>
    <n v="16473"/>
    <x v="0"/>
    <x v="0"/>
    <d v="2003-03-19T00:00:00"/>
    <x v="1"/>
    <s v="AMLODIPINE BESILATE USP"/>
    <x v="24"/>
  </r>
  <r>
    <n v="16480"/>
    <x v="0"/>
    <x v="0"/>
    <d v="2003-03-24T00:00:00"/>
    <x v="1"/>
    <s v="LAMOTRIGINE"/>
    <x v="24"/>
  </r>
  <r>
    <n v="16533"/>
    <x v="0"/>
    <x v="0"/>
    <d v="2003-03-21T00:00:00"/>
    <x v="1"/>
    <s v="TOPIRAMATE USP"/>
    <x v="24"/>
  </r>
  <r>
    <n v="16534"/>
    <x v="0"/>
    <x v="0"/>
    <d v="2003-03-21T00:00:00"/>
    <x v="1"/>
    <s v="SUMATRIPTAN SUCCINATE"/>
    <x v="24"/>
  </r>
  <r>
    <n v="16594"/>
    <x v="0"/>
    <x v="0"/>
    <d v="2003-05-14T00:00:00"/>
    <x v="1"/>
    <s v="ROSIGLITAZONE MALEATE USP (FORM III)"/>
    <x v="24"/>
  </r>
  <r>
    <n v="16658"/>
    <x v="0"/>
    <x v="0"/>
    <d v="2003-06-24T00:00:00"/>
    <x v="1"/>
    <s v="LEVOFLOXACIN HEMIHYDRATE USP"/>
    <x v="24"/>
  </r>
  <r>
    <n v="16747"/>
    <x v="0"/>
    <x v="0"/>
    <d v="2003-08-04T00:00:00"/>
    <x v="1"/>
    <s v="RABEPRAZOLE SODIUM HYDRATE (FORM Y) USP"/>
    <x v="24"/>
  </r>
  <r>
    <n v="16902"/>
    <x v="0"/>
    <x v="0"/>
    <d v="2003-10-10T00:00:00"/>
    <x v="1"/>
    <s v="RISPERIDONE FORM-1 USP"/>
    <x v="24"/>
  </r>
  <r>
    <n v="16966"/>
    <x v="0"/>
    <x v="0"/>
    <d v="2003-11-17T00:00:00"/>
    <x v="1"/>
    <s v="LEVETIRACETAM"/>
    <x v="24"/>
  </r>
  <r>
    <n v="16983"/>
    <x v="0"/>
    <x v="0"/>
    <d v="2003-11-26T00:00:00"/>
    <x v="1"/>
    <s v="GLIMEPIRIDE USP"/>
    <x v="24"/>
  </r>
  <r>
    <n v="16999"/>
    <x v="0"/>
    <x v="0"/>
    <d v="2003-12-02T00:00:00"/>
    <x v="1"/>
    <s v="MOXIFLOXACIN HYDROCHLORIDE USP"/>
    <x v="24"/>
  </r>
  <r>
    <n v="17012"/>
    <x v="0"/>
    <x v="0"/>
    <d v="2003-12-02T00:00:00"/>
    <x v="1"/>
    <s v="GATIFLOXACIN ANHYDROUS   "/>
    <x v="24"/>
  </r>
  <r>
    <n v="17103"/>
    <x v="0"/>
    <x v="0"/>
    <d v="2004-01-20T00:00:00"/>
    <x v="1"/>
    <s v="PANTOPRAZOLE SODIUM USP"/>
    <x v="25"/>
  </r>
  <r>
    <n v="17122"/>
    <x v="0"/>
    <x v="0"/>
    <d v="2004-01-29T00:00:00"/>
    <x v="1"/>
    <s v="QUETIAPINE FUMARATE USP"/>
    <x v="25"/>
  </r>
  <r>
    <n v="17245"/>
    <x v="0"/>
    <x v="0"/>
    <d v="2004-03-19T00:00:00"/>
    <x v="1"/>
    <s v="REPAGLINIDE "/>
    <x v="25"/>
  </r>
  <r>
    <n v="17249"/>
    <x v="0"/>
    <x v="0"/>
    <d v="2004-03-19T00:00:00"/>
    <x v="1"/>
    <s v="RIVASTIGMINE HYDROGEN TARTRATE"/>
    <x v="25"/>
  </r>
  <r>
    <n v="17648"/>
    <x v="0"/>
    <x v="0"/>
    <d v="2004-08-30T00:00:00"/>
    <x v="1"/>
    <s v="NARATRIPTAN HYDROCHLORIDE"/>
    <x v="25"/>
  </r>
  <r>
    <n v="17706"/>
    <x v="0"/>
    <x v="0"/>
    <d v="2004-09-24T00:00:00"/>
    <x v="1"/>
    <s v="OMEPRAZOLE MAGNESIUM"/>
    <x v="25"/>
  </r>
  <r>
    <n v="17736"/>
    <x v="0"/>
    <x v="0"/>
    <d v="2004-10-06T00:00:00"/>
    <x v="1"/>
    <s v="TOLTERODINE TARTRATE "/>
    <x v="25"/>
  </r>
  <r>
    <n v="17779"/>
    <x v="0"/>
    <x v="0"/>
    <d v="2004-10-26T00:00:00"/>
    <x v="1"/>
    <s v="DONEPEZIL HYDROCHLORIDE MONOHYDRATE (FORM-1) USP"/>
    <x v="25"/>
  </r>
  <r>
    <n v="17847"/>
    <x v="0"/>
    <x v="0"/>
    <d v="2004-11-22T00:00:00"/>
    <x v="1"/>
    <s v="NATEGLINIDE (PREMIX)"/>
    <x v="25"/>
  </r>
  <r>
    <n v="17922"/>
    <x v="0"/>
    <x v="0"/>
    <d v="2004-12-23T00:00:00"/>
    <x v="1"/>
    <s v="ZIPRASIDONE HYDROCHLORIDE USP"/>
    <x v="25"/>
  </r>
  <r>
    <n v="18013"/>
    <x v="0"/>
    <x v="0"/>
    <d v="2005-01-20T00:00:00"/>
    <x v="1"/>
    <s v="GALANTAMINE HYDROBROMIDE"/>
    <x v="26"/>
  </r>
  <r>
    <n v="18347"/>
    <x v="0"/>
    <x v="0"/>
    <d v="2005-05-11T00:00:00"/>
    <x v="1"/>
    <s v="VENLAFAXINE HYDROCHLORIDE USP"/>
    <x v="26"/>
  </r>
  <r>
    <n v="18348"/>
    <x v="0"/>
    <x v="0"/>
    <d v="2005-05-13T00:00:00"/>
    <x v="1"/>
    <s v="METOPROLOL SUCCINATE USP"/>
    <x v="26"/>
  </r>
  <r>
    <n v="18395"/>
    <x v="0"/>
    <x v="0"/>
    <d v="2005-05-27T00:00:00"/>
    <x v="1"/>
    <s v="CETIRIZINE DIHYDROCHLORIDE "/>
    <x v="26"/>
  </r>
  <r>
    <n v="18412"/>
    <x v="0"/>
    <x v="0"/>
    <d v="2005-06-09T00:00:00"/>
    <x v="1"/>
    <s v="ROPINIROLE HYDROCHLORIDE"/>
    <x v="26"/>
  </r>
  <r>
    <n v="18440"/>
    <x v="0"/>
    <x v="0"/>
    <d v="2005-06-22T00:00:00"/>
    <x v="1"/>
    <s v="ATOMOXETINE HYDROCHLORIDE USP"/>
    <x v="26"/>
  </r>
  <r>
    <n v="18468"/>
    <x v="0"/>
    <x v="0"/>
    <d v="2005-06-29T00:00:00"/>
    <x v="1"/>
    <s v="ATORVASTATIN CALCIUM (AMORPHOUS)"/>
    <x v="26"/>
  </r>
  <r>
    <n v="18857"/>
    <x v="0"/>
    <x v="0"/>
    <d v="2005-10-11T00:00:00"/>
    <x v="1"/>
    <s v="GEMCITABINE HYDROCHLORIDE USP"/>
    <x v="26"/>
  </r>
  <r>
    <n v="18864"/>
    <x v="0"/>
    <x v="0"/>
    <d v="2005-10-12T00:00:00"/>
    <x v="1"/>
    <s v="ZOLPIDEM TARTRATE "/>
    <x v="26"/>
  </r>
  <r>
    <n v="19179"/>
    <x v="0"/>
    <x v="0"/>
    <d v="2006-02-14T00:00:00"/>
    <x v="1"/>
    <s v="RIZATRIPTAN BENZOATE USP"/>
    <x v="27"/>
  </r>
  <r>
    <n v="19456"/>
    <x v="0"/>
    <x v="0"/>
    <d v="2006-05-24T00:00:00"/>
    <x v="1"/>
    <s v="DESLORATADINE USP"/>
    <x v="27"/>
  </r>
  <r>
    <n v="19713"/>
    <x v="0"/>
    <x v="0"/>
    <d v="2006-08-28T00:00:00"/>
    <x v="1"/>
    <s v="OMEPRAZOLE (FORM B) USP"/>
    <x v="27"/>
  </r>
  <r>
    <n v="19871"/>
    <x v="0"/>
    <x v="0"/>
    <d v="2006-10-16T00:00:00"/>
    <x v="1"/>
    <s v="DIVALPROEX SODIUM USP"/>
    <x v="27"/>
  </r>
  <r>
    <n v="19990"/>
    <x v="0"/>
    <x v="0"/>
    <d v="2006-11-22T00:00:00"/>
    <x v="1"/>
    <s v="CANDESARTAN CILEXETIL USP"/>
    <x v="27"/>
  </r>
  <r>
    <n v="19996"/>
    <x v="0"/>
    <x v="0"/>
    <d v="2006-11-27T00:00:00"/>
    <x v="1"/>
    <s v="VORICONAZOLE USP"/>
    <x v="27"/>
  </r>
  <r>
    <n v="19997"/>
    <x v="0"/>
    <x v="0"/>
    <d v="2006-11-27T00:00:00"/>
    <x v="1"/>
    <s v="ATORVASTATIN CALCIUM (FORM P) USP, SEMICRYSTALLINE"/>
    <x v="27"/>
  </r>
  <r>
    <n v="20007"/>
    <x v="0"/>
    <x v="0"/>
    <d v="2006-11-30T00:00:00"/>
    <x v="1"/>
    <s v="PRIMIDONE"/>
    <x v="27"/>
  </r>
  <r>
    <n v="20008"/>
    <x v="0"/>
    <x v="0"/>
    <d v="2006-12-01T00:00:00"/>
    <x v="1"/>
    <s v="IRBESARTAN USP"/>
    <x v="27"/>
  </r>
  <r>
    <n v="20035"/>
    <x v="0"/>
    <x v="0"/>
    <d v="2006-12-14T00:00:00"/>
    <x v="1"/>
    <s v="MONTELUKAST SODIUM USP"/>
    <x v="27"/>
  </r>
  <r>
    <n v="20100"/>
    <x v="0"/>
    <x v="0"/>
    <d v="2006-12-29T00:00:00"/>
    <x v="1"/>
    <s v="ALENDRONATE SODIUM"/>
    <x v="27"/>
  </r>
  <r>
    <n v="20127"/>
    <x v="0"/>
    <x v="0"/>
    <d v="2007-01-09T00:00:00"/>
    <x v="1"/>
    <s v="RANITIDINE HYDROCHLORIDE [FORM-2] "/>
    <x v="28"/>
  </r>
  <r>
    <n v="20141"/>
    <x v="0"/>
    <x v="0"/>
    <d v="2007-01-16T00:00:00"/>
    <x v="1"/>
    <s v="ANASTROZOLE USP"/>
    <x v="28"/>
  </r>
  <r>
    <n v="20296"/>
    <x v="0"/>
    <x v="0"/>
    <d v="2007-02-26T00:00:00"/>
    <x v="1"/>
    <s v="DULOXETINE HYDROCHLORIDE"/>
    <x v="28"/>
  </r>
  <r>
    <n v="20319"/>
    <x v="0"/>
    <x v="0"/>
    <d v="2007-03-02T00:00:00"/>
    <x v="1"/>
    <s v="VALSARTAN"/>
    <x v="28"/>
  </r>
  <r>
    <n v="20358"/>
    <x v="0"/>
    <x v="0"/>
    <d v="2007-03-20T00:00:00"/>
    <x v="1"/>
    <s v="LOSARTAN POTASSIUM FORM-1 "/>
    <x v="28"/>
  </r>
  <r>
    <n v="20466"/>
    <x v="0"/>
    <x v="0"/>
    <d v="2007-04-23T00:00:00"/>
    <x v="1"/>
    <s v="IBANDRONATE SODIUM MONOHYDRATE"/>
    <x v="28"/>
  </r>
  <r>
    <n v="20841"/>
    <x v="0"/>
    <x v="0"/>
    <d v="2007-09-07T00:00:00"/>
    <x v="1"/>
    <s v="MEMANTINE HYDROCHLORIDE USP"/>
    <x v="28"/>
  </r>
  <r>
    <n v="21005"/>
    <x v="0"/>
    <x v="0"/>
    <d v="2007-11-02T00:00:00"/>
    <x v="1"/>
    <s v=" LEVOCETIRIZINE DIHYDROCLORIDE USP"/>
    <x v="28"/>
  </r>
  <r>
    <n v="21036"/>
    <x v="0"/>
    <x v="0"/>
    <d v="2007-11-13T00:00:00"/>
    <x v="1"/>
    <s v="LETROZOLE "/>
    <x v="28"/>
  </r>
  <r>
    <n v="21125"/>
    <x v="0"/>
    <x v="0"/>
    <d v="2007-12-14T00:00:00"/>
    <x v="1"/>
    <s v="ATORVASTATIN CALCIUM (NO BHA PREMIX)"/>
    <x v="28"/>
  </r>
  <r>
    <n v="21147"/>
    <x v="0"/>
    <x v="0"/>
    <d v="2007-12-17T00:00:00"/>
    <x v="1"/>
    <s v="ZIPRASIDONE HYDROCHLORIDE MONOHYDRATE "/>
    <x v="28"/>
  </r>
  <r>
    <n v="21295"/>
    <x v="0"/>
    <x v="0"/>
    <d v="2008-01-31T00:00:00"/>
    <x v="1"/>
    <s v="PIOGLITAZONE HYDROCHLORIDE USP "/>
    <x v="0"/>
  </r>
  <r>
    <n v="21313"/>
    <x v="0"/>
    <x v="0"/>
    <d v="2008-02-06T00:00:00"/>
    <x v="1"/>
    <s v="ZAFIRLUKAST (AMORPHOUS) "/>
    <x v="0"/>
  </r>
  <r>
    <n v="21332"/>
    <x v="0"/>
    <x v="0"/>
    <d v="2008-02-12T00:00:00"/>
    <x v="1"/>
    <s v="DILUTED TACROLIMUS 20% "/>
    <x v="0"/>
  </r>
  <r>
    <n v="21344"/>
    <x v="0"/>
    <x v="0"/>
    <d v="2008-02-18T00:00:00"/>
    <x v="1"/>
    <s v="ZOLEDRONIC ACID MONOHYDRATE"/>
    <x v="0"/>
  </r>
  <r>
    <n v="21345"/>
    <x v="0"/>
    <x v="0"/>
    <d v="2008-02-18T00:00:00"/>
    <x v="1"/>
    <s v="APREPITANT USP"/>
    <x v="0"/>
  </r>
  <r>
    <n v="21426"/>
    <x v="0"/>
    <x v="0"/>
    <d v="2008-03-17T00:00:00"/>
    <x v="1"/>
    <s v="LANSOPRAZOLE FORM-1"/>
    <x v="0"/>
  </r>
  <r>
    <n v="21781"/>
    <x v="0"/>
    <x v="0"/>
    <d v="2008-07-08T00:00:00"/>
    <x v="1"/>
    <s v="RIVASTIGMINE HYDROGEN TARTRATE (PROCESS II )"/>
    <x v="0"/>
  </r>
  <r>
    <n v="21921"/>
    <x v="0"/>
    <x v="0"/>
    <d v="2008-09-02T00:00:00"/>
    <x v="1"/>
    <s v="CELECOXIB USP"/>
    <x v="0"/>
  </r>
  <r>
    <n v="21976"/>
    <x v="0"/>
    <x v="0"/>
    <d v="2008-09-13T00:00:00"/>
    <x v="1"/>
    <s v="ESZOPICLONE USP"/>
    <x v="0"/>
  </r>
  <r>
    <n v="22031"/>
    <x v="0"/>
    <x v="0"/>
    <d v="2008-10-01T00:00:00"/>
    <x v="1"/>
    <s v="RABEPRAZOLE SODIUM (FORM-Y)"/>
    <x v="0"/>
  </r>
  <r>
    <n v="22263"/>
    <x v="0"/>
    <x v="0"/>
    <d v="2008-12-05T00:00:00"/>
    <x v="1"/>
    <s v="SOLIFENACIN SUCCINATE "/>
    <x v="0"/>
  </r>
  <r>
    <n v="22300"/>
    <x v="0"/>
    <x v="0"/>
    <d v="2008-12-15T00:00:00"/>
    <x v="1"/>
    <s v="IBANDRONATE SODIUM (FORM-BETA)"/>
    <x v="0"/>
  </r>
  <r>
    <n v="22479"/>
    <x v="0"/>
    <x v="0"/>
    <d v="2009-01-30T00:00:00"/>
    <x v="1"/>
    <s v="CAPECITABINE USP"/>
    <x v="1"/>
  </r>
  <r>
    <n v="22579"/>
    <x v="0"/>
    <x v="0"/>
    <d v="2009-02-26T00:00:00"/>
    <x v="1"/>
    <s v="FONDAPARINUX SODIUM USP"/>
    <x v="1"/>
  </r>
  <r>
    <n v="22607"/>
    <x v="0"/>
    <x v="0"/>
    <d v="2009-03-12T00:00:00"/>
    <x v="1"/>
    <s v="DEXLANSOPRAZOLE (AMORPHOUS) "/>
    <x v="1"/>
  </r>
  <r>
    <n v="22658"/>
    <x v="0"/>
    <x v="0"/>
    <d v="2009-03-24T00:00:00"/>
    <x v="1"/>
    <s v="CITALOPRAM HYDROBROMIDE USP"/>
    <x v="1"/>
  </r>
  <r>
    <n v="22937"/>
    <x v="0"/>
    <x v="0"/>
    <d v="2009-07-13T00:00:00"/>
    <x v="1"/>
    <s v="UDENAFIL "/>
    <x v="1"/>
  </r>
  <r>
    <n v="23128"/>
    <x v="0"/>
    <x v="0"/>
    <d v="2009-09-25T00:00:00"/>
    <x v="1"/>
    <s v="GRANISETRON USP"/>
    <x v="1"/>
  </r>
  <r>
    <n v="23460"/>
    <x v="0"/>
    <x v="0"/>
    <d v="2010-01-18T00:00:00"/>
    <x v="1"/>
    <s v="RASAGILINE MESYLATE "/>
    <x v="2"/>
  </r>
  <r>
    <n v="23472"/>
    <x v="0"/>
    <x v="0"/>
    <d v="2010-01-21T00:00:00"/>
    <x v="1"/>
    <s v="TELMISARTAN (PROCESS-II) USP"/>
    <x v="2"/>
  </r>
  <r>
    <n v="23564"/>
    <x v="0"/>
    <x v="0"/>
    <d v="2010-02-23T00:00:00"/>
    <x v="1"/>
    <s v="AZACITIDINE"/>
    <x v="2"/>
  </r>
  <r>
    <n v="23590"/>
    <x v="0"/>
    <x v="0"/>
    <d v="2010-03-01T00:00:00"/>
    <x v="1"/>
    <s v="PALONOSETRON HYDROCHLORIDE USP"/>
    <x v="2"/>
  </r>
  <r>
    <n v="23591"/>
    <x v="0"/>
    <x v="0"/>
    <d v="2010-03-01T00:00:00"/>
    <x v="1"/>
    <s v="RITONAVIR USP"/>
    <x v="2"/>
  </r>
  <r>
    <n v="23596"/>
    <x v="0"/>
    <x v="0"/>
    <d v="2010-03-03T00:00:00"/>
    <x v="1"/>
    <s v="DECITABINE"/>
    <x v="2"/>
  </r>
  <r>
    <n v="23621"/>
    <x v="0"/>
    <x v="0"/>
    <d v="2010-03-10T00:00:00"/>
    <x v="1"/>
    <s v="RANOLAZINE"/>
    <x v="2"/>
  </r>
  <r>
    <n v="23655"/>
    <x v="0"/>
    <x v="0"/>
    <d v="2010-03-22T00:00:00"/>
    <x v="1"/>
    <s v="DEXLANSOPRAZOLE (CRYSTALLINE) "/>
    <x v="2"/>
  </r>
  <r>
    <n v="23656"/>
    <x v="0"/>
    <x v="0"/>
    <d v="2010-03-23T00:00:00"/>
    <x v="1"/>
    <s v="BIVALIRUDIN"/>
    <x v="2"/>
  </r>
  <r>
    <n v="23664"/>
    <x v="0"/>
    <x v="0"/>
    <d v="2010-03-30T00:00:00"/>
    <x v="1"/>
    <s v="ATORVASTATIN CALCIUM TRIHYDRATE (FORM I), USP"/>
    <x v="2"/>
  </r>
  <r>
    <n v="23671"/>
    <x v="0"/>
    <x v="0"/>
    <d v="2010-06-04T00:00:00"/>
    <x v="1"/>
    <s v="TESTOSTERONE"/>
    <x v="2"/>
  </r>
  <r>
    <n v="23994"/>
    <x v="0"/>
    <x v="0"/>
    <d v="2010-07-26T00:00:00"/>
    <x v="1"/>
    <s v="ESOMEPRAZOLE MAGNESIUM AMORPHOUS (PROCESS-2) USP"/>
    <x v="2"/>
  </r>
  <r>
    <n v="23996"/>
    <x v="0"/>
    <x v="0"/>
    <d v="2010-07-26T00:00:00"/>
    <x v="1"/>
    <s v="BORTEZOMIB "/>
    <x v="2"/>
  </r>
  <r>
    <n v="24388"/>
    <x v="0"/>
    <x v="0"/>
    <d v="2010-11-23T00:00:00"/>
    <x v="1"/>
    <s v="PEMETREXED DISODIUM (AMORPHOUS) "/>
    <x v="2"/>
  </r>
  <r>
    <n v="24421"/>
    <x v="0"/>
    <x v="0"/>
    <d v="2010-12-07T00:00:00"/>
    <x v="1"/>
    <s v="ABACAVIR "/>
    <x v="2"/>
  </r>
  <r>
    <n v="24516"/>
    <x v="0"/>
    <x v="0"/>
    <d v="2010-12-31T00:00:00"/>
    <x v="1"/>
    <s v="MONTELUKAST SODIUM [PROCESS-2]"/>
    <x v="2"/>
  </r>
  <r>
    <n v="24600"/>
    <x v="0"/>
    <x v="0"/>
    <d v="2011-01-28T00:00:00"/>
    <x v="1"/>
    <s v="PALIPERIDONE USP"/>
    <x v="29"/>
  </r>
  <r>
    <n v="24640"/>
    <x v="0"/>
    <x v="0"/>
    <d v="2011-02-16T00:00:00"/>
    <x v="1"/>
    <s v="OMEPRAZOLE [PROCESS-II]"/>
    <x v="29"/>
  </r>
  <r>
    <n v="24656"/>
    <x v="0"/>
    <x v="0"/>
    <d v="2011-02-21T00:00:00"/>
    <x v="1"/>
    <s v="ABACAVIR SULPHATE "/>
    <x v="29"/>
  </r>
  <r>
    <n v="24698"/>
    <x v="0"/>
    <x v="0"/>
    <d v="2011-03-02T00:00:00"/>
    <x v="1"/>
    <s v="PALIPERIDONE PALMITATE"/>
    <x v="29"/>
  </r>
  <r>
    <n v="24705"/>
    <x v="0"/>
    <x v="0"/>
    <d v="2011-03-29T00:00:00"/>
    <x v="1"/>
    <s v="LUBIPROSTONE"/>
    <x v="29"/>
  </r>
  <r>
    <n v="24811"/>
    <x v="0"/>
    <x v="0"/>
    <d v="2011-03-30T00:00:00"/>
    <x v="1"/>
    <s v="IMATINIB MESYLATE"/>
    <x v="29"/>
  </r>
  <r>
    <n v="24813"/>
    <x v="0"/>
    <x v="0"/>
    <d v="2011-03-31T00:00:00"/>
    <x v="1"/>
    <s v="PANTOPRAZOLE SODIUM USP [PROCESS-2]"/>
    <x v="29"/>
  </r>
  <r>
    <n v="24818"/>
    <x v="0"/>
    <x v="0"/>
    <d v="2011-03-31T00:00:00"/>
    <x v="1"/>
    <s v="VALGANCICLOVIR HYDROCHLORIDE USP (CRYSTALLINE)"/>
    <x v="29"/>
  </r>
  <r>
    <n v="24822"/>
    <x v="0"/>
    <x v="0"/>
    <d v="2011-03-30T00:00:00"/>
    <x v="1"/>
    <s v="FEBUXOSTAT"/>
    <x v="29"/>
  </r>
  <r>
    <n v="24823"/>
    <x v="0"/>
    <x v="0"/>
    <d v="2011-03-30T00:00:00"/>
    <x v="1"/>
    <s v="BENDAMUSTINE HYDROCHLORIDE"/>
    <x v="29"/>
  </r>
  <r>
    <n v="24831"/>
    <x v="0"/>
    <x v="0"/>
    <d v="2011-04-01T00:00:00"/>
    <x v="1"/>
    <s v="VALGANCICLOVIR HYDROCHLORIDE USP (AMORPHOUS)"/>
    <x v="29"/>
  </r>
  <r>
    <n v="24854"/>
    <x v="0"/>
    <x v="0"/>
    <d v="2011-06-14T00:00:00"/>
    <x v="1"/>
    <s v="DOCETAXEL ANHYDROUS"/>
    <x v="29"/>
  </r>
  <r>
    <n v="25325"/>
    <x v="0"/>
    <x v="0"/>
    <d v="2011-10-21T00:00:00"/>
    <x v="1"/>
    <s v="20 KDA METHOXYPOLY(ETHYLENE GLYCOL)-4-NITROPHENYL CARBONATE"/>
    <x v="29"/>
  </r>
  <r>
    <n v="25328"/>
    <x v="0"/>
    <x v="0"/>
    <d v="2011-10-21T00:00:00"/>
    <x v="1"/>
    <s v="PRASUGREL HYDROCHLORIDE USP"/>
    <x v="29"/>
  </r>
  <r>
    <n v="25425"/>
    <x v="0"/>
    <x v="0"/>
    <d v="2011-11-28T00:00:00"/>
    <x v="1"/>
    <s v="LINEZOLID"/>
    <x v="29"/>
  </r>
  <r>
    <n v="25734"/>
    <x v="0"/>
    <x v="0"/>
    <d v="2012-03-08T00:00:00"/>
    <x v="1"/>
    <s v="ZOLMITRIPTAN (PROCESS-II)"/>
    <x v="3"/>
  </r>
  <r>
    <n v="25745"/>
    <x v="0"/>
    <x v="0"/>
    <d v="2012-03-26T00:00:00"/>
    <x v="1"/>
    <s v="ASENAPINE MALEATE"/>
    <x v="3"/>
  </r>
  <r>
    <n v="25855"/>
    <x v="0"/>
    <x v="0"/>
    <d v="2012-03-24T00:00:00"/>
    <x v="1"/>
    <s v="GLATIRAMER ACETATE "/>
    <x v="3"/>
  </r>
  <r>
    <n v="25858"/>
    <x v="0"/>
    <x v="0"/>
    <d v="2012-03-30T00:00:00"/>
    <x v="1"/>
    <s v="ESOMEPRAZOLE MAGNESIUM TRIHYDRATE, USP"/>
    <x v="3"/>
  </r>
  <r>
    <n v="25865"/>
    <x v="0"/>
    <x v="0"/>
    <d v="2012-03-30T00:00:00"/>
    <x v="1"/>
    <s v="MILNACIPRAN HYDROCHLORIDE"/>
    <x v="3"/>
  </r>
  <r>
    <n v="25873"/>
    <x v="0"/>
    <x v="0"/>
    <d v="2012-03-30T00:00:00"/>
    <x v="1"/>
    <s v="ESCITALOPRAM OXALATE (PROCESS II)"/>
    <x v="3"/>
  </r>
  <r>
    <n v="25880"/>
    <x v="0"/>
    <x v="0"/>
    <d v="2012-03-30T00:00:00"/>
    <x v="1"/>
    <s v="BAZEDOXIFENE ACETATE"/>
    <x v="3"/>
  </r>
  <r>
    <n v="25902"/>
    <x v="0"/>
    <x v="0"/>
    <d v="2012-03-23T00:00:00"/>
    <x v="1"/>
    <s v="ATORVASTATIN CALCIUM (BUTYLATED HYDROXY ANISOLE PREMIX) "/>
    <x v="3"/>
  </r>
  <r>
    <n v="26444"/>
    <x v="0"/>
    <x v="0"/>
    <d v="2012-11-01T00:00:00"/>
    <x v="1"/>
    <s v="PLERIXAFOR"/>
    <x v="3"/>
  </r>
  <r>
    <n v="26475"/>
    <x v="0"/>
    <x v="0"/>
    <d v="2012-10-03T00:00:00"/>
    <x v="1"/>
    <s v="DUTASTERIDE (PROCESS-II) USP"/>
    <x v="3"/>
  </r>
  <r>
    <n v="26700"/>
    <x v="0"/>
    <x v="0"/>
    <d v="2013-03-22T00:00:00"/>
    <x v="1"/>
    <s v="LURASIDONE HYDROCHLORIDE"/>
    <x v="4"/>
  </r>
  <r>
    <n v="27092"/>
    <x v="0"/>
    <x v="0"/>
    <d v="2013-05-02T00:00:00"/>
    <x v="1"/>
    <s v="20 KDA METHOXYPOLY(ETHYLENE GLYCOL) PROPIONALDEHYDE"/>
    <x v="4"/>
  </r>
  <r>
    <n v="27211"/>
    <x v="0"/>
    <x v="0"/>
    <d v="2013-06-28T00:00:00"/>
    <x v="1"/>
    <s v="CINACALCET HYDROCHLORIDE"/>
    <x v="4"/>
  </r>
  <r>
    <n v="27212"/>
    <x v="0"/>
    <x v="0"/>
    <d v="2013-06-28T00:00:00"/>
    <x v="1"/>
    <s v="SAXAGLIPTIN HYDROCHLORIDE"/>
    <x v="4"/>
  </r>
  <r>
    <n v="27213"/>
    <x v="0"/>
    <x v="0"/>
    <d v="2013-09-12T00:00:00"/>
    <x v="1"/>
    <s v="TERT-BUTYL((S)-2-((1S,3S,5S)-3-CYANO-2-AZABICYCLO[3.1.0]HEXAN-2-YL)1-((1R, 3R,5R,7S)-3-HYDROXYADAMANTAN-1-YL)-2-OXOETHYL) CARBAMATE"/>
    <x v="4"/>
  </r>
  <r>
    <n v="27895"/>
    <x v="0"/>
    <x v="0"/>
    <d v="2014-02-18T00:00:00"/>
    <x v="1"/>
    <s v="CABAZITAXEL"/>
    <x v="5"/>
  </r>
  <r>
    <n v="27896"/>
    <x v="0"/>
    <x v="0"/>
    <d v="2014-02-06T00:00:00"/>
    <x v="1"/>
    <s v="EZETIMIBE USP"/>
    <x v="5"/>
  </r>
  <r>
    <n v="27947"/>
    <x v="0"/>
    <x v="0"/>
    <d v="2014-02-26T00:00:00"/>
    <x v="1"/>
    <s v="VORICONAZOLE, USP (PROCESS-II)"/>
    <x v="5"/>
  </r>
  <r>
    <n v="27960"/>
    <x v="0"/>
    <x v="0"/>
    <d v="2014-04-04T00:00:00"/>
    <x v="1"/>
    <s v="DABIGATRAN ETEXILATE MESYLATE"/>
    <x v="5"/>
  </r>
  <r>
    <n v="28038"/>
    <x v="0"/>
    <x v="0"/>
    <d v="2014-03-27T00:00:00"/>
    <x v="1"/>
    <s v="ABIRATERONE ACETATE"/>
    <x v="5"/>
  </r>
  <r>
    <n v="28121"/>
    <x v="0"/>
    <x v="0"/>
    <d v="2014-03-31T00:00:00"/>
    <x v="1"/>
    <s v="RIVAROXABAN"/>
    <x v="5"/>
  </r>
  <r>
    <n v="28127"/>
    <x v="0"/>
    <x v="0"/>
    <d v="2014-03-31T00:00:00"/>
    <x v="1"/>
    <s v="ESOMEPRAZOLE MAGNESIUM [AMORPHOUS] [PRODUCT CODE: ADR]"/>
    <x v="5"/>
  </r>
  <r>
    <n v="28260"/>
    <x v="0"/>
    <x v="0"/>
    <d v="2014-05-30T00:00:00"/>
    <x v="1"/>
    <s v="VILAZODONE HYDROCHLORIDE"/>
    <x v="5"/>
  </r>
  <r>
    <n v="28316"/>
    <x v="0"/>
    <x v="0"/>
    <d v="2014-06-25T00:00:00"/>
    <x v="1"/>
    <s v="PEMETREXED DITROMETHAMINE DIHYDRATE"/>
    <x v="5"/>
  </r>
  <r>
    <n v="28334"/>
    <x v="0"/>
    <x v="0"/>
    <d v="2014-06-13T00:00:00"/>
    <x v="1"/>
    <s v="ROSUVASTATIN CALCIUM USP"/>
    <x v="5"/>
  </r>
  <r>
    <n v="28392"/>
    <x v="0"/>
    <x v="0"/>
    <d v="2014-06-30T00:00:00"/>
    <x v="1"/>
    <s v="MIRABEGRON [PRODUCT CODE: AEB]"/>
    <x v="5"/>
  </r>
  <r>
    <n v="28405"/>
    <x v="0"/>
    <x v="0"/>
    <d v="2014-07-11T00:00:00"/>
    <x v="1"/>
    <s v="LOMUSTINE USP"/>
    <x v="5"/>
  </r>
  <r>
    <n v="28446"/>
    <x v="0"/>
    <x v="0"/>
    <d v="2014-08-28T00:00:00"/>
    <x v="1"/>
    <s v="TICAGRELOR"/>
    <x v="5"/>
  </r>
  <r>
    <n v="28767"/>
    <x v="0"/>
    <x v="0"/>
    <d v="2015-01-30T00:00:00"/>
    <x v="1"/>
    <s v="LINAGLIPTIN"/>
    <x v="6"/>
  </r>
  <r>
    <n v="28865"/>
    <x v="0"/>
    <x v="0"/>
    <d v="2016-07-07T00:00:00"/>
    <x v="1"/>
    <s v="IRON SUCROSE "/>
    <x v="7"/>
  </r>
  <r>
    <n v="29064"/>
    <x v="0"/>
    <x v="0"/>
    <d v="2015-02-27T00:00:00"/>
    <x v="1"/>
    <s v="MIRABEGRON [FORM - AMORPHOUS]"/>
    <x v="6"/>
  </r>
  <r>
    <n v="29117"/>
    <x v="0"/>
    <x v="0"/>
    <d v="2015-03-31T00:00:00"/>
    <x v="1"/>
    <s v="ENZALUTAMIDE"/>
    <x v="6"/>
  </r>
  <r>
    <n v="29126"/>
    <x v="0"/>
    <x v="0"/>
    <d v="2015-03-31T00:00:00"/>
    <x v="1"/>
    <s v="DIMETHYL FUMARATE"/>
    <x v="6"/>
  </r>
  <r>
    <n v="29690"/>
    <x v="0"/>
    <x v="0"/>
    <d v="2015-09-30T00:00:00"/>
    <x v="1"/>
    <s v="LENALIDOMIDE DIMETHYLFORMAMIDE SOLVATE"/>
    <x v="6"/>
  </r>
  <r>
    <n v="29691"/>
    <x v="0"/>
    <x v="0"/>
    <d v="2015-09-30T00:00:00"/>
    <x v="1"/>
    <s v="LENALIDOMIDE (POVIDONE PREMIX)"/>
    <x v="6"/>
  </r>
  <r>
    <n v="29707"/>
    <x v="0"/>
    <x v="0"/>
    <d v="2015-09-22T00:00:00"/>
    <x v="1"/>
    <s v="APIXABAN"/>
    <x v="6"/>
  </r>
  <r>
    <n v="30015"/>
    <x v="0"/>
    <x v="0"/>
    <d v="2015-12-08T00:00:00"/>
    <x v="1"/>
    <s v="LORCASERIN HYDROCHLORIDE HEMIHYDRATE"/>
    <x v="6"/>
  </r>
  <r>
    <n v="30088"/>
    <x v="0"/>
    <x v="0"/>
    <d v="2015-12-31T00:00:00"/>
    <x v="1"/>
    <s v="NILOTINIB HYDROCHLORIDE"/>
    <x v="6"/>
  </r>
  <r>
    <n v="30106"/>
    <x v="0"/>
    <x v="0"/>
    <d v="2016-01-12T00:00:00"/>
    <x v="1"/>
    <s v="TREPROSTINIL"/>
    <x v="7"/>
  </r>
  <r>
    <n v="30402"/>
    <x v="0"/>
    <x v="0"/>
    <d v="2016-03-29T00:00:00"/>
    <x v="1"/>
    <s v="CARFILZOMIB"/>
    <x v="7"/>
  </r>
  <r>
    <n v="30663"/>
    <x v="0"/>
    <x v="0"/>
    <d v="2016-06-28T00:00:00"/>
    <x v="1"/>
    <s v="PREGABALIN USP"/>
    <x v="7"/>
  </r>
  <r>
    <n v="30729"/>
    <x v="0"/>
    <x v="0"/>
    <d v="2016-12-30T00:00:00"/>
    <x v="1"/>
    <s v="DAPAGLIFLOZIN (AMORPHOUS)"/>
    <x v="7"/>
  </r>
  <r>
    <n v="30732"/>
    <x v="0"/>
    <x v="0"/>
    <d v="2016-09-30T00:00:00"/>
    <x v="1"/>
    <s v="APREMILAST (FORM B)"/>
    <x v="7"/>
  </r>
  <r>
    <n v="31025"/>
    <x v="0"/>
    <x v="0"/>
    <d v="2016-09-30T00:00:00"/>
    <x v="1"/>
    <s v="CANAGLIFLOZIN"/>
    <x v="7"/>
  </r>
  <r>
    <n v="31338"/>
    <x v="0"/>
    <x v="0"/>
    <d v="2017-02-01T00:00:00"/>
    <x v="1"/>
    <s v="SODIUM PHENYLACETATE"/>
    <x v="8"/>
  </r>
  <r>
    <n v="31356"/>
    <x v="0"/>
    <x v="0"/>
    <d v="2017-06-02T00:00:00"/>
    <x v="1"/>
    <s v="APREMILAST [AMORPHOUS]"/>
    <x v="8"/>
  </r>
  <r>
    <n v="31475"/>
    <x v="0"/>
    <x v="0"/>
    <d v="2017-03-13T00:00:00"/>
    <x v="1"/>
    <s v="ELIGLUSTAT TARTRATE"/>
    <x v="8"/>
  </r>
  <r>
    <n v="31518"/>
    <x v="0"/>
    <x v="0"/>
    <d v="2017-03-23T00:00:00"/>
    <x v="1"/>
    <s v="SODIUM BENZOATE USP"/>
    <x v="8"/>
  </r>
  <r>
    <n v="31543"/>
    <x v="0"/>
    <x v="0"/>
    <d v="2017-04-28T00:00:00"/>
    <x v="1"/>
    <s v="POMALIDOMIDE "/>
    <x v="8"/>
  </r>
  <r>
    <n v="31574"/>
    <x v="0"/>
    <x v="0"/>
    <d v="2017-08-29T00:00:00"/>
    <x v="1"/>
    <s v="SACUBITRIL/VALSARTAN"/>
    <x v="8"/>
  </r>
  <r>
    <n v="31758"/>
    <x v="0"/>
    <x v="0"/>
    <d v="2017-05-31T00:00:00"/>
    <x v="1"/>
    <s v="ESLICARBAZEPINE ACETATE"/>
    <x v="8"/>
  </r>
  <r>
    <n v="31792"/>
    <x v="0"/>
    <x v="0"/>
    <d v="2017-06-23T00:00:00"/>
    <x v="1"/>
    <s v="IBRUTINIB"/>
    <x v="8"/>
  </r>
  <r>
    <n v="31977"/>
    <x v="0"/>
    <x v="0"/>
    <d v="2018-03-28T00:00:00"/>
    <x v="1"/>
    <s v="OBETICHOLIC ACID"/>
    <x v="9"/>
  </r>
  <r>
    <n v="32098"/>
    <x v="0"/>
    <x v="0"/>
    <d v="2017-09-26T00:00:00"/>
    <x v="1"/>
    <s v="POSACONAZOLE"/>
    <x v="8"/>
  </r>
  <r>
    <n v="32156"/>
    <x v="0"/>
    <x v="0"/>
    <d v="2017-10-30T00:00:00"/>
    <x v="1"/>
    <s v="ICATIBANT ACETATE"/>
    <x v="8"/>
  </r>
  <r>
    <n v="32349"/>
    <x v="0"/>
    <x v="0"/>
    <d v="2018-01-02T00:00:00"/>
    <x v="1"/>
    <s v="EMPAGLIFLOZIN"/>
    <x v="9"/>
  </r>
  <r>
    <n v="32400"/>
    <x v="0"/>
    <x v="0"/>
    <d v="2018-02-23T00:00:00"/>
    <x v="1"/>
    <s v="DASATINIB (S)-PROPYLENE GLYCOL"/>
    <x v="9"/>
  </r>
  <r>
    <n v="32477"/>
    <x v="0"/>
    <x v="0"/>
    <d v="2018-03-29T00:00:00"/>
    <x v="1"/>
    <s v="EMPAGLIFLOZIN (AMORPHOUS)"/>
    <x v="9"/>
  </r>
  <r>
    <n v="32614"/>
    <x v="0"/>
    <x v="0"/>
    <d v="2018-06-27T00:00:00"/>
    <x v="1"/>
    <s v="SUGAMMADEX SODIUM"/>
    <x v="9"/>
  </r>
  <r>
    <n v="32646"/>
    <x v="0"/>
    <x v="0"/>
    <d v="2018-03-28T00:00:00"/>
    <x v="1"/>
    <s v="PALBOCICLIB"/>
    <x v="9"/>
  </r>
  <r>
    <n v="32905"/>
    <x v="0"/>
    <x v="0"/>
    <d v="2018-06-26T00:00:00"/>
    <x v="1"/>
    <s v="LENVATINIB MESYLATE (MIBK SOLVATE)"/>
    <x v="9"/>
  </r>
  <r>
    <n v="33026"/>
    <x v="0"/>
    <x v="0"/>
    <d v="2018-08-14T00:00:00"/>
    <x v="1"/>
    <s v="DAPAGLIFLOZIN PROPANEDIOL"/>
    <x v="9"/>
  </r>
  <r>
    <n v="33551"/>
    <x v="0"/>
    <x v="0"/>
    <d v="2019-01-31T00:00:00"/>
    <x v="1"/>
    <s v="SITAGLIPTIN PHOSPHATE USP (ANHYDROUS)"/>
    <x v="10"/>
  </r>
  <r>
    <n v="33669"/>
    <x v="0"/>
    <x v="0"/>
    <d v="2019-03-29T00:00:00"/>
    <x v="1"/>
    <s v="VENETOCLAX"/>
    <x v="10"/>
  </r>
  <r>
    <n v="33681"/>
    <x v="0"/>
    <x v="0"/>
    <d v="2019-03-29T00:00:00"/>
    <x v="1"/>
    <s v="LIFITEGRAST"/>
    <x v="10"/>
  </r>
  <r>
    <n v="34400"/>
    <x v="0"/>
    <x v="0"/>
    <d v="2019-12-30T00:00:00"/>
    <x v="1"/>
    <s v="SITAGLIPTIN HYDROCHLORIDE (MONOHYDRATE)"/>
    <x v="10"/>
  </r>
  <r>
    <n v="34423"/>
    <x v="0"/>
    <x v="0"/>
    <d v="2019-12-31T00:00:00"/>
    <x v="1"/>
    <s v="ATORVASTATIN CALCIUM TRIHYDRATE [FORM-I] [ATN PROCESS]_x000a_ _x000a__x000a_"/>
    <x v="10"/>
  </r>
  <r>
    <n v="34449"/>
    <x v="0"/>
    <x v="0"/>
    <d v="2019-12-31T00:00:00"/>
    <x v="1"/>
    <s v="EDARAVONE"/>
    <x v="10"/>
  </r>
  <r>
    <n v="34645"/>
    <x v="0"/>
    <x v="0"/>
    <d v="2020-03-12T00:00:00"/>
    <x v="1"/>
    <s v="FEXOFENADINE HYDROCHLORIDE USP (FORM-I) "/>
    <x v="11"/>
  </r>
  <r>
    <n v="34663"/>
    <x v="0"/>
    <x v="0"/>
    <d v="2020-03-24T00:00:00"/>
    <x v="1"/>
    <s v="Diluted Everolimus 5%"/>
    <x v="11"/>
  </r>
  <r>
    <n v="34665"/>
    <x v="0"/>
    <x v="0"/>
    <d v="2020-03-31T00:00:00"/>
    <x v="1"/>
    <s v="MIDOSTAURIN"/>
    <x v="11"/>
  </r>
  <r>
    <n v="34666"/>
    <x v="0"/>
    <x v="0"/>
    <d v="2020-03-31T00:00:00"/>
    <x v="1"/>
    <s v="ROXADUSTAT"/>
    <x v="11"/>
  </r>
  <r>
    <n v="34667"/>
    <x v="0"/>
    <x v="0"/>
    <d v="2020-03-24T00:00:00"/>
    <x v="1"/>
    <s v="APALUTAMIDE"/>
    <x v="11"/>
  </r>
  <r>
    <n v="34676"/>
    <x v="0"/>
    <x v="0"/>
    <d v="2020-03-12T00:00:00"/>
    <x v="1"/>
    <s v="DASATINIB MONOHYDRATE"/>
    <x v="11"/>
  </r>
  <r>
    <n v="34754"/>
    <x v="0"/>
    <x v="0"/>
    <d v="2020-03-27T00:00:00"/>
    <x v="1"/>
    <s v="PEMETREXED DISODIUM USP (HEPTAHYDRATE) _x000a_"/>
    <x v="11"/>
  </r>
  <r>
    <n v="34755"/>
    <x v="0"/>
    <x v="0"/>
    <d v="2020-06-30T00:00:00"/>
    <x v="1"/>
    <s v="LIRAGLUTIDE"/>
    <x v="11"/>
  </r>
  <r>
    <n v="19440"/>
    <x v="0"/>
    <x v="0"/>
    <d v="2006-05-16T00:00:00"/>
    <x v="2"/>
    <s v="ZOLPIDEM TARTRATE"/>
    <x v="27"/>
  </r>
  <r>
    <n v="19490"/>
    <x v="0"/>
    <x v="0"/>
    <d v="2006-06-01T00:00:00"/>
    <x v="2"/>
    <s v="METOPROLOL SUCCINATE"/>
    <x v="27"/>
  </r>
  <r>
    <n v="19611"/>
    <x v="0"/>
    <x v="0"/>
    <d v="2006-07-17T00:00:00"/>
    <x v="2"/>
    <s v="CIPROFLOXACIN HYDROCHLORIDE"/>
    <x v="27"/>
  </r>
  <r>
    <n v="19775"/>
    <x v="0"/>
    <x v="0"/>
    <d v="2006-09-13T00:00:00"/>
    <x v="2"/>
    <s v="TERBINAFINE HYDROCHLORIDE "/>
    <x v="27"/>
  </r>
  <r>
    <n v="20051"/>
    <x v="0"/>
    <x v="0"/>
    <d v="2006-12-14T00:00:00"/>
    <x v="2"/>
    <s v="NIACIN "/>
    <x v="27"/>
  </r>
  <r>
    <n v="21650"/>
    <x v="0"/>
    <x v="0"/>
    <d v="2008-05-22T00:00:00"/>
    <x v="2"/>
    <s v="RALOXIFENE HYDROCHLORIDE USP"/>
    <x v="0"/>
  </r>
  <r>
    <n v="22997"/>
    <x v="0"/>
    <x v="0"/>
    <d v="2009-07-31T00:00:00"/>
    <x v="2"/>
    <s v="RIVASTIGMINE HYDROGEN TARTRATE "/>
    <x v="1"/>
  </r>
  <r>
    <n v="23161"/>
    <x v="0"/>
    <x v="0"/>
    <d v="2009-10-09T00:00:00"/>
    <x v="2"/>
    <s v="CELECOXIB"/>
    <x v="1"/>
  </r>
  <r>
    <n v="29858"/>
    <x v="0"/>
    <x v="0"/>
    <d v="2015-09-29T00:00:00"/>
    <x v="2"/>
    <s v="ROFECOXIB"/>
    <x v="6"/>
  </r>
  <r>
    <n v="16112"/>
    <x v="0"/>
    <x v="0"/>
    <d v="2002-08-29T00:00:00"/>
    <x v="3"/>
    <s v="LEFLUNOMIDE USP"/>
    <x v="23"/>
  </r>
  <r>
    <n v="16208"/>
    <x v="0"/>
    <x v="0"/>
    <d v="2002-10-25T00:00:00"/>
    <x v="3"/>
    <s v="FENOFIBRATE USP"/>
    <x v="23"/>
  </r>
  <r>
    <n v="16477"/>
    <x v="0"/>
    <x v="0"/>
    <d v="2003-03-21T00:00:00"/>
    <x v="3"/>
    <s v="MODAFINIL USP"/>
    <x v="24"/>
  </r>
  <r>
    <n v="18719"/>
    <x v="0"/>
    <x v="0"/>
    <d v="2005-08-31T00:00:00"/>
    <x v="3"/>
    <s v="AZITHROMYCIN MONOHYDRATE USP"/>
    <x v="26"/>
  </r>
  <r>
    <n v="18732"/>
    <x v="0"/>
    <x v="0"/>
    <d v="2005-09-09T00:00:00"/>
    <x v="3"/>
    <s v="LAMOTRIGINE USP"/>
    <x v="26"/>
  </r>
  <r>
    <n v="18734"/>
    <x v="0"/>
    <x v="0"/>
    <d v="2005-09-09T00:00:00"/>
    <x v="3"/>
    <s v="VENLAFAXINE HYDROCHLORIDE USP"/>
    <x v="26"/>
  </r>
  <r>
    <n v="18836"/>
    <x v="0"/>
    <x v="0"/>
    <d v="2005-10-06T00:00:00"/>
    <x v="3"/>
    <s v="PRAMIPEXOLE DIHYDROCHLORIDE MONOHYDRATE USP"/>
    <x v="26"/>
  </r>
  <r>
    <n v="19780"/>
    <x v="0"/>
    <x v="0"/>
    <d v="2006-09-11T00:00:00"/>
    <x v="3"/>
    <s v="ROPINIROLE HYDROCHLORIDE USP"/>
    <x v="27"/>
  </r>
  <r>
    <n v="20023"/>
    <x v="0"/>
    <x v="0"/>
    <d v="2006-11-21T00:00:00"/>
    <x v="3"/>
    <s v="CLARITHROMYCIN USP "/>
    <x v="27"/>
  </r>
  <r>
    <n v="20285"/>
    <x v="0"/>
    <x v="0"/>
    <d v="2007-02-07T00:00:00"/>
    <x v="3"/>
    <s v="TELMISARTAN USP"/>
    <x v="28"/>
  </r>
  <r>
    <n v="20378"/>
    <x v="0"/>
    <x v="0"/>
    <d v="2007-03-19T00:00:00"/>
    <x v="3"/>
    <s v="IRBESARTAN USP"/>
    <x v="28"/>
  </r>
  <r>
    <n v="20420"/>
    <x v="0"/>
    <x v="0"/>
    <d v="2007-03-28T00:00:00"/>
    <x v="3"/>
    <s v="MEPROBAMATE USP"/>
    <x v="28"/>
  </r>
  <r>
    <n v="20754"/>
    <x v="0"/>
    <x v="0"/>
    <d v="2007-07-30T00:00:00"/>
    <x v="3"/>
    <s v="AZITHROMYCIN DIHYDRATE USP"/>
    <x v="28"/>
  </r>
  <r>
    <n v="21510"/>
    <x v="0"/>
    <x v="0"/>
    <d v="2008-03-29T00:00:00"/>
    <x v="3"/>
    <s v="METOPROLOL SUCCINATE USP"/>
    <x v="0"/>
  </r>
  <r>
    <n v="21800"/>
    <x v="0"/>
    <x v="0"/>
    <d v="2008-06-30T00:00:00"/>
    <x v="3"/>
    <s v="RIVASTIGMINE TARTRATE USP"/>
    <x v="0"/>
  </r>
  <r>
    <n v="22064"/>
    <x v="0"/>
    <x v="0"/>
    <d v="2008-09-26T00:00:00"/>
    <x v="3"/>
    <s v="BUPROPION HYDROCHLORIDE USP "/>
    <x v="0"/>
  </r>
  <r>
    <n v="22116"/>
    <x v="0"/>
    <x v="0"/>
    <d v="2008-10-21T00:00:00"/>
    <x v="3"/>
    <s v="LOSARTAN POTASSIUM USP"/>
    <x v="0"/>
  </r>
  <r>
    <n v="22253"/>
    <x v="0"/>
    <x v="0"/>
    <d v="2008-11-29T00:00:00"/>
    <x v="3"/>
    <s v="HYDROCHLOROTHIAZIDE USP"/>
    <x v="0"/>
  </r>
  <r>
    <n v="22362"/>
    <x v="0"/>
    <x v="0"/>
    <d v="2008-12-24T00:00:00"/>
    <x v="3"/>
    <s v="CLONIDINE HYDROCHLORIDE USP"/>
    <x v="0"/>
  </r>
  <r>
    <n v="22691"/>
    <x v="0"/>
    <x v="0"/>
    <d v="2009-03-27T00:00:00"/>
    <x v="3"/>
    <s v="O-DESMETHYL VENLAFAXINE SUCCINATE MONOHYDRATE "/>
    <x v="1"/>
  </r>
  <r>
    <n v="22695"/>
    <x v="0"/>
    <x v="0"/>
    <d v="2009-03-27T00:00:00"/>
    <x v="3"/>
    <s v="ERYTHROMYCIN USP"/>
    <x v="1"/>
  </r>
  <r>
    <n v="22707"/>
    <x v="0"/>
    <x v="0"/>
    <d v="2009-03-31T00:00:00"/>
    <x v="3"/>
    <s v="TADALAFIL USP"/>
    <x v="1"/>
  </r>
  <r>
    <n v="23047"/>
    <x v="0"/>
    <x v="0"/>
    <d v="2009-08-10T00:00:00"/>
    <x v="3"/>
    <s v="FENOFIBRIC ACID CHOLINE SALT "/>
    <x v="1"/>
  </r>
  <r>
    <n v="23108"/>
    <x v="0"/>
    <x v="0"/>
    <d v="2009-09-11T00:00:00"/>
    <x v="3"/>
    <s v="MEMANTINE HYDROCHLORIDE USP"/>
    <x v="1"/>
  </r>
  <r>
    <n v="23300"/>
    <x v="0"/>
    <x v="0"/>
    <d v="2009-11-18T00:00:00"/>
    <x v="3"/>
    <s v="ARIPIPRAZOLE USP"/>
    <x v="1"/>
  </r>
  <r>
    <n v="23351"/>
    <x v="0"/>
    <x v="0"/>
    <d v="2009-11-30T00:00:00"/>
    <x v="3"/>
    <s v="QUETIAPINE FUMARATE USP"/>
    <x v="1"/>
  </r>
  <r>
    <n v="23426"/>
    <x v="0"/>
    <x v="0"/>
    <d v="2009-12-31T00:00:00"/>
    <x v="3"/>
    <s v="DONEPEZIL HYDROCHLORIDE MONOHYDRATE USP"/>
    <x v="1"/>
  </r>
  <r>
    <n v="23584"/>
    <x v="0"/>
    <x v="0"/>
    <d v="2010-02-24T00:00:00"/>
    <x v="3"/>
    <s v="VALSARTAN USP (PROCESS II)"/>
    <x v="2"/>
  </r>
  <r>
    <n v="23702"/>
    <x v="0"/>
    <x v="0"/>
    <d v="2010-04-09T00:00:00"/>
    <x v="3"/>
    <s v="DULOXETINE HYDROCHLORIDE USP"/>
    <x v="2"/>
  </r>
  <r>
    <n v="24277"/>
    <x v="0"/>
    <x v="0"/>
    <d v="2010-10-14T00:00:00"/>
    <x v="3"/>
    <s v="FENOFIBRIC ACID "/>
    <x v="2"/>
  </r>
  <r>
    <n v="24292"/>
    <x v="0"/>
    <x v="0"/>
    <d v="2010-09-30T00:00:00"/>
    <x v="3"/>
    <s v="PREGABALIN USP"/>
    <x v="2"/>
  </r>
  <r>
    <n v="24419"/>
    <x v="0"/>
    <x v="0"/>
    <d v="2010-11-30T00:00:00"/>
    <x v="3"/>
    <s v="CELECOXIB USP "/>
    <x v="2"/>
  </r>
  <r>
    <n v="24526"/>
    <x v="0"/>
    <x v="0"/>
    <d v="2011-01-05T00:00:00"/>
    <x v="3"/>
    <s v="METOPROLOL TARTRATE USP "/>
    <x v="29"/>
  </r>
  <r>
    <n v="24671"/>
    <x v="0"/>
    <x v="0"/>
    <d v="2011-02-25T00:00:00"/>
    <x v="3"/>
    <s v="OLMESARTAN MEDOXOMIL USP "/>
    <x v="29"/>
  </r>
  <r>
    <n v="24712"/>
    <x v="0"/>
    <x v="0"/>
    <d v="2011-03-09T00:00:00"/>
    <x v="3"/>
    <s v="WARFARIN SODIUM AMORPHOUS USP"/>
    <x v="29"/>
  </r>
  <r>
    <n v="24714"/>
    <x v="0"/>
    <x v="0"/>
    <d v="2011-03-09T00:00:00"/>
    <x v="3"/>
    <s v="MEXILETINE HYDROCHLORIDE USP"/>
    <x v="29"/>
  </r>
  <r>
    <n v="24754"/>
    <x v="0"/>
    <x v="0"/>
    <d v="2011-02-01T00:00:00"/>
    <x v="3"/>
    <s v="AZITHROMYCIN MONOHYDRATE USP (PROCESS-II)"/>
    <x v="29"/>
  </r>
  <r>
    <n v="24790"/>
    <x v="0"/>
    <x v="0"/>
    <d v="2011-03-25T00:00:00"/>
    <x v="3"/>
    <s v="LINEZOLID USP"/>
    <x v="29"/>
  </r>
  <r>
    <n v="24796"/>
    <x v="0"/>
    <x v="0"/>
    <d v="2011-03-29T00:00:00"/>
    <x v="3"/>
    <s v="WARFARIN SODIUM CLATHRATE USP"/>
    <x v="29"/>
  </r>
  <r>
    <n v="24832"/>
    <x v="0"/>
    <x v="0"/>
    <d v="2011-04-06T00:00:00"/>
    <x v="3"/>
    <s v="ILOPERIDONE"/>
    <x v="29"/>
  </r>
  <r>
    <n v="25099"/>
    <x v="0"/>
    <x v="0"/>
    <d v="2011-06-30T00:00:00"/>
    <x v="3"/>
    <s v="BOSENTAN "/>
    <x v="29"/>
  </r>
  <r>
    <n v="25365"/>
    <x v="0"/>
    <x v="0"/>
    <d v="2011-10-07T00:00:00"/>
    <x v="3"/>
    <s v="NISOLDIPINE "/>
    <x v="29"/>
  </r>
  <r>
    <n v="25373"/>
    <x v="0"/>
    <x v="0"/>
    <d v="2011-10-11T00:00:00"/>
    <x v="3"/>
    <s v="FELODIPINE USP "/>
    <x v="29"/>
  </r>
  <r>
    <n v="25503"/>
    <x v="0"/>
    <x v="0"/>
    <d v="2011-12-20T00:00:00"/>
    <x v="3"/>
    <s v="ZOLMITRIPTAN USP"/>
    <x v="29"/>
  </r>
  <r>
    <n v="25527"/>
    <x v="0"/>
    <x v="0"/>
    <d v="2011-11-28T00:00:00"/>
    <x v="3"/>
    <s v="O-DESMETHYL VENLAFAXINE USP"/>
    <x v="29"/>
  </r>
  <r>
    <n v="25581"/>
    <x v="0"/>
    <x v="0"/>
    <d v="2011-12-12T00:00:00"/>
    <x v="3"/>
    <s v="FAMOTIDINE USP"/>
    <x v="29"/>
  </r>
  <r>
    <n v="25778"/>
    <x v="0"/>
    <x v="0"/>
    <d v="2012-02-27T00:00:00"/>
    <x v="3"/>
    <s v="FLUOXETINE HYDROCHLORIDE USP"/>
    <x v="3"/>
  </r>
  <r>
    <n v="25887"/>
    <x v="0"/>
    <x v="0"/>
    <d v="2012-04-02T00:00:00"/>
    <x v="3"/>
    <s v="SOLIFENACIN SUCCINATE"/>
    <x v="3"/>
  </r>
  <r>
    <n v="25898"/>
    <x v="0"/>
    <x v="0"/>
    <d v="2012-03-21T00:00:00"/>
    <x v="3"/>
    <s v="PRASUGREL HYDROCHLORIDE "/>
    <x v="3"/>
  </r>
  <r>
    <n v="26138"/>
    <x v="0"/>
    <x v="0"/>
    <d v="2012-06-27T00:00:00"/>
    <x v="3"/>
    <s v="DARIFENACIN HYDROBROMIDE"/>
    <x v="3"/>
  </r>
  <r>
    <n v="26241"/>
    <x v="0"/>
    <x v="0"/>
    <d v="2012-09-04T00:00:00"/>
    <x v="3"/>
    <s v="FESOTERODINE FUMARATE"/>
    <x v="3"/>
  </r>
  <r>
    <n v="26349"/>
    <x v="0"/>
    <x v="0"/>
    <d v="2012-09-07T00:00:00"/>
    <x v="3"/>
    <s v="LACOSAMIDE"/>
    <x v="3"/>
  </r>
  <r>
    <n v="26417"/>
    <x v="0"/>
    <x v="0"/>
    <d v="2012-10-01T00:00:00"/>
    <x v="3"/>
    <s v="FEBUXOSTAT"/>
    <x v="3"/>
  </r>
  <r>
    <n v="26833"/>
    <x v="0"/>
    <x v="0"/>
    <d v="2013-02-27T00:00:00"/>
    <x v="3"/>
    <s v="DEFERASIROX"/>
    <x v="4"/>
  </r>
  <r>
    <n v="26976"/>
    <x v="0"/>
    <x v="0"/>
    <d v="2013-03-26T00:00:00"/>
    <x v="3"/>
    <s v="DRONEDARONE HYDROCHLORIDE USP"/>
    <x v="4"/>
  </r>
  <r>
    <n v="27194"/>
    <x v="0"/>
    <x v="0"/>
    <d v="2013-07-04T00:00:00"/>
    <x v="3"/>
    <s v="ASENAPINE MALEATE"/>
    <x v="4"/>
  </r>
  <r>
    <n v="27781"/>
    <x v="0"/>
    <x v="0"/>
    <d v="2013-12-31T00:00:00"/>
    <x v="3"/>
    <s v="DABIGATRAN ETEXILATE MESYLATE "/>
    <x v="4"/>
  </r>
  <r>
    <n v="28056"/>
    <x v="0"/>
    <x v="0"/>
    <d v="2014-03-28T00:00:00"/>
    <x v="3"/>
    <s v="RIVAROXABAN"/>
    <x v="5"/>
  </r>
  <r>
    <n v="28057"/>
    <x v="0"/>
    <x v="0"/>
    <d v="2014-03-28T00:00:00"/>
    <x v="3"/>
    <s v="FINGOLIMOD HYDROCHLORIDE USP"/>
    <x v="5"/>
  </r>
  <r>
    <n v="28493"/>
    <x v="0"/>
    <x v="0"/>
    <d v="2014-09-24T00:00:00"/>
    <x v="3"/>
    <s v="VILAZODONE HYDROCHLORIDE "/>
    <x v="5"/>
  </r>
  <r>
    <n v="28494"/>
    <x v="0"/>
    <x v="0"/>
    <d v="2014-09-30T00:00:00"/>
    <x v="3"/>
    <s v="CLONIDINE USP"/>
    <x v="5"/>
  </r>
  <r>
    <n v="28898"/>
    <x v="0"/>
    <x v="0"/>
    <d v="2016-03-16T00:00:00"/>
    <x v="3"/>
    <s v="TERIFLUNOMIDE "/>
    <x v="7"/>
  </r>
  <r>
    <n v="28899"/>
    <x v="0"/>
    <x v="0"/>
    <d v="2015-01-09T00:00:00"/>
    <x v="3"/>
    <s v="TICAGRELOR"/>
    <x v="6"/>
  </r>
  <r>
    <n v="28900"/>
    <x v="0"/>
    <x v="0"/>
    <d v="2014-12-31T00:00:00"/>
    <x v="3"/>
    <s v="VARDENAFIL HYDROCHLORIDE USP"/>
    <x v="5"/>
  </r>
  <r>
    <n v="29199"/>
    <x v="0"/>
    <x v="0"/>
    <d v="2015-03-31T00:00:00"/>
    <x v="3"/>
    <s v="RIVASTIGMINE USP"/>
    <x v="6"/>
  </r>
  <r>
    <n v="29488"/>
    <x v="0"/>
    <x v="0"/>
    <d v="2015-06-30T00:00:00"/>
    <x v="3"/>
    <s v="AZILSARTAN MEDOXOMIL MONOPOTASSIUM"/>
    <x v="6"/>
  </r>
  <r>
    <n v="29659"/>
    <x v="0"/>
    <x v="0"/>
    <d v="2015-09-04T00:00:00"/>
    <x v="3"/>
    <s v="SILODOSIN"/>
    <x v="6"/>
  </r>
  <r>
    <n v="29660"/>
    <x v="0"/>
    <x v="0"/>
    <d v="2015-09-30T00:00:00"/>
    <x v="3"/>
    <s v="APIXABAN"/>
    <x v="6"/>
  </r>
  <r>
    <n v="29941"/>
    <x v="0"/>
    <x v="0"/>
    <d v="2015-11-29T00:00:00"/>
    <x v="3"/>
    <s v="SORAFENIB TOSYLATE"/>
    <x v="6"/>
  </r>
  <r>
    <n v="29951"/>
    <x v="0"/>
    <x v="0"/>
    <d v="2015-11-05T00:00:00"/>
    <x v="3"/>
    <s v="ETORICOXIB"/>
    <x v="6"/>
  </r>
  <r>
    <n v="30092"/>
    <x v="0"/>
    <x v="0"/>
    <d v="2015-12-29T00:00:00"/>
    <x v="3"/>
    <s v="LURASIDONE HYDROCHLORIDE"/>
    <x v="6"/>
  </r>
  <r>
    <n v="30093"/>
    <x v="0"/>
    <x v="0"/>
    <d v="2015-12-30T00:00:00"/>
    <x v="3"/>
    <s v="ALOGLIPTIN BENZOATE"/>
    <x v="6"/>
  </r>
  <r>
    <n v="30240"/>
    <x v="0"/>
    <x v="0"/>
    <d v="2016-02-19T00:00:00"/>
    <x v="3"/>
    <s v="CANDESARTAN CILEXETIL USP (CND PROCESS)"/>
    <x v="7"/>
  </r>
  <r>
    <n v="30390"/>
    <x v="0"/>
    <x v="0"/>
    <d v="2016-03-31T00:00:00"/>
    <x v="3"/>
    <s v="DULOXETINE HYDROCHLORIDE USP (DUX PROCES)"/>
    <x v="7"/>
  </r>
  <r>
    <n v="30392"/>
    <x v="0"/>
    <x v="0"/>
    <d v="2016-03-30T00:00:00"/>
    <x v="3"/>
    <s v="ERLOTINIB HYDROCHLORIDE"/>
    <x v="7"/>
  </r>
  <r>
    <n v="30552"/>
    <x v="0"/>
    <x v="0"/>
    <d v="2016-06-30T00:00:00"/>
    <x v="3"/>
    <s v="BOSUTINIB"/>
    <x v="7"/>
  </r>
  <r>
    <n v="30868"/>
    <x v="0"/>
    <x v="0"/>
    <d v="2016-09-19T00:00:00"/>
    <x v="3"/>
    <s v="GEFITINIB"/>
    <x v="7"/>
  </r>
  <r>
    <n v="31161"/>
    <x v="0"/>
    <x v="0"/>
    <d v="2016-12-02T00:00:00"/>
    <x v="3"/>
    <s v="CANAGLIFLOZIN"/>
    <x v="7"/>
  </r>
  <r>
    <n v="31281"/>
    <x v="0"/>
    <x v="0"/>
    <d v="2016-12-30T00:00:00"/>
    <x v="3"/>
    <s v="VORTIOXETINE HYDROBROMIDE "/>
    <x v="7"/>
  </r>
  <r>
    <n v="31282"/>
    <x v="0"/>
    <x v="0"/>
    <d v="2017-03-31T00:00:00"/>
    <x v="3"/>
    <s v="DASATINIB"/>
    <x v="8"/>
  </r>
  <r>
    <n v="31451"/>
    <x v="0"/>
    <x v="0"/>
    <d v="2017-02-28T00:00:00"/>
    <x v="3"/>
    <s v="ERYTHROMYCIN ETHYLSUCCINATE USP"/>
    <x v="8"/>
  </r>
  <r>
    <n v="31452"/>
    <x v="0"/>
    <x v="0"/>
    <d v="2017-03-30T00:00:00"/>
    <x v="3"/>
    <s v="LINAGLIPTIN"/>
    <x v="8"/>
  </r>
  <r>
    <n v="31664"/>
    <x v="0"/>
    <x v="0"/>
    <d v="2017-04-28T00:00:00"/>
    <x v="3"/>
    <s v="MACITENTAN"/>
    <x v="8"/>
  </r>
  <r>
    <n v="31665"/>
    <x v="0"/>
    <x v="0"/>
    <d v="2017-06-16T00:00:00"/>
    <x v="3"/>
    <s v="RIOCIGUAT"/>
    <x v="8"/>
  </r>
  <r>
    <n v="31848"/>
    <x v="0"/>
    <x v="0"/>
    <d v="2017-06-30T00:00:00"/>
    <x v="3"/>
    <s v="AFATINIB DIMALEATE"/>
    <x v="8"/>
  </r>
  <r>
    <n v="31849"/>
    <x v="0"/>
    <x v="0"/>
    <d v="2017-06-30T00:00:00"/>
    <x v="3"/>
    <s v="IVACAFTOR"/>
    <x v="8"/>
  </r>
  <r>
    <n v="32005"/>
    <x v="0"/>
    <x v="0"/>
    <d v="2017-08-31T00:00:00"/>
    <x v="3"/>
    <s v="DAPAGLIFLOZIN"/>
    <x v="8"/>
  </r>
  <r>
    <n v="32074"/>
    <x v="0"/>
    <x v="0"/>
    <d v="2017-09-30T00:00:00"/>
    <x v="3"/>
    <s v="IVABRADINE HYDROCHLORIDE"/>
    <x v="8"/>
  </r>
  <r>
    <n v="32075"/>
    <x v="0"/>
    <x v="0"/>
    <d v="2017-09-30T00:00:00"/>
    <x v="3"/>
    <s v="SOFOSBUVIR"/>
    <x v="8"/>
  </r>
  <r>
    <n v="32177"/>
    <x v="0"/>
    <x v="0"/>
    <d v="2017-10-31T00:00:00"/>
    <x v="3"/>
    <s v="APREMILAST"/>
    <x v="8"/>
  </r>
  <r>
    <n v="32211"/>
    <x v="0"/>
    <x v="0"/>
    <d v="2017-11-30T00:00:00"/>
    <x v="3"/>
    <s v="EMPAGLIFLOZIN"/>
    <x v="8"/>
  </r>
  <r>
    <n v="32505"/>
    <x v="0"/>
    <x v="0"/>
    <d v="2018-03-28T00:00:00"/>
    <x v="3"/>
    <s v="OLAPARIB"/>
    <x v="9"/>
  </r>
  <r>
    <n v="32772"/>
    <x v="0"/>
    <x v="0"/>
    <d v="2018-06-28T00:00:00"/>
    <x v="3"/>
    <s v="PIRFENIDONE"/>
    <x v="9"/>
  </r>
  <r>
    <n v="32880"/>
    <x v="0"/>
    <x v="0"/>
    <d v="2018-07-02T00:00:00"/>
    <x v="3"/>
    <s v="IBRUTINIB"/>
    <x v="9"/>
  </r>
  <r>
    <n v="33122"/>
    <x v="0"/>
    <x v="0"/>
    <d v="2018-09-29T00:00:00"/>
    <x v="3"/>
    <s v="BREXPIPRAZOLE"/>
    <x v="9"/>
  </r>
  <r>
    <n v="33123"/>
    <x v="0"/>
    <x v="0"/>
    <d v="2018-09-28T00:00:00"/>
    <x v="3"/>
    <s v="PALBOCICLIB"/>
    <x v="9"/>
  </r>
  <r>
    <n v="33409"/>
    <x v="0"/>
    <x v="0"/>
    <d v="2018-12-31T00:00:00"/>
    <x v="3"/>
    <s v="OSIMERTINIB MESYLATE"/>
    <x v="9"/>
  </r>
  <r>
    <n v="33569"/>
    <x v="0"/>
    <x v="0"/>
    <d v="2019-03-29T00:00:00"/>
    <x v="3"/>
    <s v="TENOFOVIR ALAFENAMIDE HEMIFUMARATE"/>
    <x v="10"/>
  </r>
  <r>
    <n v="33570"/>
    <x v="0"/>
    <x v="0"/>
    <d v="2019-03-22T00:00:00"/>
    <x v="3"/>
    <s v="SACUBITRIL VALSARTAN TRISODIUM HEMIPENTAHYDRATE"/>
    <x v="10"/>
  </r>
  <r>
    <n v="33655"/>
    <x v="0"/>
    <x v="0"/>
    <d v="2019-03-29T00:00:00"/>
    <x v="3"/>
    <s v="APREMILAST (FORM-B)"/>
    <x v="10"/>
  </r>
  <r>
    <n v="33974"/>
    <x v="0"/>
    <x v="0"/>
    <d v="2019-07-30T00:00:00"/>
    <x v="3"/>
    <s v="SELEXIPAG"/>
    <x v="10"/>
  </r>
  <r>
    <n v="34138"/>
    <x v="0"/>
    <x v="0"/>
    <d v="2019-09-30T00:00:00"/>
    <x v="3"/>
    <s v="Sorafenib Tosylate (Form-I)"/>
    <x v="10"/>
  </r>
  <r>
    <n v="34140"/>
    <x v="0"/>
    <x v="0"/>
    <d v="2019-11-20T00:00:00"/>
    <x v="3"/>
    <s v="VENETOCLAX"/>
    <x v="10"/>
  </r>
  <r>
    <n v="34333"/>
    <x v="0"/>
    <x v="0"/>
    <d v="2019-12-11T00:00:00"/>
    <x v="3"/>
    <s v="OBETICHOLIC ACID"/>
    <x v="10"/>
  </r>
  <r>
    <n v="34450"/>
    <x v="0"/>
    <x v="0"/>
    <d v="2020-02-06T00:00:00"/>
    <x v="3"/>
    <s v="ICATIBANT ACETATE"/>
    <x v="11"/>
  </r>
  <r>
    <n v="34453"/>
    <x v="0"/>
    <x v="0"/>
    <d v="2020-01-30T00:00:00"/>
    <x v="3"/>
    <s v="VILAZODONE HYDROCHLORIDE (FORM-IV) "/>
    <x v="11"/>
  </r>
  <r>
    <n v="34648"/>
    <x v="0"/>
    <x v="0"/>
    <d v="2020-03-31T00:00:00"/>
    <x v="3"/>
    <s v="LINEZOLID USP (FORM-I)"/>
    <x v="11"/>
  </r>
  <r>
    <n v="34649"/>
    <x v="0"/>
    <x v="0"/>
    <d v="2020-03-30T00:00:00"/>
    <x v="3"/>
    <s v="ELVITEGRAVIR"/>
    <x v="11"/>
  </r>
  <r>
    <n v="34650"/>
    <x v="0"/>
    <x v="0"/>
    <d v="2020-02-28T00:00:00"/>
    <x v="3"/>
    <s v="LENALIDOMIDE (FORM-H1)"/>
    <x v="11"/>
  </r>
  <r>
    <n v="10253"/>
    <x v="0"/>
    <x v="0"/>
    <d v="1993-05-12T00:00:00"/>
    <x v="4"/>
    <s v="BENZYL ALBUTEROL, INTERMEDIATE"/>
    <x v="30"/>
  </r>
  <r>
    <n v="13250"/>
    <x v="0"/>
    <x v="0"/>
    <d v="1998-09-29T00:00:00"/>
    <x v="4"/>
    <s v="CIPROFLOXACIN HYDROCHLORIDE, USP"/>
    <x v="19"/>
  </r>
  <r>
    <n v="14951"/>
    <x v="0"/>
    <x v="0"/>
    <d v="2000-07-13T00:00:00"/>
    <x v="4"/>
    <s v="SOTALOL HYDROCHLORIDE USP"/>
    <x v="21"/>
  </r>
  <r>
    <n v="15130"/>
    <x v="0"/>
    <x v="0"/>
    <d v="2000-11-06T00:00:00"/>
    <x v="4"/>
    <s v="IPRATROPIUM BROMIDE USP"/>
    <x v="21"/>
  </r>
  <r>
    <n v="15433"/>
    <x v="0"/>
    <x v="0"/>
    <d v="2001-05-15T00:00:00"/>
    <x v="4"/>
    <s v="OFLOXACIN USP"/>
    <x v="22"/>
  </r>
  <r>
    <n v="15434"/>
    <x v="0"/>
    <x v="0"/>
    <d v="2001-05-15T00:00:00"/>
    <x v="4"/>
    <s v="ENALAPRIL MALEATE"/>
    <x v="22"/>
  </r>
  <r>
    <n v="15445"/>
    <x v="0"/>
    <x v="0"/>
    <d v="2001-05-15T00:00:00"/>
    <x v="4"/>
    <s v="ITRACONAZOLE USP"/>
    <x v="22"/>
  </r>
  <r>
    <n v="16007"/>
    <x v="0"/>
    <x v="0"/>
    <d v="2002-06-11T00:00:00"/>
    <x v="4"/>
    <s v="MIRTAZAPINE"/>
    <x v="23"/>
  </r>
  <r>
    <n v="16104"/>
    <x v="0"/>
    <x v="0"/>
    <d v="2002-08-16T00:00:00"/>
    <x v="4"/>
    <s v="ALBUTEROL USP"/>
    <x v="23"/>
  </r>
  <r>
    <n v="16371"/>
    <x v="0"/>
    <x v="0"/>
    <d v="2003-01-20T00:00:00"/>
    <x v="4"/>
    <s v="ALBUTEROL SULFATE USP"/>
    <x v="24"/>
  </r>
  <r>
    <n v="16647"/>
    <x v="0"/>
    <x v="0"/>
    <d v="2003-06-10T00:00:00"/>
    <x v="4"/>
    <s v="RAMIPRIL USP "/>
    <x v="24"/>
  </r>
  <r>
    <n v="17799"/>
    <x v="0"/>
    <x v="0"/>
    <d v="2004-11-02T00:00:00"/>
    <x v="4"/>
    <s v="LEVETIRACETAM USP"/>
    <x v="25"/>
  </r>
  <r>
    <n v="18465"/>
    <x v="0"/>
    <x v="0"/>
    <d v="2005-06-24T00:00:00"/>
    <x v="4"/>
    <s v="CIPROFLOXACIN USP"/>
    <x v="26"/>
  </r>
  <r>
    <n v="18789"/>
    <x v="0"/>
    <x v="0"/>
    <d v="2005-09-19T00:00:00"/>
    <x v="4"/>
    <s v="MOXIFLOXACIN HYDROCHLORIDE MONOHYDRATE USP"/>
    <x v="26"/>
  </r>
  <r>
    <n v="18892"/>
    <x v="0"/>
    <x v="0"/>
    <d v="2005-10-21T00:00:00"/>
    <x v="4"/>
    <s v="LEVOFLOXACIN USP (HEMIHYDRATE)"/>
    <x v="26"/>
  </r>
  <r>
    <n v="19282"/>
    <x v="0"/>
    <x v="0"/>
    <d v="2006-03-24T00:00:00"/>
    <x v="4"/>
    <s v="OLANZAPINE FORM-1 USP"/>
    <x v="27"/>
  </r>
  <r>
    <n v="19590"/>
    <x v="0"/>
    <x v="0"/>
    <d v="2006-07-10T00:00:00"/>
    <x v="4"/>
    <s v="ROPINIROLE HYDROCHLORIDE USP"/>
    <x v="27"/>
  </r>
  <r>
    <n v="19662"/>
    <x v="0"/>
    <x v="0"/>
    <d v="2006-08-07T00:00:00"/>
    <x v="4"/>
    <s v="ESCITALOPRAM OXALATE"/>
    <x v="27"/>
  </r>
  <r>
    <n v="19984"/>
    <x v="0"/>
    <x v="0"/>
    <d v="2006-11-17T00:00:00"/>
    <x v="4"/>
    <s v="ENALAPRIL MALEATE USP"/>
    <x v="27"/>
  </r>
  <r>
    <n v="21123"/>
    <x v="0"/>
    <x v="0"/>
    <d v="2007-12-11T00:00:00"/>
    <x v="4"/>
    <s v="PALONOSETRON HYDROCHLORIDE"/>
    <x v="28"/>
  </r>
  <r>
    <n v="21132"/>
    <x v="0"/>
    <x v="0"/>
    <d v="2007-12-11T00:00:00"/>
    <x v="4"/>
    <s v="DONEPEZIL HYDROCHLORIDE USP (FORM-I)"/>
    <x v="28"/>
  </r>
  <r>
    <n v="21519"/>
    <x v="0"/>
    <x v="0"/>
    <d v="2008-04-09T00:00:00"/>
    <x v="4"/>
    <s v="DORZOLAMIDE HYDROCHLORIDE FORM II USP"/>
    <x v="0"/>
  </r>
  <r>
    <n v="21526"/>
    <x v="0"/>
    <x v="0"/>
    <d v="2008-04-11T00:00:00"/>
    <x v="4"/>
    <s v="ENTACAPONE USP (FORM-A)"/>
    <x v="0"/>
  </r>
  <r>
    <n v="22889"/>
    <x v="0"/>
    <x v="0"/>
    <d v="2009-06-24T00:00:00"/>
    <x v="4"/>
    <s v="ARIPIPRAZOLE USP (ANHYDROUS FORM - B)"/>
    <x v="1"/>
  </r>
  <r>
    <n v="22973"/>
    <x v="0"/>
    <x v="0"/>
    <d v="2009-07-22T00:00:00"/>
    <x v="4"/>
    <s v="SALMETEROL XINAFOATE USP "/>
    <x v="1"/>
  </r>
  <r>
    <n v="23697"/>
    <x v="0"/>
    <x v="0"/>
    <d v="2010-04-07T00:00:00"/>
    <x v="4"/>
    <s v="VORICONAZOLE USP"/>
    <x v="2"/>
  </r>
  <r>
    <n v="23895"/>
    <x v="0"/>
    <x v="0"/>
    <d v="2010-06-18T00:00:00"/>
    <x v="4"/>
    <s v="PARICALCITOL, USP"/>
    <x v="2"/>
  </r>
  <r>
    <n v="24022"/>
    <x v="0"/>
    <x v="0"/>
    <d v="2010-08-04T00:00:00"/>
    <x v="4"/>
    <s v="MIRTAZAPINE, USP (ANHYDROUS)"/>
    <x v="2"/>
  </r>
  <r>
    <n v="24506"/>
    <x v="0"/>
    <x v="0"/>
    <d v="2010-12-29T00:00:00"/>
    <x v="4"/>
    <s v="LINEZOLID USP (FORM-II) "/>
    <x v="2"/>
  </r>
  <r>
    <n v="25543"/>
    <x v="0"/>
    <x v="0"/>
    <d v="2011-11-30T00:00:00"/>
    <x v="4"/>
    <s v="EZETIMIBE USP (FORM-X)"/>
    <x v="29"/>
  </r>
  <r>
    <n v="25733"/>
    <x v="0"/>
    <x v="0"/>
    <d v="2012-01-26T00:00:00"/>
    <x v="4"/>
    <s v="DEFERASIROX "/>
    <x v="3"/>
  </r>
  <r>
    <n v="25817"/>
    <x v="0"/>
    <x v="0"/>
    <d v="2012-02-22T00:00:00"/>
    <x v="4"/>
    <s v="BRINZOLAMIDE, USP"/>
    <x v="3"/>
  </r>
  <r>
    <n v="26038"/>
    <x v="0"/>
    <x v="0"/>
    <d v="2012-05-09T00:00:00"/>
    <x v="4"/>
    <s v="BOSENTAN MONOHYDRATE"/>
    <x v="3"/>
  </r>
  <r>
    <n v="26195"/>
    <x v="0"/>
    <x v="0"/>
    <d v="2012-07-02T00:00:00"/>
    <x v="4"/>
    <s v="PALIPERIDONE PALMITATE "/>
    <x v="3"/>
  </r>
  <r>
    <n v="26347"/>
    <x v="0"/>
    <x v="0"/>
    <d v="2012-08-23T00:00:00"/>
    <x v="4"/>
    <s v="DAPIPRAZOLE HYDROCHLORIDE"/>
    <x v="3"/>
  </r>
  <r>
    <n v="26414"/>
    <x v="0"/>
    <x v="0"/>
    <d v="2012-09-14T00:00:00"/>
    <x v="4"/>
    <s v="ROPINIROLE"/>
    <x v="3"/>
  </r>
  <r>
    <n v="26936"/>
    <x v="0"/>
    <x v="0"/>
    <d v="2013-02-28T00:00:00"/>
    <x v="4"/>
    <s v="BRINZOLAMIDE USP (STERILE)"/>
    <x v="4"/>
  </r>
  <r>
    <n v="27418"/>
    <x v="0"/>
    <x v="0"/>
    <d v="2013-08-13T00:00:00"/>
    <x v="4"/>
    <s v="PROPOFOL USP "/>
    <x v="4"/>
  </r>
  <r>
    <n v="27473"/>
    <x v="0"/>
    <x v="0"/>
    <d v="2013-09-03T00:00:00"/>
    <x v="4"/>
    <s v="ETHACRYNIC ACID USP"/>
    <x v="4"/>
  </r>
  <r>
    <n v="28277"/>
    <x v="0"/>
    <x v="0"/>
    <d v="2014-05-08T00:00:00"/>
    <x v="4"/>
    <s v="ALCAFTADINE"/>
    <x v="5"/>
  </r>
  <r>
    <n v="28352"/>
    <x v="0"/>
    <x v="0"/>
    <d v="2014-07-07T00:00:00"/>
    <x v="4"/>
    <s v="DABIGATRAN ETEXILATE MESYLATE (FORM-I)"/>
    <x v="5"/>
  </r>
  <r>
    <n v="28826"/>
    <x v="0"/>
    <x v="0"/>
    <d v="2018-05-03T00:00:00"/>
    <x v="4"/>
    <s v="POSACONAZOLE"/>
    <x v="9"/>
  </r>
  <r>
    <n v="29794"/>
    <x v="0"/>
    <x v="0"/>
    <d v="2016-05-07T00:00:00"/>
    <x v="4"/>
    <s v="LURASIDONE HYDROCHLORIDE"/>
    <x v="7"/>
  </r>
  <r>
    <n v="30564"/>
    <x v="0"/>
    <x v="0"/>
    <d v="2016-06-07T00:00:00"/>
    <x v="4"/>
    <s v="LABETALOL HYDROCHLORIDE USP"/>
    <x v="7"/>
  </r>
  <r>
    <n v="30609"/>
    <x v="0"/>
    <x v="0"/>
    <d v="2016-09-28T00:00:00"/>
    <x v="4"/>
    <s v="RIVAROXABAN"/>
    <x v="7"/>
  </r>
  <r>
    <n v="30850"/>
    <x v="0"/>
    <x v="0"/>
    <d v="2016-09-07T00:00:00"/>
    <x v="4"/>
    <s v="MIRTAZAPINE USP (ACETONE ROUTE)"/>
    <x v="7"/>
  </r>
  <r>
    <n v="32422"/>
    <x v="0"/>
    <x v="0"/>
    <d v="2018-01-31T00:00:00"/>
    <x v="4"/>
    <s v="APIXABAN"/>
    <x v="9"/>
  </r>
  <r>
    <n v="32435"/>
    <x v="0"/>
    <x v="0"/>
    <d v="2018-03-30T00:00:00"/>
    <x v="4"/>
    <s v="PALIPERIDONE PALMITATE STERILE"/>
    <x v="9"/>
  </r>
  <r>
    <n v="32683"/>
    <x v="0"/>
    <x v="0"/>
    <d v="2018-03-31T00:00:00"/>
    <x v="4"/>
    <s v="ARIPIPRAZOLE LAUROXIL"/>
    <x v="9"/>
  </r>
  <r>
    <n v="32684"/>
    <x v="0"/>
    <x v="0"/>
    <d v="2018-03-31T00:00:00"/>
    <x v="4"/>
    <s v="ROTIGOTINE"/>
    <x v="9"/>
  </r>
  <r>
    <n v="32953"/>
    <x v="0"/>
    <x v="0"/>
    <d v="2018-11-06T00:00:00"/>
    <x v="4"/>
    <s v="APREMILAST"/>
    <x v="9"/>
  </r>
  <r>
    <n v="33024"/>
    <x v="0"/>
    <x v="0"/>
    <d v="2018-11-19T00:00:00"/>
    <x v="4"/>
    <s v="DORZOLAMIDE HYDROCHLORIDE USP (PROCESS-II)"/>
    <x v="9"/>
  </r>
  <r>
    <n v="33747"/>
    <x v="0"/>
    <x v="0"/>
    <d v="2019-07-24T00:00:00"/>
    <x v="4"/>
    <s v="SUGAMMADEX SODIUM"/>
    <x v="10"/>
  </r>
  <r>
    <n v="33748"/>
    <x v="0"/>
    <x v="0"/>
    <d v="2019-04-19T00:00:00"/>
    <x v="4"/>
    <s v="TICAGRELOR FORM-II"/>
    <x v="10"/>
  </r>
  <r>
    <n v="34294"/>
    <x v="0"/>
    <x v="0"/>
    <d v="2019-12-31T00:00:00"/>
    <x v="4"/>
    <s v="INDACATEROL MALEATE"/>
    <x v="10"/>
  </r>
  <r>
    <n v="16490"/>
    <x v="0"/>
    <x v="0"/>
    <d v="2003-03-28T00:00:00"/>
    <x v="5"/>
    <s v="MIRTAZAPINE ANHYDROUS USP"/>
    <x v="24"/>
  </r>
  <r>
    <n v="16850"/>
    <x v="0"/>
    <x v="0"/>
    <d v="2003-09-19T00:00:00"/>
    <x v="5"/>
    <s v="CITALOPRAM HYDROBROMIDE USP"/>
    <x v="24"/>
  </r>
  <r>
    <n v="16993"/>
    <x v="0"/>
    <x v="0"/>
    <d v="2003-12-01T00:00:00"/>
    <x v="5"/>
    <s v="METFORMIN HYDROCHLORIDE USP"/>
    <x v="24"/>
  </r>
  <r>
    <n v="17152"/>
    <x v="0"/>
    <x v="0"/>
    <d v="2004-01-20T00:00:00"/>
    <x v="5"/>
    <s v="GLYBURIDE USP"/>
    <x v="25"/>
  </r>
  <r>
    <n v="17217"/>
    <x v="1"/>
    <x v="0"/>
    <d v="2004-03-05T00:00:00"/>
    <x v="5"/>
    <s v="AMIODARONE HYDROCHLORIDE"/>
    <x v="25"/>
  </r>
  <r>
    <n v="17435"/>
    <x v="0"/>
    <x v="0"/>
    <d v="2004-05-31T00:00:00"/>
    <x v="5"/>
    <s v="SERTRALINE HYDROCHLORIDE USP (CRYSTALLINE POLYMORPH FORM II)"/>
    <x v="25"/>
  </r>
  <r>
    <n v="17562"/>
    <x v="1"/>
    <x v="0"/>
    <d v="2004-07-05T00:00:00"/>
    <x v="5"/>
    <s v="7-AMINO DESACETOXY CEPHALOSPORANIC ACID (7-ADCA)"/>
    <x v="25"/>
  </r>
  <r>
    <n v="17570"/>
    <x v="0"/>
    <x v="0"/>
    <d v="2004-07-16T00:00:00"/>
    <x v="5"/>
    <s v="RAMIPRIL  USP"/>
    <x v="25"/>
  </r>
  <r>
    <n v="17604"/>
    <x v="0"/>
    <x v="0"/>
    <d v="2004-07-31T00:00:00"/>
    <x v="5"/>
    <s v="CEPHALEXIN USP "/>
    <x v="25"/>
  </r>
  <r>
    <n v="17638"/>
    <x v="0"/>
    <x v="0"/>
    <d v="2004-08-18T00:00:00"/>
    <x v="5"/>
    <s v="ZIDOVUDINE USP"/>
    <x v="25"/>
  </r>
  <r>
    <n v="17657"/>
    <x v="0"/>
    <x v="0"/>
    <d v="2004-08-30T00:00:00"/>
    <x v="5"/>
    <s v="DIDANOSINE USP"/>
    <x v="25"/>
  </r>
  <r>
    <n v="17707"/>
    <x v="0"/>
    <x v="0"/>
    <d v="2004-09-20T00:00:00"/>
    <x v="5"/>
    <s v="CEFUROXIME AXETIL USP"/>
    <x v="25"/>
  </r>
  <r>
    <n v="17728"/>
    <x v="0"/>
    <x v="0"/>
    <d v="2004-09-24T00:00:00"/>
    <x v="5"/>
    <s v="HYDROCHLOROTHIAZIDE USP"/>
    <x v="25"/>
  </r>
  <r>
    <n v="17802"/>
    <x v="0"/>
    <x v="0"/>
    <d v="2004-10-23T00:00:00"/>
    <x v="5"/>
    <s v="EFAVIRENZ USP"/>
    <x v="25"/>
  </r>
  <r>
    <n v="17824"/>
    <x v="1"/>
    <x v="0"/>
    <d v="2004-10-30T00:00:00"/>
    <x v="5"/>
    <s v="CEFTRIAXONE SODIUM"/>
    <x v="25"/>
  </r>
  <r>
    <n v="17829"/>
    <x v="0"/>
    <x v="0"/>
    <d v="2004-11-08T00:00:00"/>
    <x v="5"/>
    <s v="SIMVASTATIN USP"/>
    <x v="25"/>
  </r>
  <r>
    <n v="17851"/>
    <x v="0"/>
    <x v="0"/>
    <d v="2004-11-16T00:00:00"/>
    <x v="5"/>
    <s v="NEVIRAPINE ANHYDROUS USP"/>
    <x v="25"/>
  </r>
  <r>
    <n v="17900"/>
    <x v="1"/>
    <x v="0"/>
    <d v="2004-12-03T00:00:00"/>
    <x v="5"/>
    <s v="LAMIVUDINE USP"/>
    <x v="25"/>
  </r>
  <r>
    <n v="17911"/>
    <x v="1"/>
    <x v="0"/>
    <d v="2004-12-08T00:00:00"/>
    <x v="5"/>
    <s v="CEFTRIAXONE SODIUM (STERILE)"/>
    <x v="25"/>
  </r>
  <r>
    <n v="17968"/>
    <x v="0"/>
    <x v="0"/>
    <d v="2004-12-30T00:00:00"/>
    <x v="5"/>
    <s v="STAVUDINE USP"/>
    <x v="25"/>
  </r>
  <r>
    <n v="18117"/>
    <x v="1"/>
    <x v="0"/>
    <d v="2005-02-17T00:00:00"/>
    <x v="5"/>
    <s v="LISINOPRIL USP "/>
    <x v="26"/>
  </r>
  <r>
    <n v="18120"/>
    <x v="0"/>
    <x v="0"/>
    <d v="2005-02-18T00:00:00"/>
    <x v="5"/>
    <s v="RISPERIDONE USP"/>
    <x v="26"/>
  </r>
  <r>
    <n v="18154"/>
    <x v="1"/>
    <x v="0"/>
    <d v="2005-02-28T00:00:00"/>
    <x v="5"/>
    <s v="CEFOTAXIME SODIUM (STERILE)"/>
    <x v="26"/>
  </r>
  <r>
    <n v="18176"/>
    <x v="0"/>
    <x v="0"/>
    <d v="2005-02-28T00:00:00"/>
    <x v="5"/>
    <s v="FLUCONAZOLE USP"/>
    <x v="26"/>
  </r>
  <r>
    <n v="18192"/>
    <x v="0"/>
    <x v="0"/>
    <d v="2005-03-11T00:00:00"/>
    <x v="5"/>
    <s v="TERBINAFINE HYDROCHLORIDE USP"/>
    <x v="26"/>
  </r>
  <r>
    <n v="18249"/>
    <x v="1"/>
    <x v="0"/>
    <d v="2005-03-29T00:00:00"/>
    <x v="5"/>
    <s v="PENTOXIFYLLINE USP"/>
    <x v="26"/>
  </r>
  <r>
    <n v="18256"/>
    <x v="0"/>
    <x v="0"/>
    <d v="2005-03-24T00:00:00"/>
    <x v="5"/>
    <s v="ABACAVIR SULFATE USP"/>
    <x v="26"/>
  </r>
  <r>
    <n v="18331"/>
    <x v="0"/>
    <x v="0"/>
    <d v="2005-04-30T00:00:00"/>
    <x v="5"/>
    <s v="CEFADROXIL USP "/>
    <x v="26"/>
  </r>
  <r>
    <n v="18386"/>
    <x v="1"/>
    <x v="0"/>
    <d v="2005-05-21T00:00:00"/>
    <x v="5"/>
    <s v="CEFAZOLIN SODIUM USP"/>
    <x v="26"/>
  </r>
  <r>
    <n v="18401"/>
    <x v="0"/>
    <x v="0"/>
    <d v="2005-05-22T00:00:00"/>
    <x v="5"/>
    <s v="NEVIRAPINE HEMIHYDRATE USP"/>
    <x v="26"/>
  </r>
  <r>
    <n v="18453"/>
    <x v="0"/>
    <x v="0"/>
    <d v="2005-06-16T00:00:00"/>
    <x v="5"/>
    <s v="CEFUROXIME ACID"/>
    <x v="26"/>
  </r>
  <r>
    <n v="18454"/>
    <x v="1"/>
    <x v="0"/>
    <d v="2005-06-18T00:00:00"/>
    <x v="5"/>
    <s v="NELFINAVIR MESYLATE"/>
    <x v="26"/>
  </r>
  <r>
    <n v="18469"/>
    <x v="0"/>
    <x v="0"/>
    <d v="2005-06-28T00:00:00"/>
    <x v="5"/>
    <s v="CEFPROZIL USP"/>
    <x v="26"/>
  </r>
  <r>
    <n v="18530"/>
    <x v="1"/>
    <x v="0"/>
    <d v="2005-07-15T00:00:00"/>
    <x v="5"/>
    <s v="CEFUROXIME SODIUM"/>
    <x v="26"/>
  </r>
  <r>
    <n v="18558"/>
    <x v="0"/>
    <x v="0"/>
    <d v="2005-07-25T00:00:00"/>
    <x v="5"/>
    <s v="CIPROFLOXACIN HYDROCHLORIDE USP"/>
    <x v="26"/>
  </r>
  <r>
    <n v="18576"/>
    <x v="0"/>
    <x v="0"/>
    <d v="2005-07-30T00:00:00"/>
    <x v="5"/>
    <s v="NEVIRAPINE ANHYDROUS USP"/>
    <x v="26"/>
  </r>
  <r>
    <n v="18713"/>
    <x v="0"/>
    <x v="0"/>
    <d v="2005-08-18T00:00:00"/>
    <x v="5"/>
    <s v="LAMIVUDINE USP "/>
    <x v="26"/>
  </r>
  <r>
    <n v="18714"/>
    <x v="0"/>
    <x v="0"/>
    <d v="2005-08-18T00:00:00"/>
    <x v="5"/>
    <s v="ZIDOVUDINE USP "/>
    <x v="26"/>
  </r>
  <r>
    <n v="18781"/>
    <x v="0"/>
    <x v="0"/>
    <d v="2005-09-12T00:00:00"/>
    <x v="5"/>
    <s v="BISOPROLOL FUMARATE USP "/>
    <x v="26"/>
  </r>
  <r>
    <n v="18816"/>
    <x v="0"/>
    <x v="0"/>
    <d v="2005-08-31T00:00:00"/>
    <x v="5"/>
    <s v="AMOXICILLIN USP"/>
    <x v="26"/>
  </r>
  <r>
    <n v="18885"/>
    <x v="1"/>
    <x v="0"/>
    <d v="2005-10-01T00:00:00"/>
    <x v="5"/>
    <s v="CEFUROXIME SODIUM (STERILE) USP"/>
    <x v="26"/>
  </r>
  <r>
    <n v="18921"/>
    <x v="0"/>
    <x v="0"/>
    <d v="2005-10-24T00:00:00"/>
    <x v="5"/>
    <s v="MELOXICAM USP"/>
    <x v="26"/>
  </r>
  <r>
    <n v="18941"/>
    <x v="0"/>
    <x v="0"/>
    <d v="2005-10-31T00:00:00"/>
    <x v="5"/>
    <s v="CEFPODOXIME PROXETIL USP"/>
    <x v="26"/>
  </r>
  <r>
    <n v="18965"/>
    <x v="0"/>
    <x v="0"/>
    <d v="2005-11-09T00:00:00"/>
    <x v="5"/>
    <s v="AMLODIPINE BESYLATE USP"/>
    <x v="26"/>
  </r>
  <r>
    <n v="18973"/>
    <x v="0"/>
    <x v="0"/>
    <d v="2005-11-23T00:00:00"/>
    <x v="5"/>
    <s v="RIBAVIRIN USP"/>
    <x v="26"/>
  </r>
  <r>
    <n v="18974"/>
    <x v="0"/>
    <x v="0"/>
    <d v="2005-11-16T00:00:00"/>
    <x v="5"/>
    <s v="ZOLPIDEM TARTRATE USP"/>
    <x v="26"/>
  </r>
  <r>
    <n v="18980"/>
    <x v="0"/>
    <x v="0"/>
    <d v="2005-11-23T00:00:00"/>
    <x v="5"/>
    <s v="FLUOXETINE HYDROCHLORIDE USP"/>
    <x v="26"/>
  </r>
  <r>
    <n v="19013"/>
    <x v="0"/>
    <x v="0"/>
    <d v="2005-11-28T00:00:00"/>
    <x v="5"/>
    <s v="BENAZEPRIL HYDROCHLORIDE USP"/>
    <x v="26"/>
  </r>
  <r>
    <n v="19037"/>
    <x v="0"/>
    <x v="0"/>
    <d v="2005-12-09T00:00:00"/>
    <x v="5"/>
    <s v="RITONAVIR USP"/>
    <x v="26"/>
  </r>
  <r>
    <n v="19046"/>
    <x v="0"/>
    <x v="0"/>
    <d v="2005-11-30T00:00:00"/>
    <x v="5"/>
    <s v="QUINAPRIL HYDROCHLORIDE USP"/>
    <x v="26"/>
  </r>
  <r>
    <n v="19071"/>
    <x v="0"/>
    <x v="0"/>
    <d v="2005-12-19T00:00:00"/>
    <x v="5"/>
    <s v="ONDANSETRON HYDROCHLORIDE USP "/>
    <x v="26"/>
  </r>
  <r>
    <n v="19088"/>
    <x v="0"/>
    <x v="0"/>
    <d v="2005-12-24T00:00:00"/>
    <x v="5"/>
    <s v="ESCITALOPRAM OXALATE USP"/>
    <x v="26"/>
  </r>
  <r>
    <n v="19106"/>
    <x v="0"/>
    <x v="0"/>
    <d v="2006-01-06T00:00:00"/>
    <x v="5"/>
    <s v="CARVEDILOL USP"/>
    <x v="27"/>
  </r>
  <r>
    <n v="19152"/>
    <x v="0"/>
    <x v="0"/>
    <d v="2006-01-30T00:00:00"/>
    <x v="5"/>
    <s v="PAROXETINE HYDROCHLORIDE (HEMIHYDRATE) USP "/>
    <x v="27"/>
  </r>
  <r>
    <n v="19153"/>
    <x v="0"/>
    <x v="0"/>
    <d v="2006-01-30T00:00:00"/>
    <x v="5"/>
    <s v="BUPROPION HYDROCHLORIDE USP"/>
    <x v="27"/>
  </r>
  <r>
    <n v="19186"/>
    <x v="0"/>
    <x v="0"/>
    <d v="2006-01-31T00:00:00"/>
    <x v="5"/>
    <s v="RABEPRAZOLE SODIUM"/>
    <x v="27"/>
  </r>
  <r>
    <n v="19226"/>
    <x v="0"/>
    <x v="0"/>
    <d v="2006-02-28T00:00:00"/>
    <x v="5"/>
    <s v="AMPICILLIN TRIHYDRATE, USP"/>
    <x v="27"/>
  </r>
  <r>
    <n v="19238"/>
    <x v="0"/>
    <x v="0"/>
    <d v="2006-02-28T00:00:00"/>
    <x v="5"/>
    <s v="OXACILLIN SODIUM USP"/>
    <x v="27"/>
  </r>
  <r>
    <n v="19247"/>
    <x v="0"/>
    <x v="0"/>
    <d v="2006-03-04T00:00:00"/>
    <x v="5"/>
    <s v="TOPIRAMATE USP"/>
    <x v="27"/>
  </r>
  <r>
    <n v="19265"/>
    <x v="0"/>
    <x v="0"/>
    <d v="2006-03-15T00:00:00"/>
    <x v="5"/>
    <s v="PIPERACILLIN USP"/>
    <x v="27"/>
  </r>
  <r>
    <n v="19281"/>
    <x v="0"/>
    <x v="0"/>
    <d v="2006-03-17T00:00:00"/>
    <x v="5"/>
    <s v="METOPROLOL SUCCINATE USP"/>
    <x v="27"/>
  </r>
  <r>
    <n v="19283"/>
    <x v="0"/>
    <x v="0"/>
    <d v="2006-03-21T00:00:00"/>
    <x v="5"/>
    <s v="METOPROLOL TARTRATE USP"/>
    <x v="27"/>
  </r>
  <r>
    <n v="19308"/>
    <x v="0"/>
    <x v="0"/>
    <d v="2006-03-27T00:00:00"/>
    <x v="5"/>
    <s v="FINASTERIDE USP"/>
    <x v="27"/>
  </r>
  <r>
    <n v="19330"/>
    <x v="0"/>
    <x v="0"/>
    <d v="2006-03-31T00:00:00"/>
    <x v="5"/>
    <s v="SUMATRIPTAN SUCCINATE USP"/>
    <x v="27"/>
  </r>
  <r>
    <n v="19338"/>
    <x v="1"/>
    <x v="0"/>
    <d v="2006-03-31T00:00:00"/>
    <x v="5"/>
    <s v="6-AMINO PENICILLANIC ACID DRUG SUBSTANCE INTERMEDIATE"/>
    <x v="27"/>
  </r>
  <r>
    <n v="19387"/>
    <x v="0"/>
    <x v="0"/>
    <d v="2006-04-18T00:00:00"/>
    <x v="5"/>
    <s v="LEVETIRACETAM USP"/>
    <x v="27"/>
  </r>
  <r>
    <n v="19388"/>
    <x v="0"/>
    <x v="0"/>
    <d v="2006-04-18T00:00:00"/>
    <x v="5"/>
    <s v="CARISOPRODOL USP"/>
    <x v="27"/>
  </r>
  <r>
    <n v="19398"/>
    <x v="0"/>
    <x v="0"/>
    <d v="2006-04-26T00:00:00"/>
    <x v="5"/>
    <s v="ZALEPLON USP"/>
    <x v="27"/>
  </r>
  <r>
    <n v="19409"/>
    <x v="0"/>
    <x v="0"/>
    <d v="2006-04-29T00:00:00"/>
    <x v="5"/>
    <s v="CLOPIDOGREL BISULFATE USP"/>
    <x v="27"/>
  </r>
  <r>
    <n v="19454"/>
    <x v="0"/>
    <x v="0"/>
    <d v="2006-05-22T00:00:00"/>
    <x v="5"/>
    <s v="GEIBROZIL USP"/>
    <x v="27"/>
  </r>
  <r>
    <n v="19478"/>
    <x v="1"/>
    <x v="0"/>
    <d v="2006-05-26T00:00:00"/>
    <x v="5"/>
    <s v="CEFEPIME HYDROCHLORIDE, NON-STERILE INTERMEDIATE DRUG SUBSTANCE"/>
    <x v="27"/>
  </r>
  <r>
    <n v="19484"/>
    <x v="0"/>
    <x v="0"/>
    <d v="2006-05-31T00:00:00"/>
    <x v="5"/>
    <s v="PERINDOPRIL TERT-BUTYLAMINE DRUG SUBSTANCE"/>
    <x v="27"/>
  </r>
  <r>
    <n v="19516"/>
    <x v="0"/>
    <x v="0"/>
    <d v="2006-06-05T00:00:00"/>
    <x v="5"/>
    <s v="QUETIAPINE FUMARATE"/>
    <x v="27"/>
  </r>
  <r>
    <n v="19548"/>
    <x v="0"/>
    <x v="0"/>
    <d v="2006-06-21T00:00:00"/>
    <x v="5"/>
    <s v="TRANDOLAPRIL USP"/>
    <x v="27"/>
  </r>
  <r>
    <n v="19553"/>
    <x v="0"/>
    <x v="0"/>
    <d v="2006-06-20T00:00:00"/>
    <x v="5"/>
    <s v="DICLOXACILLIN SODIUM USP"/>
    <x v="27"/>
  </r>
  <r>
    <n v="19578"/>
    <x v="0"/>
    <x v="0"/>
    <d v="2006-06-28T00:00:00"/>
    <x v="5"/>
    <s v="PANTOPRAZOLE SODIUM SESQUIHYDRATE USP"/>
    <x v="27"/>
  </r>
  <r>
    <n v="19588"/>
    <x v="0"/>
    <x v="0"/>
    <d v="2006-06-30T00:00:00"/>
    <x v="5"/>
    <s v="CITALOPRAM HYDROBROMIDE USP (ROUTE-1) "/>
    <x v="27"/>
  </r>
  <r>
    <n v="19605"/>
    <x v="0"/>
    <x v="0"/>
    <d v="2007-03-16T00:00:00"/>
    <x v="5"/>
    <s v="ATOMOXETINE HYDROCHLORIDE USP"/>
    <x v="28"/>
  </r>
  <r>
    <n v="19607"/>
    <x v="0"/>
    <x v="0"/>
    <d v="2006-07-11T00:00:00"/>
    <x v="5"/>
    <s v="CEFDINIR USP (CRYSTAL B)"/>
    <x v="27"/>
  </r>
  <r>
    <n v="19608"/>
    <x v="0"/>
    <x v="0"/>
    <d v="2006-07-10T00:00:00"/>
    <x v="5"/>
    <s v="SULBACTAM SODIUM USP (NON-STERILE BULK)"/>
    <x v="27"/>
  </r>
  <r>
    <n v="19643"/>
    <x v="1"/>
    <x v="0"/>
    <d v="2006-07-26T00:00:00"/>
    <x v="5"/>
    <s v="CEFACLOR USP "/>
    <x v="27"/>
  </r>
  <r>
    <n v="19644"/>
    <x v="1"/>
    <x v="0"/>
    <d v="2006-07-28T00:00:00"/>
    <x v="5"/>
    <s v="CEFTAZIDIME DIHYDROCHLORIDE, NON-STERILE DRUG SUBSTANCE INTERMEDIATE"/>
    <x v="27"/>
  </r>
  <r>
    <n v="19649"/>
    <x v="0"/>
    <x v="0"/>
    <d v="2006-07-31T00:00:00"/>
    <x v="5"/>
    <s v="TOLTERODINE TARTRATE, NON-STERILE DRUG SUBSTANCE"/>
    <x v="27"/>
  </r>
  <r>
    <n v="19671"/>
    <x v="0"/>
    <x v="0"/>
    <d v="2006-08-05T00:00:00"/>
    <x v="5"/>
    <s v="LOSARTAN POTASSIUM USP DRUG SUBSTANCE"/>
    <x v="27"/>
  </r>
  <r>
    <n v="19711"/>
    <x v="0"/>
    <x v="0"/>
    <d v="2006-08-17T00:00:00"/>
    <x v="5"/>
    <s v="FOSINOPRIL SODIUM USP"/>
    <x v="27"/>
  </r>
  <r>
    <n v="19730"/>
    <x v="0"/>
    <x v="0"/>
    <d v="2006-08-31T00:00:00"/>
    <x v="5"/>
    <s v="TAMSULOSIN HCI USP"/>
    <x v="27"/>
  </r>
  <r>
    <n v="19755"/>
    <x v="1"/>
    <x v="0"/>
    <d v="2006-09-07T00:00:00"/>
    <x v="5"/>
    <s v="CEFEPIME FOR INJECTION USP (STERILE BULK)"/>
    <x v="27"/>
  </r>
  <r>
    <n v="19805"/>
    <x v="0"/>
    <x v="0"/>
    <d v="2006-09-25T00:00:00"/>
    <x v="5"/>
    <s v="SULBACTAM SODIUM USP (STERILE) BULK"/>
    <x v="27"/>
  </r>
  <r>
    <n v="19823"/>
    <x v="0"/>
    <x v="0"/>
    <d v="2006-09-27T00:00:00"/>
    <x v="5"/>
    <s v="TAZOBACTAM HEMIHYDRATE USP"/>
    <x v="27"/>
  </r>
  <r>
    <n v="19837"/>
    <x v="0"/>
    <x v="0"/>
    <d v="2006-09-29T00:00:00"/>
    <x v="5"/>
    <s v="STAVUDINE USP (NON-STERILE DRUG SUBSTANCE)"/>
    <x v="27"/>
  </r>
  <r>
    <n v="19851"/>
    <x v="1"/>
    <x v="0"/>
    <d v="2006-10-06T00:00:00"/>
    <x v="5"/>
    <s v="INDINAVIR SULFATE USP (NON-STERILE DRUG SUBSTANCE)"/>
    <x v="27"/>
  </r>
  <r>
    <n v="19862"/>
    <x v="0"/>
    <x v="0"/>
    <d v="2006-10-09T00:00:00"/>
    <x v="5"/>
    <s v="LOPINAVIR (NON STERILE DRUG SUBSTANCE)"/>
    <x v="27"/>
  </r>
  <r>
    <n v="19908"/>
    <x v="0"/>
    <x v="0"/>
    <d v="2006-10-26T00:00:00"/>
    <x v="5"/>
    <s v="LAMOTRIGINE USP (NON-STERILE DRUG SUBSTANCE)"/>
    <x v="27"/>
  </r>
  <r>
    <n v="19932"/>
    <x v="0"/>
    <x v="0"/>
    <d v="2006-10-30T00:00:00"/>
    <x v="5"/>
    <s v="EFAVIRENZ USP (NON-STERILE DRUG SUBSTANCE)"/>
    <x v="27"/>
  </r>
  <r>
    <n v="19959"/>
    <x v="0"/>
    <x v="0"/>
    <d v="2006-11-07T00:00:00"/>
    <x v="5"/>
    <s v="DOXAZOSIN MESYLATE USP (NON-STERILE DRUG SUBSTANCE)"/>
    <x v="27"/>
  </r>
  <r>
    <n v="19983"/>
    <x v="1"/>
    <x v="0"/>
    <d v="2006-11-16T00:00:00"/>
    <x v="5"/>
    <s v="CEPHALOTHIN ACID (NON-STERILE DRUG SUBSTANCE INTERMEDIATE)"/>
    <x v="27"/>
  </r>
  <r>
    <n v="19998"/>
    <x v="1"/>
    <x v="0"/>
    <d v="2006-11-17T00:00:00"/>
    <x v="5"/>
    <s v="CEFTAZIDIME FOR INJECTION USP (STERILE BULK)"/>
    <x v="27"/>
  </r>
  <r>
    <n v="20031"/>
    <x v="0"/>
    <x v="0"/>
    <d v="2006-12-04T00:00:00"/>
    <x v="5"/>
    <s v="ALENDRONATE SODIUM USP (NON-STERILE DRUG SUBSTANCE)"/>
    <x v="27"/>
  </r>
  <r>
    <n v="20113"/>
    <x v="0"/>
    <x v="0"/>
    <d v="2006-12-30T00:00:00"/>
    <x v="5"/>
    <s v="TERAZOSIN HYDROCHLORIDE USP (NON-STERILE DRUG SUBSTANCE) "/>
    <x v="27"/>
  </r>
  <r>
    <n v="20122"/>
    <x v="0"/>
    <x v="0"/>
    <d v="2006-12-27T00:00:00"/>
    <x v="5"/>
    <s v="GABAPENTIN USP (NON-STERILE DRUG SUBSTANCE)"/>
    <x v="27"/>
  </r>
  <r>
    <n v="20128"/>
    <x v="1"/>
    <x v="0"/>
    <d v="2006-12-30T00:00:00"/>
    <x v="5"/>
    <s v="AMOXICILLIN SODIUM (STERILE) BULK"/>
    <x v="27"/>
  </r>
  <r>
    <n v="20211"/>
    <x v="0"/>
    <x v="0"/>
    <d v="2007-01-16T00:00:00"/>
    <x v="5"/>
    <s v="AMPICILLIN SODIUM USP (STERILE) BULK"/>
    <x v="28"/>
  </r>
  <r>
    <n v="20300"/>
    <x v="0"/>
    <x v="0"/>
    <d v="2007-02-22T00:00:00"/>
    <x v="5"/>
    <s v="AMPICILLIN AND SULBACTAM FOR INJECTION USP (STERILE BULK MIXTURE 2:1)"/>
    <x v="28"/>
  </r>
  <r>
    <n v="20307"/>
    <x v="0"/>
    <x v="0"/>
    <d v="2007-02-24T00:00:00"/>
    <x v="5"/>
    <s v="ALFUZOSIN HYDROCHLORIDE USP (NON-STERILE DRUG SUBSTANCE)"/>
    <x v="28"/>
  </r>
  <r>
    <n v="20316"/>
    <x v="1"/>
    <x v="0"/>
    <d v="2007-02-19T00:00:00"/>
    <x v="5"/>
    <s v="CEFOXITIN ACID (NON-STERILE DRUG SUBSTANCE INTERMEDIATE) "/>
    <x v="28"/>
  </r>
  <r>
    <n v="20393"/>
    <x v="0"/>
    <x v="0"/>
    <d v="2007-03-29T00:00:00"/>
    <x v="5"/>
    <s v="IBANDRONATE SODIUM (NON-STERILE DRUG SUBSTANCE)"/>
    <x v="28"/>
  </r>
  <r>
    <n v="20629"/>
    <x v="0"/>
    <x v="0"/>
    <d v="2007-06-22T00:00:00"/>
    <x v="5"/>
    <s v="ROSUVASTATIN CALCIUM (NON-STERILE DRUG SUBSTANCE)"/>
    <x v="28"/>
  </r>
  <r>
    <n v="20708"/>
    <x v="0"/>
    <x v="0"/>
    <d v="2007-07-18T00:00:00"/>
    <x v="5"/>
    <s v="EMTRICITABINE (NON-STERILE) DRUG SUBSTANCE"/>
    <x v="28"/>
  </r>
  <r>
    <n v="20766"/>
    <x v="1"/>
    <x v="0"/>
    <d v="2007-07-31T00:00:00"/>
    <x v="5"/>
    <s v="GLYCOPYRROLATE USP, NON-STERILE DRUG SUBSTANCE "/>
    <x v="28"/>
  </r>
  <r>
    <n v="20870"/>
    <x v="0"/>
    <x v="0"/>
    <d v="2007-09-17T00:00:00"/>
    <x v="5"/>
    <s v="DIDANOSINE USP, NON-STERILE DRUG SUBSTANCE"/>
    <x v="28"/>
  </r>
  <r>
    <n v="20890"/>
    <x v="0"/>
    <x v="0"/>
    <d v="2007-09-24T00:00:00"/>
    <x v="5"/>
    <s v="FELODIPINE USP, NON-STERILE DRUG SUBSTANCE"/>
    <x v="28"/>
  </r>
  <r>
    <n v="20909"/>
    <x v="0"/>
    <x v="0"/>
    <d v="2007-09-29T00:00:00"/>
    <x v="5"/>
    <s v="DONEPEZIL HYDROCHLORIDE USP, NON-STERILE DRUG SUBSTANCE "/>
    <x v="28"/>
  </r>
  <r>
    <n v="21012"/>
    <x v="0"/>
    <x v="0"/>
    <d v="2007-10-29T00:00:00"/>
    <x v="5"/>
    <s v="ZIPRASIDONE HYDROCHLORIDE USP (NON-STERILE DRUG SUBSTANCE)"/>
    <x v="28"/>
  </r>
  <r>
    <n v="21096"/>
    <x v="0"/>
    <x v="0"/>
    <d v="2007-11-23T00:00:00"/>
    <x v="5"/>
    <s v="Tenofovir Disoproxil Fumarate (Non-Sterile Drug Substance)"/>
    <x v="28"/>
  </r>
  <r>
    <n v="21121"/>
    <x v="0"/>
    <x v="0"/>
    <d v="2007-12-06T00:00:00"/>
    <x v="5"/>
    <s v="Risedronate Sodium Hemipentahydrate USP (Non-Sterile Drug Substance) "/>
    <x v="28"/>
  </r>
  <r>
    <n v="21223"/>
    <x v="0"/>
    <x v="0"/>
    <d v="2007-12-31T00:00:00"/>
    <x v="5"/>
    <s v="OMEPRAZOLE USP (NON-STERILE DRUG SUBSTANCE) "/>
    <x v="28"/>
  </r>
  <r>
    <n v="21329"/>
    <x v="1"/>
    <x v="0"/>
    <d v="2008-01-31T00:00:00"/>
    <x v="5"/>
    <s v="CEFOXITIN SODIUM USP (STERILE BULK)"/>
    <x v="0"/>
  </r>
  <r>
    <n v="21688"/>
    <x v="0"/>
    <x v="0"/>
    <d v="2008-06-07T00:00:00"/>
    <x v="5"/>
    <s v="VALACYCLOVIR HYDROCHLORIDE USP (NON-STERILE DRUG SUBSTANCE)"/>
    <x v="0"/>
  </r>
  <r>
    <n v="21767"/>
    <x v="0"/>
    <x v="0"/>
    <d v="2008-06-27T00:00:00"/>
    <x v="5"/>
    <s v="DULOXETINE HYDROCHLORIDE USP (NON-STERILE DRUG SUBSTANCE)"/>
    <x v="0"/>
  </r>
  <r>
    <n v="21845"/>
    <x v="1"/>
    <x v="0"/>
    <d v="2008-07-30T00:00:00"/>
    <x v="5"/>
    <s v="VALSARTAN USP (NON-STERILE DRUG SUBSTANCE)"/>
    <x v="0"/>
  </r>
  <r>
    <n v="21934"/>
    <x v="0"/>
    <x v="0"/>
    <d v="2008-09-02T00:00:00"/>
    <x v="5"/>
    <s v="GALANTAMINE HYDROBROMIDE USP (NON-STERILE DRUG SUBSTANCE)"/>
    <x v="0"/>
  </r>
  <r>
    <n v="22204"/>
    <x v="0"/>
    <x v="0"/>
    <d v="2008-11-19T00:00:00"/>
    <x v="5"/>
    <s v="FAMCICLOVIR USP"/>
    <x v="0"/>
  </r>
  <r>
    <n v="22265"/>
    <x v="0"/>
    <x v="0"/>
    <d v="2008-12-06T00:00:00"/>
    <x v="5"/>
    <s v="LEVOFLOXACIN USP (NON-STERILE DRUG SUBSTANCE)"/>
    <x v="0"/>
  </r>
  <r>
    <n v="22464"/>
    <x v="0"/>
    <x v="0"/>
    <d v="2009-01-23T00:00:00"/>
    <x v="5"/>
    <s v="OXACILLIN FOR INJECTION USP (STERILE BULK)"/>
    <x v="1"/>
  </r>
  <r>
    <n v="22473"/>
    <x v="0"/>
    <x v="0"/>
    <d v="2009-01-29T00:00:00"/>
    <x v="5"/>
    <s v="NAFCILLIN SODIUM (NON-STERILE DRUG SUBSTANCE INTERMEDIATE)"/>
    <x v="1"/>
  </r>
  <r>
    <n v="22477"/>
    <x v="0"/>
    <x v="1"/>
    <d v="2009-01-22T00:00:00"/>
    <x v="5"/>
    <s v="STERILE MANUFACTURING FACILITY OF AUROBINDO PHARMA LIMITED, UNIT-V AT HYDERABAD, INDIA"/>
    <x v="1"/>
  </r>
  <r>
    <n v="22589"/>
    <x v="0"/>
    <x v="0"/>
    <d v="2009-02-27T00:00:00"/>
    <x v="5"/>
    <s v="NAFCILLIN FOR INJECTION USP (STERILE) BULK"/>
    <x v="1"/>
  </r>
  <r>
    <n v="22652"/>
    <x v="0"/>
    <x v="0"/>
    <d v="2009-03-21T00:00:00"/>
    <x v="5"/>
    <s v="SERTRALINE HYDROCHLORIDE USP CRYSTALLINE POLYMORPH FORM I"/>
    <x v="1"/>
  </r>
  <r>
    <n v="22754"/>
    <x v="0"/>
    <x v="0"/>
    <d v="2009-04-30T00:00:00"/>
    <x v="5"/>
    <s v="NAPROXEN USP (NON STERILE DRUG SUBSTANCE)"/>
    <x v="1"/>
  </r>
  <r>
    <n v="22789"/>
    <x v="0"/>
    <x v="0"/>
    <d v="2009-05-15T00:00:00"/>
    <x v="5"/>
    <s v="PRAMIPEXOLE DIHYDROCHLORIDE USP"/>
    <x v="1"/>
  </r>
  <r>
    <n v="22830"/>
    <x v="1"/>
    <x v="0"/>
    <d v="2009-05-27T00:00:00"/>
    <x v="5"/>
    <s v="6 AMINO PENICILLANIC ACID"/>
    <x v="1"/>
  </r>
  <r>
    <n v="22831"/>
    <x v="1"/>
    <x v="1"/>
    <d v="2009-05-29T00:00:00"/>
    <x v="5"/>
    <s v="STERILE MANUFACTURING FACILITY OF AUROBINDO PHARMA LIMITED UNIT VI LOCATED IN HYDERABAD INDIA"/>
    <x v="1"/>
  </r>
  <r>
    <n v="22832"/>
    <x v="0"/>
    <x v="0"/>
    <d v="2009-05-30T00:00:00"/>
    <x v="5"/>
    <s v="NAPROXEN SODIUM USP NON STERILE DRUG SUBSTANCE"/>
    <x v="1"/>
  </r>
  <r>
    <n v="22865"/>
    <x v="0"/>
    <x v="0"/>
    <d v="2009-06-12T00:00:00"/>
    <x v="5"/>
    <s v="PIOGLITAZONE HYDROCHLORIDE USP (NON STERILE DRUG SUBSTANCE)"/>
    <x v="1"/>
  </r>
  <r>
    <n v="22970"/>
    <x v="0"/>
    <x v="0"/>
    <d v="2009-07-18T00:00:00"/>
    <x v="5"/>
    <s v="OMEPRAZOLE MAGNESIUM USP (NON STERILE DRUG SUBSTANCE)"/>
    <x v="1"/>
  </r>
  <r>
    <n v="23068"/>
    <x v="0"/>
    <x v="0"/>
    <d v="2009-08-24T00:00:00"/>
    <x v="5"/>
    <s v="REPAGLINIDE USP (NON-STERILE DRUG SUBSTANCE)"/>
    <x v="1"/>
  </r>
  <r>
    <n v="23084"/>
    <x v="0"/>
    <x v="0"/>
    <d v="2009-08-31T00:00:00"/>
    <x v="5"/>
    <s v="IRBESARTAN USP (NON-STERILE DRUG SUBSTANCE) "/>
    <x v="1"/>
  </r>
  <r>
    <n v="23174"/>
    <x v="0"/>
    <x v="0"/>
    <d v="2009-10-09T00:00:00"/>
    <x v="5"/>
    <s v="TORSEMIDE USP (NON-STERILE DRUG SUBSTANCE)"/>
    <x v="1"/>
  </r>
  <r>
    <n v="23436"/>
    <x v="0"/>
    <x v="0"/>
    <d v="2009-12-31T00:00:00"/>
    <x v="5"/>
    <s v="CLINDAMYCIN PALMITATE HYDROCHLORIDE USP (NON-STERILE DRUG SUBSTANCE)"/>
    <x v="1"/>
  </r>
  <r>
    <n v="23525"/>
    <x v="0"/>
    <x v="0"/>
    <d v="2010-02-03T00:00:00"/>
    <x v="5"/>
    <s v="OLANZAPINE USP (NON-STERILE DRUG SUBSTANCE)"/>
    <x v="2"/>
  </r>
  <r>
    <n v="23601"/>
    <x v="0"/>
    <x v="0"/>
    <d v="2010-02-26T00:00:00"/>
    <x v="5"/>
    <s v="LAMIVUDINE USP (CRYSTALLINE POLYMORPH FORM I)"/>
    <x v="2"/>
  </r>
  <r>
    <n v="23657"/>
    <x v="1"/>
    <x v="0"/>
    <d v="2010-04-08T00:00:00"/>
    <x v="5"/>
    <s v="FLUVASTATIN SODIUM USP (NON-STERILE DRUG SUBSTANCE)"/>
    <x v="2"/>
  </r>
  <r>
    <n v="23814"/>
    <x v="0"/>
    <x v="0"/>
    <d v="2010-05-20T00:00:00"/>
    <x v="5"/>
    <s v="RIZATRIPTAN BENZOATE  USP (NON-STERILE DRUG SUBSTANCE)"/>
    <x v="2"/>
  </r>
  <r>
    <n v="23898"/>
    <x v="0"/>
    <x v="0"/>
    <d v="2010-06-29T00:00:00"/>
    <x v="5"/>
    <s v="MODAFINIL USP (NON-STERILE DRUG SUBSTANCE)"/>
    <x v="2"/>
  </r>
  <r>
    <n v="24086"/>
    <x v="0"/>
    <x v="0"/>
    <d v="2010-08-31T00:00:00"/>
    <x v="5"/>
    <s v="RIVASTIGMINE TARTRATE USP (NON-STERILE DRUG SUBSTANCE) "/>
    <x v="2"/>
  </r>
  <r>
    <n v="24116"/>
    <x v="0"/>
    <x v="0"/>
    <d v="2010-09-27T00:00:00"/>
    <x v="5"/>
    <s v="ATORVASTATIN CALCIUM (AMORPHOUS)"/>
    <x v="2"/>
  </r>
  <r>
    <n v="24188"/>
    <x v="0"/>
    <x v="0"/>
    <d v="2010-09-27T00:00:00"/>
    <x v="5"/>
    <s v="ENTACAPONE USP (NON-STERILE DRUG SUBSTANCE)"/>
    <x v="2"/>
  </r>
  <r>
    <n v="24285"/>
    <x v="0"/>
    <x v="0"/>
    <d v="2010-10-29T00:00:00"/>
    <x v="5"/>
    <s v="TRAMADOL HYDROCHLORIDE USP (NON STERILE DRUG SUBSTANCE)"/>
    <x v="2"/>
  </r>
  <r>
    <n v="24296"/>
    <x v="1"/>
    <x v="0"/>
    <d v="2010-11-04T00:00:00"/>
    <x v="5"/>
    <s v="CANDESARTAN CILEXETIL (NON STERILE DRUG SUBSTANCE)"/>
    <x v="2"/>
  </r>
  <r>
    <n v="24371"/>
    <x v="0"/>
    <x v="0"/>
    <d v="2010-11-25T00:00:00"/>
    <x v="5"/>
    <s v="MOXIFLOXACIN HYDROCHLORIDE USP (NON STERILE DRUG SUBSTANCE)"/>
    <x v="2"/>
  </r>
  <r>
    <n v="24520"/>
    <x v="0"/>
    <x v="0"/>
    <d v="2011-01-17T00:00:00"/>
    <x v="5"/>
    <s v="NEVIRAPINE ANHYDROUS USP (PROCESS II)"/>
    <x v="29"/>
  </r>
  <r>
    <n v="24544"/>
    <x v="0"/>
    <x v="0"/>
    <d v="2011-03-02T00:00:00"/>
    <x v="5"/>
    <s v="VALSARTAN USP (PROCESS II)"/>
    <x v="29"/>
  </r>
  <r>
    <n v="24997"/>
    <x v="0"/>
    <x v="0"/>
    <d v="2011-06-07T00:00:00"/>
    <x v="5"/>
    <s v="ARIPIPRAZOLE USP (NON-STERILE DRUG SUBSTANCE)"/>
    <x v="29"/>
  </r>
  <r>
    <n v="25424"/>
    <x v="0"/>
    <x v="0"/>
    <d v="2011-11-03T00:00:00"/>
    <x v="5"/>
    <s v="SILDENAFIL CITRATE USP (NON-STERILE DRUG SUBSTANCE)"/>
    <x v="29"/>
  </r>
  <r>
    <n v="25517"/>
    <x v="0"/>
    <x v="0"/>
    <d v="2011-12-06T00:00:00"/>
    <x v="5"/>
    <s v="ATAZANAVIR SULFATE (NON-STERILE DRUG SUBSTANCE)"/>
    <x v="29"/>
  </r>
  <r>
    <n v="25650"/>
    <x v="0"/>
    <x v="0"/>
    <d v="2012-01-10T00:00:00"/>
    <x v="5"/>
    <s v="RALOXIFENE HYDROCHLORIDE USP (NON-STERILE DRUG SUBSTANCE)"/>
    <x v="3"/>
  </r>
  <r>
    <n v="25694"/>
    <x v="0"/>
    <x v="0"/>
    <d v="2012-01-18T00:00:00"/>
    <x v="5"/>
    <s v="TADALAFIL USP (NON-STERILE DRUG SUBSTANCE)"/>
    <x v="3"/>
  </r>
  <r>
    <n v="25810"/>
    <x v="0"/>
    <x v="0"/>
    <d v="2012-03-14T00:00:00"/>
    <x v="5"/>
    <s v="TELMISARTAN USP (NON-STERILE DRUG SUBSTANCE)"/>
    <x v="3"/>
  </r>
  <r>
    <n v="25901"/>
    <x v="1"/>
    <x v="0"/>
    <d v="2012-04-02T00:00:00"/>
    <x v="5"/>
    <s v="CLINDAMYCIN HYDROCHLORIDE USP"/>
    <x v="3"/>
  </r>
  <r>
    <n v="25976"/>
    <x v="0"/>
    <x v="0"/>
    <d v="2012-04-23T00:00:00"/>
    <x v="5"/>
    <s v="PALONOSETRON HYDROCHLORIDE (NON-STERILE DRUG SUBSTANCE)"/>
    <x v="3"/>
  </r>
  <r>
    <n v="26035"/>
    <x v="0"/>
    <x v="0"/>
    <d v="2012-06-01T00:00:00"/>
    <x v="5"/>
    <s v="OLMESARTAN MEDOXOMIL USP"/>
    <x v="3"/>
  </r>
  <r>
    <n v="26102"/>
    <x v="0"/>
    <x v="0"/>
    <d v="2012-09-07T00:00:00"/>
    <x v="5"/>
    <s v="ESOMEPRAZOLE SODIUM (NON-STERILE DRUG SUBSTANCE)"/>
    <x v="3"/>
  </r>
  <r>
    <n v="26239"/>
    <x v="0"/>
    <x v="0"/>
    <d v="2012-08-01T00:00:00"/>
    <x v="5"/>
    <s v="ESOMEPRAZOLE MAGNESIUM DIHYDRATE"/>
    <x v="3"/>
  </r>
  <r>
    <n v="26313"/>
    <x v="0"/>
    <x v="0"/>
    <d v="2012-08-30T00:00:00"/>
    <x v="5"/>
    <s v="LACOSAMIDE (NON-STERILE DRUG SUBSTANCE)"/>
    <x v="3"/>
  </r>
  <r>
    <n v="26314"/>
    <x v="0"/>
    <x v="0"/>
    <d v="2012-08-24T00:00:00"/>
    <x v="5"/>
    <s v="VALGANCICLOVIR HYDROCHLORIDE USP (NON-STERILE DRUG SUBSTANCE)"/>
    <x v="3"/>
  </r>
  <r>
    <n v="26369"/>
    <x v="0"/>
    <x v="0"/>
    <d v="2012-09-10T00:00:00"/>
    <x v="5"/>
    <s v="CEFIXIME USP (NON-STERILE DRUG SUBSTANCE) "/>
    <x v="3"/>
  </r>
  <r>
    <n v="26387"/>
    <x v="0"/>
    <x v="0"/>
    <d v="2012-09-14T00:00:00"/>
    <x v="5"/>
    <s v="PREGABALIN (NON-STERILE DRUG SUBSTANCE)"/>
    <x v="3"/>
  </r>
  <r>
    <n v="26452"/>
    <x v="0"/>
    <x v="0"/>
    <d v="2012-09-27T00:00:00"/>
    <x v="5"/>
    <s v="GATIFLOXACIN HEMIHYDRATE (NON-STERILE DRUG SUBSTANCE)"/>
    <x v="3"/>
  </r>
  <r>
    <n v="26865"/>
    <x v="0"/>
    <x v="0"/>
    <d v="2013-02-14T00:00:00"/>
    <x v="5"/>
    <s v="BOSENTAN MONOHYDRATE (NON-STERILE DRUG SUBSTANCE)"/>
    <x v="4"/>
  </r>
  <r>
    <n v="26951"/>
    <x v="0"/>
    <x v="0"/>
    <d v="2013-03-30T00:00:00"/>
    <x v="5"/>
    <s v="PRASUGREL HYDROCHLORIDE (NON-STERILE DRUG SUBSTANCE)"/>
    <x v="4"/>
  </r>
  <r>
    <n v="27021"/>
    <x v="0"/>
    <x v="0"/>
    <d v="2013-04-09T00:00:00"/>
    <x v="5"/>
    <s v="METHENAMINE HIPPURATE USP (NON-STERILE DRUG SUBSTANCE)"/>
    <x v="4"/>
  </r>
  <r>
    <n v="27106"/>
    <x v="0"/>
    <x v="0"/>
    <d v="2013-05-07T00:00:00"/>
    <x v="5"/>
    <s v="PITAVASTATIN CALCIUM (NON-STERILE DRUG SUBSTANCE)"/>
    <x v="4"/>
  </r>
  <r>
    <n v="27111"/>
    <x v="0"/>
    <x v="0"/>
    <d v="2013-05-09T00:00:00"/>
    <x v="5"/>
    <s v="SAXAGLIPTIN MONOHYDRATE (NON-STERILE DRUG SUBSTANCE)"/>
    <x v="4"/>
  </r>
  <r>
    <n v="27168"/>
    <x v="0"/>
    <x v="0"/>
    <d v="2013-06-11T00:00:00"/>
    <x v="5"/>
    <s v="MEROPENEM (NON-STERILE DRUG SUBSTANCE INTERMEDIATE)"/>
    <x v="4"/>
  </r>
  <r>
    <n v="27234"/>
    <x v="0"/>
    <x v="0"/>
    <d v="2013-07-09T00:00:00"/>
    <x v="5"/>
    <s v="MONTELUKAST SODIUM USP (NON-STERILE DRUG SUBSTANCE)"/>
    <x v="4"/>
  </r>
  <r>
    <n v="27302"/>
    <x v="0"/>
    <x v="0"/>
    <d v="2013-07-29T00:00:00"/>
    <x v="5"/>
    <s v="ARMODAFINIL"/>
    <x v="4"/>
  </r>
  <r>
    <n v="27364"/>
    <x v="0"/>
    <x v="0"/>
    <d v="2013-08-22T00:00:00"/>
    <x v="5"/>
    <s v="CINACALCET HYDROCHLORIDE"/>
    <x v="4"/>
  </r>
  <r>
    <n v="27401"/>
    <x v="0"/>
    <x v="0"/>
    <d v="2013-08-31T00:00:00"/>
    <x v="5"/>
    <s v="ENTECAVIR"/>
    <x v="4"/>
  </r>
  <r>
    <n v="27501"/>
    <x v="0"/>
    <x v="0"/>
    <d v="2013-09-19T00:00:00"/>
    <x v="5"/>
    <s v="CELECOXIB USP"/>
    <x v="4"/>
  </r>
  <r>
    <n v="27502"/>
    <x v="0"/>
    <x v="0"/>
    <d v="2013-09-19T00:00:00"/>
    <x v="5"/>
    <s v="ZOLMITRIPTAN"/>
    <x v="4"/>
  </r>
  <r>
    <n v="27550"/>
    <x v="0"/>
    <x v="0"/>
    <d v="2013-09-30T00:00:00"/>
    <x v="5"/>
    <s v="SOLIFENACIN SUCCINATE"/>
    <x v="4"/>
  </r>
  <r>
    <n v="27551"/>
    <x v="0"/>
    <x v="0"/>
    <d v="2013-09-30T00:00:00"/>
    <x v="5"/>
    <s v="DARIFENACIN HYDROBROMIDE"/>
    <x v="4"/>
  </r>
  <r>
    <n v="27795"/>
    <x v="0"/>
    <x v="0"/>
    <d v="2013-12-21T00:00:00"/>
    <x v="5"/>
    <s v="ISOSULFAN BLUE"/>
    <x v="4"/>
  </r>
  <r>
    <n v="27842"/>
    <x v="0"/>
    <x v="0"/>
    <d v="2014-01-07T00:00:00"/>
    <x v="5"/>
    <s v="VORICONAZOLE USP"/>
    <x v="5"/>
  </r>
  <r>
    <n v="27843"/>
    <x v="0"/>
    <x v="0"/>
    <d v="2014-01-09T00:00:00"/>
    <x v="5"/>
    <s v="DALFAMPRIDINE"/>
    <x v="5"/>
  </r>
  <r>
    <n v="27873"/>
    <x v="0"/>
    <x v="0"/>
    <d v="2014-01-28T00:00:00"/>
    <x v="5"/>
    <s v="FONDAPARINUX SODIUM"/>
    <x v="5"/>
  </r>
  <r>
    <n v="27926"/>
    <x v="0"/>
    <x v="0"/>
    <d v="2014-02-07T00:00:00"/>
    <x v="5"/>
    <s v="SEVELAMER CARBONATE"/>
    <x v="5"/>
  </r>
  <r>
    <n v="27959"/>
    <x v="0"/>
    <x v="0"/>
    <d v="2014-02-13T00:00:00"/>
    <x v="5"/>
    <s v="DEXTROMETHORPHAN HYDROBROMIDE USP"/>
    <x v="5"/>
  </r>
  <r>
    <n v="28442"/>
    <x v="0"/>
    <x v="0"/>
    <d v="2014-07-15T00:00:00"/>
    <x v="5"/>
    <s v="DABIGATRAN ETEXILATE MESYLATE"/>
    <x v="5"/>
  </r>
  <r>
    <n v="28448"/>
    <x v="0"/>
    <x v="0"/>
    <d v="2014-07-22T00:00:00"/>
    <x v="5"/>
    <s v="LURASIDONE HYDROCHLORIDE"/>
    <x v="5"/>
  </r>
  <r>
    <n v="28721"/>
    <x v="0"/>
    <x v="0"/>
    <d v="2014-10-14T00:00:00"/>
    <x v="5"/>
    <s v="DOLUTEGRAVIR SODIUM"/>
    <x v="5"/>
  </r>
  <r>
    <n v="28940"/>
    <x v="0"/>
    <x v="0"/>
    <d v="2015-01-06T00:00:00"/>
    <x v="5"/>
    <s v="LINAGLIPTIN"/>
    <x v="6"/>
  </r>
  <r>
    <n v="28995"/>
    <x v="0"/>
    <x v="0"/>
    <d v="2015-01-21T00:00:00"/>
    <x v="5"/>
    <s v="FEXOFENADINE HYDROCHLORIDE USP "/>
    <x v="6"/>
  </r>
  <r>
    <n v="29048"/>
    <x v="0"/>
    <x v="0"/>
    <d v="2015-02-05T00:00:00"/>
    <x v="5"/>
    <s v="RIVAROXABAN"/>
    <x v="6"/>
  </r>
  <r>
    <n v="29097"/>
    <x v="0"/>
    <x v="0"/>
    <d v="2015-03-04T00:00:00"/>
    <x v="5"/>
    <s v="DIVALPROEX SODIUM USP"/>
    <x v="6"/>
  </r>
  <r>
    <n v="29389"/>
    <x v="0"/>
    <x v="0"/>
    <d v="2015-05-30T00:00:00"/>
    <x v="5"/>
    <s v="ESOMEPRAZOLE MAGNESIUM DIHYDRATE (PROCESS II)"/>
    <x v="6"/>
  </r>
  <r>
    <n v="29483"/>
    <x v="0"/>
    <x v="0"/>
    <d v="2015-06-26T00:00:00"/>
    <x v="5"/>
    <s v="RANOLAZINE "/>
    <x v="6"/>
  </r>
  <r>
    <n v="29519"/>
    <x v="0"/>
    <x v="0"/>
    <d v="2015-07-13T00:00:00"/>
    <x v="5"/>
    <s v="RIVASTIGMINE USP"/>
    <x v="6"/>
  </r>
  <r>
    <n v="29577"/>
    <x v="0"/>
    <x v="0"/>
    <d v="2015-07-31T00:00:00"/>
    <x v="5"/>
    <s v="DUTASTERIDE USP"/>
    <x v="6"/>
  </r>
  <r>
    <n v="29789"/>
    <x v="0"/>
    <x v="0"/>
    <d v="2015-09-29T00:00:00"/>
    <x v="5"/>
    <s v="OLANZAPINE USP (CRYSTALLINE POLYMORPH FORM-II)"/>
    <x v="6"/>
  </r>
  <r>
    <n v="30086"/>
    <x v="0"/>
    <x v="0"/>
    <d v="2015-12-23T00:00:00"/>
    <x v="5"/>
    <s v="MIRABEGRON"/>
    <x v="6"/>
  </r>
  <r>
    <n v="30118"/>
    <x v="0"/>
    <x v="0"/>
    <d v="2015-12-31T00:00:00"/>
    <x v="5"/>
    <s v="LORCASERIN HYDROCHLORIDE HEMIHYDRATE"/>
    <x v="6"/>
  </r>
  <r>
    <n v="30311"/>
    <x v="0"/>
    <x v="0"/>
    <d v="2016-03-07T00:00:00"/>
    <x v="5"/>
    <s v="ERTAPENEM SODIUM"/>
    <x v="7"/>
  </r>
  <r>
    <n v="30340"/>
    <x v="0"/>
    <x v="0"/>
    <d v="2016-03-15T00:00:00"/>
    <x v="5"/>
    <s v="TERIFLUNOMIDE"/>
    <x v="7"/>
  </r>
  <r>
    <n v="30560"/>
    <x v="0"/>
    <x v="0"/>
    <d v="2016-06-01T00:00:00"/>
    <x v="5"/>
    <s v="DOFETILIDE USP"/>
    <x v="7"/>
  </r>
  <r>
    <n v="30704"/>
    <x v="0"/>
    <x v="0"/>
    <d v="2016-07-12T00:00:00"/>
    <x v="5"/>
    <s v="APIXABAN"/>
    <x v="7"/>
  </r>
  <r>
    <n v="30801"/>
    <x v="0"/>
    <x v="0"/>
    <d v="2016-08-17T00:00:00"/>
    <x v="5"/>
    <s v="EZETIMIBE USP    "/>
    <x v="7"/>
  </r>
  <r>
    <n v="30928"/>
    <x v="0"/>
    <x v="0"/>
    <d v="2016-09-15T00:00:00"/>
    <x v="5"/>
    <s v="DIMETHYL FUMARATE"/>
    <x v="7"/>
  </r>
  <r>
    <n v="30964"/>
    <x v="0"/>
    <x v="0"/>
    <d v="2016-09-28T00:00:00"/>
    <x v="5"/>
    <s v="CANAGLIFLOZIN"/>
    <x v="7"/>
  </r>
  <r>
    <n v="31093"/>
    <x v="0"/>
    <x v="0"/>
    <d v="2016-10-31T00:00:00"/>
    <x v="5"/>
    <s v="SEVELAMER HYDROCHLORIDE"/>
    <x v="7"/>
  </r>
  <r>
    <n v="31095"/>
    <x v="0"/>
    <x v="0"/>
    <d v="2016-11-04T00:00:00"/>
    <x v="5"/>
    <s v="COLESEVELAM HYDROCHLORIDE"/>
    <x v="7"/>
  </r>
  <r>
    <n v="31265"/>
    <x v="0"/>
    <x v="0"/>
    <d v="2016-12-30T00:00:00"/>
    <x v="5"/>
    <s v="DRONEDARONE HYDROCHLORIDE USP"/>
    <x v="7"/>
  </r>
  <r>
    <n v="31304"/>
    <x v="0"/>
    <x v="0"/>
    <d v="2017-01-10T00:00:00"/>
    <x v="5"/>
    <s v="AMOXICILLIN USP (ENZYME ROUTE)"/>
    <x v="8"/>
  </r>
  <r>
    <n v="31316"/>
    <x v="0"/>
    <x v="0"/>
    <d v="2017-01-19T00:00:00"/>
    <x v="5"/>
    <s v="SILODOSIN"/>
    <x v="8"/>
  </r>
  <r>
    <n v="31336"/>
    <x v="0"/>
    <x v="0"/>
    <d v="2017-01-21T00:00:00"/>
    <x v="5"/>
    <s v="ELETRIPTAN HYDROBROMIDE"/>
    <x v="8"/>
  </r>
  <r>
    <n v="31358"/>
    <x v="0"/>
    <x v="0"/>
    <d v="2017-01-25T00:00:00"/>
    <x v="5"/>
    <s v="DARUNAVIR PROPYLENE GLYCOLATE"/>
    <x v="8"/>
  </r>
  <r>
    <n v="31397"/>
    <x v="0"/>
    <x v="0"/>
    <d v="2017-02-09T00:00:00"/>
    <x v="5"/>
    <s v="FEBUXOSTAT"/>
    <x v="8"/>
  </r>
  <r>
    <n v="31402"/>
    <x v="0"/>
    <x v="0"/>
    <d v="2017-02-18T00:00:00"/>
    <x v="5"/>
    <s v="GANCICLOVIR USP"/>
    <x v="8"/>
  </r>
  <r>
    <n v="31470"/>
    <x v="0"/>
    <x v="0"/>
    <d v="2017-03-16T00:00:00"/>
    <x v="5"/>
    <s v="FOSAPREPITANT DIMEGLUMINE"/>
    <x v="8"/>
  </r>
  <r>
    <n v="31675"/>
    <x v="0"/>
    <x v="0"/>
    <d v="2017-04-25T00:00:00"/>
    <x v="5"/>
    <s v="ATOVAQUONE USP"/>
    <x v="8"/>
  </r>
  <r>
    <n v="31749"/>
    <x v="0"/>
    <x v="0"/>
    <d v="2017-05-15T00:00:00"/>
    <x v="5"/>
    <s v="MACITENTAN"/>
    <x v="8"/>
  </r>
  <r>
    <n v="31757"/>
    <x v="0"/>
    <x v="0"/>
    <d v="2017-05-20T00:00:00"/>
    <x v="5"/>
    <s v="FLECAINIDE ACETATE USP"/>
    <x v="8"/>
  </r>
  <r>
    <n v="31841"/>
    <x v="0"/>
    <x v="0"/>
    <d v="2017-07-06T00:00:00"/>
    <x v="5"/>
    <s v="DAPAGLIFLOZIN"/>
    <x v="8"/>
  </r>
  <r>
    <n v="31930"/>
    <x v="0"/>
    <x v="0"/>
    <d v="2017-07-29T00:00:00"/>
    <x v="5"/>
    <s v="ISOPROTERENOL HYDROCHLORIDE"/>
    <x v="8"/>
  </r>
  <r>
    <n v="32019"/>
    <x v="0"/>
    <x v="0"/>
    <d v="2017-08-30T00:00:00"/>
    <x v="5"/>
    <s v="HYDRALAZINE HYDROCHLORIDE USP"/>
    <x v="8"/>
  </r>
  <r>
    <n v="32126"/>
    <x v="0"/>
    <x v="0"/>
    <d v="2017-10-06T00:00:00"/>
    <x v="5"/>
    <s v="APREMILAST"/>
    <x v="8"/>
  </r>
  <r>
    <n v="32218"/>
    <x v="0"/>
    <x v="0"/>
    <d v="2017-11-15T00:00:00"/>
    <x v="5"/>
    <s v="SUMATRIPTAN SUCCINATE USP (PROCESS II)"/>
    <x v="8"/>
  </r>
  <r>
    <n v="32343"/>
    <x v="0"/>
    <x v="0"/>
    <d v="2017-12-26T00:00:00"/>
    <x v="5"/>
    <s v="CARMUSTINE USP"/>
    <x v="8"/>
  </r>
  <r>
    <n v="32393"/>
    <x v="0"/>
    <x v="0"/>
    <d v="2017-12-28T00:00:00"/>
    <x v="5"/>
    <s v="SODIUM NITROPRUSSIDE USP"/>
    <x v="8"/>
  </r>
  <r>
    <n v="32454"/>
    <x v="0"/>
    <x v="0"/>
    <d v="2018-01-24T00:00:00"/>
    <x v="5"/>
    <s v="EMPAGLIFLOZIN"/>
    <x v="9"/>
  </r>
  <r>
    <n v="32696"/>
    <x v="0"/>
    <x v="0"/>
    <d v="2018-04-13T00:00:00"/>
    <x v="5"/>
    <s v="PIRFENIDONE"/>
    <x v="9"/>
  </r>
  <r>
    <n v="32851"/>
    <x v="0"/>
    <x v="0"/>
    <d v="2018-06-01T00:00:00"/>
    <x v="5"/>
    <s v="ROFLUMILAST"/>
    <x v="9"/>
  </r>
  <r>
    <n v="32861"/>
    <x v="0"/>
    <x v="0"/>
    <d v="2018-06-12T00:00:00"/>
    <x v="5"/>
    <s v="DICHLORPHENAMIDE USP"/>
    <x v="9"/>
  </r>
  <r>
    <n v="32930"/>
    <x v="0"/>
    <x v="0"/>
    <d v="2019-03-29T00:00:00"/>
    <x v="5"/>
    <s v="CEPHALEXIN USP (ENZYMATIC ROUTE) "/>
    <x v="10"/>
  </r>
  <r>
    <n v="32940"/>
    <x v="0"/>
    <x v="0"/>
    <d v="2018-06-29T00:00:00"/>
    <x v="5"/>
    <s v="SITAGLIPTIN PHOSPHATE"/>
    <x v="9"/>
  </r>
  <r>
    <n v="33130"/>
    <x v="0"/>
    <x v="0"/>
    <d v="2018-08-30T00:00:00"/>
    <x v="5"/>
    <s v="NEOSTIGMINE METHYLSULFATE USP"/>
    <x v="9"/>
  </r>
  <r>
    <n v="33200"/>
    <x v="0"/>
    <x v="0"/>
    <d v="2018-09-28T00:00:00"/>
    <x v="5"/>
    <s v="PENICILLAMINE USP"/>
    <x v="9"/>
  </r>
  <r>
    <n v="33405"/>
    <x v="0"/>
    <x v="0"/>
    <d v="2018-12-01T00:00:00"/>
    <x v="5"/>
    <s v="NALOXEGOL OXALATE PREMIX"/>
    <x v="9"/>
  </r>
  <r>
    <n v="33477"/>
    <x v="0"/>
    <x v="0"/>
    <d v="2018-12-27T00:00:00"/>
    <x v="5"/>
    <s v="PHENOXYBENZAMINE HYDROCHLORIDE USP"/>
    <x v="9"/>
  </r>
  <r>
    <n v="33572"/>
    <x v="0"/>
    <x v="0"/>
    <d v="2019-02-13T00:00:00"/>
    <x v="5"/>
    <s v="BREXPIPRAZOLE"/>
    <x v="10"/>
  </r>
  <r>
    <n v="33590"/>
    <x v="0"/>
    <x v="0"/>
    <d v="2019-02-16T00:00:00"/>
    <x v="5"/>
    <s v="ELUXADOLINE"/>
    <x v="10"/>
  </r>
  <r>
    <n v="33622"/>
    <x v="0"/>
    <x v="0"/>
    <d v="2019-03-01T00:00:00"/>
    <x v="5"/>
    <s v="SACUBITRIL-VALSARTAN PREMIX"/>
    <x v="10"/>
  </r>
  <r>
    <n v="33633"/>
    <x v="0"/>
    <x v="0"/>
    <d v="2019-03-02T00:00:00"/>
    <x v="5"/>
    <s v="DULOXETINE HYDROCHLORIDE USP (PROCESS II)"/>
    <x v="10"/>
  </r>
  <r>
    <n v="33769"/>
    <x v="0"/>
    <x v="0"/>
    <d v="2019-04-08T00:00:00"/>
    <x v="5"/>
    <s v="VIGABATRIN USP"/>
    <x v="10"/>
  </r>
  <r>
    <n v="33787"/>
    <x v="0"/>
    <x v="0"/>
    <d v="2019-04-18T00:00:00"/>
    <x v="5"/>
    <s v="TIPIRACIL HYDROCHLORIDE "/>
    <x v="10"/>
  </r>
  <r>
    <n v="33827"/>
    <x v="0"/>
    <x v="0"/>
    <d v="2019-04-30T00:00:00"/>
    <x v="5"/>
    <s v="ARIPIPRAZOLE USP (PROCESS II) "/>
    <x v="10"/>
  </r>
  <r>
    <n v="33880"/>
    <x v="0"/>
    <x v="0"/>
    <d v="2019-05-23T00:00:00"/>
    <x v="5"/>
    <s v="TRIFLURIDINE USP"/>
    <x v="10"/>
  </r>
  <r>
    <n v="33910"/>
    <x v="0"/>
    <x v="0"/>
    <d v="2019-06-05T00:00:00"/>
    <x v="5"/>
    <s v="MESALAMINE USP"/>
    <x v="10"/>
  </r>
  <r>
    <n v="33916"/>
    <x v="0"/>
    <x v="0"/>
    <d v="2019-06-07T00:00:00"/>
    <x v="5"/>
    <s v="CLOPIDOGREL BISULFATE USP (FORM II)"/>
    <x v="10"/>
  </r>
  <r>
    <n v="33940"/>
    <x v="0"/>
    <x v="0"/>
    <d v="2019-06-15T00:00:00"/>
    <x v="5"/>
    <s v="FLUOXETINE HYDROCHLORIDE USP (PROCESS II)"/>
    <x v="10"/>
  </r>
  <r>
    <n v="33956"/>
    <x v="0"/>
    <x v="0"/>
    <d v="2019-06-26T00:00:00"/>
    <x v="5"/>
    <s v="CARIPRAZINE HYDROCHLORIDE PREMIX"/>
    <x v="10"/>
  </r>
  <r>
    <n v="34072"/>
    <x v="0"/>
    <x v="0"/>
    <d v="2019-08-14T00:00:00"/>
    <x v="5"/>
    <s v="ERYTHROMYCIN LACTOBIONATE"/>
    <x v="10"/>
  </r>
  <r>
    <n v="34086"/>
    <x v="0"/>
    <x v="0"/>
    <d v="2019-08-21T00:00:00"/>
    <x v="5"/>
    <s v="SUGAMMADEX SODIUM"/>
    <x v="10"/>
  </r>
  <r>
    <n v="34191"/>
    <x v="0"/>
    <x v="0"/>
    <d v="2019-09-26T00:00:00"/>
    <x v="5"/>
    <s v="DEFERASIROX"/>
    <x v="10"/>
  </r>
  <r>
    <n v="34576"/>
    <x v="0"/>
    <x v="0"/>
    <d v="2020-02-15T00:00:00"/>
    <x v="5"/>
    <s v="LIFITEGRAST"/>
    <x v="11"/>
  </r>
  <r>
    <n v="34892"/>
    <x v="0"/>
    <x v="0"/>
    <d v="2020-05-27T00:00:00"/>
    <x v="5"/>
    <s v="Dasatinib"/>
    <x v="11"/>
  </r>
  <r>
    <n v="34899"/>
    <x v="0"/>
    <x v="0"/>
    <d v="2020-05-30T00:00:00"/>
    <x v="5"/>
    <s v="RAMELTEON"/>
    <x v="11"/>
  </r>
  <r>
    <n v="4351"/>
    <x v="1"/>
    <x v="0"/>
    <d v="1981-12-11T00:00:00"/>
    <x v="6"/>
    <s v="TRIOXSALEN, PROCEDS.FOR THE"/>
    <x v="31"/>
  </r>
  <r>
    <n v="5438"/>
    <x v="1"/>
    <x v="0"/>
    <d v="1984-05-01T00:00:00"/>
    <x v="6"/>
    <s v="IBUPROFEN USP AS PROCESSED IN FACTORIES NO.2, NO. 3, NO.4 CITED IN D"/>
    <x v="32"/>
  </r>
  <r>
    <n v="5446"/>
    <x v="1"/>
    <x v="0"/>
    <d v="1984-06-04T00:00:00"/>
    <x v="6"/>
    <s v="CLONIDINE HCL"/>
    <x v="32"/>
  </r>
  <r>
    <n v="5616"/>
    <x v="0"/>
    <x v="0"/>
    <d v="1984-10-17T00:00:00"/>
    <x v="6"/>
    <s v="DANAZOL USP"/>
    <x v="32"/>
  </r>
  <r>
    <n v="5881"/>
    <x v="1"/>
    <x v="0"/>
    <d v="1985-06-12T00:00:00"/>
    <x v="6"/>
    <s v="NIFEDIPINE USP XXI"/>
    <x v="33"/>
  </r>
  <r>
    <n v="6477"/>
    <x v="1"/>
    <x v="0"/>
    <d v="1986-07-17T00:00:00"/>
    <x v="6"/>
    <s v="FACILITIES, CONTROLS, AND OPERATING PROC. AT BANGALORE, INDIA"/>
    <x v="34"/>
  </r>
  <r>
    <n v="6478"/>
    <x v="1"/>
    <x v="0"/>
    <d v="1986-07-17T00:00:00"/>
    <x v="6"/>
    <s v="FACILITIES, CONTROLS, AND OPERATING PROC. AT VIKHROLI, INDIA"/>
    <x v="34"/>
  </r>
  <r>
    <n v="6479"/>
    <x v="1"/>
    <x v="0"/>
    <d v="1986-07-07T00:00:00"/>
    <x v="6"/>
    <s v="MANUFACTURING SITE, FACILITIES, PERSONNEL, AND GENERAL OPERATING PROCEDURES IN PATALGANGA, INDIA."/>
    <x v="34"/>
  </r>
  <r>
    <n v="6480"/>
    <x v="1"/>
    <x v="0"/>
    <d v="1986-07-17T00:00:00"/>
    <x v="6"/>
    <s v="FACILITIES, CONTROLS AND OPERATING PROC. AT BOMBAY, INDIA"/>
    <x v="34"/>
  </r>
  <r>
    <n v="6499"/>
    <x v="0"/>
    <x v="0"/>
    <d v="1986-07-28T00:00:00"/>
    <x v="6"/>
    <s v="VINBLASTINE SULFATE USP"/>
    <x v="34"/>
  </r>
  <r>
    <n v="6500"/>
    <x v="0"/>
    <x v="0"/>
    <d v="1986-07-28T00:00:00"/>
    <x v="6"/>
    <s v="VINCRISTINE SULFATE USP"/>
    <x v="34"/>
  </r>
  <r>
    <n v="6599"/>
    <x v="1"/>
    <x v="0"/>
    <d v="1986-10-29T00:00:00"/>
    <x v="6"/>
    <s v="METOPROLOL TARTRATE"/>
    <x v="34"/>
  </r>
  <r>
    <n v="6705"/>
    <x v="1"/>
    <x v="0"/>
    <d v="1986-12-05T00:00:00"/>
    <x v="6"/>
    <s v="METHOCARBAMOL"/>
    <x v="34"/>
  </r>
  <r>
    <n v="6885"/>
    <x v="0"/>
    <x v="0"/>
    <d v="1987-01-20T00:00:00"/>
    <x v="6"/>
    <s v="ALBUTEROL SULFATE USP"/>
    <x v="15"/>
  </r>
  <r>
    <n v="6886"/>
    <x v="1"/>
    <x v="0"/>
    <d v="1987-01-21T00:00:00"/>
    <x v="6"/>
    <s v="ALBUTEROL"/>
    <x v="15"/>
  </r>
  <r>
    <n v="7171"/>
    <x v="0"/>
    <x v="0"/>
    <d v="1987-10-12T00:00:00"/>
    <x v="6"/>
    <s v="MEBENDAZOLE USP"/>
    <x v="15"/>
  </r>
  <r>
    <n v="7174"/>
    <x v="1"/>
    <x v="0"/>
    <d v="1987-10-12T00:00:00"/>
    <x v="6"/>
    <s v="PROPANALOL HYDROCHLORIDE"/>
    <x v="15"/>
  </r>
  <r>
    <n v="7717"/>
    <x v="1"/>
    <x v="0"/>
    <d v="1988-10-18T00:00:00"/>
    <x v="6"/>
    <s v="METAPROTERENOL SULFATE"/>
    <x v="35"/>
  </r>
  <r>
    <n v="8060"/>
    <x v="1"/>
    <x v="0"/>
    <d v="1989-05-06T00:00:00"/>
    <x v="6"/>
    <s v="ALPRAZOLAM USP"/>
    <x v="36"/>
  </r>
  <r>
    <n v="8062"/>
    <x v="0"/>
    <x v="0"/>
    <d v="1989-05-06T00:00:00"/>
    <x v="6"/>
    <s v="TERBUTALINE SULFATE USP"/>
    <x v="36"/>
  </r>
  <r>
    <n v="8120"/>
    <x v="1"/>
    <x v="0"/>
    <d v="1989-07-07T00:00:00"/>
    <x v="6"/>
    <s v="PROPANOLOL HCl"/>
    <x v="36"/>
  </r>
  <r>
    <n v="8415"/>
    <x v="1"/>
    <x v="0"/>
    <d v="1990-02-06T00:00:00"/>
    <x v="6"/>
    <s v="NORFLOXACIN"/>
    <x v="37"/>
  </r>
  <r>
    <n v="8627"/>
    <x v="1"/>
    <x v="0"/>
    <d v="1990-07-02T00:00:00"/>
    <x v="6"/>
    <s v="CIPROFLOXACIN HYDROCHLORIDE USP IN BANGALORE, INDIA"/>
    <x v="37"/>
  </r>
  <r>
    <n v="9219"/>
    <x v="1"/>
    <x v="0"/>
    <d v="1991-07-03T00:00:00"/>
    <x v="6"/>
    <s v="PODOPHYLLOTOXIN"/>
    <x v="38"/>
  </r>
  <r>
    <n v="10642"/>
    <x v="0"/>
    <x v="0"/>
    <d v="1993-12-30T00:00:00"/>
    <x v="6"/>
    <s v="ETOPOSIDE USP"/>
    <x v="30"/>
  </r>
  <r>
    <n v="10710"/>
    <x v="1"/>
    <x v="0"/>
    <d v="1994-02-07T00:00:00"/>
    <x v="6"/>
    <s v="ACYCLOVIR"/>
    <x v="39"/>
  </r>
  <r>
    <n v="10858"/>
    <x v="1"/>
    <x v="0"/>
    <d v="1994-04-11T00:00:00"/>
    <x v="6"/>
    <s v="MITOXANTRONE HYDROCHLORIDE"/>
    <x v="39"/>
  </r>
  <r>
    <n v="11271"/>
    <x v="1"/>
    <x v="0"/>
    <d v="1994-12-30T00:00:00"/>
    <x v="6"/>
    <s v="MANUFACTURING SITE, FACILITIES, PERSONNEL, AND GENERAL OPERATING PROCEDURES IN KURKUMBH, INDIA."/>
    <x v="39"/>
  </r>
  <r>
    <n v="11449"/>
    <x v="0"/>
    <x v="0"/>
    <d v="1995-04-17T00:00:00"/>
    <x v="6"/>
    <s v="FELODIPINE USP"/>
    <x v="16"/>
  </r>
  <r>
    <n v="11524"/>
    <x v="1"/>
    <x v="0"/>
    <d v="1995-05-24T00:00:00"/>
    <x v="6"/>
    <s v="FLUCONAZOLE USP"/>
    <x v="16"/>
  </r>
  <r>
    <n v="11811"/>
    <x v="1"/>
    <x v="0"/>
    <d v="1996-01-15T00:00:00"/>
    <x v="6"/>
    <s v="NORFLOXACIN USP"/>
    <x v="17"/>
  </r>
  <r>
    <n v="12784"/>
    <x v="1"/>
    <x v="0"/>
    <d v="1997-12-12T00:00:00"/>
    <x v="6"/>
    <s v="DOXAZOSIN MESYLATE"/>
    <x v="18"/>
  </r>
  <r>
    <n v="12827"/>
    <x v="0"/>
    <x v="0"/>
    <d v="1998-01-21T00:00:00"/>
    <x v="6"/>
    <s v="OMEPRAZOLE USP"/>
    <x v="19"/>
  </r>
  <r>
    <n v="13887"/>
    <x v="1"/>
    <x v="0"/>
    <d v="1998-12-07T00:00:00"/>
    <x v="6"/>
    <s v="16A-BROMOEPIANDROSTERONE"/>
    <x v="19"/>
  </r>
  <r>
    <n v="14334"/>
    <x v="0"/>
    <x v="0"/>
    <d v="1999-08-06T00:00:00"/>
    <x v="6"/>
    <s v="ALENDRONATE SODIUM USP"/>
    <x v="20"/>
  </r>
  <r>
    <n v="14352"/>
    <x v="0"/>
    <x v="0"/>
    <d v="1999-08-19T00:00:00"/>
    <x v="6"/>
    <s v="PRAZIQUANTEL USP"/>
    <x v="20"/>
  </r>
  <r>
    <n v="14437"/>
    <x v="0"/>
    <x v="0"/>
    <d v="1999-10-05T00:00:00"/>
    <x v="6"/>
    <s v="SERTRALINE HYDROCHLORIDE USP (FORM-V)"/>
    <x v="20"/>
  </r>
  <r>
    <n v="14637"/>
    <x v="0"/>
    <x v="0"/>
    <d v="1999-12-20T00:00:00"/>
    <x v="6"/>
    <s v="FLUTAMIDE USP"/>
    <x v="20"/>
  </r>
  <r>
    <n v="14686"/>
    <x v="1"/>
    <x v="0"/>
    <d v="2000-01-26T00:00:00"/>
    <x v="6"/>
    <s v="PAMIDRONIC ACID"/>
    <x v="21"/>
  </r>
  <r>
    <n v="14709"/>
    <x v="0"/>
    <x v="0"/>
    <d v="2000-02-11T00:00:00"/>
    <x v="6"/>
    <s v="CIPROFLOXACIN HYDROCHLORIDE USP"/>
    <x v="21"/>
  </r>
  <r>
    <n v="15052"/>
    <x v="0"/>
    <x v="0"/>
    <d v="2000-09-18T00:00:00"/>
    <x v="6"/>
    <s v="OLANZAPINE"/>
    <x v="21"/>
  </r>
  <r>
    <n v="15145"/>
    <x v="0"/>
    <x v="0"/>
    <d v="2000-11-17T00:00:00"/>
    <x v="6"/>
    <s v="CETIRIZINE DIHYDROCHLORIDE USP"/>
    <x v="21"/>
  </r>
  <r>
    <n v="15161"/>
    <x v="0"/>
    <x v="0"/>
    <d v="2000-11-27T00:00:00"/>
    <x v="6"/>
    <s v="FLUCONAZOLE USP"/>
    <x v="21"/>
  </r>
  <r>
    <n v="15693"/>
    <x v="0"/>
    <x v="0"/>
    <d v="2001-10-31T00:00:00"/>
    <x v="6"/>
    <s v="TOPIRAMATE USP"/>
    <x v="22"/>
  </r>
  <r>
    <n v="15706"/>
    <x v="1"/>
    <x v="0"/>
    <d v="2001-11-08T00:00:00"/>
    <x v="6"/>
    <s v="SALMETEROL XINAFOATE"/>
    <x v="22"/>
  </r>
  <r>
    <n v="15724"/>
    <x v="0"/>
    <x v="0"/>
    <d v="2001-11-15T00:00:00"/>
    <x v="6"/>
    <s v="ONDANSETRON HCL USP"/>
    <x v="22"/>
  </r>
  <r>
    <n v="15774"/>
    <x v="0"/>
    <x v="0"/>
    <d v="2001-12-19T00:00:00"/>
    <x v="6"/>
    <s v="FLUTICASONE PROPIONATE USP"/>
    <x v="22"/>
  </r>
  <r>
    <n v="15778"/>
    <x v="0"/>
    <x v="0"/>
    <d v="2001-12-28T00:00:00"/>
    <x v="6"/>
    <s v="FINASTERIDE USP"/>
    <x v="22"/>
  </r>
  <r>
    <n v="15813"/>
    <x v="1"/>
    <x v="0"/>
    <d v="2002-01-17T00:00:00"/>
    <x v="6"/>
    <s v="CITALOPRAM HYDROBROMIDE"/>
    <x v="23"/>
  </r>
  <r>
    <n v="15864"/>
    <x v="0"/>
    <x v="0"/>
    <d v="2002-02-15T00:00:00"/>
    <x v="6"/>
    <s v="LEVOFLOXACIN HEMIHYDRATE USP"/>
    <x v="23"/>
  </r>
  <r>
    <n v="16024"/>
    <x v="0"/>
    <x v="0"/>
    <d v="2002-06-24T00:00:00"/>
    <x v="6"/>
    <s v="ANAGRELIDE HYDROCHLORIDE MONOHYDRATE USP"/>
    <x v="23"/>
  </r>
  <r>
    <n v="16109"/>
    <x v="0"/>
    <x v="0"/>
    <d v="2002-08-23T00:00:00"/>
    <x v="6"/>
    <s v="LEFLUNOMIDE USP"/>
    <x v="23"/>
  </r>
  <r>
    <n v="16553"/>
    <x v="0"/>
    <x v="0"/>
    <d v="2003-04-29T00:00:00"/>
    <x v="6"/>
    <s v="CITALOPRAM HYDROBROMIDE USP"/>
    <x v="24"/>
  </r>
  <r>
    <n v="16636"/>
    <x v="0"/>
    <x v="0"/>
    <d v="2003-06-12T00:00:00"/>
    <x v="6"/>
    <s v="ESCITALOPRAM OXALATE USP"/>
    <x v="24"/>
  </r>
  <r>
    <n v="16671"/>
    <x v="0"/>
    <x v="0"/>
    <d v="2003-06-30T00:00:00"/>
    <x v="6"/>
    <s v="CELECOXIB USP"/>
    <x v="24"/>
  </r>
  <r>
    <n v="16672"/>
    <x v="0"/>
    <x v="0"/>
    <d v="2003-06-30T00:00:00"/>
    <x v="6"/>
    <s v="PIOGLITAZONE HYDROCHLORIDE USP"/>
    <x v="24"/>
  </r>
  <r>
    <n v="16677"/>
    <x v="0"/>
    <x v="0"/>
    <d v="2003-06-30T00:00:00"/>
    <x v="6"/>
    <s v="ZIDOVUDINE USP"/>
    <x v="24"/>
  </r>
  <r>
    <n v="16678"/>
    <x v="0"/>
    <x v="0"/>
    <d v="2003-06-30T00:00:00"/>
    <x v="6"/>
    <s v="ALBUTEROL SULFATE USP"/>
    <x v="24"/>
  </r>
  <r>
    <n v="16753"/>
    <x v="1"/>
    <x v="0"/>
    <d v="2003-08-11T00:00:00"/>
    <x v="6"/>
    <s v="OFLOXACIN USP"/>
    <x v="24"/>
  </r>
  <r>
    <n v="16764"/>
    <x v="1"/>
    <x v="0"/>
    <d v="2003-08-18T00:00:00"/>
    <x v="6"/>
    <s v="RABEPRAZOLE SODIUM"/>
    <x v="24"/>
  </r>
  <r>
    <n v="16916"/>
    <x v="0"/>
    <x v="0"/>
    <d v="2003-10-21T00:00:00"/>
    <x v="6"/>
    <s v="CARBOPLATIN USP"/>
    <x v="24"/>
  </r>
  <r>
    <n v="16922"/>
    <x v="0"/>
    <x v="0"/>
    <d v="2003-10-21T00:00:00"/>
    <x v="6"/>
    <s v="LEVOFLOXACIN HEMIHYDRATE USP"/>
    <x v="24"/>
  </r>
  <r>
    <n v="16963"/>
    <x v="0"/>
    <x v="0"/>
    <d v="2003-11-17T00:00:00"/>
    <x v="6"/>
    <s v="RISPERIDONE USP"/>
    <x v="24"/>
  </r>
  <r>
    <n v="17018"/>
    <x v="0"/>
    <x v="0"/>
    <d v="2003-12-11T00:00:00"/>
    <x v="6"/>
    <s v="TOLTERODINE TARTRATE USP"/>
    <x v="24"/>
  </r>
  <r>
    <n v="17032"/>
    <x v="0"/>
    <x v="0"/>
    <d v="2003-12-17T00:00:00"/>
    <x v="6"/>
    <s v="AMLODIPINE BESYLATE USP"/>
    <x v="24"/>
  </r>
  <r>
    <n v="17033"/>
    <x v="0"/>
    <x v="0"/>
    <d v="2003-12-17T00:00:00"/>
    <x v="6"/>
    <s v="RAMIPRIL USP"/>
    <x v="24"/>
  </r>
  <r>
    <n v="17064"/>
    <x v="0"/>
    <x v="0"/>
    <d v="2003-12-29T00:00:00"/>
    <x v="6"/>
    <s v="RIVASTIGMINE TARTRATE USP "/>
    <x v="24"/>
  </r>
  <r>
    <n v="17107"/>
    <x v="1"/>
    <x v="0"/>
    <d v="2004-01-21T00:00:00"/>
    <x v="6"/>
    <s v="AMLODIPINE MESYLATE MONOHYDRATE"/>
    <x v="25"/>
  </r>
  <r>
    <n v="17148"/>
    <x v="0"/>
    <x v="0"/>
    <d v="2004-02-06T00:00:00"/>
    <x v="6"/>
    <s v="MELOXICAM USP"/>
    <x v="25"/>
  </r>
  <r>
    <n v="17187"/>
    <x v="0"/>
    <x v="0"/>
    <d v="2004-02-25T00:00:00"/>
    <x v="6"/>
    <s v="CARVEDILOL USP"/>
    <x v="25"/>
  </r>
  <r>
    <n v="17223"/>
    <x v="0"/>
    <x v="0"/>
    <d v="2003-03-10T00:00:00"/>
    <x v="6"/>
    <s v="VALACYCLOVIR HYDROCHLORIDE DIHYDRATE USP"/>
    <x v="24"/>
  </r>
  <r>
    <n v="17317"/>
    <x v="0"/>
    <x v="0"/>
    <d v="2004-04-15T00:00:00"/>
    <x v="6"/>
    <s v="SERTRALINE HYDROCHLORIDE (FORM II)"/>
    <x v="25"/>
  </r>
  <r>
    <n v="17330"/>
    <x v="0"/>
    <x v="0"/>
    <d v="2004-04-22T00:00:00"/>
    <x v="6"/>
    <s v="TERBINAFINE HYDROCHLORIDE USP"/>
    <x v="25"/>
  </r>
  <r>
    <n v="17396"/>
    <x v="1"/>
    <x v="0"/>
    <d v="2004-05-25T00:00:00"/>
    <x v="6"/>
    <s v="CLOPIDOGREL BISULPHATE"/>
    <x v="25"/>
  </r>
  <r>
    <n v="17397"/>
    <x v="0"/>
    <x v="0"/>
    <d v="2004-05-25T00:00:00"/>
    <x v="6"/>
    <s v="SUMATRIPTAN SUCCINATE USP"/>
    <x v="25"/>
  </r>
  <r>
    <n v="17456"/>
    <x v="0"/>
    <x v="0"/>
    <d v="2004-06-08T00:00:00"/>
    <x v="6"/>
    <s v="IRINOTECAN HYDROCHLORIDE TRIHYDRATE USP"/>
    <x v="25"/>
  </r>
  <r>
    <n v="17535"/>
    <x v="0"/>
    <x v="0"/>
    <d v="2004-07-19T00:00:00"/>
    <x v="6"/>
    <s v="LAMIVUDINE USP"/>
    <x v="25"/>
  </r>
  <r>
    <n v="17633"/>
    <x v="1"/>
    <x v="0"/>
    <d v="2004-08-30T00:00:00"/>
    <x v="6"/>
    <s v="RIZATRIPTAN BENZOATE"/>
    <x v="25"/>
  </r>
  <r>
    <n v="17646"/>
    <x v="0"/>
    <x v="0"/>
    <d v="2004-08-31T00:00:00"/>
    <x v="6"/>
    <s v="STAVUDINE USP"/>
    <x v="25"/>
  </r>
  <r>
    <n v="17680"/>
    <x v="0"/>
    <x v="0"/>
    <d v="2004-09-09T00:00:00"/>
    <x v="6"/>
    <s v="FINASTERIDE USP"/>
    <x v="25"/>
  </r>
  <r>
    <n v="17720"/>
    <x v="0"/>
    <x v="0"/>
    <d v="2004-09-30T00:00:00"/>
    <x v="6"/>
    <s v="PANTOPRAZOLE SODIUM USP"/>
    <x v="25"/>
  </r>
  <r>
    <n v="17765"/>
    <x v="0"/>
    <x v="0"/>
    <d v="2004-10-20T00:00:00"/>
    <x v="6"/>
    <s v="LORAZEPAM USP"/>
    <x v="25"/>
  </r>
  <r>
    <n v="17793"/>
    <x v="0"/>
    <x v="0"/>
    <d v="2004-10-25T00:00:00"/>
    <x v="6"/>
    <s v="GRANISETRON HYDROCHLORIDE USP"/>
    <x v="25"/>
  </r>
  <r>
    <n v="17811"/>
    <x v="0"/>
    <x v="0"/>
    <d v="2004-11-08T00:00:00"/>
    <x v="6"/>
    <s v="ZOLPIDEM TARTRATE BP/PH.EUR."/>
    <x v="25"/>
  </r>
  <r>
    <n v="17842"/>
    <x v="1"/>
    <x v="0"/>
    <d v="2004-11-22T00:00:00"/>
    <x v="6"/>
    <s v="DISODIUM PAMIDRONATE USP"/>
    <x v="25"/>
  </r>
  <r>
    <n v="17905"/>
    <x v="0"/>
    <x v="0"/>
    <d v="2004-12-17T00:00:00"/>
    <x v="6"/>
    <s v="NEVIRAPINE USP"/>
    <x v="25"/>
  </r>
  <r>
    <n v="17906"/>
    <x v="0"/>
    <x v="0"/>
    <d v="2004-12-13T00:00:00"/>
    <x v="6"/>
    <s v="NATEGLINIDE USP"/>
    <x v="25"/>
  </r>
  <r>
    <n v="18021"/>
    <x v="0"/>
    <x v="0"/>
    <d v="2005-01-26T00:00:00"/>
    <x v="6"/>
    <s v="RIZATRIPTAN BENZOATE USP"/>
    <x v="26"/>
  </r>
  <r>
    <n v="18022"/>
    <x v="0"/>
    <x v="0"/>
    <d v="2005-01-26T00:00:00"/>
    <x v="6"/>
    <s v="ZALEPLON"/>
    <x v="26"/>
  </r>
  <r>
    <n v="18179"/>
    <x v="1"/>
    <x v="0"/>
    <d v="2005-03-11T00:00:00"/>
    <x v="6"/>
    <s v="TAMSULOSIN HYDROCHLORIDE"/>
    <x v="26"/>
  </r>
  <r>
    <n v="18378"/>
    <x v="1"/>
    <x v="0"/>
    <d v="2005-05-26T00:00:00"/>
    <x v="6"/>
    <s v="SALMETEROL XINAFOATE"/>
    <x v="26"/>
  </r>
  <r>
    <n v="18405"/>
    <x v="1"/>
    <x v="0"/>
    <d v="2005-06-02T00:00:00"/>
    <x v="6"/>
    <s v="SERTRALINE HYDROCHLORIDE (FORM-I)"/>
    <x v="26"/>
  </r>
  <r>
    <n v="18421"/>
    <x v="0"/>
    <x v="0"/>
    <d v="2005-06-09T00:00:00"/>
    <x v="6"/>
    <s v="LAMOTRIGINE USP"/>
    <x v="26"/>
  </r>
  <r>
    <n v="18422"/>
    <x v="0"/>
    <x v="0"/>
    <d v="2005-06-09T00:00:00"/>
    <x v="6"/>
    <s v="DONEPEZIL HYDROCHLORIDE FORM-I"/>
    <x v="26"/>
  </r>
  <r>
    <n v="18701"/>
    <x v="0"/>
    <x v="0"/>
    <d v="2005-08-25T00:00:00"/>
    <x v="6"/>
    <s v="PRAMIPEXOLE DIHYDROCHLORIDE MONOHYDRATE USP"/>
    <x v="26"/>
  </r>
  <r>
    <n v="18723"/>
    <x v="0"/>
    <x v="0"/>
    <d v="2005-08-31T00:00:00"/>
    <x v="6"/>
    <s v="BICALUTAMIDE USP"/>
    <x v="26"/>
  </r>
  <r>
    <n v="18800"/>
    <x v="1"/>
    <x v="0"/>
    <d v="2005-09-21T00:00:00"/>
    <x v="6"/>
    <s v="FEXOFENADINE HYDROCHLORIDE USP"/>
    <x v="26"/>
  </r>
  <r>
    <n v="18820"/>
    <x v="0"/>
    <x v="0"/>
    <d v="2005-09-28T00:00:00"/>
    <x v="6"/>
    <s v="GRANISETRON USP"/>
    <x v="26"/>
  </r>
  <r>
    <n v="18821"/>
    <x v="0"/>
    <x v="0"/>
    <d v="2005-09-28T00:00:00"/>
    <x v="6"/>
    <s v="ESOMEPRAZOLE MAGNESIUM DIHYDRATE USP"/>
    <x v="26"/>
  </r>
  <r>
    <n v="18931"/>
    <x v="1"/>
    <x v="0"/>
    <d v="2005-11-04T00:00:00"/>
    <x v="6"/>
    <s v="ROSIGLITAZONE MALEATE"/>
    <x v="26"/>
  </r>
  <r>
    <n v="19131"/>
    <x v="0"/>
    <x v="0"/>
    <d v="2006-01-25T00:00:00"/>
    <x v="6"/>
    <s v="LEVALBUTEROL HYDROCHLORIDE USP"/>
    <x v="27"/>
  </r>
  <r>
    <n v="19180"/>
    <x v="1"/>
    <x v="0"/>
    <d v="2006-08-07T00:00:00"/>
    <x v="6"/>
    <s v="ALFUZOSIN HYDROCHLORIDE"/>
    <x v="27"/>
  </r>
  <r>
    <n v="19181"/>
    <x v="0"/>
    <x v="0"/>
    <d v="2006-03-09T00:00:00"/>
    <x v="6"/>
    <s v="FAMCICLOVIR USP"/>
    <x v="27"/>
  </r>
  <r>
    <n v="19182"/>
    <x v="1"/>
    <x v="0"/>
    <d v="2006-05-18T00:00:00"/>
    <x v="6"/>
    <s v="DESLORATADINE"/>
    <x v="27"/>
  </r>
  <r>
    <n v="19183"/>
    <x v="1"/>
    <x v="0"/>
    <d v="2006-02-17T00:00:00"/>
    <x v="6"/>
    <s v="LEVO SALBUTAMOL SULPHATE"/>
    <x v="27"/>
  </r>
  <r>
    <n v="19309"/>
    <x v="1"/>
    <x v="0"/>
    <d v="2007-03-02T00:00:00"/>
    <x v="6"/>
    <s v="MITOXANTRONE HYDROCHLORIDE USP"/>
    <x v="28"/>
  </r>
  <r>
    <n v="19725"/>
    <x v="1"/>
    <x v="0"/>
    <d v="2006-09-01T00:00:00"/>
    <x v="6"/>
    <s v="LANSOPRAZOLE USP"/>
    <x v="27"/>
  </r>
  <r>
    <n v="19748"/>
    <x v="0"/>
    <x v="0"/>
    <d v="2008-02-07T00:00:00"/>
    <x v="6"/>
    <s v="ANASTROZOLE USP"/>
    <x v="0"/>
  </r>
  <r>
    <n v="19749"/>
    <x v="0"/>
    <x v="0"/>
    <d v="2006-08-24T00:00:00"/>
    <x v="6"/>
    <s v="ZOLEDRONIC ACID"/>
    <x v="27"/>
  </r>
  <r>
    <n v="19750"/>
    <x v="1"/>
    <x v="0"/>
    <d v="2006-08-24T00:00:00"/>
    <x v="6"/>
    <s v="BECLOMETHASONE DIPROPIONATE"/>
    <x v="27"/>
  </r>
  <r>
    <n v="19753"/>
    <x v="0"/>
    <x v="0"/>
    <d v="2008-04-03T00:00:00"/>
    <x v="6"/>
    <s v="NEVIRAPINE HEMIHYDRATE USP"/>
    <x v="0"/>
  </r>
  <r>
    <n v="19784"/>
    <x v="1"/>
    <x v="0"/>
    <d v="2008-11-13T00:00:00"/>
    <x v="6"/>
    <s v="DIDANOSINE USP"/>
    <x v="0"/>
  </r>
  <r>
    <n v="19785"/>
    <x v="0"/>
    <x v="0"/>
    <d v="2006-09-22T00:00:00"/>
    <x v="6"/>
    <s v="EMTRICITABINE"/>
    <x v="27"/>
  </r>
  <r>
    <n v="19987"/>
    <x v="0"/>
    <x v="0"/>
    <d v="2006-11-22T00:00:00"/>
    <x v="6"/>
    <s v="TELMISARTAN USP"/>
    <x v="27"/>
  </r>
  <r>
    <n v="20003"/>
    <x v="0"/>
    <x v="0"/>
    <d v="2006-11-29T00:00:00"/>
    <x v="6"/>
    <s v="TENOFOVIR DISOPROXIL FUMARATE"/>
    <x v="27"/>
  </r>
  <r>
    <n v="20158"/>
    <x v="1"/>
    <x v="0"/>
    <d v="2009-02-19T00:00:00"/>
    <x v="6"/>
    <s v="VINORELBINE TARTRATE USP"/>
    <x v="1"/>
  </r>
  <r>
    <n v="20159"/>
    <x v="1"/>
    <x v="0"/>
    <d v="2007-06-29T00:00:00"/>
    <x v="6"/>
    <s v="VENLAFAXINE HYDROCHLORIDE FORM B"/>
    <x v="28"/>
  </r>
  <r>
    <n v="20161"/>
    <x v="1"/>
    <x v="0"/>
    <d v="2007-01-17T00:00:00"/>
    <x v="6"/>
    <s v="SIBUTRAMINE HYDROCHLORIDE"/>
    <x v="28"/>
  </r>
  <r>
    <n v="20162"/>
    <x v="0"/>
    <x v="0"/>
    <d v="2007-03-16T00:00:00"/>
    <x v="6"/>
    <s v="RISEDRONATE SODIUM HEMI PENTAHYDRATE USP"/>
    <x v="28"/>
  </r>
  <r>
    <n v="20163"/>
    <x v="1"/>
    <x v="0"/>
    <d v="2007-01-17T00:00:00"/>
    <x v="6"/>
    <s v="RALOXIFENE HYDROCHLORIDE"/>
    <x v="28"/>
  </r>
  <r>
    <n v="20164"/>
    <x v="1"/>
    <x v="0"/>
    <d v="2007-01-17T00:00:00"/>
    <x v="6"/>
    <s v="QUETIAPINE FUMERATE"/>
    <x v="28"/>
  </r>
  <r>
    <n v="20165"/>
    <x v="0"/>
    <x v="0"/>
    <d v="2007-09-06T00:00:00"/>
    <x v="6"/>
    <s v="PERINDOPRIL ERBUMINE MONOHYDRATE"/>
    <x v="28"/>
  </r>
  <r>
    <n v="20168"/>
    <x v="1"/>
    <x v="0"/>
    <d v="2008-03-13T00:00:00"/>
    <x v="6"/>
    <s v="OXALIPLATIN PH. EUR. "/>
    <x v="0"/>
  </r>
  <r>
    <n v="20169"/>
    <x v="1"/>
    <x v="0"/>
    <d v="2007-01-17T00:00:00"/>
    <x v="6"/>
    <s v="OMEPRAZOLE SODIUM"/>
    <x v="28"/>
  </r>
  <r>
    <n v="20170"/>
    <x v="1"/>
    <x v="0"/>
    <d v="2008-07-31T00:00:00"/>
    <x v="6"/>
    <s v="MOXIFLOXACIN HYDROCHLORIDE PH. EUR."/>
    <x v="0"/>
  </r>
  <r>
    <n v="20171"/>
    <x v="0"/>
    <x v="0"/>
    <d v="2007-12-20T00:00:00"/>
    <x v="6"/>
    <s v="MOMETHASONE FUROATE USP"/>
    <x v="28"/>
  </r>
  <r>
    <n v="20172"/>
    <x v="1"/>
    <x v="0"/>
    <d v="2008-04-24T00:00:00"/>
    <x v="6"/>
    <s v="LUMEFANTRINE"/>
    <x v="0"/>
  </r>
  <r>
    <n v="20173"/>
    <x v="0"/>
    <x v="0"/>
    <d v="2007-01-17T00:00:00"/>
    <x v="6"/>
    <s v="LEVOCETIRIZINE DIHYDROCHLORIDE USP"/>
    <x v="28"/>
  </r>
  <r>
    <n v="20175"/>
    <x v="0"/>
    <x v="0"/>
    <d v="2008-06-26T00:00:00"/>
    <x v="6"/>
    <s v="LETROZOLE USP"/>
    <x v="0"/>
  </r>
  <r>
    <n v="20176"/>
    <x v="1"/>
    <x v="0"/>
    <d v="2008-12-03T00:00:00"/>
    <x v="6"/>
    <s v="IRBESARTAN"/>
    <x v="0"/>
  </r>
  <r>
    <n v="20178"/>
    <x v="0"/>
    <x v="0"/>
    <d v="2007-04-24T00:00:00"/>
    <x v="6"/>
    <s v="FORMOTEROL FUMARATE USP"/>
    <x v="28"/>
  </r>
  <r>
    <n v="20180"/>
    <x v="0"/>
    <x v="0"/>
    <d v="2009-05-06T00:00:00"/>
    <x v="6"/>
    <s v="DUTASTERIDE"/>
    <x v="1"/>
  </r>
  <r>
    <n v="20182"/>
    <x v="1"/>
    <x v="0"/>
    <d v="2007-04-24T00:00:00"/>
    <x v="6"/>
    <s v="CYPROTERONE ACETATE BP/PH.EUR."/>
    <x v="28"/>
  </r>
  <r>
    <n v="20186"/>
    <x v="1"/>
    <x v="0"/>
    <d v="2008-06-26T00:00:00"/>
    <x v="6"/>
    <s v="AZELASTINE HYDROCHLORIDE BP/PH.EUR"/>
    <x v="0"/>
  </r>
  <r>
    <n v="20187"/>
    <x v="1"/>
    <x v="0"/>
    <d v="2008-04-24T00:00:00"/>
    <x v="6"/>
    <s v="ARTEMETHER"/>
    <x v="0"/>
  </r>
  <r>
    <n v="20188"/>
    <x v="1"/>
    <x v="0"/>
    <d v="2008-04-15T00:00:00"/>
    <x v="6"/>
    <s v="ARTESUNATE"/>
    <x v="0"/>
  </r>
  <r>
    <n v="20189"/>
    <x v="1"/>
    <x v="0"/>
    <d v="2007-07-16T00:00:00"/>
    <x v="6"/>
    <s v="ARIPIPRAZOLE"/>
    <x v="28"/>
  </r>
  <r>
    <n v="20192"/>
    <x v="1"/>
    <x v="0"/>
    <d v="2007-03-27T00:00:00"/>
    <x v="6"/>
    <s v="ADEFOVIR DIPIVOXIL"/>
    <x v="28"/>
  </r>
  <r>
    <n v="20679"/>
    <x v="1"/>
    <x v="0"/>
    <d v="2007-11-07T00:00:00"/>
    <x v="6"/>
    <s v="MYCOPHENOLATE MOFETIL BP/PH. EUR."/>
    <x v="28"/>
  </r>
  <r>
    <n v="20680"/>
    <x v="0"/>
    <x v="0"/>
    <d v="2007-08-16T00:00:00"/>
    <x v="6"/>
    <s v="TRIMETAZIDINE DIHYDROCHLORIDE BP/PH.EUR."/>
    <x v="28"/>
  </r>
  <r>
    <n v="20711"/>
    <x v="0"/>
    <x v="0"/>
    <d v="2008-04-24T00:00:00"/>
    <x v="6"/>
    <s v="EFAVIRENZ USP"/>
    <x v="0"/>
  </r>
  <r>
    <n v="20967"/>
    <x v="1"/>
    <x v="0"/>
    <d v="2007-11-07T00:00:00"/>
    <x v="6"/>
    <s v="LOSARTAN POTASSIUM USP"/>
    <x v="28"/>
  </r>
  <r>
    <n v="20969"/>
    <x v="1"/>
    <x v="0"/>
    <d v="2007-12-13T00:00:00"/>
    <x v="6"/>
    <s v="MOMETASONE FUROATE MONOHYDRATE"/>
    <x v="28"/>
  </r>
  <r>
    <n v="21546"/>
    <x v="0"/>
    <x v="0"/>
    <d v="2008-08-19T00:00:00"/>
    <x v="6"/>
    <s v="TESTOSTERONE USP"/>
    <x v="0"/>
  </r>
  <r>
    <n v="21547"/>
    <x v="0"/>
    <x v="0"/>
    <d v="2008-07-03T00:00:00"/>
    <x v="6"/>
    <s v="LEVONORGESTREL USP"/>
    <x v="0"/>
  </r>
  <r>
    <n v="21557"/>
    <x v="0"/>
    <x v="0"/>
    <d v="2008-05-29T00:00:00"/>
    <x v="6"/>
    <s v="OSELTAMIVIR PHOSPHATE USP"/>
    <x v="0"/>
  </r>
  <r>
    <n v="21620"/>
    <x v="0"/>
    <x v="0"/>
    <d v="2009-08-19T00:00:00"/>
    <x v="6"/>
    <s v="CAPECITABINE USP"/>
    <x v="1"/>
  </r>
  <r>
    <n v="21621"/>
    <x v="1"/>
    <x v="0"/>
    <d v="2008-07-17T00:00:00"/>
    <x v="6"/>
    <s v="TOPOTECAN HYDROCHLORIDE"/>
    <x v="0"/>
  </r>
  <r>
    <n v="21763"/>
    <x v="0"/>
    <x v="0"/>
    <d v="2008-09-30T00:00:00"/>
    <x v="6"/>
    <s v="LAMIVUDINE USP (PROCESS 3)"/>
    <x v="0"/>
  </r>
  <r>
    <n v="21764"/>
    <x v="0"/>
    <x v="0"/>
    <d v="2008-09-30T00:00:00"/>
    <x v="6"/>
    <s v="LAMIVUDINE USP (PROCESS 2)"/>
    <x v="0"/>
  </r>
  <r>
    <n v="21927"/>
    <x v="1"/>
    <x v="0"/>
    <d v="2008-11-19T00:00:00"/>
    <x v="6"/>
    <s v="IMIQUIMOD"/>
    <x v="0"/>
  </r>
  <r>
    <n v="21954"/>
    <x v="1"/>
    <x v="0"/>
    <d v="2008-10-01T00:00:00"/>
    <x v="6"/>
    <s v="TORSEMIDE USP"/>
    <x v="0"/>
  </r>
  <r>
    <n v="21966"/>
    <x v="1"/>
    <x v="0"/>
    <d v="2008-12-03T00:00:00"/>
    <x v="6"/>
    <s v="RANOLAZINE"/>
    <x v="0"/>
  </r>
  <r>
    <n v="21967"/>
    <x v="0"/>
    <x v="0"/>
    <d v="2009-03-26T00:00:00"/>
    <x v="6"/>
    <s v="ATAZANAVIR SULPHATE"/>
    <x v="1"/>
  </r>
  <r>
    <n v="22099"/>
    <x v="0"/>
    <x v="0"/>
    <d v="2008-11-13T00:00:00"/>
    <x v="6"/>
    <s v="EXEMESTANE USP"/>
    <x v="0"/>
  </r>
  <r>
    <n v="22125"/>
    <x v="0"/>
    <x v="0"/>
    <d v="2009-08-19T00:00:00"/>
    <x v="6"/>
    <s v="ALOSETRON HYDROCHLORIDE"/>
    <x v="1"/>
  </r>
  <r>
    <n v="22312"/>
    <x v="1"/>
    <x v="0"/>
    <d v="2009-05-12T00:00:00"/>
    <x v="6"/>
    <s v="DESLORATADINE FORM I: FORM II (89:11)"/>
    <x v="1"/>
  </r>
  <r>
    <n v="22968"/>
    <x v="0"/>
    <x v="0"/>
    <d v="2009-08-19T00:00:00"/>
    <x v="6"/>
    <s v="ARFORMOTEROL TARTRATE"/>
    <x v="1"/>
  </r>
  <r>
    <n v="23660"/>
    <x v="0"/>
    <x v="0"/>
    <d v="2011-03-16T00:00:00"/>
    <x v="6"/>
    <s v="DARUNAVIR"/>
    <x v="29"/>
  </r>
  <r>
    <n v="23661"/>
    <x v="0"/>
    <x v="0"/>
    <d v="2010-07-06T00:00:00"/>
    <x v="6"/>
    <s v="DARUNAVIR HYDRATE"/>
    <x v="2"/>
  </r>
  <r>
    <n v="23662"/>
    <x v="0"/>
    <x v="0"/>
    <d v="2010-06-15T00:00:00"/>
    <x v="6"/>
    <s v="DARUNAVIR ETHANOLATE"/>
    <x v="2"/>
  </r>
  <r>
    <n v="23663"/>
    <x v="0"/>
    <x v="0"/>
    <d v="2010-05-21T00:00:00"/>
    <x v="6"/>
    <s v="ENTECAVIR MONOHYDRATE USP"/>
    <x v="2"/>
  </r>
  <r>
    <n v="24852"/>
    <x v="0"/>
    <x v="0"/>
    <d v="2011-05-05T00:00:00"/>
    <x v="6"/>
    <s v="TENOFOVIR DISOPROXIL FUMARATE (PROCESS B)"/>
    <x v="29"/>
  </r>
  <r>
    <n v="26170"/>
    <x v="0"/>
    <x v="0"/>
    <d v="2013-01-23T00:00:00"/>
    <x v="6"/>
    <s v="IMATINIB MESYLATE (A-FORM)"/>
    <x v="4"/>
  </r>
  <r>
    <n v="26299"/>
    <x v="0"/>
    <x v="0"/>
    <d v="2012-08-22T00:00:00"/>
    <x v="6"/>
    <s v="ABACAVIR SULFATE USP"/>
    <x v="3"/>
  </r>
  <r>
    <n v="26443"/>
    <x v="0"/>
    <x v="0"/>
    <d v="2013-01-11T00:00:00"/>
    <x v="6"/>
    <s v="RITONAVIR USP"/>
    <x v="4"/>
  </r>
  <r>
    <n v="27244"/>
    <x v="0"/>
    <x v="0"/>
    <d v="2013-07-23T00:00:00"/>
    <x v="6"/>
    <s v="MOMETASONE FUROATE MONOHYDRATE"/>
    <x v="4"/>
  </r>
  <r>
    <n v="27442"/>
    <x v="0"/>
    <x v="0"/>
    <d v="2013-09-13T00:00:00"/>
    <x v="6"/>
    <s v="GEMCITABINE HYDROCHLORIDE USP"/>
    <x v="4"/>
  </r>
  <r>
    <n v="27461"/>
    <x v="0"/>
    <x v="0"/>
    <d v="2014-03-31T00:00:00"/>
    <x v="6"/>
    <s v="BUDESONIDE USP"/>
    <x v="5"/>
  </r>
  <r>
    <n v="27462"/>
    <x v="0"/>
    <x v="0"/>
    <d v="2013-09-27T00:00:00"/>
    <x v="6"/>
    <s v="LOPINAVIR USP"/>
    <x v="4"/>
  </r>
  <r>
    <n v="27528"/>
    <x v="0"/>
    <x v="0"/>
    <d v="2013-09-27T00:00:00"/>
    <x v="6"/>
    <s v="PALONOSETRON HYDROCHLORIDE USP"/>
    <x v="4"/>
  </r>
  <r>
    <n v="28051"/>
    <x v="0"/>
    <x v="0"/>
    <d v="2014-05-05T00:00:00"/>
    <x v="6"/>
    <s v="CINACALCET HYDROCHLORIDE"/>
    <x v="5"/>
  </r>
  <r>
    <n v="28085"/>
    <x v="0"/>
    <x v="0"/>
    <d v="2014-05-02T00:00:00"/>
    <x v="6"/>
    <s v="DARIFENACIN HYDROBROMIDE"/>
    <x v="5"/>
  </r>
  <r>
    <n v="28087"/>
    <x v="0"/>
    <x v="0"/>
    <d v="2014-03-31T00:00:00"/>
    <x v="6"/>
    <s v="MONTELUKAST SODIUM USP"/>
    <x v="5"/>
  </r>
  <r>
    <n v="28129"/>
    <x v="0"/>
    <x v="0"/>
    <d v="2014-04-01T00:00:00"/>
    <x v="6"/>
    <s v="ATAZANAVIR SULPHATE (METHANOL ROUTE)"/>
    <x v="5"/>
  </r>
  <r>
    <n v="28333"/>
    <x v="1"/>
    <x v="0"/>
    <d v="2014-06-13T00:00:00"/>
    <x v="6"/>
    <s v="IMATINIB MESYLATE (BETA FORM)"/>
    <x v="5"/>
  </r>
  <r>
    <n v="28360"/>
    <x v="0"/>
    <x v="0"/>
    <d v="2014-06-30T00:00:00"/>
    <x v="6"/>
    <s v="VALGANCICLOVIR HYDROCHLORIDE USP"/>
    <x v="5"/>
  </r>
  <r>
    <n v="28928"/>
    <x v="0"/>
    <x v="0"/>
    <d v="2015-02-27T00:00:00"/>
    <x v="6"/>
    <s v="BECLOMETHASONE DIPROPIONATE USP (ANHYDROUS)"/>
    <x v="6"/>
  </r>
  <r>
    <n v="29028"/>
    <x v="0"/>
    <x v="0"/>
    <d v="2015-01-30T00:00:00"/>
    <x v="6"/>
    <s v="TEMOZOLOMIDE USP"/>
    <x v="6"/>
  </r>
  <r>
    <n v="29029"/>
    <x v="0"/>
    <x v="0"/>
    <d v="2015-03-13T00:00:00"/>
    <x v="6"/>
    <s v="BOSENTAN MONOHYDRATE"/>
    <x v="6"/>
  </r>
  <r>
    <n v="29063"/>
    <x v="0"/>
    <x v="0"/>
    <d v="2015-05-25T00:00:00"/>
    <x v="6"/>
    <s v="OLANZAPINE USP"/>
    <x v="6"/>
  </r>
  <r>
    <n v="29090"/>
    <x v="0"/>
    <x v="0"/>
    <d v="2015-03-23T00:00:00"/>
    <x v="6"/>
    <s v="GEFITINIB"/>
    <x v="6"/>
  </r>
  <r>
    <n v="29125"/>
    <x v="1"/>
    <x v="0"/>
    <d v="2015-03-31T00:00:00"/>
    <x v="6"/>
    <s v="ABIRATERONE ACETATE"/>
    <x v="6"/>
  </r>
  <r>
    <n v="29489"/>
    <x v="0"/>
    <x v="0"/>
    <d v="2015-11-02T00:00:00"/>
    <x v="6"/>
    <s v="SOLIFENACIN SUCCINATE"/>
    <x v="6"/>
  </r>
  <r>
    <n v="29490"/>
    <x v="0"/>
    <x v="0"/>
    <d v="2015-06-30T00:00:00"/>
    <x v="6"/>
    <s v="AMBRISENTAN"/>
    <x v="6"/>
  </r>
  <r>
    <n v="29493"/>
    <x v="0"/>
    <x v="0"/>
    <d v="2015-06-30T00:00:00"/>
    <x v="6"/>
    <s v="ALBENDAZOLE USP"/>
    <x v="6"/>
  </r>
  <r>
    <n v="29628"/>
    <x v="0"/>
    <x v="0"/>
    <d v="2016-09-16T00:00:00"/>
    <x v="6"/>
    <s v="LENALIDOMIDE"/>
    <x v="7"/>
  </r>
  <r>
    <n v="29638"/>
    <x v="0"/>
    <x v="0"/>
    <d v="2015-09-01T00:00:00"/>
    <x v="6"/>
    <s v="ERLOTINIB  HYDROCHLORIDE"/>
    <x v="6"/>
  </r>
  <r>
    <n v="29639"/>
    <x v="0"/>
    <x v="0"/>
    <d v="2015-09-01T00:00:00"/>
    <x v="6"/>
    <s v="ESOMEPRAZOLE MAGNESIUM USP"/>
    <x v="6"/>
  </r>
  <r>
    <n v="29843"/>
    <x v="0"/>
    <x v="0"/>
    <d v="2015-10-01T00:00:00"/>
    <x v="6"/>
    <s v="IPRATROPIUM BROMIDE USP"/>
    <x v="6"/>
  </r>
  <r>
    <n v="30054"/>
    <x v="1"/>
    <x v="0"/>
    <d v="2015-12-31T00:00:00"/>
    <x v="6"/>
    <s v="SAXAGLIPTIN HYDROCHLORIDE"/>
    <x v="6"/>
  </r>
  <r>
    <n v="30055"/>
    <x v="0"/>
    <x v="0"/>
    <d v="2016-03-17T00:00:00"/>
    <x v="6"/>
    <s v="DOLUTEGRAVIR SODIUM"/>
    <x v="7"/>
  </r>
  <r>
    <n v="30264"/>
    <x v="1"/>
    <x v="0"/>
    <d v="2016-03-01T00:00:00"/>
    <x v="6"/>
    <s v="BORTEZOMIB"/>
    <x v="7"/>
  </r>
  <r>
    <n v="30286"/>
    <x v="0"/>
    <x v="0"/>
    <d v="2016-04-04T00:00:00"/>
    <x v="6"/>
    <s v="DARUNAVIR HYDRATE (PROCESS II)"/>
    <x v="7"/>
  </r>
  <r>
    <n v="30417"/>
    <x v="0"/>
    <x v="0"/>
    <d v="2016-09-26T00:00:00"/>
    <x v="6"/>
    <s v="FLUTICASONE PROPIONATE USP (PROCESS II)"/>
    <x v="7"/>
  </r>
  <r>
    <n v="30722"/>
    <x v="0"/>
    <x v="0"/>
    <d v="2016-08-03T00:00:00"/>
    <x v="6"/>
    <s v="PALIPERIDONE USP"/>
    <x v="7"/>
  </r>
  <r>
    <n v="30737"/>
    <x v="1"/>
    <x v="0"/>
    <d v="2016-08-11T00:00:00"/>
    <x v="6"/>
    <s v="DACLATASVIR DIHYDROCHLORIDE"/>
    <x v="7"/>
  </r>
  <r>
    <n v="30773"/>
    <x v="0"/>
    <x v="0"/>
    <d v="2017-01-02T00:00:00"/>
    <x v="6"/>
    <s v="RILPIVIRINE HYDROCHLORIDE"/>
    <x v="8"/>
  </r>
  <r>
    <n v="30817"/>
    <x v="0"/>
    <x v="0"/>
    <d v="2016-09-20T00:00:00"/>
    <x v="6"/>
    <s v="DEFERASIROX"/>
    <x v="7"/>
  </r>
  <r>
    <n v="30865"/>
    <x v="0"/>
    <x v="0"/>
    <d v="2016-10-27T00:00:00"/>
    <x v="6"/>
    <s v="DONEPEZIL HYDROCHLORIDE USP (ANHYDROUS)"/>
    <x v="7"/>
  </r>
  <r>
    <n v="30967"/>
    <x v="0"/>
    <x v="0"/>
    <d v="2016-10-28T00:00:00"/>
    <x v="6"/>
    <s v="ALBENDAZOLE (B) USP"/>
    <x v="7"/>
  </r>
  <r>
    <n v="30991"/>
    <x v="0"/>
    <x v="0"/>
    <d v="2016-10-28T00:00:00"/>
    <x v="6"/>
    <s v="TENOFOVIR ALAFENAMIDE FUMARATE"/>
    <x v="7"/>
  </r>
  <r>
    <n v="31107"/>
    <x v="0"/>
    <x v="0"/>
    <d v="2017-02-11T00:00:00"/>
    <x v="6"/>
    <s v="DOLUTEGRAVIR SODIUM (FORM C)"/>
    <x v="8"/>
  </r>
  <r>
    <n v="31389"/>
    <x v="0"/>
    <x v="0"/>
    <d v="2017-03-04T00:00:00"/>
    <x v="6"/>
    <s v="VORTIOXETINE HYDROBROMIDE"/>
    <x v="8"/>
  </r>
  <r>
    <n v="31728"/>
    <x v="1"/>
    <x v="0"/>
    <d v="2017-07-03T00:00:00"/>
    <x v="6"/>
    <s v="IBRUTINIB"/>
    <x v="8"/>
  </r>
  <r>
    <n v="32003"/>
    <x v="0"/>
    <x v="0"/>
    <d v="2017-09-28T00:00:00"/>
    <x v="6"/>
    <s v=" APREMILAST"/>
    <x v="8"/>
  </r>
  <r>
    <n v="32317"/>
    <x v="0"/>
    <x v="0"/>
    <d v="2018-02-09T00:00:00"/>
    <x v="6"/>
    <s v="EFINACONAZOLE"/>
    <x v="9"/>
  </r>
  <r>
    <n v="32318"/>
    <x v="0"/>
    <x v="0"/>
    <d v="2018-01-08T00:00:00"/>
    <x v="6"/>
    <s v="ICATIBANT ACETATE"/>
    <x v="9"/>
  </r>
  <r>
    <n v="32423"/>
    <x v="0"/>
    <x v="0"/>
    <d v="2018-03-22T00:00:00"/>
    <x v="6"/>
    <s v="PIRFENIDONE"/>
    <x v="9"/>
  </r>
  <r>
    <n v="32433"/>
    <x v="0"/>
    <x v="0"/>
    <d v="2018-03-30T00:00:00"/>
    <x v="6"/>
    <s v="EMPAGLIFLOZIN"/>
    <x v="9"/>
  </r>
  <r>
    <n v="32504"/>
    <x v="0"/>
    <x v="0"/>
    <d v="2018-03-29T00:00:00"/>
    <x v="6"/>
    <s v="NINTEDANIB ESYLATE"/>
    <x v="9"/>
  </r>
  <r>
    <n v="32537"/>
    <x v="0"/>
    <x v="0"/>
    <d v="2018-03-30T00:00:00"/>
    <x v="6"/>
    <s v="ELIGLUSTAT HEMITARTRATE"/>
    <x v="9"/>
  </r>
  <r>
    <n v="32642"/>
    <x v="0"/>
    <x v="0"/>
    <d v="2018-03-30T00:00:00"/>
    <x v="6"/>
    <s v="SORAFENIB TOSYLATE (FORM 1)"/>
    <x v="9"/>
  </r>
  <r>
    <n v="32894"/>
    <x v="0"/>
    <x v="0"/>
    <d v="2018-10-01T00:00:00"/>
    <x v="6"/>
    <s v="POMALIDOMIDE"/>
    <x v="9"/>
  </r>
  <r>
    <n v="32898"/>
    <x v="0"/>
    <x v="0"/>
    <d v="2018-07-05T00:00:00"/>
    <x v="6"/>
    <s v="RALOXIFENE HYDROCHLORIDE USP"/>
    <x v="9"/>
  </r>
  <r>
    <n v="32899"/>
    <x v="0"/>
    <x v="0"/>
    <d v="2018-07-05T00:00:00"/>
    <x v="6"/>
    <s v="PAZOPANIB HYDROCHLORIDE"/>
    <x v="9"/>
  </r>
  <r>
    <n v="33172"/>
    <x v="0"/>
    <x v="0"/>
    <d v="2018-11-05T00:00:00"/>
    <x v="6"/>
    <s v="FLUTICASONE PROPIONATE USP (PROCESS III)"/>
    <x v="9"/>
  </r>
  <r>
    <n v="33589"/>
    <x v="0"/>
    <x v="0"/>
    <d v="2019-05-06T00:00:00"/>
    <x v="6"/>
    <s v="DASATINIB"/>
    <x v="10"/>
  </r>
  <r>
    <n v="33603"/>
    <x v="0"/>
    <x v="0"/>
    <d v="2019-04-02T00:00:00"/>
    <x v="6"/>
    <s v="TENOFOVIR ALAFENAMIDE FUMARATE (C) "/>
    <x v="10"/>
  </r>
  <r>
    <n v="34114"/>
    <x v="0"/>
    <x v="0"/>
    <d v="2019-09-30T00:00:00"/>
    <x v="6"/>
    <s v="SORAFENIB TOSYLATE 3"/>
    <x v="10"/>
  </r>
  <r>
    <n v="34115"/>
    <x v="0"/>
    <x v="0"/>
    <d v="2019-11-15T00:00:00"/>
    <x v="6"/>
    <s v="DOLUTEGRAVIR SODIUM PROCESS A"/>
    <x v="10"/>
  </r>
  <r>
    <n v="34261"/>
    <x v="0"/>
    <x v="2"/>
    <d v="2019-11-12T00:00:00"/>
    <x v="6"/>
    <s v="PRE-METERED DRY POWDER INHALER"/>
    <x v="10"/>
  </r>
  <r>
    <n v="34335"/>
    <x v="0"/>
    <x v="0"/>
    <d v="2019-12-17T00:00:00"/>
    <x v="6"/>
    <s v="SALMETEROL XINAFOATE USP"/>
    <x v="10"/>
  </r>
  <r>
    <n v="34473"/>
    <x v="0"/>
    <x v="0"/>
    <d v="2020-02-20T00:00:00"/>
    <x v="6"/>
    <s v="PREGABALIN USP"/>
    <x v="11"/>
  </r>
  <r>
    <n v="23123"/>
    <x v="1"/>
    <x v="0"/>
    <d v="2009-09-23T00:00:00"/>
    <x v="7"/>
    <s v="ANASTROZOLE"/>
    <x v="1"/>
  </r>
  <r>
    <n v="23479"/>
    <x v="0"/>
    <x v="0"/>
    <d v="2010-01-22T00:00:00"/>
    <x v="7"/>
    <s v="TEMOZOLOMIDE USP"/>
    <x v="2"/>
  </r>
  <r>
    <n v="23562"/>
    <x v="0"/>
    <x v="0"/>
    <d v="2010-02-23T00:00:00"/>
    <x v="7"/>
    <s v="IRINOTECAN HYDROCHLORIDE TRIHYDRATE USP"/>
    <x v="2"/>
  </r>
  <r>
    <n v="23563"/>
    <x v="0"/>
    <x v="0"/>
    <d v="2010-02-23T00:00:00"/>
    <x v="7"/>
    <s v="OXALIPLATIN USP"/>
    <x v="2"/>
  </r>
  <r>
    <n v="24136"/>
    <x v="0"/>
    <x v="0"/>
    <d v="2011-03-04T00:00:00"/>
    <x v="7"/>
    <s v="GEMCITABINE HYDROCHLORIDE USP"/>
    <x v="29"/>
  </r>
  <r>
    <n v="24689"/>
    <x v="0"/>
    <x v="0"/>
    <d v="2011-03-24T00:00:00"/>
    <x v="7"/>
    <s v="CAPECITABINE USP"/>
    <x v="29"/>
  </r>
  <r>
    <n v="24690"/>
    <x v="0"/>
    <x v="0"/>
    <d v="2011-05-11T00:00:00"/>
    <x v="7"/>
    <s v="BICALUTAMIDE USP"/>
    <x v="29"/>
  </r>
  <r>
    <n v="24944"/>
    <x v="0"/>
    <x v="0"/>
    <d v="2011-08-23T00:00:00"/>
    <x v="7"/>
    <s v="BORTEZOMIB"/>
    <x v="29"/>
  </r>
  <r>
    <n v="25102"/>
    <x v="0"/>
    <x v="0"/>
    <d v="2011-09-21T00:00:00"/>
    <x v="7"/>
    <s v="PEMETREXED DISODIUM (HEMIPENTA HYDRATE)"/>
    <x v="29"/>
  </r>
  <r>
    <n v="25222"/>
    <x v="0"/>
    <x v="0"/>
    <d v="2011-11-08T00:00:00"/>
    <x v="7"/>
    <s v="BENDAMUSTINE HCL"/>
    <x v="29"/>
  </r>
  <r>
    <n v="25491"/>
    <x v="0"/>
    <x v="0"/>
    <d v="2011-12-07T00:00:00"/>
    <x v="7"/>
    <s v="BUSULFAN USP"/>
    <x v="29"/>
  </r>
  <r>
    <n v="25905"/>
    <x v="0"/>
    <x v="0"/>
    <d v="2012-07-18T00:00:00"/>
    <x v="7"/>
    <s v="ZOLEDRONIC ACID"/>
    <x v="3"/>
  </r>
  <r>
    <n v="27487"/>
    <x v="0"/>
    <x v="0"/>
    <d v="2013-09-23T00:00:00"/>
    <x v="7"/>
    <s v="AZACITIDINE"/>
    <x v="4"/>
  </r>
  <r>
    <n v="27488"/>
    <x v="0"/>
    <x v="0"/>
    <d v="2013-09-26T00:00:00"/>
    <x v="7"/>
    <s v="DECITABINE"/>
    <x v="4"/>
  </r>
  <r>
    <n v="27489"/>
    <x v="0"/>
    <x v="0"/>
    <d v="2013-09-26T00:00:00"/>
    <x v="7"/>
    <s v="LETROZOLE USP"/>
    <x v="4"/>
  </r>
  <r>
    <n v="27927"/>
    <x v="0"/>
    <x v="0"/>
    <d v="2014-03-28T00:00:00"/>
    <x v="7"/>
    <s v="IMATINIB MESYLATE"/>
    <x v="5"/>
  </r>
  <r>
    <n v="28162"/>
    <x v="0"/>
    <x v="0"/>
    <d v="2014-05-30T00:00:00"/>
    <x v="7"/>
    <s v="FINGOLIMOD HYDROCHLORIDE"/>
    <x v="5"/>
  </r>
  <r>
    <n v="28349"/>
    <x v="0"/>
    <x v="0"/>
    <d v="2014-06-27T00:00:00"/>
    <x v="7"/>
    <s v="IMATINIB MESYLATE (IMN)"/>
    <x v="5"/>
  </r>
  <r>
    <n v="28930"/>
    <x v="0"/>
    <x v="0"/>
    <d v="2015-01-03T00:00:00"/>
    <x v="7"/>
    <s v="MELPHALAN HYDROCHLORIDE (MPH)"/>
    <x v="6"/>
  </r>
  <r>
    <n v="29124"/>
    <x v="0"/>
    <x v="0"/>
    <d v="2015-04-13T00:00:00"/>
    <x v="7"/>
    <s v="ERLOTINIB HYDROCHLORIDE (ET)"/>
    <x v="6"/>
  </r>
  <r>
    <n v="29652"/>
    <x v="0"/>
    <x v="0"/>
    <d v="2015-09-14T00:00:00"/>
    <x v="7"/>
    <s v="PEMETREXED DIPOTASSIUM (NONA HYDRATE) (PMN)"/>
    <x v="6"/>
  </r>
  <r>
    <n v="29654"/>
    <x v="0"/>
    <x v="0"/>
    <d v="2015-09-18T00:00:00"/>
    <x v="7"/>
    <s v="ANASTROZOLE USP"/>
    <x v="6"/>
  </r>
  <r>
    <n v="29655"/>
    <x v="0"/>
    <x v="0"/>
    <d v="2015-09-19T00:00:00"/>
    <x v="7"/>
    <s v="DIMETHYL FUMARATE"/>
    <x v="6"/>
  </r>
  <r>
    <n v="29806"/>
    <x v="0"/>
    <x v="0"/>
    <d v="2015-09-25T00:00:00"/>
    <x v="7"/>
    <s v="CLOFARABINE"/>
    <x v="6"/>
  </r>
  <r>
    <n v="30104"/>
    <x v="0"/>
    <x v="0"/>
    <d v="2015-12-24T00:00:00"/>
    <x v="7"/>
    <s v="AXITINIB"/>
    <x v="6"/>
  </r>
  <r>
    <n v="30260"/>
    <x v="0"/>
    <x v="0"/>
    <d v="2016-03-17T00:00:00"/>
    <x v="7"/>
    <s v="ENZALUTAMIDE"/>
    <x v="7"/>
  </r>
  <r>
    <n v="30952"/>
    <x v="0"/>
    <x v="0"/>
    <d v="2016-09-20T00:00:00"/>
    <x v="7"/>
    <s v="PIRFENIDONE"/>
    <x v="7"/>
  </r>
  <r>
    <n v="31892"/>
    <x v="0"/>
    <x v="0"/>
    <d v="2017-07-18T00:00:00"/>
    <x v="7"/>
    <s v="GEMCITABINE HYDROCHLORIDE USP (PROCESS -2)"/>
    <x v="8"/>
  </r>
  <r>
    <n v="32122"/>
    <x v="0"/>
    <x v="0"/>
    <d v="2017-10-04T00:00:00"/>
    <x v="7"/>
    <s v="IBRUTINIB"/>
    <x v="8"/>
  </r>
  <r>
    <n v="32172"/>
    <x v="0"/>
    <x v="0"/>
    <d v="2017-11-04T00:00:00"/>
    <x v="7"/>
    <s v="TERIFLUNOMIDE"/>
    <x v="8"/>
  </r>
  <r>
    <n v="32309"/>
    <x v="0"/>
    <x v="0"/>
    <d v="2017-12-09T00:00:00"/>
    <x v="7"/>
    <s v="POMALIDOMIDE"/>
    <x v="8"/>
  </r>
  <r>
    <n v="33083"/>
    <x v="0"/>
    <x v="0"/>
    <d v="2018-09-04T00:00:00"/>
    <x v="7"/>
    <s v="LENVATINIB MESYLATE"/>
    <x v="9"/>
  </r>
  <r>
    <n v="33084"/>
    <x v="0"/>
    <x v="0"/>
    <d v="2020-04-04T00:00:00"/>
    <x v="7"/>
    <s v="LENALIDOMIDE"/>
    <x v="11"/>
  </r>
  <r>
    <n v="33085"/>
    <x v="0"/>
    <x v="0"/>
    <d v="2018-09-19T00:00:00"/>
    <x v="7"/>
    <s v="SUNITINIB MALATE"/>
    <x v="9"/>
  </r>
  <r>
    <n v="33086"/>
    <x v="0"/>
    <x v="0"/>
    <d v="2018-09-05T00:00:00"/>
    <x v="7"/>
    <s v="TRANEXAMIC ACID USP"/>
    <x v="9"/>
  </r>
  <r>
    <n v="33087"/>
    <x v="0"/>
    <x v="0"/>
    <d v="2020-06-30T00:00:00"/>
    <x v="7"/>
    <s v="CABAZITAXEL"/>
    <x v="11"/>
  </r>
  <r>
    <n v="33088"/>
    <x v="0"/>
    <x v="0"/>
    <d v="2018-09-02T00:00:00"/>
    <x v="7"/>
    <s v="THALIDOMIDE USP"/>
    <x v="9"/>
  </r>
  <r>
    <n v="33850"/>
    <x v="0"/>
    <x v="0"/>
    <d v="2019-05-17T00:00:00"/>
    <x v="7"/>
    <s v="TENOFOVIR ALAFENAMIDE FUMARATE"/>
    <x v="10"/>
  </r>
  <r>
    <n v="34066"/>
    <x v="0"/>
    <x v="0"/>
    <d v="2019-08-08T00:00:00"/>
    <x v="7"/>
    <s v="CYCLOPHOSPHAMIDE USP"/>
    <x v="10"/>
  </r>
  <r>
    <n v="11436"/>
    <x v="1"/>
    <x v="0"/>
    <d v="1995-04-05T00:00:00"/>
    <x v="8"/>
    <s v="COMPRESSO-90-P (ACETAMINOPHEN GRANULES 90%)"/>
    <x v="16"/>
  </r>
  <r>
    <n v="11513"/>
    <x v="1"/>
    <x v="0"/>
    <d v="1995-05-11T00:00:00"/>
    <x v="8"/>
    <s v="COMPRESSO-90-CP(F) (ACETAMINOPHEN GRANULES 90%)"/>
    <x v="16"/>
  </r>
  <r>
    <n v="14370"/>
    <x v="1"/>
    <x v="0"/>
    <d v="1999-08-30T00:00:00"/>
    <x v="8"/>
    <s v="COMPRESSO GGF 95P"/>
    <x v="20"/>
  </r>
  <r>
    <n v="14371"/>
    <x v="1"/>
    <x v="0"/>
    <d v="1999-08-30T00:00:00"/>
    <x v="8"/>
    <s v="COMPRESSO GGF95"/>
    <x v="20"/>
  </r>
  <r>
    <n v="14372"/>
    <x v="0"/>
    <x v="0"/>
    <d v="1999-08-30T00:00:00"/>
    <x v="8"/>
    <s v="GUAIFENESIN USP"/>
    <x v="20"/>
  </r>
  <r>
    <n v="15809"/>
    <x v="1"/>
    <x v="0"/>
    <d v="2002-01-10T00:00:00"/>
    <x v="8"/>
    <s v="COMPRESSO PAP 90CPC"/>
    <x v="23"/>
  </r>
  <r>
    <n v="15810"/>
    <x v="1"/>
    <x v="0"/>
    <d v="2002-01-10T00:00:00"/>
    <x v="8"/>
    <s v="COMPRESSO PAP 90CPF"/>
    <x v="23"/>
  </r>
  <r>
    <n v="16625"/>
    <x v="0"/>
    <x v="0"/>
    <d v="2003-06-06T00:00:00"/>
    <x v="8"/>
    <s v="METFORMIN HYDROCHLORIDE USP"/>
    <x v="24"/>
  </r>
  <r>
    <n v="17721"/>
    <x v="1"/>
    <x v="0"/>
    <d v="2004-09-22T00:00:00"/>
    <x v="8"/>
    <s v="ACETAMINOPHEN"/>
    <x v="25"/>
  </r>
  <r>
    <n v="17722"/>
    <x v="0"/>
    <x v="0"/>
    <d v="2004-09-22T00:00:00"/>
    <x v="8"/>
    <s v="COMPRESSO PAP 90 CPF "/>
    <x v="25"/>
  </r>
  <r>
    <n v="17723"/>
    <x v="0"/>
    <x v="0"/>
    <d v="2004-09-22T00:00:00"/>
    <x v="8"/>
    <s v="Compresso  95P "/>
    <x v="25"/>
  </r>
  <r>
    <n v="17872"/>
    <x v="0"/>
    <x v="0"/>
    <d v="2004-12-03T00:00:00"/>
    <x v="8"/>
    <s v="METHOCARBAMOL USP"/>
    <x v="25"/>
  </r>
  <r>
    <n v="18978"/>
    <x v="0"/>
    <x v="0"/>
    <d v="2005-11-28T00:00:00"/>
    <x v="8"/>
    <s v="COMPRESSO PAP 90 CPL "/>
    <x v="26"/>
  </r>
  <r>
    <n v="19804"/>
    <x v="0"/>
    <x v="0"/>
    <d v="2006-09-28T00:00:00"/>
    <x v="8"/>
    <s v="ACETAMINOPHEN USP "/>
    <x v="27"/>
  </r>
  <r>
    <n v="19972"/>
    <x v="0"/>
    <x v="0"/>
    <d v="2006-11-16T00:00:00"/>
    <x v="8"/>
    <s v="COMPRESSO PAP 90 CPC "/>
    <x v="27"/>
  </r>
  <r>
    <n v="20604"/>
    <x v="1"/>
    <x v="0"/>
    <d v="2007-06-12T00:00:00"/>
    <x v="8"/>
    <s v="BROMPHENIRAMINE MALEATE USP"/>
    <x v="28"/>
  </r>
  <r>
    <n v="20606"/>
    <x v="0"/>
    <x v="0"/>
    <d v="2007-06-12T00:00:00"/>
    <x v="8"/>
    <s v="COMPRESSO IBU 66S "/>
    <x v="28"/>
  </r>
  <r>
    <n v="20998"/>
    <x v="0"/>
    <x v="0"/>
    <d v="2007-10-31T00:00:00"/>
    <x v="8"/>
    <s v="COMPRESSO GGF 95 SA (GUAIFENESIN GRANULES 95%)"/>
    <x v="28"/>
  </r>
  <r>
    <n v="21003"/>
    <x v="1"/>
    <x v="0"/>
    <d v="2007-10-31T00:00:00"/>
    <x v="8"/>
    <s v="Chlorpheniramine Maleate USP"/>
    <x v="28"/>
  </r>
  <r>
    <n v="22710"/>
    <x v="0"/>
    <x v="0"/>
    <d v="2009-03-30T00:00:00"/>
    <x v="8"/>
    <s v="FLUCONAZOLE USP "/>
    <x v="1"/>
  </r>
  <r>
    <n v="22711"/>
    <x v="0"/>
    <x v="0"/>
    <d v="2009-04-02T00:00:00"/>
    <x v="8"/>
    <s v="LOSARTAN POTASSIUM USP"/>
    <x v="1"/>
  </r>
  <r>
    <n v="22898"/>
    <x v="0"/>
    <x v="0"/>
    <d v="2009-05-22T00:00:00"/>
    <x v="8"/>
    <s v="LEVOCETIRIZINE DIHYDROCHLORIDE USP"/>
    <x v="1"/>
  </r>
  <r>
    <n v="25166"/>
    <x v="1"/>
    <x v="0"/>
    <d v="2011-03-30T00:00:00"/>
    <x v="8"/>
    <s v="PANTOPRAZOLE SODIUM SESQUIHYDRATE USP"/>
    <x v="29"/>
  </r>
  <r>
    <n v="30063"/>
    <x v="0"/>
    <x v="0"/>
    <d v="2016-02-01T00:00:00"/>
    <x v="8"/>
    <s v="CETIRIZINE HYDROCHLORIDE, USP"/>
    <x v="7"/>
  </r>
  <r>
    <n v="30604"/>
    <x v="0"/>
    <x v="0"/>
    <d v="2016-08-16T00:00:00"/>
    <x v="8"/>
    <s v="FEXOFENADINE HYDROCHLORIDE, USP"/>
    <x v="7"/>
  </r>
  <r>
    <n v="30922"/>
    <x v="0"/>
    <x v="0"/>
    <d v="2016-09-30T00:00:00"/>
    <x v="8"/>
    <s v="PIRFENIDONE"/>
    <x v="7"/>
  </r>
  <r>
    <n v="30938"/>
    <x v="0"/>
    <x v="0"/>
    <d v="2016-09-27T00:00:00"/>
    <x v="8"/>
    <s v="DIMETHYL FUMARATE"/>
    <x v="7"/>
  </r>
  <r>
    <n v="31829"/>
    <x v="0"/>
    <x v="0"/>
    <d v="2017-08-31T00:00:00"/>
    <x v="8"/>
    <s v="OMEPRAZOLE MAGNESIUM USP"/>
    <x v="8"/>
  </r>
  <r>
    <n v="31922"/>
    <x v="0"/>
    <x v="0"/>
    <d v="2017-11-03T00:00:00"/>
    <x v="8"/>
    <s v="PENICILLAMINE, USP"/>
    <x v="8"/>
  </r>
  <r>
    <n v="32259"/>
    <x v="0"/>
    <x v="0"/>
    <d v="2017-12-27T00:00:00"/>
    <x v="8"/>
    <s v="ATAZANAVIR SULFATE"/>
    <x v="8"/>
  </r>
  <r>
    <n v="32351"/>
    <x v="0"/>
    <x v="0"/>
    <d v="2018-03-30T00:00:00"/>
    <x v="8"/>
    <s v="RIFAXIMIN"/>
    <x v="9"/>
  </r>
  <r>
    <n v="33536"/>
    <x v="0"/>
    <x v="0"/>
    <d v="2019-03-20T00:00:00"/>
    <x v="8"/>
    <s v="GABAPENTIN USP"/>
    <x v="10"/>
  </r>
  <r>
    <n v="33544"/>
    <x v="0"/>
    <x v="0"/>
    <d v="2019-03-27T00:00:00"/>
    <x v="8"/>
    <s v="METOPROLOL SUCCINATE USP"/>
    <x v="10"/>
  </r>
  <r>
    <n v="34069"/>
    <x v="0"/>
    <x v="0"/>
    <d v="2019-10-02T00:00:00"/>
    <x v="8"/>
    <s v="ELTROMBOPAG OLAMINE"/>
    <x v="10"/>
  </r>
  <r>
    <n v="34445"/>
    <x v="0"/>
    <x v="0"/>
    <d v="2020-01-31T00:00:00"/>
    <x v="8"/>
    <s v="BORTEZOMIB"/>
    <x v="11"/>
  </r>
  <r>
    <n v="34691"/>
    <x v="0"/>
    <x v="0"/>
    <d v="2020-04-01T00:00:00"/>
    <x v="8"/>
    <s v="NAPROXEN SODIUM, USP"/>
    <x v="11"/>
  </r>
  <r>
    <n v="12207"/>
    <x v="1"/>
    <x v="0"/>
    <d v="1996-11-06T00:00:00"/>
    <x v="9"/>
    <s v="RANITIDINE HYDROCHLORIDE USP"/>
    <x v="17"/>
  </r>
  <r>
    <n v="12895"/>
    <x v="1"/>
    <x v="0"/>
    <d v="1998-03-11T00:00:00"/>
    <x v="9"/>
    <s v="AMOXICILLIN USP, TRIHYDRATE, (NON-STERILE BULK)"/>
    <x v="19"/>
  </r>
  <r>
    <n v="13072"/>
    <x v="1"/>
    <x v="0"/>
    <d v="1998-07-13T00:00:00"/>
    <x v="9"/>
    <s v="CIPROFLOXACIN HYDROCHLORIDE USP   "/>
    <x v="19"/>
  </r>
  <r>
    <n v="13716"/>
    <x v="1"/>
    <x v="0"/>
    <d v="1998-09-01T00:00:00"/>
    <x v="9"/>
    <s v="DOXYCYCLINE HYCLATE USP"/>
    <x v="19"/>
  </r>
  <r>
    <n v="13759"/>
    <x v="1"/>
    <x v="0"/>
    <d v="1998-09-01T00:00:00"/>
    <x v="9"/>
    <s v="CEPHALEXIN USP"/>
    <x v="19"/>
  </r>
  <r>
    <n v="13820"/>
    <x v="1"/>
    <x v="0"/>
    <d v="1998-11-05T00:00:00"/>
    <x v="9"/>
    <s v="ENALAPRIL MALEATE USP"/>
    <x v="19"/>
  </r>
  <r>
    <n v="14058"/>
    <x v="1"/>
    <x v="0"/>
    <d v="1999-04-07T00:00:00"/>
    <x v="9"/>
    <s v="CEFUROXIME AXETIL USP (CRYSTALLINE) "/>
    <x v="20"/>
  </r>
  <r>
    <n v="14240"/>
    <x v="1"/>
    <x v="0"/>
    <d v="1999-06-25T00:00:00"/>
    <x v="9"/>
    <s v="OFLOXACIN USP"/>
    <x v="20"/>
  </r>
  <r>
    <n v="14295"/>
    <x v="1"/>
    <x v="0"/>
    <d v="1999-07-14T00:00:00"/>
    <x v="9"/>
    <s v="DOXYCYCLINE USP "/>
    <x v="20"/>
  </r>
  <r>
    <n v="14987"/>
    <x v="0"/>
    <x v="0"/>
    <d v="2000-07-25T00:00:00"/>
    <x v="9"/>
    <s v="PENTOXIFYLLINE USP "/>
    <x v="21"/>
  </r>
  <r>
    <n v="14995"/>
    <x v="1"/>
    <x v="0"/>
    <d v="2000-08-14T00:00:00"/>
    <x v="9"/>
    <s v="LISINOPRIL USP (NON-STERILE BULK)"/>
    <x v="21"/>
  </r>
  <r>
    <n v="15156"/>
    <x v="1"/>
    <x v="0"/>
    <d v="2000-11-21T00:00:00"/>
    <x v="9"/>
    <s v="LORAZEPAM USP"/>
    <x v="21"/>
  </r>
  <r>
    <n v="15169"/>
    <x v="1"/>
    <x v="0"/>
    <d v="2000-11-29T00:00:00"/>
    <x v="9"/>
    <s v="ISOTRETINOIN USP (NON-STERILE BULK) "/>
    <x v="21"/>
  </r>
  <r>
    <n v="15170"/>
    <x v="1"/>
    <x v="0"/>
    <d v="2000-11-29T00:00:00"/>
    <x v="9"/>
    <s v="MIDAZOLAM (NON-STERILE BULK) USP"/>
    <x v="21"/>
  </r>
  <r>
    <n v="15192"/>
    <x v="1"/>
    <x v="0"/>
    <d v="2000-12-18T00:00:00"/>
    <x v="9"/>
    <s v="CEFPODOXIME PROXETIL USP "/>
    <x v="21"/>
  </r>
  <r>
    <n v="15194"/>
    <x v="1"/>
    <x v="0"/>
    <d v="2000-12-18T00:00:00"/>
    <x v="9"/>
    <s v="CEFPODOXIME ACID "/>
    <x v="21"/>
  </r>
  <r>
    <n v="15251"/>
    <x v="0"/>
    <x v="0"/>
    <d v="2001-01-17T00:00:00"/>
    <x v="9"/>
    <s v="LORATADINE USP"/>
    <x v="22"/>
  </r>
  <r>
    <n v="15419"/>
    <x v="1"/>
    <x v="0"/>
    <d v="2001-05-03T00:00:00"/>
    <x v="9"/>
    <s v="FEXOFENADINE HYDROCHLORIDE USP"/>
    <x v="22"/>
  </r>
  <r>
    <n v="15612"/>
    <x v="0"/>
    <x v="0"/>
    <d v="2001-08-25T00:00:00"/>
    <x v="9"/>
    <s v="METFORMIN HYDROCHLORIDE USP "/>
    <x v="22"/>
  </r>
  <r>
    <n v="15722"/>
    <x v="1"/>
    <x v="0"/>
    <d v="2001-11-07T00:00:00"/>
    <x v="9"/>
    <s v="SIMVASTATIN USP "/>
    <x v="22"/>
  </r>
  <r>
    <n v="15727"/>
    <x v="0"/>
    <x v="0"/>
    <d v="2001-10-31T00:00:00"/>
    <x v="9"/>
    <s v="TIZANIDINE HYDROCHLORIDE USP"/>
    <x v="22"/>
  </r>
  <r>
    <n v="15776"/>
    <x v="1"/>
    <x v="0"/>
    <d v="2001-12-21T00:00:00"/>
    <x v="9"/>
    <s v="BENAZEPRIL HYDROCHLORIDE USP"/>
    <x v="22"/>
  </r>
  <r>
    <n v="15795"/>
    <x v="1"/>
    <x v="0"/>
    <d v="2001-12-28T00:00:00"/>
    <x v="9"/>
    <s v="CEFUROXIME AXETIL USP "/>
    <x v="22"/>
  </r>
  <r>
    <n v="15995"/>
    <x v="0"/>
    <x v="0"/>
    <d v="2002-05-18T00:00:00"/>
    <x v="9"/>
    <s v="METOPROLOL TARTRATE USP "/>
    <x v="23"/>
  </r>
  <r>
    <n v="16002"/>
    <x v="0"/>
    <x v="0"/>
    <d v="2002-06-06T00:00:00"/>
    <x v="9"/>
    <s v="TRAMADOL HYDROCHLORIDE USP"/>
    <x v="23"/>
  </r>
  <r>
    <n v="16113"/>
    <x v="0"/>
    <x v="0"/>
    <d v="2002-08-22T00:00:00"/>
    <x v="9"/>
    <s v="MIRTAZAPINE USP [HEMIHYDRATE]"/>
    <x v="23"/>
  </r>
  <r>
    <n v="16174"/>
    <x v="0"/>
    <x v="0"/>
    <d v="2002-09-24T00:00:00"/>
    <x v="9"/>
    <s v="FLUVOXAMINE MALEATE USP"/>
    <x v="23"/>
  </r>
  <r>
    <n v="16261"/>
    <x v="1"/>
    <x v="0"/>
    <d v="2002-11-27T00:00:00"/>
    <x v="9"/>
    <s v="QUINAPRIL HYDROCHLORIDE USP"/>
    <x v="23"/>
  </r>
  <r>
    <n v="16287"/>
    <x v="1"/>
    <x v="0"/>
    <d v="2002-12-04T00:00:00"/>
    <x v="9"/>
    <s v="GABAPENTIN USP (NON-STERILE BULK) "/>
    <x v="23"/>
  </r>
  <r>
    <n v="16300"/>
    <x v="0"/>
    <x v="0"/>
    <d v="2002-12-11T00:00:00"/>
    <x v="9"/>
    <s v="VALACYCLOVIR HYDROCHLORIDE USP (HYDROUS)"/>
    <x v="23"/>
  </r>
  <r>
    <n v="16321"/>
    <x v="1"/>
    <x v="0"/>
    <d v="2002-12-17T00:00:00"/>
    <x v="9"/>
    <s v="FOSINOPRIL SODIUM USP (NON-STERILE BULK)"/>
    <x v="23"/>
  </r>
  <r>
    <n v="16431"/>
    <x v="1"/>
    <x v="0"/>
    <d v="2003-02-17T00:00:00"/>
    <x v="9"/>
    <s v="MESALAMINE USP (5-AMINO SALICYLIC ACID)"/>
    <x v="24"/>
  </r>
  <r>
    <n v="16562"/>
    <x v="0"/>
    <x v="0"/>
    <d v="2003-04-23T00:00:00"/>
    <x v="9"/>
    <s v="ONDANSETRON HYDROCHLORIDE USP "/>
    <x v="24"/>
  </r>
  <r>
    <n v="16563"/>
    <x v="1"/>
    <x v="0"/>
    <d v="2003-05-02T00:00:00"/>
    <x v="9"/>
    <s v="CLARITHROMYCIN USP "/>
    <x v="24"/>
  </r>
  <r>
    <n v="16580"/>
    <x v="1"/>
    <x v="0"/>
    <d v="2003-05-12T00:00:00"/>
    <x v="9"/>
    <s v="ACITRETIN USP"/>
    <x v="24"/>
  </r>
  <r>
    <n v="16664"/>
    <x v="0"/>
    <x v="0"/>
    <d v="2003-06-20T00:00:00"/>
    <x v="9"/>
    <s v="CARBOPLATIN USP "/>
    <x v="24"/>
  </r>
  <r>
    <n v="16674"/>
    <x v="1"/>
    <x v="0"/>
    <d v="2003-06-30T00:00:00"/>
    <x v="9"/>
    <s v="DONEPEZIL HYDROCHLORIDE (MONOHYDRATE) USP "/>
    <x v="24"/>
  </r>
  <r>
    <n v="16682"/>
    <x v="1"/>
    <x v="0"/>
    <d v="2003-07-03T00:00:00"/>
    <x v="9"/>
    <s v="PIOGLITAZONE HYDROCHLORIDE USP"/>
    <x v="24"/>
  </r>
  <r>
    <n v="16908"/>
    <x v="1"/>
    <x v="0"/>
    <d v="2003-10-14T00:00:00"/>
    <x v="9"/>
    <s v="LEVOFLOXACIN USP"/>
    <x v="24"/>
  </r>
  <r>
    <n v="16973"/>
    <x v="1"/>
    <x v="0"/>
    <d v="2003-11-21T00:00:00"/>
    <x v="9"/>
    <s v="CEFPROZIL USP (NON-STERILE BULK)"/>
    <x v="24"/>
  </r>
  <r>
    <n v="16980"/>
    <x v="1"/>
    <x v="0"/>
    <d v="2003-11-25T00:00:00"/>
    <x v="9"/>
    <s v="CLORAZEPATE DIPOTASSIUM USP "/>
    <x v="24"/>
  </r>
  <r>
    <n v="17026"/>
    <x v="1"/>
    <x v="0"/>
    <d v="2003-12-15T00:00:00"/>
    <x v="9"/>
    <s v="TOLTERODINE TARTRATE "/>
    <x v="24"/>
  </r>
  <r>
    <n v="17074"/>
    <x v="0"/>
    <x v="0"/>
    <d v="2004-01-06T00:00:00"/>
    <x v="9"/>
    <s v="CITALOPRAM HYDROBROMIDE USP"/>
    <x v="25"/>
  </r>
  <r>
    <n v="17090"/>
    <x v="0"/>
    <x v="0"/>
    <d v="2004-01-08T00:00:00"/>
    <x v="9"/>
    <s v="PANTOPRAZOLE SODIUM USP"/>
    <x v="25"/>
  </r>
  <r>
    <n v="17186"/>
    <x v="0"/>
    <x v="0"/>
    <d v="2004-02-26T00:00:00"/>
    <x v="9"/>
    <s v="AMIFOSTINE USP"/>
    <x v="25"/>
  </r>
  <r>
    <n v="17240"/>
    <x v="0"/>
    <x v="0"/>
    <d v="2004-03-18T00:00:00"/>
    <x v="9"/>
    <s v="GABAPENTIN USP"/>
    <x v="25"/>
  </r>
  <r>
    <n v="17288"/>
    <x v="1"/>
    <x v="0"/>
    <d v="2004-04-06T00:00:00"/>
    <x v="9"/>
    <s v="GLIMEPIRIDE"/>
    <x v="25"/>
  </r>
  <r>
    <n v="17289"/>
    <x v="0"/>
    <x v="0"/>
    <d v="2004-04-06T00:00:00"/>
    <x v="9"/>
    <s v="RIVASTIGMINE TARTRATE USP"/>
    <x v="25"/>
  </r>
  <r>
    <n v="17544"/>
    <x v="1"/>
    <x v="0"/>
    <d v="2004-07-20T00:00:00"/>
    <x v="9"/>
    <s v="FLUTICASONE PROPIONATE EP/BP "/>
    <x v="25"/>
  </r>
  <r>
    <n v="17590"/>
    <x v="0"/>
    <x v="0"/>
    <d v="2004-08-10T00:00:00"/>
    <x v="9"/>
    <s v="CARVEDILOL USP"/>
    <x v="25"/>
  </r>
  <r>
    <n v="17678"/>
    <x v="0"/>
    <x v="0"/>
    <d v="2004-09-15T00:00:00"/>
    <x v="9"/>
    <s v="OCTREOTIDE ACETATE (PROCESS I)"/>
    <x v="25"/>
  </r>
  <r>
    <n v="17712"/>
    <x v="0"/>
    <x v="0"/>
    <d v="2004-09-30T00:00:00"/>
    <x v="9"/>
    <s v="ZOLPIDEM TARTRATE USP  "/>
    <x v="25"/>
  </r>
  <r>
    <n v="17727"/>
    <x v="0"/>
    <x v="0"/>
    <d v="2004-10-06T00:00:00"/>
    <x v="9"/>
    <s v="CLONAZEPAM USP"/>
    <x v="25"/>
  </r>
  <r>
    <n v="17825"/>
    <x v="0"/>
    <x v="0"/>
    <d v="2004-11-10T00:00:00"/>
    <x v="9"/>
    <s v="REPAGLINIDE USP "/>
    <x v="25"/>
  </r>
  <r>
    <n v="17865"/>
    <x v="1"/>
    <x v="0"/>
    <d v="2004-12-06T00:00:00"/>
    <x v="9"/>
    <s v="TAMSULOSIN HYDROCHLORIDE USP "/>
    <x v="25"/>
  </r>
  <r>
    <n v="17873"/>
    <x v="1"/>
    <x v="0"/>
    <d v="2004-12-07T00:00:00"/>
    <x v="9"/>
    <s v="ISRADIPINE UPS"/>
    <x v="25"/>
  </r>
  <r>
    <n v="17889"/>
    <x v="0"/>
    <x v="0"/>
    <d v="2004-12-14T00:00:00"/>
    <x v="9"/>
    <s v="CETIRIZINE DIHYDROCHLORIDE USP"/>
    <x v="25"/>
  </r>
  <r>
    <n v="17897"/>
    <x v="1"/>
    <x v="0"/>
    <d v="2004-12-15T00:00:00"/>
    <x v="9"/>
    <s v="VALSARTAN USP"/>
    <x v="25"/>
  </r>
  <r>
    <n v="17978"/>
    <x v="0"/>
    <x v="0"/>
    <d v="2005-01-06T00:00:00"/>
    <x v="9"/>
    <s v="TIAGABINE HYDROCHLORIDE USP"/>
    <x v="26"/>
  </r>
  <r>
    <n v="17980"/>
    <x v="0"/>
    <x v="0"/>
    <d v="2005-01-11T00:00:00"/>
    <x v="9"/>
    <s v="ONDANSETRON USP"/>
    <x v="26"/>
  </r>
  <r>
    <n v="18016"/>
    <x v="1"/>
    <x v="0"/>
    <d v="2005-01-19T00:00:00"/>
    <x v="9"/>
    <s v="SODIUM VALPORATE EP"/>
    <x v="26"/>
  </r>
  <r>
    <n v="18114"/>
    <x v="1"/>
    <x v="0"/>
    <d v="2005-02-22T00:00:00"/>
    <x v="9"/>
    <s v="GALANTAMINE HYDROBROMIDE USP"/>
    <x v="26"/>
  </r>
  <r>
    <n v="18172"/>
    <x v="0"/>
    <x v="0"/>
    <d v="2005-03-04T00:00:00"/>
    <x v="9"/>
    <s v="TOPIRAMATE USP"/>
    <x v="26"/>
  </r>
  <r>
    <n v="18191"/>
    <x v="0"/>
    <x v="0"/>
    <d v="2005-03-22T00:00:00"/>
    <x v="9"/>
    <s v="ZONISAMIDE USP "/>
    <x v="26"/>
  </r>
  <r>
    <n v="18280"/>
    <x v="1"/>
    <x v="0"/>
    <d v="2005-04-18T00:00:00"/>
    <x v="9"/>
    <s v="DISODIUM PAMIDRONATE USP "/>
    <x v="26"/>
  </r>
  <r>
    <n v="18356"/>
    <x v="1"/>
    <x v="0"/>
    <d v="2005-05-18T00:00:00"/>
    <x v="9"/>
    <s v="LAMOTRIGINE USP "/>
    <x v="26"/>
  </r>
  <r>
    <n v="18411"/>
    <x v="1"/>
    <x v="0"/>
    <d v="2005-06-09T00:00:00"/>
    <x v="9"/>
    <s v="MODAFINIL "/>
    <x v="26"/>
  </r>
  <r>
    <n v="18426"/>
    <x v="1"/>
    <x v="0"/>
    <d v="2005-06-15T00:00:00"/>
    <x v="9"/>
    <s v="GRANISETRON HYDROCHLORIDE "/>
    <x v="26"/>
  </r>
  <r>
    <n v="18504"/>
    <x v="0"/>
    <x v="0"/>
    <d v="2005-07-12T00:00:00"/>
    <x v="9"/>
    <s v="OXCARBAZEPINE USP"/>
    <x v="26"/>
  </r>
  <r>
    <n v="18559"/>
    <x v="1"/>
    <x v="0"/>
    <d v="2005-08-03T00:00:00"/>
    <x v="9"/>
    <s v="ESOMEPRAZOLE MAGNESIUM (AMORPHOUS, NON-STERILE BULK DRUG SUBSTANCE) "/>
    <x v="26"/>
  </r>
  <r>
    <n v="19014"/>
    <x v="0"/>
    <x v="0"/>
    <d v="2005-12-08T00:00:00"/>
    <x v="9"/>
    <s v="DESLORATADINE"/>
    <x v="26"/>
  </r>
  <r>
    <n v="19036"/>
    <x v="1"/>
    <x v="0"/>
    <d v="2005-12-17T00:00:00"/>
    <x v="9"/>
    <s v="ZOLPIDEM TARTRATE DRUG SUBSTANCE"/>
    <x v="26"/>
  </r>
  <r>
    <n v="19047"/>
    <x v="1"/>
    <x v="0"/>
    <d v="2005-12-22T00:00:00"/>
    <x v="9"/>
    <s v="SERTRALINE HYDROCHLORIDE"/>
    <x v="26"/>
  </r>
  <r>
    <n v="19049"/>
    <x v="1"/>
    <x v="0"/>
    <d v="2005-12-21T00:00:00"/>
    <x v="9"/>
    <s v="GANCICLOVIR (INTERMEDIATE DRUG SUBSTANCE) "/>
    <x v="26"/>
  </r>
  <r>
    <n v="19060"/>
    <x v="1"/>
    <x v="0"/>
    <d v="2005-12-21T00:00:00"/>
    <x v="9"/>
    <s v="VALGANCICLOVIR HYDROCHLORIDE (NON-STERILE BULK) "/>
    <x v="26"/>
  </r>
  <r>
    <n v="19129"/>
    <x v="0"/>
    <x v="0"/>
    <d v="2006-01-25T00:00:00"/>
    <x v="9"/>
    <s v="DONEPEZIL HYDROCHLORIDE USP"/>
    <x v="27"/>
  </r>
  <r>
    <n v="19161"/>
    <x v="1"/>
    <x v="0"/>
    <d v="2006-02-08T00:00:00"/>
    <x v="9"/>
    <s v="CARISOPRODOL USP (A SUBSTANCE) "/>
    <x v="27"/>
  </r>
  <r>
    <n v="19162"/>
    <x v="0"/>
    <x v="0"/>
    <d v="2006-02-08T00:00:00"/>
    <x v="9"/>
    <s v="CEPHALEXIN USP (COMPACTED)"/>
    <x v="27"/>
  </r>
  <r>
    <n v="19178"/>
    <x v="0"/>
    <x v="0"/>
    <d v="2006-02-14T00:00:00"/>
    <x v="9"/>
    <s v="PAROXETINE HYDROCHLORIDE HEMIHYDRATE USP"/>
    <x v="27"/>
  </r>
  <r>
    <n v="19251"/>
    <x v="1"/>
    <x v="0"/>
    <d v="2006-03-16T00:00:00"/>
    <x v="9"/>
    <s v="ESCITALOPRAM OXALATE USP"/>
    <x v="27"/>
  </r>
  <r>
    <n v="19372"/>
    <x v="0"/>
    <x v="0"/>
    <d v="2006-04-19T00:00:00"/>
    <x v="9"/>
    <s v="SUMATRIPTAN SUCCINATE USP"/>
    <x v="27"/>
  </r>
  <r>
    <n v="19427"/>
    <x v="0"/>
    <x v="0"/>
    <d v="2006-05-16T00:00:00"/>
    <x v="9"/>
    <s v="GEMCITABINE HYDROCHLORIDE USP"/>
    <x v="27"/>
  </r>
  <r>
    <n v="19455"/>
    <x v="0"/>
    <x v="0"/>
    <d v="2006-05-25T00:00:00"/>
    <x v="9"/>
    <s v="FOSPHENYTOIN SODIUM USP "/>
    <x v="27"/>
  </r>
  <r>
    <n v="19499"/>
    <x v="0"/>
    <x v="0"/>
    <d v="2006-06-06T00:00:00"/>
    <x v="9"/>
    <s v="IMATINIB MESYLATE "/>
    <x v="27"/>
  </r>
  <r>
    <n v="19508"/>
    <x v="1"/>
    <x v="0"/>
    <d v="2006-06-07T00:00:00"/>
    <x v="9"/>
    <s v="DESLORATADINE DRUG SUBSTANCE"/>
    <x v="27"/>
  </r>
  <r>
    <n v="19589"/>
    <x v="0"/>
    <x v="0"/>
    <d v="2006-07-12T00:00:00"/>
    <x v="9"/>
    <s v="AMITRIPTYLINE HYDROCHLORIDE USP "/>
    <x v="27"/>
  </r>
  <r>
    <n v="19648"/>
    <x v="0"/>
    <x v="0"/>
    <d v="2006-08-04T00:00:00"/>
    <x v="9"/>
    <s v="OXALIPLATIN USP "/>
    <x v="27"/>
  </r>
  <r>
    <n v="19799"/>
    <x v="0"/>
    <x v="0"/>
    <d v="2006-09-22T00:00:00"/>
    <x v="9"/>
    <s v="VENLAFAXINE HYDROCHLORIDE USP"/>
    <x v="27"/>
  </r>
  <r>
    <n v="19884"/>
    <x v="0"/>
    <x v="0"/>
    <d v="2006-10-14T00:00:00"/>
    <x v="9"/>
    <s v="DIVALPROEX SODIUM USP"/>
    <x v="27"/>
  </r>
  <r>
    <n v="19949"/>
    <x v="1"/>
    <x v="0"/>
    <d v="2006-11-06T00:00:00"/>
    <x v="9"/>
    <s v="ARIPIPRAZOLE"/>
    <x v="27"/>
  </r>
  <r>
    <n v="20046"/>
    <x v="1"/>
    <x v="0"/>
    <d v="2006-12-16T00:00:00"/>
    <x v="9"/>
    <s v="CILASTATIN ACID"/>
    <x v="27"/>
  </r>
  <r>
    <n v="20047"/>
    <x v="1"/>
    <x v="0"/>
    <d v="2006-12-16T00:00:00"/>
    <x v="9"/>
    <s v="BICYCLOKETONE DRUG SUBSTANCE INTERMEDIATE "/>
    <x v="27"/>
  </r>
  <r>
    <n v="20048"/>
    <x v="1"/>
    <x v="0"/>
    <d v="2006-12-16T00:00:00"/>
    <x v="9"/>
    <s v="IMIPENEM TECHNICAL DRUG SUBSTANCE INTERMEDIATE "/>
    <x v="27"/>
  </r>
  <r>
    <n v="20067"/>
    <x v="1"/>
    <x v="0"/>
    <d v="2006-12-14T00:00:00"/>
    <x v="9"/>
    <s v="LAMIVUDINE USP "/>
    <x v="27"/>
  </r>
  <r>
    <n v="20086"/>
    <x v="1"/>
    <x v="0"/>
    <d v="2006-12-27T00:00:00"/>
    <x v="9"/>
    <s v="IMIPENEM USP (STERILE)"/>
    <x v="27"/>
  </r>
  <r>
    <n v="20089"/>
    <x v="1"/>
    <x v="0"/>
    <d v="2006-12-27T00:00:00"/>
    <x v="9"/>
    <s v="CILASTATIN SODIUM USP (STERILE) "/>
    <x v="27"/>
  </r>
  <r>
    <n v="20090"/>
    <x v="1"/>
    <x v="0"/>
    <d v="2006-12-27T00:00:00"/>
    <x v="9"/>
    <s v="SODIUM BICARBONATE USP (STERILE) "/>
    <x v="27"/>
  </r>
  <r>
    <n v="20195"/>
    <x v="1"/>
    <x v="0"/>
    <d v="2007-01-12T00:00:00"/>
    <x v="9"/>
    <s v="IRINOTECAN HYDROCHLORIDE TRIHYDRATE"/>
    <x v="28"/>
  </r>
  <r>
    <n v="20210"/>
    <x v="0"/>
    <x v="0"/>
    <d v="2007-01-23T00:00:00"/>
    <x v="9"/>
    <s v="BUPROPION HYDROCHLORIDE USP"/>
    <x v="28"/>
  </r>
  <r>
    <n v="20263"/>
    <x v="0"/>
    <x v="0"/>
    <d v="2007-02-10T00:00:00"/>
    <x v="9"/>
    <s v="BICALUTAMIDE USP "/>
    <x v="28"/>
  </r>
  <r>
    <n v="20298"/>
    <x v="1"/>
    <x v="0"/>
    <d v="2007-02-20T00:00:00"/>
    <x v="9"/>
    <s v="IMIPRAMINE HYDROCHLORIDE USP "/>
    <x v="28"/>
  </r>
  <r>
    <n v="20326"/>
    <x v="0"/>
    <x v="0"/>
    <d v="2007-02-28T00:00:00"/>
    <x v="9"/>
    <s v="ENTACAPONE "/>
    <x v="28"/>
  </r>
  <r>
    <n v="20552"/>
    <x v="0"/>
    <x v="0"/>
    <d v="2007-05-21T00:00:00"/>
    <x v="9"/>
    <s v="ATOMOXETINE HYDROCHLORIDE USP"/>
    <x v="28"/>
  </r>
  <r>
    <n v="20574"/>
    <x v="0"/>
    <x v="0"/>
    <d v="2007-05-31T00:00:00"/>
    <x v="9"/>
    <s v="ZOLEDRONIC ACID MONOHYDRATE "/>
    <x v="28"/>
  </r>
  <r>
    <n v="20605"/>
    <x v="0"/>
    <x v="0"/>
    <d v="2007-06-06T00:00:00"/>
    <x v="9"/>
    <s v="IBANDRONATE MONOSODIUM MONOHYDRATE"/>
    <x v="28"/>
  </r>
  <r>
    <n v="20646"/>
    <x v="1"/>
    <x v="0"/>
    <d v="2007-06-26T00:00:00"/>
    <x v="9"/>
    <s v="METOPROLOL SUCCINATE USP "/>
    <x v="28"/>
  </r>
  <r>
    <n v="20786"/>
    <x v="0"/>
    <x v="0"/>
    <d v="2007-08-14T00:00:00"/>
    <x v="9"/>
    <s v="ALENDRONATE SODIUM USP "/>
    <x v="28"/>
  </r>
  <r>
    <n v="20824"/>
    <x v="0"/>
    <x v="0"/>
    <d v="2007-08-23T00:00:00"/>
    <x v="9"/>
    <s v="LITHIUM CARBONATE USP "/>
    <x v="28"/>
  </r>
  <r>
    <n v="20940"/>
    <x v="0"/>
    <x v="0"/>
    <d v="2007-10-03T00:00:00"/>
    <x v="9"/>
    <s v="MEMANTINE HYDROCHLORIDE USP"/>
    <x v="28"/>
  </r>
  <r>
    <n v="21062"/>
    <x v="0"/>
    <x v="0"/>
    <d v="2007-11-19T00:00:00"/>
    <x v="9"/>
    <s v="CLOPIDOGREL BISULFATE USP (PROCESS-I)"/>
    <x v="28"/>
  </r>
  <r>
    <n v="21098"/>
    <x v="1"/>
    <x v="0"/>
    <d v="2007-12-03T00:00:00"/>
    <x v="9"/>
    <s v="TENOFOVIR DISOPROXIL FUMARATE DRUG SUBSTANCE"/>
    <x v="28"/>
  </r>
  <r>
    <n v="21100"/>
    <x v="1"/>
    <x v="0"/>
    <d v="2007-12-03T00:00:00"/>
    <x v="9"/>
    <s v="OMEPRAZOLE MAGNESIUM USP"/>
    <x v="28"/>
  </r>
  <r>
    <n v="21204"/>
    <x v="1"/>
    <x v="0"/>
    <d v="2007-12-28T00:00:00"/>
    <x v="9"/>
    <s v="PANTOPRAZOLE SODIUM USP"/>
    <x v="28"/>
  </r>
  <r>
    <n v="21214"/>
    <x v="0"/>
    <x v="0"/>
    <d v="2008-01-04T00:00:00"/>
    <x v="9"/>
    <s v="Levocetirizine Dihydrochloride"/>
    <x v="0"/>
  </r>
  <r>
    <n v="21217"/>
    <x v="0"/>
    <x v="0"/>
    <d v="2007-12-28T00:00:00"/>
    <x v="9"/>
    <s v="Naltrexone Hydrochloride USP (Dihydrate Form) "/>
    <x v="28"/>
  </r>
  <r>
    <n v="21300"/>
    <x v="0"/>
    <x v="0"/>
    <d v="2008-01-24T00:00:00"/>
    <x v="9"/>
    <s v="FINASTERIDE USP"/>
    <x v="0"/>
  </r>
  <r>
    <n v="21410"/>
    <x v="0"/>
    <x v="0"/>
    <d v="2008-03-08T00:00:00"/>
    <x v="9"/>
    <s v="VALPROIC ACID USP "/>
    <x v="0"/>
  </r>
  <r>
    <n v="21414"/>
    <x v="0"/>
    <x v="0"/>
    <d v="2008-03-05T00:00:00"/>
    <x v="9"/>
    <s v="LEVETIRACETAM USP "/>
    <x v="0"/>
  </r>
  <r>
    <n v="21446"/>
    <x v="0"/>
    <x v="0"/>
    <d v="2008-03-19T00:00:00"/>
    <x v="9"/>
    <s v="RISPERIDONE USP "/>
    <x v="0"/>
  </r>
  <r>
    <n v="21506"/>
    <x v="0"/>
    <x v="0"/>
    <d v="2008-03-31T00:00:00"/>
    <x v="9"/>
    <s v="OLANZAPINE USP"/>
    <x v="0"/>
  </r>
  <r>
    <n v="21529"/>
    <x v="0"/>
    <x v="0"/>
    <d v="2008-05-24T00:00:00"/>
    <x v="9"/>
    <s v="RISEDRONATE SODIUM HEMI-PENTAHYDRATE USP "/>
    <x v="0"/>
  </r>
  <r>
    <n v="21751"/>
    <x v="1"/>
    <x v="0"/>
    <d v="2008-07-18T00:00:00"/>
    <x v="9"/>
    <s v="QUINAPRIL HYDROCHLORIDE USP"/>
    <x v="0"/>
  </r>
  <r>
    <n v="21752"/>
    <x v="0"/>
    <x v="0"/>
    <d v="2008-07-21T00:00:00"/>
    <x v="9"/>
    <s v="DULOXETINE HYDROCHLORIDE USP"/>
    <x v="0"/>
  </r>
  <r>
    <n v="21753"/>
    <x v="1"/>
    <x v="0"/>
    <d v="2008-07-19T00:00:00"/>
    <x v="9"/>
    <s v="ROSIGLITAZONE MALEATE ANHYDROUS "/>
    <x v="0"/>
  </r>
  <r>
    <n v="21899"/>
    <x v="0"/>
    <x v="0"/>
    <d v="2008-10-25T00:00:00"/>
    <x v="9"/>
    <s v="PRAMIPEXOLE DIHYDROCHLORIDE MONOHYDRATE USP"/>
    <x v="0"/>
  </r>
  <r>
    <n v="21900"/>
    <x v="0"/>
    <x v="0"/>
    <d v="2008-09-27T00:00:00"/>
    <x v="9"/>
    <s v="TAMSULOSIN HYDROCHLORIDE USP"/>
    <x v="0"/>
  </r>
  <r>
    <n v="21901"/>
    <x v="0"/>
    <x v="0"/>
    <d v="2008-09-27T00:00:00"/>
    <x v="9"/>
    <s v="ANASTROZOLE USP "/>
    <x v="0"/>
  </r>
  <r>
    <n v="22128"/>
    <x v="0"/>
    <x v="0"/>
    <d v="2008-11-27T00:00:00"/>
    <x v="9"/>
    <s v="PREGABALIN"/>
    <x v="0"/>
  </r>
  <r>
    <n v="22129"/>
    <x v="0"/>
    <x v="0"/>
    <d v="2008-11-29T00:00:00"/>
    <x v="9"/>
    <s v="ESZOPICLONE"/>
    <x v="0"/>
  </r>
  <r>
    <n v="22130"/>
    <x v="0"/>
    <x v="0"/>
    <d v="2009-01-05T00:00:00"/>
    <x v="9"/>
    <s v="DESMOPRESIN ACETATE USP"/>
    <x v="1"/>
  </r>
  <r>
    <n v="22352"/>
    <x v="1"/>
    <x v="0"/>
    <d v="2008-12-30T00:00:00"/>
    <x v="9"/>
    <s v="TELMISARTAN USP (NON-STERILE BULK) "/>
    <x v="0"/>
  </r>
  <r>
    <n v="22357"/>
    <x v="1"/>
    <x v="0"/>
    <d v="2008-12-30T00:00:00"/>
    <x v="9"/>
    <s v="ORLISTAT (NON-STERILE BULK) "/>
    <x v="0"/>
  </r>
  <r>
    <n v="22436"/>
    <x v="1"/>
    <x v="0"/>
    <d v="2009-03-23T00:00:00"/>
    <x v="9"/>
    <s v="GLIMEPIRIDE USP"/>
    <x v="1"/>
  </r>
  <r>
    <n v="22437"/>
    <x v="0"/>
    <x v="0"/>
    <d v="2009-03-16T00:00:00"/>
    <x v="9"/>
    <s v="SUN 8016 (LIOTHYRONINE SODIUM USP)"/>
    <x v="1"/>
  </r>
  <r>
    <n v="22438"/>
    <x v="0"/>
    <x v="0"/>
    <d v="2009-03-16T00:00:00"/>
    <x v="9"/>
    <s v="RILUZOLE USP"/>
    <x v="1"/>
  </r>
  <r>
    <n v="22632"/>
    <x v="0"/>
    <x v="0"/>
    <d v="2009-03-25T00:00:00"/>
    <x v="9"/>
    <s v="LETROZOLE USP"/>
    <x v="1"/>
  </r>
  <r>
    <n v="22663"/>
    <x v="0"/>
    <x v="0"/>
    <d v="2009-04-03T00:00:00"/>
    <x v="9"/>
    <s v="LANSOPRAZOLE USP "/>
    <x v="1"/>
  </r>
  <r>
    <n v="22729"/>
    <x v="0"/>
    <x v="0"/>
    <d v="2009-05-25T00:00:00"/>
    <x v="9"/>
    <s v="NARATRIPTAN HYDROCHLORIDE USP"/>
    <x v="1"/>
  </r>
  <r>
    <n v="22730"/>
    <x v="0"/>
    <x v="0"/>
    <d v="2009-05-07T00:00:00"/>
    <x v="9"/>
    <s v="CHLOROTHIAZIDE USP"/>
    <x v="1"/>
  </r>
  <r>
    <n v="22741"/>
    <x v="1"/>
    <x v="0"/>
    <d v="2009-04-23T00:00:00"/>
    <x v="9"/>
    <s v="MILNACIPRAN HYDROCHLORIDE"/>
    <x v="1"/>
  </r>
  <r>
    <n v="22771"/>
    <x v="1"/>
    <x v="0"/>
    <d v="2009-05-13T00:00:00"/>
    <x v="9"/>
    <s v="TADALAFIL (NON STERILE BULK) DRUG SUBSTANCE"/>
    <x v="1"/>
  </r>
  <r>
    <n v="22854"/>
    <x v="0"/>
    <x v="0"/>
    <d v="2009-06-22T00:00:00"/>
    <x v="9"/>
    <s v="EPINASTINE HYDROCHLORIDE"/>
    <x v="1"/>
  </r>
  <r>
    <n v="22856"/>
    <x v="0"/>
    <x v="0"/>
    <d v="2009-08-27T00:00:00"/>
    <x v="9"/>
    <s v="BUPRENORPHINE HYDROCHLORIDE USP"/>
    <x v="1"/>
  </r>
  <r>
    <n v="23199"/>
    <x v="0"/>
    <x v="0"/>
    <d v="2009-11-16T00:00:00"/>
    <x v="9"/>
    <s v="ESOMEPRAZOLE SODIUM"/>
    <x v="1"/>
  </r>
  <r>
    <n v="23291"/>
    <x v="0"/>
    <x v="0"/>
    <d v="2009-12-15T00:00:00"/>
    <x v="9"/>
    <s v=" QUETIAPINE FUMARATE USP"/>
    <x v="1"/>
  </r>
  <r>
    <n v="23389"/>
    <x v="0"/>
    <x v="0"/>
    <d v="2010-02-22T00:00:00"/>
    <x v="9"/>
    <s v="NALOXONE HYDROCHLORIDE DIHYDRATE USP"/>
    <x v="2"/>
  </r>
  <r>
    <n v="23553"/>
    <x v="0"/>
    <x v="0"/>
    <d v="2010-03-08T00:00:00"/>
    <x v="9"/>
    <s v="TEMOZOLOMIDE USP"/>
    <x v="2"/>
  </r>
  <r>
    <n v="23580"/>
    <x v="0"/>
    <x v="0"/>
    <d v="2010-08-16T00:00:00"/>
    <x v="9"/>
    <s v="DROSPIRENONE USP"/>
    <x v="2"/>
  </r>
  <r>
    <n v="23581"/>
    <x v="0"/>
    <x v="0"/>
    <d v="2010-05-28T00:00:00"/>
    <x v="9"/>
    <s v="RIZATRIPTAN BENZOATE USP"/>
    <x v="2"/>
  </r>
  <r>
    <n v="23707"/>
    <x v="1"/>
    <x v="0"/>
    <d v="2010-05-10T00:00:00"/>
    <x v="9"/>
    <s v="RASAGILINE MESYLATE"/>
    <x v="2"/>
  </r>
  <r>
    <n v="23817"/>
    <x v="1"/>
    <x v="0"/>
    <d v="2010-12-23T00:00:00"/>
    <x v="9"/>
    <s v="BOSENTAN MONOHYDRATE"/>
    <x v="2"/>
  </r>
  <r>
    <n v="23946"/>
    <x v="1"/>
    <x v="0"/>
    <d v="2010-07-06T00:00:00"/>
    <x v="9"/>
    <s v="VALGANCICLOVIR HYDROCHLORIDE, USP (PROCESS 2; SITE TOANSA)"/>
    <x v="2"/>
  </r>
  <r>
    <n v="23993"/>
    <x v="1"/>
    <x v="0"/>
    <d v="2010-07-26T00:00:00"/>
    <x v="9"/>
    <s v="ADEFOVIR DIPIVOXIL"/>
    <x v="2"/>
  </r>
  <r>
    <n v="24139"/>
    <x v="0"/>
    <x v="0"/>
    <d v="2010-09-07T00:00:00"/>
    <x v="9"/>
    <s v="ATORVASTATIN CALCIUM TRIHYDRATE USP"/>
    <x v="2"/>
  </r>
  <r>
    <n v="24199"/>
    <x v="0"/>
    <x v="0"/>
    <d v="2010-10-09T00:00:00"/>
    <x v="9"/>
    <s v="SITAGLIPTIN PHOSPHATE USP"/>
    <x v="2"/>
  </r>
  <r>
    <n v="24423"/>
    <x v="0"/>
    <x v="0"/>
    <d v="2011-01-15T00:00:00"/>
    <x v="9"/>
    <s v="BIVALIRUDIN"/>
    <x v="29"/>
  </r>
  <r>
    <n v="24447"/>
    <x v="1"/>
    <x v="0"/>
    <d v="2010-12-15T00:00:00"/>
    <x v="9"/>
    <s v="SOLIFENACIN SUCCINATE"/>
    <x v="2"/>
  </r>
  <r>
    <n v="24587"/>
    <x v="0"/>
    <x v="0"/>
    <d v="2011-03-01T00:00:00"/>
    <x v="9"/>
    <s v="SEVELAMER CARBONATE"/>
    <x v="29"/>
  </r>
  <r>
    <n v="24588"/>
    <x v="1"/>
    <x v="0"/>
    <d v="2011-03-23T00:00:00"/>
    <x v="9"/>
    <s v="MONTELUKAST SODIUM USP "/>
    <x v="29"/>
  </r>
  <r>
    <n v="24664"/>
    <x v="1"/>
    <x v="0"/>
    <d v="2011-04-07T00:00:00"/>
    <x v="9"/>
    <s v="MESALAMINE USP "/>
    <x v="29"/>
  </r>
  <r>
    <n v="24970"/>
    <x v="1"/>
    <x v="0"/>
    <d v="2011-05-24T00:00:00"/>
    <x v="9"/>
    <s v="ATAZANAVIR SULFATE"/>
    <x v="29"/>
  </r>
  <r>
    <n v="25078"/>
    <x v="0"/>
    <x v="0"/>
    <d v="2011-08-26T00:00:00"/>
    <x v="9"/>
    <s v="ZOLMITRIPTAN"/>
    <x v="29"/>
  </r>
  <r>
    <n v="25320"/>
    <x v="1"/>
    <x v="0"/>
    <d v="2011-10-25T00:00:00"/>
    <x v="9"/>
    <s v="RABEPRAZOLE SODIUM "/>
    <x v="29"/>
  </r>
  <r>
    <n v="25434"/>
    <x v="0"/>
    <x v="0"/>
    <d v="2011-12-31T00:00:00"/>
    <x v="9"/>
    <s v="SEVELAMER HYDROCHLORIDE"/>
    <x v="29"/>
  </r>
  <r>
    <n v="25594"/>
    <x v="0"/>
    <x v="0"/>
    <d v="2012-01-19T00:00:00"/>
    <x v="9"/>
    <s v="DOXERCALCIFEROL"/>
    <x v="3"/>
  </r>
  <r>
    <n v="25649"/>
    <x v="1"/>
    <x v="0"/>
    <d v="2012-01-16T00:00:00"/>
    <x v="9"/>
    <s v="FOSAMPRENAVIR CALCIUM"/>
    <x v="3"/>
  </r>
  <r>
    <n v="25657"/>
    <x v="1"/>
    <x v="0"/>
    <d v="2012-02-20T00:00:00"/>
    <x v="9"/>
    <s v="ATORVASTATIN CALCIUM (AMORPHOUS)"/>
    <x v="3"/>
  </r>
  <r>
    <n v="25866"/>
    <x v="0"/>
    <x v="0"/>
    <d v="2012-03-28T00:00:00"/>
    <x v="9"/>
    <s v="GANIRELIX ACETATE"/>
    <x v="3"/>
  </r>
  <r>
    <n v="26018"/>
    <x v="0"/>
    <x v="0"/>
    <d v="2012-07-13T00:00:00"/>
    <x v="9"/>
    <s v="CAPECITABINE USP"/>
    <x v="3"/>
  </r>
  <r>
    <n v="26173"/>
    <x v="0"/>
    <x v="0"/>
    <d v="2012-10-26T00:00:00"/>
    <x v="9"/>
    <s v="FESOTERODINE FUMARATE"/>
    <x v="3"/>
  </r>
  <r>
    <n v="26174"/>
    <x v="0"/>
    <x v="0"/>
    <d v="2012-10-09T00:00:00"/>
    <x v="9"/>
    <s v="LACOSAMIDE"/>
    <x v="3"/>
  </r>
  <r>
    <n v="26250"/>
    <x v="1"/>
    <x v="0"/>
    <d v="2012-10-26T00:00:00"/>
    <x v="9"/>
    <s v="LACOSAMIDE"/>
    <x v="3"/>
  </r>
  <r>
    <n v="26256"/>
    <x v="0"/>
    <x v="0"/>
    <d v="2013-02-21T00:00:00"/>
    <x v="9"/>
    <s v="DECITABINE"/>
    <x v="4"/>
  </r>
  <r>
    <n v="26445"/>
    <x v="0"/>
    <x v="0"/>
    <d v="2013-09-30T00:00:00"/>
    <x v="9"/>
    <s v="BUDESONIDE USP"/>
    <x v="4"/>
  </r>
  <r>
    <n v="26607"/>
    <x v="1"/>
    <x v="0"/>
    <d v="2013-02-08T00:00:00"/>
    <x v="9"/>
    <s v="FEBUXOSTAT"/>
    <x v="4"/>
  </r>
  <r>
    <n v="26614"/>
    <x v="0"/>
    <x v="0"/>
    <d v="2012-12-13T00:00:00"/>
    <x v="9"/>
    <s v="PEMETREXED DISODIUM USP"/>
    <x v="3"/>
  </r>
  <r>
    <n v="26615"/>
    <x v="0"/>
    <x v="0"/>
    <d v="2012-12-20T00:00:00"/>
    <x v="9"/>
    <s v="DESVENLAFAXINE FUMARATE MONOHYDRATE"/>
    <x v="3"/>
  </r>
  <r>
    <n v="26722"/>
    <x v="0"/>
    <x v="0"/>
    <d v="2012-12-29T00:00:00"/>
    <x v="9"/>
    <s v="FEBUXOSTAT "/>
    <x v="3"/>
  </r>
  <r>
    <n v="26723"/>
    <x v="0"/>
    <x v="0"/>
    <d v="2013-01-04T00:00:00"/>
    <x v="9"/>
    <s v="BENDAMUSTINE HYDROCHLORIDE"/>
    <x v="4"/>
  </r>
  <r>
    <n v="26795"/>
    <x v="0"/>
    <x v="0"/>
    <d v="2013-02-06T00:00:00"/>
    <x v="9"/>
    <s v="EPTIFIBATIDE"/>
    <x v="4"/>
  </r>
  <r>
    <n v="26796"/>
    <x v="0"/>
    <x v="0"/>
    <d v="2013-03-14T00:00:00"/>
    <x v="9"/>
    <s v="OMEPRAZOLE USP"/>
    <x v="4"/>
  </r>
  <r>
    <n v="26825"/>
    <x v="0"/>
    <x v="0"/>
    <d v="2013-03-30T00:00:00"/>
    <x v="9"/>
    <s v="TEMSIROLIMUS "/>
    <x v="4"/>
  </r>
  <r>
    <n v="26826"/>
    <x v="0"/>
    <x v="0"/>
    <d v="2013-03-19T00:00:00"/>
    <x v="9"/>
    <s v="PALIPERIDONE USP"/>
    <x v="4"/>
  </r>
  <r>
    <n v="27102"/>
    <x v="0"/>
    <x v="0"/>
    <d v="2013-05-13T00:00:00"/>
    <x v="9"/>
    <s v="DRONEDARONE HYDROCHLORIDE"/>
    <x v="4"/>
  </r>
  <r>
    <n v="27104"/>
    <x v="0"/>
    <x v="0"/>
    <d v="2013-05-10T00:00:00"/>
    <x v="9"/>
    <s v="PRASUGREL HYDROCHLORIDE"/>
    <x v="4"/>
  </r>
  <r>
    <n v="27185"/>
    <x v="0"/>
    <x v="0"/>
    <d v="2013-07-17T00:00:00"/>
    <x v="9"/>
    <s v="ASENAPINE MALEATE"/>
    <x v="4"/>
  </r>
  <r>
    <n v="27186"/>
    <x v="0"/>
    <x v="0"/>
    <d v="2013-08-09T00:00:00"/>
    <x v="9"/>
    <s v="TETRABENAZINE"/>
    <x v="4"/>
  </r>
  <r>
    <n v="27447"/>
    <x v="0"/>
    <x v="0"/>
    <d v="2013-10-14T00:00:00"/>
    <x v="9"/>
    <s v="TESTOSTERONE USP"/>
    <x v="4"/>
  </r>
  <r>
    <n v="27592"/>
    <x v="0"/>
    <x v="0"/>
    <d v="2013-11-28T00:00:00"/>
    <x v="9"/>
    <s v="CINACALCET HYDROCHLORIDE"/>
    <x v="4"/>
  </r>
  <r>
    <n v="27662"/>
    <x v="0"/>
    <x v="0"/>
    <d v="2013-11-18T00:00:00"/>
    <x v="9"/>
    <s v="DALFAMPRIDINE USP"/>
    <x v="4"/>
  </r>
  <r>
    <n v="27663"/>
    <x v="0"/>
    <x v="0"/>
    <d v="2014-02-14T00:00:00"/>
    <x v="9"/>
    <s v="LEVALBUTEROL HYDROCHLORIDE USP"/>
    <x v="5"/>
  </r>
  <r>
    <n v="27832"/>
    <x v="0"/>
    <x v="0"/>
    <d v="2014-01-24T00:00:00"/>
    <x v="9"/>
    <s v="LEUPROLIDE ACETATE USP"/>
    <x v="5"/>
  </r>
  <r>
    <n v="27990"/>
    <x v="0"/>
    <x v="0"/>
    <d v="2014-03-01T00:00:00"/>
    <x v="9"/>
    <s v="OCTREOTIDE ACETATE (PROCESS-II)"/>
    <x v="5"/>
  </r>
  <r>
    <n v="28141"/>
    <x v="0"/>
    <x v="1"/>
    <d v="2014-04-29T00:00:00"/>
    <x v="10"/>
    <s v="STERILE PROCESSING FACILITY"/>
    <x v="5"/>
  </r>
  <r>
    <n v="28303"/>
    <x v="0"/>
    <x v="0"/>
    <d v="2014-07-10T00:00:00"/>
    <x v="9"/>
    <s v="FINGOLIMOD HYDROCHLORIDE USP"/>
    <x v="5"/>
  </r>
  <r>
    <n v="28395"/>
    <x v="0"/>
    <x v="0"/>
    <d v="2014-08-22T00:00:00"/>
    <x v="9"/>
    <s v="DABIGATRAN ETEXILATE MESYLATE"/>
    <x v="5"/>
  </r>
  <r>
    <n v="28417"/>
    <x v="0"/>
    <x v="0"/>
    <d v="2014-07-21T00:00:00"/>
    <x v="9"/>
    <s v="LURASIDONE HYDROCHLORIDE"/>
    <x v="5"/>
  </r>
  <r>
    <n v="28617"/>
    <x v="0"/>
    <x v="0"/>
    <d v="2014-09-18T00:00:00"/>
    <x v="9"/>
    <s v="EPINEPHRINE USP"/>
    <x v="5"/>
  </r>
  <r>
    <n v="28896"/>
    <x v="0"/>
    <x v="0"/>
    <d v="2014-12-22T00:00:00"/>
    <x v="9"/>
    <s v="ACITRETIN USP"/>
    <x v="5"/>
  </r>
  <r>
    <n v="28957"/>
    <x v="0"/>
    <x v="0"/>
    <d v="2015-01-20T00:00:00"/>
    <x v="9"/>
    <s v="BORTEZOMIB"/>
    <x v="6"/>
  </r>
  <r>
    <n v="28958"/>
    <x v="0"/>
    <x v="0"/>
    <d v="2015-02-06T00:00:00"/>
    <x v="9"/>
    <s v="HYDROXYPROGESTERONE CAPROATE USP"/>
    <x v="6"/>
  </r>
  <r>
    <n v="28959"/>
    <x v="0"/>
    <x v="0"/>
    <d v="2015-02-11T00:00:00"/>
    <x v="9"/>
    <s v="ABIRATERONE ACETATE"/>
    <x v="6"/>
  </r>
  <r>
    <n v="28960"/>
    <x v="0"/>
    <x v="0"/>
    <d v="2015-03-02T00:00:00"/>
    <x v="9"/>
    <s v="EXEMESTANE USP"/>
    <x v="6"/>
  </r>
  <r>
    <n v="28971"/>
    <x v="0"/>
    <x v="0"/>
    <d v="2015-02-19T00:00:00"/>
    <x v="9"/>
    <s v="LINAGLIPTIN"/>
    <x v="6"/>
  </r>
  <r>
    <n v="29316"/>
    <x v="0"/>
    <x v="0"/>
    <d v="2015-06-24T00:00:00"/>
    <x v="9"/>
    <s v="TADALAFIL USP"/>
    <x v="6"/>
  </r>
  <r>
    <n v="29318"/>
    <x v="0"/>
    <x v="0"/>
    <d v="2015-09-10T00:00:00"/>
    <x v="9"/>
    <s v="CLOFARABINE"/>
    <x v="6"/>
  </r>
  <r>
    <n v="29320"/>
    <x v="0"/>
    <x v="0"/>
    <d v="2015-08-21T00:00:00"/>
    <x v="9"/>
    <s v="DEFERASIROX"/>
    <x v="6"/>
  </r>
  <r>
    <n v="29575"/>
    <x v="0"/>
    <x v="0"/>
    <d v="2015-08-20T00:00:00"/>
    <x v="9"/>
    <s v="MESALAMINE USP"/>
    <x v="6"/>
  </r>
  <r>
    <n v="29759"/>
    <x v="0"/>
    <x v="0"/>
    <d v="2015-09-19T00:00:00"/>
    <x v="9"/>
    <s v="S-(+)-FLURBIPROFEN"/>
    <x v="6"/>
  </r>
  <r>
    <n v="29863"/>
    <x v="0"/>
    <x v="0"/>
    <d v="2015-12-31T00:00:00"/>
    <x v="9"/>
    <s v="EXENATIDE"/>
    <x v="6"/>
  </r>
  <r>
    <n v="29864"/>
    <x v="0"/>
    <x v="0"/>
    <d v="2016-09-30T00:00:00"/>
    <x v="9"/>
    <s v="AZACITIDINE"/>
    <x v="7"/>
  </r>
  <r>
    <n v="29865"/>
    <x v="0"/>
    <x v="0"/>
    <d v="2015-12-31T00:00:00"/>
    <x v="9"/>
    <s v="OLOPATADINE HYDROCHLORIDE USP"/>
    <x v="6"/>
  </r>
  <r>
    <n v="30123"/>
    <x v="0"/>
    <x v="0"/>
    <d v="2016-01-07T00:00:00"/>
    <x v="9"/>
    <s v="ERTAPENEM SODIUM"/>
    <x v="7"/>
  </r>
  <r>
    <n v="30175"/>
    <x v="0"/>
    <x v="0"/>
    <d v="2016-05-31T00:00:00"/>
    <x v="9"/>
    <s v="ESOMEPRAZOLE MAGNESIUM USP (AMORPHOUS)"/>
    <x v="7"/>
  </r>
  <r>
    <n v="30187"/>
    <x v="0"/>
    <x v="0"/>
    <d v="2016-02-15T00:00:00"/>
    <x v="9"/>
    <s v="CLOPIDOGREL BISULFATE USP (PROCESS-II)"/>
    <x v="7"/>
  </r>
  <r>
    <n v="30261"/>
    <x v="0"/>
    <x v="0"/>
    <d v="2016-08-05T00:00:00"/>
    <x v="9"/>
    <s v="IRINOTECAN HYDROCHLORIDE TRIHYDRATE"/>
    <x v="7"/>
  </r>
  <r>
    <n v="30263"/>
    <x v="0"/>
    <x v="0"/>
    <d v="2017-01-07T00:00:00"/>
    <x v="9"/>
    <s v="EPOPROSTENOL SODIUM"/>
    <x v="8"/>
  </r>
  <r>
    <n v="30266"/>
    <x v="0"/>
    <x v="0"/>
    <d v="2016-11-16T00:00:00"/>
    <x v="9"/>
    <s v="LINACLOTIDE"/>
    <x v="7"/>
  </r>
  <r>
    <n v="30335"/>
    <x v="0"/>
    <x v="0"/>
    <d v="2016-11-23T00:00:00"/>
    <x v="9"/>
    <s v="OMEPRAZOLE MAGNESIUM USP"/>
    <x v="7"/>
  </r>
  <r>
    <n v="30617"/>
    <x v="0"/>
    <x v="0"/>
    <d v="2016-08-02T00:00:00"/>
    <x v="9"/>
    <s v="TOFACITINIB CITRATE"/>
    <x v="7"/>
  </r>
  <r>
    <n v="30788"/>
    <x v="0"/>
    <x v="0"/>
    <d v="2016-09-23T00:00:00"/>
    <x v="9"/>
    <s v="APIXABAN "/>
    <x v="7"/>
  </r>
  <r>
    <n v="30980"/>
    <x v="0"/>
    <x v="0"/>
    <d v="2016-12-15T00:00:00"/>
    <x v="9"/>
    <s v="ERLOTINIB HYDROCHLORIDE"/>
    <x v="7"/>
  </r>
  <r>
    <n v="31026"/>
    <x v="0"/>
    <x v="0"/>
    <d v="2016-11-19T00:00:00"/>
    <x v="9"/>
    <s v="DOFETILIDE USP"/>
    <x v="7"/>
  </r>
  <r>
    <n v="31027"/>
    <x v="0"/>
    <x v="0"/>
    <d v="2016-11-16T00:00:00"/>
    <x v="9"/>
    <s v="DIMETHYL FUMARATE"/>
    <x v="7"/>
  </r>
  <r>
    <n v="31094"/>
    <x v="0"/>
    <x v="0"/>
    <d v="2016-12-30T00:00:00"/>
    <x v="9"/>
    <s v="ESOMEPRAZOLE MAGNESIUM TRIHYDRATE USP"/>
    <x v="7"/>
  </r>
  <r>
    <n v="31229"/>
    <x v="0"/>
    <x v="0"/>
    <d v="2017-03-07T00:00:00"/>
    <x v="9"/>
    <s v="ATAZANAVIR SULFATE"/>
    <x v="8"/>
  </r>
  <r>
    <n v="31262"/>
    <x v="0"/>
    <x v="0"/>
    <d v="2017-01-02T00:00:00"/>
    <x v="9"/>
    <s v="SODIUM NITROPRUSSIDE USP"/>
    <x v="8"/>
  </r>
  <r>
    <n v="31290"/>
    <x v="0"/>
    <x v="0"/>
    <d v="2017-03-18T00:00:00"/>
    <x v="9"/>
    <s v="CANAGLIFLOZIN"/>
    <x v="8"/>
  </r>
  <r>
    <n v="31291"/>
    <x v="0"/>
    <x v="0"/>
    <d v="2017-05-04T00:00:00"/>
    <x v="9"/>
    <s v="ROSUVASTATIN CALCIUM USP"/>
    <x v="8"/>
  </r>
  <r>
    <n v="31453"/>
    <x v="0"/>
    <x v="0"/>
    <d v="2017-03-01T00:00:00"/>
    <x v="9"/>
    <s v="METOPROLOL SUCCINATE USP"/>
    <x v="8"/>
  </r>
  <r>
    <n v="31515"/>
    <x v="0"/>
    <x v="0"/>
    <d v="2017-05-31T00:00:00"/>
    <x v="9"/>
    <s v="AFATINIB DIMALEATE"/>
    <x v="8"/>
  </r>
  <r>
    <n v="31536"/>
    <x v="0"/>
    <x v="0"/>
    <d v="2017-09-26T00:00:00"/>
    <x v="9"/>
    <s v="RANOLAZINE"/>
    <x v="8"/>
  </r>
  <r>
    <n v="31537"/>
    <x v="0"/>
    <x v="0"/>
    <d v="2018-11-20T00:00:00"/>
    <x v="9"/>
    <s v="RIFAXIMIN (PROCESS-I)"/>
    <x v="9"/>
  </r>
  <r>
    <n v="31539"/>
    <x v="0"/>
    <x v="0"/>
    <d v="2017-11-24T00:00:00"/>
    <x v="9"/>
    <s v="REGADENOSON"/>
    <x v="8"/>
  </r>
  <r>
    <n v="31547"/>
    <x v="0"/>
    <x v="0"/>
    <d v="2017-09-08T00:00:00"/>
    <x v="9"/>
    <s v="IBRUTINIB (FORM S4)"/>
    <x v="8"/>
  </r>
  <r>
    <n v="31548"/>
    <x v="0"/>
    <x v="0"/>
    <d v="2018-03-29T00:00:00"/>
    <x v="9"/>
    <s v="PRAMLINTIDE ACETATE"/>
    <x v="9"/>
  </r>
  <r>
    <n v="31549"/>
    <x v="0"/>
    <x v="0"/>
    <d v="2017-12-27T00:00:00"/>
    <x v="9"/>
    <s v="LENALIDOMIDE"/>
    <x v="8"/>
  </r>
  <r>
    <n v="31550"/>
    <x v="0"/>
    <x v="0"/>
    <d v="2018-03-30T00:00:00"/>
    <x v="9"/>
    <s v="ICATIBANT ACETATE"/>
    <x v="9"/>
  </r>
  <r>
    <n v="31859"/>
    <x v="0"/>
    <x v="0"/>
    <d v="2017-10-24T00:00:00"/>
    <x v="9"/>
    <s v="METAXALONE USP "/>
    <x v="8"/>
  </r>
  <r>
    <n v="32084"/>
    <x v="0"/>
    <x v="0"/>
    <d v="2017-11-09T00:00:00"/>
    <x v="9"/>
    <s v="DAPAGLIFLOZIN "/>
    <x v="8"/>
  </r>
  <r>
    <n v="32338"/>
    <x v="0"/>
    <x v="0"/>
    <d v="2018-01-31T00:00:00"/>
    <x v="9"/>
    <s v="ORLISTAT USP"/>
    <x v="9"/>
  </r>
  <r>
    <n v="32352"/>
    <x v="0"/>
    <x v="0"/>
    <d v="2018-02-03T00:00:00"/>
    <x v="9"/>
    <s v="LOTEPREDNOL ETABONATE"/>
    <x v="9"/>
  </r>
  <r>
    <n v="32472"/>
    <x v="0"/>
    <x v="0"/>
    <d v="2018-03-30T00:00:00"/>
    <x v="9"/>
    <s v="LUBIPROSTONE"/>
    <x v="9"/>
  </r>
  <r>
    <n v="32473"/>
    <x v="0"/>
    <x v="0"/>
    <d v="2018-07-16T00:00:00"/>
    <x v="9"/>
    <s v="APREMILAST"/>
    <x v="9"/>
  </r>
  <r>
    <n v="32517"/>
    <x v="0"/>
    <x v="0"/>
    <d v="2018-08-31T00:00:00"/>
    <x v="9"/>
    <s v="ISOTRETINOIN USP"/>
    <x v="9"/>
  </r>
  <r>
    <n v="32601"/>
    <x v="0"/>
    <x v="0"/>
    <d v="2018-05-18T00:00:00"/>
    <x v="9"/>
    <s v="EMPAGLIFLOZIN"/>
    <x v="9"/>
  </r>
  <r>
    <n v="32672"/>
    <x v="0"/>
    <x v="0"/>
    <d v="2019-09-26T00:00:00"/>
    <x v="9"/>
    <s v="BOSENTAN MONOHYDRATE"/>
    <x v="10"/>
  </r>
  <r>
    <n v="32675"/>
    <x v="0"/>
    <x v="0"/>
    <d v="2018-03-29T00:00:00"/>
    <x v="9"/>
    <s v="IRINOTECAN HYDROCHLORIDE USP"/>
    <x v="9"/>
  </r>
  <r>
    <n v="32866"/>
    <x v="0"/>
    <x v="0"/>
    <d v="2018-08-03T00:00:00"/>
    <x v="9"/>
    <s v="NINTEDANIB ESYLATE"/>
    <x v="9"/>
  </r>
  <r>
    <n v="32895"/>
    <x v="0"/>
    <x v="0"/>
    <d v="2018-11-06T00:00:00"/>
    <x v="9"/>
    <s v="PENTETREOTIDE"/>
    <x v="9"/>
  </r>
  <r>
    <n v="32927"/>
    <x v="0"/>
    <x v="0"/>
    <d v="2019-03-15T00:00:00"/>
    <x v="9"/>
    <s v="SUNITNIB MALATE "/>
    <x v="10"/>
  </r>
  <r>
    <n v="32996"/>
    <x v="0"/>
    <x v="0"/>
    <d v="2018-12-27T00:00:00"/>
    <x v="9"/>
    <s v="CLOMIPRAMINE HYDROCHLORIDE USP"/>
    <x v="9"/>
  </r>
  <r>
    <n v="33097"/>
    <x v="0"/>
    <x v="0"/>
    <d v="2019-03-18T00:00:00"/>
    <x v="9"/>
    <s v="BUPRENORPHINE BASE"/>
    <x v="10"/>
  </r>
  <r>
    <n v="33108"/>
    <x v="0"/>
    <x v="0"/>
    <d v="2019-01-19T00:00:00"/>
    <x v="9"/>
    <s v="DASATINIB"/>
    <x v="10"/>
  </r>
  <r>
    <n v="33149"/>
    <x v="0"/>
    <x v="0"/>
    <d v="2018-11-21T00:00:00"/>
    <x v="9"/>
    <s v="PALBOCICLIB"/>
    <x v="9"/>
  </r>
  <r>
    <n v="33331"/>
    <x v="0"/>
    <x v="0"/>
    <d v="2019-02-04T00:00:00"/>
    <x v="9"/>
    <s v="LENVATINIB MESYLATE"/>
    <x v="10"/>
  </r>
  <r>
    <n v="33568"/>
    <x v="0"/>
    <x v="0"/>
    <d v="2019-03-26T00:00:00"/>
    <x v="9"/>
    <s v="ELUXADOLINE"/>
    <x v="10"/>
  </r>
  <r>
    <n v="33770"/>
    <x v="0"/>
    <x v="0"/>
    <d v="2019-06-28T00:00:00"/>
    <x v="9"/>
    <s v="VALSARTAN USP"/>
    <x v="10"/>
  </r>
  <r>
    <n v="33783"/>
    <x v="0"/>
    <x v="0"/>
    <d v="2019-07-26T00:00:00"/>
    <x v="9"/>
    <s v="IVACAFTOR"/>
    <x v="10"/>
  </r>
  <r>
    <n v="33833"/>
    <x v="0"/>
    <x v="0"/>
    <d v="2019-07-22T00:00:00"/>
    <x v="9"/>
    <s v="RIFAXIMIN PROCESS II"/>
    <x v="10"/>
  </r>
  <r>
    <n v="33834"/>
    <x v="0"/>
    <x v="0"/>
    <d v="2019-07-18T00:00:00"/>
    <x v="9"/>
    <s v="CARIPRAZINE HYDROCHLORIDE"/>
    <x v="10"/>
  </r>
  <r>
    <n v="34048"/>
    <x v="0"/>
    <x v="0"/>
    <d v="2019-09-19T00:00:00"/>
    <x v="9"/>
    <s v="IXAZOMIB CITRATE"/>
    <x v="10"/>
  </r>
  <r>
    <n v="34051"/>
    <x v="0"/>
    <x v="0"/>
    <d v="2019-09-30T00:00:00"/>
    <x v="9"/>
    <s v="CANAGLIFLOZIN CRYSTALLINE"/>
    <x v="10"/>
  </r>
  <r>
    <n v="34128"/>
    <x v="0"/>
    <x v="0"/>
    <d v="2019-12-16T00:00:00"/>
    <x v="9"/>
    <s v="ALECTINIB HYDROCHLORIDE"/>
    <x v="10"/>
  </r>
  <r>
    <n v="34201"/>
    <x v="0"/>
    <x v="0"/>
    <d v="2019-11-06T00:00:00"/>
    <x v="9"/>
    <s v="CABOZANTINIB-S-MALATE"/>
    <x v="10"/>
  </r>
  <r>
    <n v="34389"/>
    <x v="0"/>
    <x v="0"/>
    <d v="2019-12-31T00:00:00"/>
    <x v="9"/>
    <s v="DROXIDOPA"/>
    <x v="10"/>
  </r>
  <r>
    <n v="34700"/>
    <x v="0"/>
    <x v="0"/>
    <d v="2020-04-10T00:00:00"/>
    <x v="9"/>
    <s v="LIFITEGRAST"/>
    <x v="11"/>
  </r>
  <r>
    <n v="34704"/>
    <x v="0"/>
    <x v="0"/>
    <d v="2020-03-27T00:00:00"/>
    <x v="9"/>
    <s v="CETRORELIX ACETATE"/>
    <x v="11"/>
  </r>
  <r>
    <n v="34745"/>
    <x v="0"/>
    <x v="0"/>
    <d v="2020-04-29T00:00:00"/>
    <x v="9"/>
    <s v="Tramadol Hydrochloride USP (Process-II)"/>
    <x v="11"/>
  </r>
  <r>
    <n v="4030"/>
    <x v="0"/>
    <x v="1"/>
    <d v="1980-11-21T00:00:00"/>
    <x v="11"/>
    <s v="SVP FACILITY"/>
    <x v="40"/>
  </r>
  <r>
    <n v="14410"/>
    <x v="0"/>
    <x v="0"/>
    <d v="1999-09-21T00:00:00"/>
    <x v="11"/>
    <s v="CARBAMAZEPINE USP"/>
    <x v="20"/>
  </r>
  <r>
    <n v="15587"/>
    <x v="0"/>
    <x v="0"/>
    <d v="2001-08-21T00:00:00"/>
    <x v="11"/>
    <s v="CITALOPRAM HYDROBROMIDE USP"/>
    <x v="22"/>
  </r>
  <r>
    <n v="16142"/>
    <x v="0"/>
    <x v="0"/>
    <d v="2002-09-24T00:00:00"/>
    <x v="11"/>
    <s v="LAMOTRIGINE USP"/>
    <x v="23"/>
  </r>
  <r>
    <n v="16430"/>
    <x v="0"/>
    <x v="0"/>
    <d v="2003-03-11T00:00:00"/>
    <x v="11"/>
    <s v="OXCARBAZEPINE USP"/>
    <x v="24"/>
  </r>
  <r>
    <n v="16517"/>
    <x v="0"/>
    <x v="0"/>
    <d v="2003-04-08T00:00:00"/>
    <x v="11"/>
    <s v="RISPERIDONE-USP"/>
    <x v="24"/>
  </r>
  <r>
    <n v="18755"/>
    <x v="0"/>
    <x v="0"/>
    <d v="2005-09-13T00:00:00"/>
    <x v="11"/>
    <s v="SIMVASTATIN USP"/>
    <x v="26"/>
  </r>
  <r>
    <n v="18803"/>
    <x v="0"/>
    <x v="0"/>
    <d v="2005-09-27T00:00:00"/>
    <x v="11"/>
    <s v="TRAMADOL HYDROCHLORIDE USP"/>
    <x v="26"/>
  </r>
  <r>
    <n v="18868"/>
    <x v="0"/>
    <x v="0"/>
    <d v="2005-10-14T00:00:00"/>
    <x v="11"/>
    <s v="AZITHROMYCIN MONOHYDRATE USP"/>
    <x v="26"/>
  </r>
  <r>
    <n v="18967"/>
    <x v="0"/>
    <x v="0"/>
    <d v="2005-11-22T00:00:00"/>
    <x v="11"/>
    <s v="VALSARTAN USP"/>
    <x v="26"/>
  </r>
  <r>
    <n v="19048"/>
    <x v="0"/>
    <x v="0"/>
    <d v="2005-12-16T00:00:00"/>
    <x v="11"/>
    <s v="DONEPEZIL HYDROCHLORIDE USP(ANHYDROUS FORM-1)"/>
    <x v="26"/>
  </r>
  <r>
    <n v="19446"/>
    <x v="0"/>
    <x v="0"/>
    <d v="2006-05-12T00:00:00"/>
    <x v="11"/>
    <s v="ESCITALOPRAM OXALATE USP"/>
    <x v="27"/>
  </r>
  <r>
    <n v="19739"/>
    <x v="0"/>
    <x v="0"/>
    <d v="2006-08-31T00:00:00"/>
    <x v="11"/>
    <s v="ARIPIPRAZOLE USP"/>
    <x v="27"/>
  </r>
  <r>
    <n v="19790"/>
    <x v="0"/>
    <x v="0"/>
    <d v="2006-09-14T00:00:00"/>
    <x v="11"/>
    <s v="IRBESARTAN USP"/>
    <x v="27"/>
  </r>
  <r>
    <n v="19835"/>
    <x v="0"/>
    <x v="0"/>
    <d v="2006-09-27T00:00:00"/>
    <x v="11"/>
    <s v="BUPROPION HYDROCHLORIDE USP"/>
    <x v="27"/>
  </r>
  <r>
    <n v="19836"/>
    <x v="1"/>
    <x v="0"/>
    <d v="2006-09-26T00:00:00"/>
    <x v="11"/>
    <s v="QUETIAPINE FUMARATE"/>
    <x v="27"/>
  </r>
  <r>
    <n v="19968"/>
    <x v="0"/>
    <x v="0"/>
    <d v="2006-11-03T00:00:00"/>
    <x v="11"/>
    <s v="RISEDRONATE SODIUM HEMIPENTAHYDRATE-USP"/>
    <x v="27"/>
  </r>
  <r>
    <n v="20013"/>
    <x v="0"/>
    <x v="0"/>
    <d v="2006-11-24T00:00:00"/>
    <x v="11"/>
    <s v="CITALOPRAM HYDROBROMIDE (DGR) USP "/>
    <x v="27"/>
  </r>
  <r>
    <n v="20052"/>
    <x v="0"/>
    <x v="0"/>
    <d v="2006-12-16T00:00:00"/>
    <x v="11"/>
    <s v="ZOLEDRONIC ACID"/>
    <x v="27"/>
  </r>
  <r>
    <n v="20152"/>
    <x v="0"/>
    <x v="0"/>
    <d v="2007-01-05T00:00:00"/>
    <x v="11"/>
    <s v="CETIRIZINE DIHYDROCHLORIDE USP "/>
    <x v="28"/>
  </r>
  <r>
    <n v="20938"/>
    <x v="0"/>
    <x v="0"/>
    <d v="2007-10-17T00:00:00"/>
    <x v="11"/>
    <s v="OXCARBAZEPINE CO-PRECIPITATE"/>
    <x v="28"/>
  </r>
  <r>
    <n v="20989"/>
    <x v="0"/>
    <x v="0"/>
    <d v="2007-10-23T00:00:00"/>
    <x v="11"/>
    <s v="PANTOPRAZOLE SODIUM USP"/>
    <x v="28"/>
  </r>
  <r>
    <n v="20990"/>
    <x v="0"/>
    <x v="0"/>
    <d v="2007-10-22T00:00:00"/>
    <x v="11"/>
    <s v="OLANZAPINE USP (FORM-I)"/>
    <x v="28"/>
  </r>
  <r>
    <n v="21066"/>
    <x v="0"/>
    <x v="0"/>
    <d v="2007-11-13T00:00:00"/>
    <x v="11"/>
    <s v="TERAZOSIN HYDROCHLORIDE"/>
    <x v="28"/>
  </r>
  <r>
    <n v="21177"/>
    <x v="0"/>
    <x v="0"/>
    <d v="2007-12-10T00:00:00"/>
    <x v="11"/>
    <s v="LOSARTAN POTASSIUM USP "/>
    <x v="28"/>
  </r>
  <r>
    <n v="21374"/>
    <x v="1"/>
    <x v="0"/>
    <d v="2008-05-21T00:00:00"/>
    <x v="11"/>
    <s v="CANDESARTAN CILEXETIL USP"/>
    <x v="0"/>
  </r>
  <r>
    <n v="21375"/>
    <x v="1"/>
    <x v="0"/>
    <d v="2008-05-23T00:00:00"/>
    <x v="11"/>
    <s v="ESOMEPRAZOLE MAGNESIUM"/>
    <x v="0"/>
  </r>
  <r>
    <n v="21376"/>
    <x v="0"/>
    <x v="0"/>
    <d v="2008-08-01T00:00:00"/>
    <x v="11"/>
    <s v="ATORVASTATIN CALCIUM (AMORPHOUS)"/>
    <x v="0"/>
  </r>
  <r>
    <n v="21986"/>
    <x v="1"/>
    <x v="0"/>
    <d v="2009-01-29T00:00:00"/>
    <x v="11"/>
    <s v="ESOMEPRAZOLE SODIUM"/>
    <x v="1"/>
  </r>
  <r>
    <n v="21987"/>
    <x v="0"/>
    <x v="0"/>
    <d v="2008-12-05T00:00:00"/>
    <x v="11"/>
    <s v="MECLIZINE HYDROCHLORIDE USP"/>
    <x v="0"/>
  </r>
  <r>
    <n v="21988"/>
    <x v="0"/>
    <x v="0"/>
    <d v="2009-11-10T00:00:00"/>
    <x v="11"/>
    <s v="LANSOPRAZOLE USP"/>
    <x v="1"/>
  </r>
  <r>
    <n v="21989"/>
    <x v="0"/>
    <x v="0"/>
    <d v="2008-11-26T00:00:00"/>
    <x v="11"/>
    <s v="GALANTAMINE HYDROBROMIDE"/>
    <x v="0"/>
  </r>
  <r>
    <n v="21990"/>
    <x v="0"/>
    <x v="0"/>
    <d v="2008-09-26T00:00:00"/>
    <x v="11"/>
    <s v="PINAVERIUM BROMIDE"/>
    <x v="0"/>
  </r>
  <r>
    <n v="22333"/>
    <x v="0"/>
    <x v="0"/>
    <d v="2009-03-31T00:00:00"/>
    <x v="11"/>
    <s v="ALENDRONATE SODIUM USP"/>
    <x v="1"/>
  </r>
  <r>
    <n v="22335"/>
    <x v="0"/>
    <x v="0"/>
    <d v="2010-12-07T00:00:00"/>
    <x v="11"/>
    <s v="ESOMEPRAZOLE MAGNESIUM DIHYDRATE"/>
    <x v="2"/>
  </r>
  <r>
    <n v="22337"/>
    <x v="0"/>
    <x v="0"/>
    <d v="2009-03-26T00:00:00"/>
    <x v="11"/>
    <s v="PAROXETINE HYDROCHLORIDE-USP(HEMIHYDRATE)"/>
    <x v="1"/>
  </r>
  <r>
    <n v="22338"/>
    <x v="0"/>
    <x v="0"/>
    <d v="2009-03-30T00:00:00"/>
    <x v="11"/>
    <s v="RABEPRAZOLE SODIUM-USP (HYDRATE, AMORPHOUS)"/>
    <x v="1"/>
  </r>
  <r>
    <n v="22863"/>
    <x v="0"/>
    <x v="0"/>
    <d v="2009-08-31T00:00:00"/>
    <x v="11"/>
    <s v="EPROSARTAN MESYLATE"/>
    <x v="1"/>
  </r>
  <r>
    <n v="22864"/>
    <x v="0"/>
    <x v="0"/>
    <d v="2009-08-26T00:00:00"/>
    <x v="11"/>
    <s v="ESCITALOPRAM OXALATE USP (ESP PROCESS)"/>
    <x v="1"/>
  </r>
  <r>
    <n v="23129"/>
    <x v="0"/>
    <x v="0"/>
    <d v="2009-10-07T00:00:00"/>
    <x v="11"/>
    <s v="PALIPERIDONE"/>
    <x v="1"/>
  </r>
  <r>
    <n v="23448"/>
    <x v="0"/>
    <x v="0"/>
    <d v="2010-05-26T00:00:00"/>
    <x v="11"/>
    <s v="ESOMEPRAZOLE MAGNESIUM (AMORPHOUS) USP"/>
    <x v="2"/>
  </r>
  <r>
    <n v="23627"/>
    <x v="0"/>
    <x v="0"/>
    <d v="2010-03-29T00:00:00"/>
    <x v="11"/>
    <s v="ZOLMITRIPTAN "/>
    <x v="2"/>
  </r>
  <r>
    <n v="23628"/>
    <x v="0"/>
    <x v="0"/>
    <d v="2010-05-26T00:00:00"/>
    <x v="11"/>
    <s v="ESOMEPRAZOLE SODIUM"/>
    <x v="2"/>
  </r>
  <r>
    <n v="24052"/>
    <x v="0"/>
    <x v="0"/>
    <d v="2010-11-04T00:00:00"/>
    <x v="11"/>
    <s v="TELMISARTAN"/>
    <x v="2"/>
  </r>
  <r>
    <n v="24054"/>
    <x v="0"/>
    <x v="0"/>
    <d v="2010-11-04T00:00:00"/>
    <x v="11"/>
    <s v="RIZATRIPTAN BENZOATE USP"/>
    <x v="2"/>
  </r>
  <r>
    <n v="24200"/>
    <x v="0"/>
    <x v="0"/>
    <d v="2010-10-28T00:00:00"/>
    <x v="11"/>
    <s v="LEVETIRACETAM USP"/>
    <x v="2"/>
  </r>
  <r>
    <n v="24361"/>
    <x v="0"/>
    <x v="0"/>
    <d v="2010-12-15T00:00:00"/>
    <x v="11"/>
    <s v="ENTACAPONE"/>
    <x v="2"/>
  </r>
  <r>
    <n v="24496"/>
    <x v="0"/>
    <x v="0"/>
    <d v="2011-02-21T00:00:00"/>
    <x v="11"/>
    <s v="CLOPIDOGREL BISULFATE USP"/>
    <x v="29"/>
  </r>
  <r>
    <n v="24501"/>
    <x v="0"/>
    <x v="0"/>
    <d v="2011-03-27T00:00:00"/>
    <x v="11"/>
    <s v="RIVASTIGMINE TARTRATE"/>
    <x v="29"/>
  </r>
  <r>
    <n v="24502"/>
    <x v="0"/>
    <x v="0"/>
    <d v="2011-03-27T00:00:00"/>
    <x v="11"/>
    <s v="RIVASTIGMINE USP"/>
    <x v="29"/>
  </r>
  <r>
    <n v="24519"/>
    <x v="0"/>
    <x v="0"/>
    <d v="2011-03-22T00:00:00"/>
    <x v="11"/>
    <s v="REPAGLINIDE USP"/>
    <x v="29"/>
  </r>
  <r>
    <n v="24577"/>
    <x v="0"/>
    <x v="0"/>
    <d v="2011-03-08T00:00:00"/>
    <x v="11"/>
    <s v="VALACYCLOVIR HYDROCHLORIDE"/>
    <x v="29"/>
  </r>
  <r>
    <n v="24718"/>
    <x v="0"/>
    <x v="0"/>
    <d v="2011-03-21T00:00:00"/>
    <x v="11"/>
    <s v="DALFAMPRIDINE USP"/>
    <x v="29"/>
  </r>
  <r>
    <n v="24719"/>
    <x v="0"/>
    <x v="0"/>
    <d v="2011-03-26T00:00:00"/>
    <x v="11"/>
    <s v="CYCLOBENZAPRINE HYDROCHLORIDE"/>
    <x v="29"/>
  </r>
  <r>
    <n v="24765"/>
    <x v="0"/>
    <x v="0"/>
    <d v="2011-03-28T00:00:00"/>
    <x v="11"/>
    <s v="SOLIFENACIN SUCCINATE"/>
    <x v="29"/>
  </r>
  <r>
    <n v="24800"/>
    <x v="0"/>
    <x v="0"/>
    <d v="2011-06-27T00:00:00"/>
    <x v="11"/>
    <s v="QUETIAPINE FUMARATE USP"/>
    <x v="29"/>
  </r>
  <r>
    <n v="24948"/>
    <x v="0"/>
    <x v="0"/>
    <d v="2011-10-12T00:00:00"/>
    <x v="11"/>
    <s v="ROPIVACAINE HYDROCHLORIDE USP"/>
    <x v="29"/>
  </r>
  <r>
    <n v="24955"/>
    <x v="0"/>
    <x v="0"/>
    <d v="2011-10-12T00:00:00"/>
    <x v="11"/>
    <s v="ZIPRASIDONE HYDROCHLORIDE USP"/>
    <x v="29"/>
  </r>
  <r>
    <n v="25145"/>
    <x v="0"/>
    <x v="0"/>
    <d v="2011-08-04T00:00:00"/>
    <x v="11"/>
    <s v="STERILE EVACUATED VIALS"/>
    <x v="29"/>
  </r>
  <r>
    <n v="25279"/>
    <x v="0"/>
    <x v="0"/>
    <d v="2012-03-30T00:00:00"/>
    <x v="11"/>
    <s v="LEVOCETIRIZINE DIHYDROCHLORIDE USP"/>
    <x v="3"/>
  </r>
  <r>
    <n v="25460"/>
    <x v="0"/>
    <x v="0"/>
    <d v="2011-11-15T00:00:00"/>
    <x v="11"/>
    <s v="STERILE EMPTY VIALS"/>
    <x v="29"/>
  </r>
  <r>
    <n v="25888"/>
    <x v="0"/>
    <x v="0"/>
    <d v="2012-03-30T00:00:00"/>
    <x v="11"/>
    <s v="DEFERASIROX"/>
    <x v="3"/>
  </r>
  <r>
    <n v="25889"/>
    <x v="0"/>
    <x v="0"/>
    <d v="2012-03-29T00:00:00"/>
    <x v="11"/>
    <s v="CINACALCET HYDROCHLORIDE"/>
    <x v="3"/>
  </r>
  <r>
    <n v="25890"/>
    <x v="0"/>
    <x v="0"/>
    <d v="2012-03-29T00:00:00"/>
    <x v="11"/>
    <s v="DULOXETINE HYDROCHLORIDE"/>
    <x v="3"/>
  </r>
  <r>
    <n v="26718"/>
    <x v="0"/>
    <x v="0"/>
    <d v="2013-03-04T00:00:00"/>
    <x v="11"/>
    <s v="FEXOFENADINE HYDROCHLORIDE"/>
    <x v="4"/>
  </r>
  <r>
    <n v="26719"/>
    <x v="0"/>
    <x v="0"/>
    <d v="2013-03-07T00:00:00"/>
    <x v="11"/>
    <s v="DARIFENACIN HYDROBROMIDE"/>
    <x v="4"/>
  </r>
  <r>
    <n v="26720"/>
    <x v="0"/>
    <x v="0"/>
    <d v="2013-03-04T00:00:00"/>
    <x v="11"/>
    <s v="BUPROPION HYDROBROMIDE"/>
    <x v="4"/>
  </r>
  <r>
    <n v="26852"/>
    <x v="0"/>
    <x v="0"/>
    <d v="2013-03-15T00:00:00"/>
    <x v="11"/>
    <s v="APREPITANT USP"/>
    <x v="4"/>
  </r>
  <r>
    <n v="26927"/>
    <x v="0"/>
    <x v="0"/>
    <d v="2013-03-26T00:00:00"/>
    <x v="11"/>
    <s v="ESLICARBAZEPINE ACETATE"/>
    <x v="4"/>
  </r>
  <r>
    <n v="26928"/>
    <x v="0"/>
    <x v="0"/>
    <d v="2013-03-28T00:00:00"/>
    <x v="11"/>
    <s v="LINEZOLID FORM 1"/>
    <x v="4"/>
  </r>
  <r>
    <n v="26929"/>
    <x v="0"/>
    <x v="0"/>
    <d v="2013-03-29T00:00:00"/>
    <x v="11"/>
    <s v="OLMESARTAN MEDOXOMIL USP"/>
    <x v="4"/>
  </r>
  <r>
    <n v="27246"/>
    <x v="0"/>
    <x v="0"/>
    <d v="2013-06-28T00:00:00"/>
    <x v="11"/>
    <s v="TADALAFIL-USP"/>
    <x v="4"/>
  </r>
  <r>
    <n v="27256"/>
    <x v="0"/>
    <x v="0"/>
    <d v="2013-09-20T00:00:00"/>
    <x v="11"/>
    <s v="VORICONAZOLE USP"/>
    <x v="4"/>
  </r>
  <r>
    <n v="27257"/>
    <x v="0"/>
    <x v="0"/>
    <d v="2013-09-28T00:00:00"/>
    <x v="11"/>
    <s v="PALIPERIDONE PALMITATE"/>
    <x v="4"/>
  </r>
  <r>
    <n v="27813"/>
    <x v="0"/>
    <x v="0"/>
    <d v="2014-03-14T00:00:00"/>
    <x v="11"/>
    <s v="ROSUVASTATIN CALCIUM AMORPHOUS"/>
    <x v="5"/>
  </r>
  <r>
    <n v="28049"/>
    <x v="0"/>
    <x v="0"/>
    <d v="2014-03-07T00:00:00"/>
    <x v="11"/>
    <s v="GUANFACINE HYDROCHLORIDE USP"/>
    <x v="5"/>
  </r>
  <r>
    <n v="28050"/>
    <x v="0"/>
    <x v="0"/>
    <d v="2014-03-31T00:00:00"/>
    <x v="11"/>
    <s v="ALISKIREN HEMIFUMARATE"/>
    <x v="5"/>
  </r>
  <r>
    <n v="28052"/>
    <x v="0"/>
    <x v="0"/>
    <d v="2014-03-28T00:00:00"/>
    <x v="11"/>
    <s v="DEXLANSOPRAZOLE"/>
    <x v="5"/>
  </r>
  <r>
    <n v="28053"/>
    <x v="0"/>
    <x v="0"/>
    <d v="2014-03-29T00:00:00"/>
    <x v="11"/>
    <s v="ESOMEPRAZOLE MAGNESIUM TRIHYDRATE USP"/>
    <x v="5"/>
  </r>
  <r>
    <n v="28054"/>
    <x v="0"/>
    <x v="0"/>
    <d v="2014-03-29T00:00:00"/>
    <x v="11"/>
    <s v="ESOMEPRAZOLE MAGNESIUM AMORPHOUS-USP"/>
    <x v="5"/>
  </r>
  <r>
    <n v="28598"/>
    <x v="0"/>
    <x v="0"/>
    <d v="2014-09-09T00:00:00"/>
    <x v="11"/>
    <s v="BOSENTAN MONOHYDRATE"/>
    <x v="5"/>
  </r>
  <r>
    <n v="29169"/>
    <x v="0"/>
    <x v="0"/>
    <d v="2015-03-30T00:00:00"/>
    <x v="11"/>
    <s v="ZOPICLONE"/>
    <x v="6"/>
  </r>
  <r>
    <n v="29170"/>
    <x v="0"/>
    <x v="0"/>
    <d v="2015-03-28T00:00:00"/>
    <x v="11"/>
    <s v="LACOSAMIDE"/>
    <x v="6"/>
  </r>
  <r>
    <n v="29785"/>
    <x v="0"/>
    <x v="0"/>
    <d v="2015-09-29T00:00:00"/>
    <x v="11"/>
    <s v="AZILSARTAN MEDOXOMIL POTASSIUM"/>
    <x v="6"/>
  </r>
  <r>
    <n v="30082"/>
    <x v="0"/>
    <x v="0"/>
    <d v="2015-12-22T00:00:00"/>
    <x v="11"/>
    <s v="SITAGLIPTIN PHOSPHATE USP"/>
    <x v="6"/>
  </r>
  <r>
    <n v="30352"/>
    <x v="0"/>
    <x v="0"/>
    <d v="2016-03-22T00:00:00"/>
    <x v="11"/>
    <s v="OLANZAPINE USP"/>
    <x v="7"/>
  </r>
  <r>
    <n v="30353"/>
    <x v="0"/>
    <x v="0"/>
    <d v="2016-03-30T00:00:00"/>
    <x v="11"/>
    <s v="FEBUXOSTAT"/>
    <x v="7"/>
  </r>
  <r>
    <n v="30966"/>
    <x v="0"/>
    <x v="0"/>
    <d v="2016-12-01T00:00:00"/>
    <x v="11"/>
    <s v="AZITHROMYCIN DIHYDRATE USP"/>
    <x v="7"/>
  </r>
  <r>
    <n v="31160"/>
    <x v="0"/>
    <x v="0"/>
    <d v="2016-11-30T00:00:00"/>
    <x v="11"/>
    <s v="RANOLAZINE"/>
    <x v="7"/>
  </r>
  <r>
    <n v="31379"/>
    <x v="0"/>
    <x v="0"/>
    <d v="2017-03-29T00:00:00"/>
    <x v="11"/>
    <s v="PERPHENAZINE USP"/>
    <x v="8"/>
  </r>
  <r>
    <n v="31380"/>
    <x v="0"/>
    <x v="0"/>
    <d v="2017-03-27T00:00:00"/>
    <x v="11"/>
    <s v="LURASIDONE HYDROCHLORIDE"/>
    <x v="8"/>
  </r>
  <r>
    <n v="31381"/>
    <x v="0"/>
    <x v="0"/>
    <d v="2017-03-23T00:00:00"/>
    <x v="11"/>
    <s v="RIVAROXABAN"/>
    <x v="8"/>
  </r>
  <r>
    <n v="31382"/>
    <x v="0"/>
    <x v="0"/>
    <d v="2017-03-29T00:00:00"/>
    <x v="11"/>
    <s v="NIACIN USP"/>
    <x v="8"/>
  </r>
  <r>
    <n v="31383"/>
    <x v="0"/>
    <x v="0"/>
    <d v="2017-03-27T00:00:00"/>
    <x v="11"/>
    <s v="DABIGATRAN ETEXILATE MESYLATE"/>
    <x v="8"/>
  </r>
  <r>
    <n v="31794"/>
    <x v="1"/>
    <x v="0"/>
    <d v="2017-06-02T00:00:00"/>
    <x v="11"/>
    <s v="2-HYDROXY-5-METHYLPYRIDINE"/>
    <x v="8"/>
  </r>
  <r>
    <n v="32071"/>
    <x v="0"/>
    <x v="0"/>
    <d v="2017-11-30T00:00:00"/>
    <x v="11"/>
    <s v="APIXABAN"/>
    <x v="8"/>
  </r>
  <r>
    <n v="32384"/>
    <x v="0"/>
    <x v="0"/>
    <d v="2018-01-24T00:00:00"/>
    <x v="11"/>
    <s v="PIRFENIDONE"/>
    <x v="9"/>
  </r>
  <r>
    <n v="32399"/>
    <x v="0"/>
    <x v="0"/>
    <d v="2018-03-30T00:00:00"/>
    <x v="11"/>
    <s v="TICAGRELOR"/>
    <x v="9"/>
  </r>
  <r>
    <n v="32645"/>
    <x v="0"/>
    <x v="0"/>
    <d v="2018-03-30T00:00:00"/>
    <x v="11"/>
    <s v="VILDAGLIPTIN "/>
    <x v="9"/>
  </r>
  <r>
    <n v="32682"/>
    <x v="0"/>
    <x v="0"/>
    <d v="2018-03-30T00:00:00"/>
    <x v="11"/>
    <s v="VARENICLINE TARTRATE "/>
    <x v="9"/>
  </r>
  <r>
    <n v="32995"/>
    <x v="0"/>
    <x v="0"/>
    <d v="2018-12-31T00:00:00"/>
    <x v="11"/>
    <s v="BREXPIPRAZOLE"/>
    <x v="9"/>
  </r>
  <r>
    <n v="33429"/>
    <x v="1"/>
    <x v="0"/>
    <d v="2018-12-28T00:00:00"/>
    <x v="11"/>
    <s v="DIETHYL-3-PYRIDYLBORANE"/>
    <x v="9"/>
  </r>
  <r>
    <n v="33516"/>
    <x v="0"/>
    <x v="0"/>
    <d v="2019-07-27T00:00:00"/>
    <x v="11"/>
    <s v="MIRABEGRON"/>
    <x v="10"/>
  </r>
  <r>
    <n v="33654"/>
    <x v="0"/>
    <x v="0"/>
    <d v="2019-07-27T00:00:00"/>
    <x v="11"/>
    <s v="VILAZODONE HYDROCHLORIDE"/>
    <x v="10"/>
  </r>
  <r>
    <n v="34447"/>
    <x v="0"/>
    <x v="0"/>
    <d v="2020-01-17T00:00:00"/>
    <x v="11"/>
    <s v="APREMILAST "/>
    <x v="11"/>
  </r>
  <r>
    <n v="7580"/>
    <x v="1"/>
    <x v="0"/>
    <d v="1988-07-15T00:00:00"/>
    <x v="12"/>
    <s v="FACILITY IBD-D IN PIN., INDIA"/>
    <x v="35"/>
  </r>
  <r>
    <n v="7581"/>
    <x v="0"/>
    <x v="0"/>
    <d v="1988-07-15T00:00:00"/>
    <x v="12"/>
    <s v="METOCLOPRAMIDE HCL USP"/>
    <x v="35"/>
  </r>
  <r>
    <n v="7821"/>
    <x v="1"/>
    <x v="0"/>
    <d v="1988-12-15T00:00:00"/>
    <x v="12"/>
    <s v="ATENOLOL"/>
    <x v="35"/>
  </r>
  <r>
    <n v="7822"/>
    <x v="0"/>
    <x v="0"/>
    <d v="1988-12-15T00:00:00"/>
    <x v="12"/>
    <s v="PYRANTEL PAMOATE USP"/>
    <x v="35"/>
  </r>
  <r>
    <n v="8545"/>
    <x v="0"/>
    <x v="0"/>
    <d v="1990-02-21T00:00:00"/>
    <x v="12"/>
    <s v="TRIMETHOPRIM USP"/>
    <x v="37"/>
  </r>
  <r>
    <n v="8560"/>
    <x v="1"/>
    <x v="0"/>
    <d v="1990-03-17T00:00:00"/>
    <x v="12"/>
    <s v="ERTHROMYCIN ESTOLATE"/>
    <x v="37"/>
  </r>
  <r>
    <n v="9235"/>
    <x v="0"/>
    <x v="0"/>
    <d v="1991-07-02T00:00:00"/>
    <x v="12"/>
    <s v="CHLOROQUINE PHOSPHATE USP"/>
    <x v="38"/>
  </r>
  <r>
    <n v="9236"/>
    <x v="1"/>
    <x v="0"/>
    <d v="1991-07-02T00:00:00"/>
    <x v="12"/>
    <s v="FACILITY FOR BULK DRUG PRODUCTION IN INDORE INDIA"/>
    <x v="38"/>
  </r>
  <r>
    <n v="9237"/>
    <x v="0"/>
    <x v="0"/>
    <d v="1991-07-02T00:00:00"/>
    <x v="12"/>
    <s v="PROBENECID USP"/>
    <x v="38"/>
  </r>
  <r>
    <n v="9916"/>
    <x v="1"/>
    <x v="0"/>
    <d v="1992-10-12T00:00:00"/>
    <x v="12"/>
    <s v="PYRANTEL TARTRATE"/>
    <x v="41"/>
  </r>
  <r>
    <n v="10109"/>
    <x v="0"/>
    <x v="0"/>
    <d v="1993-02-23T00:00:00"/>
    <x v="12"/>
    <s v="FUROSEMIDE USP"/>
    <x v="30"/>
  </r>
  <r>
    <n v="10709"/>
    <x v="1"/>
    <x v="0"/>
    <d v="1994-02-02T00:00:00"/>
    <x v="12"/>
    <s v="FLUMEQUINE"/>
    <x v="39"/>
  </r>
  <r>
    <n v="10768"/>
    <x v="1"/>
    <x v="0"/>
    <d v="1994-02-18T00:00:00"/>
    <x v="12"/>
    <s v="IBD-IV MANUFACTURING FACILITY IN RATLAM, INDIA"/>
    <x v="39"/>
  </r>
  <r>
    <n v="14087"/>
    <x v="0"/>
    <x v="0"/>
    <d v="1999-04-17T00:00:00"/>
    <x v="12"/>
    <s v="HYDROXYCHLOROQUINE SULFATE USP"/>
    <x v="20"/>
  </r>
  <r>
    <n v="15037"/>
    <x v="0"/>
    <x v="0"/>
    <d v="2000-09-08T00:00:00"/>
    <x v="12"/>
    <s v="ATENOLOL USP"/>
    <x v="21"/>
  </r>
  <r>
    <n v="15398"/>
    <x v="1"/>
    <x v="0"/>
    <d v="2001-04-13T00:00:00"/>
    <x v="12"/>
    <s v="TRICLOSAN"/>
    <x v="22"/>
  </r>
  <r>
    <n v="15849"/>
    <x v="0"/>
    <x v="0"/>
    <d v="2002-02-01T00:00:00"/>
    <x v="12"/>
    <s v="PROPRANOLOL HYDROCHLORIDE USP"/>
    <x v="23"/>
  </r>
  <r>
    <n v="15850"/>
    <x v="0"/>
    <x v="0"/>
    <d v="2002-02-02T00:00:00"/>
    <x v="12"/>
    <s v="METOPROLOL TARTRATE USP "/>
    <x v="23"/>
  </r>
  <r>
    <n v="16526"/>
    <x v="1"/>
    <x v="0"/>
    <d v="2003-04-05T00:00:00"/>
    <x v="12"/>
    <s v="LOSARTAN POTASSIUM"/>
    <x v="24"/>
  </r>
  <r>
    <n v="16707"/>
    <x v="0"/>
    <x v="0"/>
    <d v="2003-07-07T00:00:00"/>
    <x v="12"/>
    <s v="HYDROCHLOROTHIAZIDE USP"/>
    <x v="24"/>
  </r>
  <r>
    <n v="17056"/>
    <x v="1"/>
    <x v="0"/>
    <d v="2003-12-22T00:00:00"/>
    <x v="12"/>
    <s v="METOPROLOL SUCCINATE"/>
    <x v="24"/>
  </r>
  <r>
    <n v="17345"/>
    <x v="1"/>
    <x v="0"/>
    <d v="2004-04-22T00:00:00"/>
    <x v="12"/>
    <s v="PENTOXIFYLLINE"/>
    <x v="25"/>
  </r>
  <r>
    <n v="17460"/>
    <x v="0"/>
    <x v="0"/>
    <d v="2004-06-10T00:00:00"/>
    <x v="12"/>
    <s v="LOSARTAN POTASSIUM USP (PROCESS II)"/>
    <x v="25"/>
  </r>
  <r>
    <n v="17566"/>
    <x v="1"/>
    <x v="0"/>
    <d v="2004-07-19T00:00:00"/>
    <x v="12"/>
    <s v="NABUMETONE"/>
    <x v="25"/>
  </r>
  <r>
    <n v="17780"/>
    <x v="1"/>
    <x v="0"/>
    <d v="2004-10-20T00:00:00"/>
    <x v="12"/>
    <s v="BALSALAZIDE DISODIUM DIHYDRATE"/>
    <x v="25"/>
  </r>
  <r>
    <n v="17808"/>
    <x v="0"/>
    <x v="0"/>
    <d v="2004-11-03T00:00:00"/>
    <x v="12"/>
    <s v="CHLORTHALIDONE USP "/>
    <x v="25"/>
  </r>
  <r>
    <n v="18104"/>
    <x v="1"/>
    <x v="0"/>
    <d v="2005-02-16T00:00:00"/>
    <x v="12"/>
    <s v="LISINOPRIL"/>
    <x v="26"/>
  </r>
  <r>
    <n v="18323"/>
    <x v="0"/>
    <x v="0"/>
    <d v="2005-05-26T00:00:00"/>
    <x v="12"/>
    <s v="METFORMIN HYDROCHLORIDE USP"/>
    <x v="26"/>
  </r>
  <r>
    <n v="18563"/>
    <x v="0"/>
    <x v="0"/>
    <d v="2005-11-11T00:00:00"/>
    <x v="12"/>
    <s v="HYDROCHLOROTHIAZIDE USP, PROCESS II"/>
    <x v="26"/>
  </r>
  <r>
    <n v="19261"/>
    <x v="1"/>
    <x v="0"/>
    <d v="2006-04-18T00:00:00"/>
    <x v="12"/>
    <s v="MESALAMINE USP"/>
    <x v="27"/>
  </r>
  <r>
    <n v="19638"/>
    <x v="0"/>
    <x v="0"/>
    <d v="2006-08-24T00:00:00"/>
    <x v="12"/>
    <s v="METOPROLOL SUCCINATE USP (PROCESS-II)"/>
    <x v="27"/>
  </r>
  <r>
    <n v="19857"/>
    <x v="1"/>
    <x v="0"/>
    <d v="2006-11-07T00:00:00"/>
    <x v="12"/>
    <s v="BENDROFLUMETHIAZIDE USP"/>
    <x v="27"/>
  </r>
  <r>
    <n v="19925"/>
    <x v="0"/>
    <x v="0"/>
    <d v="2006-11-20T00:00:00"/>
    <x v="12"/>
    <s v="METFORMIN HYDROCHLORIDE USP (PROCESS-II)"/>
    <x v="27"/>
  </r>
  <r>
    <n v="20037"/>
    <x v="0"/>
    <x v="0"/>
    <d v="2006-12-19T00:00:00"/>
    <x v="12"/>
    <s v="GLIMEPIRIDE USP"/>
    <x v="27"/>
  </r>
  <r>
    <n v="20620"/>
    <x v="0"/>
    <x v="0"/>
    <d v="2007-07-19T00:00:00"/>
    <x v="12"/>
    <s v="NABUMETONE USP, PROCESS II"/>
    <x v="28"/>
  </r>
  <r>
    <n v="20621"/>
    <x v="1"/>
    <x v="0"/>
    <d v="2007-07-05T00:00:00"/>
    <x v="12"/>
    <s v="METHYLPHENIDATE HYDROCHLORIDE USP"/>
    <x v="28"/>
  </r>
  <r>
    <n v="20771"/>
    <x v="0"/>
    <x v="0"/>
    <d v="2007-08-20T00:00:00"/>
    <x v="12"/>
    <s v="ONDANSETRON HYDROCHLORIDE USP"/>
    <x v="28"/>
  </r>
  <r>
    <n v="20923"/>
    <x v="1"/>
    <x v="0"/>
    <d v="2007-12-17T00:00:00"/>
    <x v="12"/>
    <s v="CLOPIDOGREL BISULFATE USP FORM 1"/>
    <x v="28"/>
  </r>
  <r>
    <n v="20929"/>
    <x v="1"/>
    <x v="0"/>
    <d v="2007-10-22T00:00:00"/>
    <x v="12"/>
    <s v="FLUCONAZOLE USP"/>
    <x v="28"/>
  </r>
  <r>
    <n v="20930"/>
    <x v="0"/>
    <x v="0"/>
    <d v="2007-10-18T00:00:00"/>
    <x v="12"/>
    <s v="CARVEDILOL USP"/>
    <x v="28"/>
  </r>
  <r>
    <n v="20997"/>
    <x v="0"/>
    <x v="0"/>
    <d v="2007-11-30T00:00:00"/>
    <x v="12"/>
    <s v="CETIRIZINE HYDROCHLORIDE USP"/>
    <x v="28"/>
  </r>
  <r>
    <n v="21007"/>
    <x v="1"/>
    <x v="0"/>
    <d v="2008-04-17T00:00:00"/>
    <x v="12"/>
    <s v="PAROXETINE HYDROCHLORIDE "/>
    <x v="0"/>
  </r>
  <r>
    <n v="21008"/>
    <x v="0"/>
    <x v="0"/>
    <d v="2007-12-03T00:00:00"/>
    <x v="12"/>
    <s v="ALENDRONATE SODIUM USP"/>
    <x v="28"/>
  </r>
  <r>
    <n v="21009"/>
    <x v="0"/>
    <x v="0"/>
    <d v="2007-12-14T00:00:00"/>
    <x v="12"/>
    <s v="QUETIAPINE HEMIFUMARATE"/>
    <x v="28"/>
  </r>
  <r>
    <n v="21242"/>
    <x v="1"/>
    <x v="0"/>
    <d v="2008-02-18T00:00:00"/>
    <x v="12"/>
    <s v="CLOPIDOGREL BISULFATE (FORM 1) USP (PROCESS-II)"/>
    <x v="0"/>
  </r>
  <r>
    <n v="21254"/>
    <x v="0"/>
    <x v="0"/>
    <d v="2008-02-07T00:00:00"/>
    <x v="12"/>
    <s v="METOPROLOL TARTRATE USP (PROCESS III)"/>
    <x v="0"/>
  </r>
  <r>
    <n v="21449"/>
    <x v="1"/>
    <x v="0"/>
    <d v="2008-04-16T00:00:00"/>
    <x v="12"/>
    <s v="ETODOLAC"/>
    <x v="0"/>
  </r>
  <r>
    <n v="21475"/>
    <x v="0"/>
    <x v="0"/>
    <d v="2008-06-16T00:00:00"/>
    <x v="12"/>
    <s v="PROGUANIL HYDROCHLORIDE USP"/>
    <x v="0"/>
  </r>
  <r>
    <n v="21676"/>
    <x v="0"/>
    <x v="0"/>
    <d v="2008-07-25T00:00:00"/>
    <x v="12"/>
    <s v="ALLOPURINOL USP"/>
    <x v="0"/>
  </r>
  <r>
    <n v="21677"/>
    <x v="0"/>
    <x v="0"/>
    <d v="2008-09-20T00:00:00"/>
    <x v="12"/>
    <s v="FENOFIBRATE USP"/>
    <x v="0"/>
  </r>
  <r>
    <n v="21678"/>
    <x v="1"/>
    <x v="0"/>
    <d v="2008-10-20T00:00:00"/>
    <x v="12"/>
    <s v="CILOSTAZOL USP"/>
    <x v="0"/>
  </r>
  <r>
    <n v="21679"/>
    <x v="0"/>
    <x v="0"/>
    <d v="2008-07-01T00:00:00"/>
    <x v="12"/>
    <s v="TRAMADOL HYDROCHLORIDE USP"/>
    <x v="0"/>
  </r>
  <r>
    <n v="21680"/>
    <x v="0"/>
    <x v="0"/>
    <d v="2008-08-12T00:00:00"/>
    <x v="12"/>
    <s v="WARFARIN SODIUM CLATHRATE USP"/>
    <x v="0"/>
  </r>
  <r>
    <n v="21975"/>
    <x v="0"/>
    <x v="0"/>
    <d v="2008-10-06T00:00:00"/>
    <x v="12"/>
    <s v="INDAPAMIDE USP"/>
    <x v="0"/>
  </r>
  <r>
    <n v="22215"/>
    <x v="1"/>
    <x v="0"/>
    <d v="2009-01-12T00:00:00"/>
    <x v="12"/>
    <s v="WARFARIN SODIUM USP"/>
    <x v="1"/>
  </r>
  <r>
    <n v="22216"/>
    <x v="1"/>
    <x v="0"/>
    <d v="2009-02-23T00:00:00"/>
    <x v="12"/>
    <s v="AMODIAQUINE HYDROCHLORIDE USP"/>
    <x v="1"/>
  </r>
  <r>
    <n v="22217"/>
    <x v="1"/>
    <x v="0"/>
    <d v="2009-02-23T00:00:00"/>
    <x v="12"/>
    <s v="ARTEMETHER"/>
    <x v="1"/>
  </r>
  <r>
    <n v="22218"/>
    <x v="1"/>
    <x v="0"/>
    <d v="2009-01-22T00:00:00"/>
    <x v="12"/>
    <s v="ARTESUNATE"/>
    <x v="1"/>
  </r>
  <r>
    <n v="22219"/>
    <x v="1"/>
    <x v="0"/>
    <d v="2009-10-01T00:00:00"/>
    <x v="12"/>
    <s v="Losartan Potassium USP (LB5 Process)"/>
    <x v="1"/>
  </r>
  <r>
    <n v="22221"/>
    <x v="1"/>
    <x v="0"/>
    <d v="2009-01-13T00:00:00"/>
    <x v="12"/>
    <s v="LUMEFANTRINE"/>
    <x v="1"/>
  </r>
  <r>
    <n v="22613"/>
    <x v="1"/>
    <x v="0"/>
    <d v="2009-07-22T00:00:00"/>
    <x v="12"/>
    <s v="PERINDOPRIL TERT-BUTYLAMINE PH EUR"/>
    <x v="1"/>
  </r>
  <r>
    <n v="22614"/>
    <x v="1"/>
    <x v="0"/>
    <d v="2010-04-01T00:00:00"/>
    <x v="12"/>
    <s v="VALSARTAN USP"/>
    <x v="2"/>
  </r>
  <r>
    <n v="22616"/>
    <x v="1"/>
    <x v="0"/>
    <d v="2009-06-30T00:00:00"/>
    <x v="12"/>
    <s v="ISOTRETINOIN USP"/>
    <x v="1"/>
  </r>
  <r>
    <n v="22617"/>
    <x v="0"/>
    <x v="0"/>
    <d v="2010-04-03T00:00:00"/>
    <x v="12"/>
    <s v="MESALAMINE USP (PROCESS II)"/>
    <x v="2"/>
  </r>
  <r>
    <n v="22880"/>
    <x v="0"/>
    <x v="0"/>
    <d v="2009-06-26T00:00:00"/>
    <x v="12"/>
    <s v="PYRIMETHAMINE USP"/>
    <x v="1"/>
  </r>
  <r>
    <n v="22910"/>
    <x v="1"/>
    <x v="0"/>
    <d v="2009-08-10T00:00:00"/>
    <x v="12"/>
    <s v="SULFADOXINE"/>
    <x v="1"/>
  </r>
  <r>
    <n v="22911"/>
    <x v="0"/>
    <x v="0"/>
    <d v="2009-07-15T00:00:00"/>
    <x v="12"/>
    <s v="RISPERIDONE USP"/>
    <x v="1"/>
  </r>
  <r>
    <n v="23283"/>
    <x v="0"/>
    <x v="0"/>
    <d v="2010-04-09T00:00:00"/>
    <x v="12"/>
    <s v="HYDROXYZINE HYDROCHLORIDE USP"/>
    <x v="2"/>
  </r>
  <r>
    <n v="23589"/>
    <x v="0"/>
    <x v="0"/>
    <d v="2010-07-30T00:00:00"/>
    <x v="12"/>
    <s v="AMLODIPINE BESYLATE USP"/>
    <x v="2"/>
  </r>
  <r>
    <n v="23758"/>
    <x v="0"/>
    <x v="0"/>
    <d v="2010-08-18T00:00:00"/>
    <x v="12"/>
    <s v="ONDANSETRON USP"/>
    <x v="2"/>
  </r>
  <r>
    <n v="23759"/>
    <x v="1"/>
    <x v="0"/>
    <d v="2010-08-13T00:00:00"/>
    <x v="12"/>
    <s v="RISEDRONATE SODIUM HEMI-PENTAHYDRATE USP"/>
    <x v="2"/>
  </r>
  <r>
    <n v="23760"/>
    <x v="0"/>
    <x v="0"/>
    <d v="2010-09-15T00:00:00"/>
    <x v="12"/>
    <s v="TORSEMIDE USP"/>
    <x v="2"/>
  </r>
  <r>
    <n v="24119"/>
    <x v="1"/>
    <x v="0"/>
    <d v="2010-12-28T00:00:00"/>
    <x v="12"/>
    <s v="ZOLEDRONIC ACID"/>
    <x v="2"/>
  </r>
  <r>
    <n v="24120"/>
    <x v="1"/>
    <x v="0"/>
    <d v="2010-12-09T00:00:00"/>
    <x v="12"/>
    <s v="BISOPROLOL FUMARATE USP"/>
    <x v="2"/>
  </r>
  <r>
    <n v="24121"/>
    <x v="1"/>
    <x v="0"/>
    <d v="2010-12-15T00:00:00"/>
    <x v="12"/>
    <s v="CITALOPRAM HYDROBROMIDE USP"/>
    <x v="2"/>
  </r>
  <r>
    <n v="24613"/>
    <x v="1"/>
    <x v="0"/>
    <d v="2011-10-07T00:00:00"/>
    <x v="12"/>
    <s v="PANTOPRAZOLE SODIUM USP"/>
    <x v="29"/>
  </r>
  <r>
    <n v="24766"/>
    <x v="1"/>
    <x v="0"/>
    <d v="2011-03-28T00:00:00"/>
    <x v="12"/>
    <s v="TRAMADOL HYDROCHLORIDE (YT3 PROCESS)"/>
    <x v="29"/>
  </r>
  <r>
    <n v="24767"/>
    <x v="1"/>
    <x v="0"/>
    <d v="2011-04-20T00:00:00"/>
    <x v="12"/>
    <s v="CLOPIDOGREL BISULFATE USP (XC4 PROCESS)"/>
    <x v="29"/>
  </r>
  <r>
    <n v="24768"/>
    <x v="1"/>
    <x v="0"/>
    <d v="2011-04-26T00:00:00"/>
    <x v="12"/>
    <s v="FLUCONAZOLE USP (G3 PROCESS)"/>
    <x v="29"/>
  </r>
  <r>
    <n v="24769"/>
    <x v="1"/>
    <x v="0"/>
    <d v="2012-06-27T00:00:00"/>
    <x v="12"/>
    <s v="RITALINIC ACID"/>
    <x v="3"/>
  </r>
  <r>
    <n v="24868"/>
    <x v="0"/>
    <x v="0"/>
    <d v="2011-05-02T00:00:00"/>
    <x v="12"/>
    <s v="ETODOLAC USP (ED6 PROCESS)"/>
    <x v="29"/>
  </r>
  <r>
    <n v="24965"/>
    <x v="0"/>
    <x v="0"/>
    <d v="2011-07-06T00:00:00"/>
    <x v="12"/>
    <s v="TRIAMTERENE USP"/>
    <x v="29"/>
  </r>
  <r>
    <n v="25258"/>
    <x v="0"/>
    <x v="0"/>
    <d v="2011-10-11T00:00:00"/>
    <x v="12"/>
    <s v="PRIMAQUINE PHOSPHATE USP"/>
    <x v="29"/>
  </r>
  <r>
    <n v="25660"/>
    <x v="1"/>
    <x v="0"/>
    <d v="2012-03-23T00:00:00"/>
    <x v="12"/>
    <s v="ESCITALOPRAM OXALATE"/>
    <x v="3"/>
  </r>
  <r>
    <n v="25662"/>
    <x v="0"/>
    <x v="0"/>
    <d v="2012-03-27T00:00:00"/>
    <x v="12"/>
    <s v="TRIMETHOPRIM USP"/>
    <x v="3"/>
  </r>
  <r>
    <n v="26033"/>
    <x v="0"/>
    <x v="0"/>
    <d v="2012-05-23T00:00:00"/>
    <x v="12"/>
    <s v="CETIRIZINE HYDROCHLORIDE USP (CZ5 PROCESS)"/>
    <x v="3"/>
  </r>
  <r>
    <n v="26667"/>
    <x v="0"/>
    <x v="0"/>
    <d v="2013-08-12T00:00:00"/>
    <x v="12"/>
    <s v="BISOPROLOL FUMARATE USP (PROCESS II)"/>
    <x v="4"/>
  </r>
  <r>
    <n v="27241"/>
    <x v="0"/>
    <x v="0"/>
    <d v="2013-09-27T00:00:00"/>
    <x v="12"/>
    <s v="PROMETHAZINE HYDROCHLORIDE USP"/>
    <x v="4"/>
  </r>
  <r>
    <n v="27245"/>
    <x v="1"/>
    <x v="0"/>
    <d v="2013-07-25T00:00:00"/>
    <x v="12"/>
    <s v="MESALAMINE USP (MZ3 PROCESS)"/>
    <x v="4"/>
  </r>
  <r>
    <n v="27252"/>
    <x v="0"/>
    <x v="0"/>
    <d v="2013-07-17T00:00:00"/>
    <x v="12"/>
    <s v="RISEDRONATE SODIUM HEMI-PENTAHYDRATE USP"/>
    <x v="4"/>
  </r>
  <r>
    <n v="27464"/>
    <x v="0"/>
    <x v="0"/>
    <d v="2013-09-18T00:00:00"/>
    <x v="12"/>
    <s v="MIDODRINE HYDROCHLORIDE USP"/>
    <x v="4"/>
  </r>
  <r>
    <n v="27512"/>
    <x v="0"/>
    <x v="0"/>
    <d v="2013-09-21T00:00:00"/>
    <x v="12"/>
    <s v="ETODOLAC USP (ED7 PROCESS)"/>
    <x v="4"/>
  </r>
  <r>
    <n v="27579"/>
    <x v="0"/>
    <x v="0"/>
    <d v="2013-09-30T00:00:00"/>
    <x v="12"/>
    <s v="CHLORTHALIDONE USP (CT6 PROCESS)"/>
    <x v="4"/>
  </r>
  <r>
    <n v="27946"/>
    <x v="0"/>
    <x v="0"/>
    <d v="2014-03-12T00:00:00"/>
    <x v="12"/>
    <s v="TELMISARTAN USP"/>
    <x v="5"/>
  </r>
  <r>
    <n v="28824"/>
    <x v="0"/>
    <x v="0"/>
    <d v="2016-03-31T00:00:00"/>
    <x v="12"/>
    <s v="VALSARTAN USP "/>
    <x v="7"/>
  </r>
  <r>
    <n v="31497"/>
    <x v="0"/>
    <x v="0"/>
    <d v="2017-07-03T00:00:00"/>
    <x v="12"/>
    <s v="VENLAFAXINE HYDROCHLORIDE USP"/>
    <x v="8"/>
  </r>
  <r>
    <n v="12356"/>
    <x v="0"/>
    <x v="0"/>
    <d v="1997-02-04T00:00:00"/>
    <x v="13"/>
    <s v="DEXTROMETHORPHAN HYDROBROMIDE USP"/>
    <x v="18"/>
  </r>
  <r>
    <n v="13866"/>
    <x v="0"/>
    <x v="0"/>
    <d v="1998-11-27T00:00:00"/>
    <x v="13"/>
    <s v="NAPROXEN USP"/>
    <x v="19"/>
  </r>
  <r>
    <n v="13867"/>
    <x v="0"/>
    <x v="0"/>
    <d v="1998-11-27T00:00:00"/>
    <x v="13"/>
    <s v="NAPROXEN SODIUM USP"/>
    <x v="19"/>
  </r>
  <r>
    <n v="14340"/>
    <x v="1"/>
    <x v="0"/>
    <d v="1999-08-09T00:00:00"/>
    <x v="13"/>
    <s v="KETOROLAC ACID"/>
    <x v="20"/>
  </r>
  <r>
    <n v="14778"/>
    <x v="0"/>
    <x v="0"/>
    <d v="2000-03-14T00:00:00"/>
    <x v="13"/>
    <s v="A WINGS"/>
    <x v="21"/>
  </r>
  <r>
    <n v="14779"/>
    <x v="0"/>
    <x v="0"/>
    <d v="2000-03-14T00:00:00"/>
    <x v="13"/>
    <s v="B WINGS "/>
    <x v="21"/>
  </r>
  <r>
    <n v="15267"/>
    <x v="0"/>
    <x v="0"/>
    <d v="2001-01-26T00:00:00"/>
    <x v="13"/>
    <s v="DILTIAZEM HYDROCHLORIDE USP "/>
    <x v="22"/>
  </r>
  <r>
    <n v="15364"/>
    <x v="0"/>
    <x v="0"/>
    <d v="2001-04-02T00:00:00"/>
    <x v="13"/>
    <s v="NABUMETONE USP "/>
    <x v="22"/>
  </r>
  <r>
    <n v="15848"/>
    <x v="1"/>
    <x v="0"/>
    <d v="2002-01-31T00:00:00"/>
    <x v="13"/>
    <s v="5-PHENYLHYDANTOIN"/>
    <x v="23"/>
  </r>
  <r>
    <n v="16817"/>
    <x v="0"/>
    <x v="0"/>
    <d v="2003-09-03T00:00:00"/>
    <x v="13"/>
    <s v="SULPHAZINE"/>
    <x v="24"/>
  </r>
  <r>
    <n v="16894"/>
    <x v="0"/>
    <x v="0"/>
    <d v="2003-10-05T00:00:00"/>
    <x v="13"/>
    <s v="LEVETIRACETAM "/>
    <x v="24"/>
  </r>
  <r>
    <n v="17699"/>
    <x v="1"/>
    <x v="0"/>
    <d v="2004-09-19T00:00:00"/>
    <x v="13"/>
    <s v="METHYLDOPA USP"/>
    <x v="25"/>
  </r>
  <r>
    <n v="17810"/>
    <x v="1"/>
    <x v="0"/>
    <d v="2004-11-07T00:00:00"/>
    <x v="13"/>
    <s v="LORATADINE USP"/>
    <x v="25"/>
  </r>
  <r>
    <n v="17846"/>
    <x v="0"/>
    <x v="0"/>
    <d v="2004-11-20T00:00:00"/>
    <x v="13"/>
    <s v="CARBIDOPA USP "/>
    <x v="25"/>
  </r>
  <r>
    <n v="17874"/>
    <x v="0"/>
    <x v="0"/>
    <d v="2004-12-03T00:00:00"/>
    <x v="13"/>
    <s v="LEVODOPA USP"/>
    <x v="25"/>
  </r>
  <r>
    <n v="18066"/>
    <x v="0"/>
    <x v="0"/>
    <d v="2005-02-06T00:00:00"/>
    <x v="13"/>
    <s v="IOPAMIDOL USP "/>
    <x v="26"/>
  </r>
  <r>
    <n v="18306"/>
    <x v="0"/>
    <x v="0"/>
    <d v="2005-04-24T00:00:00"/>
    <x v="13"/>
    <s v="BUPROPION HYDROCHLORIDE USP"/>
    <x v="26"/>
  </r>
  <r>
    <n v="18481"/>
    <x v="0"/>
    <x v="0"/>
    <d v="2005-07-05T00:00:00"/>
    <x v="13"/>
    <s v="NIACIN USP"/>
    <x v="26"/>
  </r>
  <r>
    <n v="18523"/>
    <x v="1"/>
    <x v="0"/>
    <d v="2005-07-17T00:00:00"/>
    <x v="13"/>
    <s v="VERAPAMIL HYDROCHLORIDE USP"/>
    <x v="26"/>
  </r>
  <r>
    <n v="18806"/>
    <x v="0"/>
    <x v="0"/>
    <d v="2005-09-25T00:00:00"/>
    <x v="13"/>
    <s v="FOSPHENYTOIN SODIUM USP"/>
    <x v="26"/>
  </r>
  <r>
    <n v="18807"/>
    <x v="1"/>
    <x v="0"/>
    <d v="2005-09-25T00:00:00"/>
    <x v="13"/>
    <s v="RISEDRONATE SODIUM"/>
    <x v="26"/>
  </r>
  <r>
    <n v="18808"/>
    <x v="0"/>
    <x v="0"/>
    <d v="2005-09-25T00:00:00"/>
    <x v="13"/>
    <s v="ZOLPIDEM TARTRATE USP"/>
    <x v="26"/>
  </r>
  <r>
    <n v="18971"/>
    <x v="0"/>
    <x v="0"/>
    <d v="2005-11-25T00:00:00"/>
    <x v="13"/>
    <s v="TAMSULOSIN HYDROCHLORIDE"/>
    <x v="26"/>
  </r>
  <r>
    <n v="19000"/>
    <x v="0"/>
    <x v="0"/>
    <d v="2005-12-04T00:00:00"/>
    <x v="13"/>
    <s v="GABAPENTIN  USP"/>
    <x v="26"/>
  </r>
  <r>
    <n v="19441"/>
    <x v="1"/>
    <x v="0"/>
    <d v="2006-05-17T00:00:00"/>
    <x v="13"/>
    <s v="DESLORATADINE"/>
    <x v="27"/>
  </r>
  <r>
    <n v="19729"/>
    <x v="1"/>
    <x v="0"/>
    <d v="2006-09-04T00:00:00"/>
    <x v="13"/>
    <s v="SIBUTRAMINE HYDROCHLORIDE MONOHYDRATE"/>
    <x v="27"/>
  </r>
  <r>
    <n v="20124"/>
    <x v="1"/>
    <x v="0"/>
    <d v="2007-01-07T00:00:00"/>
    <x v="13"/>
    <s v="TPE ALCOHOL"/>
    <x v="28"/>
  </r>
  <r>
    <n v="20686"/>
    <x v="0"/>
    <x v="0"/>
    <d v="2007-07-15T00:00:00"/>
    <x v="13"/>
    <s v="BOC COR SUCCINATE (INTERMEDIATE)"/>
    <x v="28"/>
  </r>
  <r>
    <n v="20945"/>
    <x v="1"/>
    <x v="0"/>
    <d v="2007-10-15T00:00:00"/>
    <x v="13"/>
    <s v="TRIPEPTIDE, DRUG INTERMEDIATE"/>
    <x v="28"/>
  </r>
  <r>
    <n v="20983"/>
    <x v="0"/>
    <x v="0"/>
    <d v="2007-10-25T00:00:00"/>
    <x v="13"/>
    <s v="QUETIAPINE FUMARATE"/>
    <x v="28"/>
  </r>
  <r>
    <n v="21068"/>
    <x v="0"/>
    <x v="0"/>
    <d v="2007-11-25T00:00:00"/>
    <x v="13"/>
    <s v="Topiramate"/>
    <x v="28"/>
  </r>
  <r>
    <n v="21579"/>
    <x v="1"/>
    <x v="0"/>
    <d v="2008-04-29T00:00:00"/>
    <x v="13"/>
    <s v="VIGABATRIN"/>
    <x v="0"/>
  </r>
  <r>
    <n v="22065"/>
    <x v="0"/>
    <x v="0"/>
    <d v="2008-10-05T00:00:00"/>
    <x v="13"/>
    <s v="KETOENAMINE"/>
    <x v="0"/>
  </r>
  <r>
    <n v="22469"/>
    <x v="0"/>
    <x v="0"/>
    <d v="2009-01-28T00:00:00"/>
    <x v="13"/>
    <s v="DEXTROMETHORPHAN BASE USP"/>
    <x v="1"/>
  </r>
  <r>
    <n v="22470"/>
    <x v="0"/>
    <x v="0"/>
    <d v="2009-01-28T00:00:00"/>
    <x v="13"/>
    <s v="VENLAFAXINE HCL "/>
    <x v="1"/>
  </r>
  <r>
    <n v="23624"/>
    <x v="0"/>
    <x v="0"/>
    <d v="2010-03-10T00:00:00"/>
    <x v="13"/>
    <s v="SUMATRIPTAN SUCCINATE AND SUMATRIPTAN"/>
    <x v="2"/>
  </r>
  <r>
    <n v="23990"/>
    <x v="0"/>
    <x v="0"/>
    <d v="2010-07-23T00:00:00"/>
    <x v="13"/>
    <s v="2-4-WING A ESTER"/>
    <x v="2"/>
  </r>
  <r>
    <n v="24183"/>
    <x v="0"/>
    <x v="0"/>
    <d v="2010-09-15T00:00:00"/>
    <x v="13"/>
    <s v="TRITYL LOSARTAN"/>
    <x v="2"/>
  </r>
  <r>
    <n v="24797"/>
    <x v="0"/>
    <x v="0"/>
    <d v="2011-03-29T00:00:00"/>
    <x v="13"/>
    <s v="VALSARTAN USP"/>
    <x v="29"/>
  </r>
  <r>
    <n v="26028"/>
    <x v="0"/>
    <x v="0"/>
    <d v="2012-05-05T00:00:00"/>
    <x v="13"/>
    <s v="TELMISARTAN, USP"/>
    <x v="3"/>
  </r>
  <r>
    <n v="26418"/>
    <x v="0"/>
    <x v="0"/>
    <d v="2012-09-11T00:00:00"/>
    <x v="13"/>
    <s v="IRBESARTAN USP "/>
    <x v="3"/>
  </r>
  <r>
    <n v="27950"/>
    <x v="0"/>
    <x v="0"/>
    <d v="2014-01-28T00:00:00"/>
    <x v="13"/>
    <s v="OLMESARTAN MEDOXOMIL USP "/>
    <x v="5"/>
  </r>
  <r>
    <n v="28936"/>
    <x v="0"/>
    <x v="0"/>
    <d v="2014-12-20T00:00:00"/>
    <x v="13"/>
    <s v="VALACYCLOVIR HYDROCHLORIDE USP (HYDROUS FORM)"/>
    <x v="5"/>
  </r>
  <r>
    <n v="29998"/>
    <x v="0"/>
    <x v="0"/>
    <d v="2015-11-06T00:00:00"/>
    <x v="13"/>
    <s v="MESALAMINE USP"/>
    <x v="6"/>
  </r>
  <r>
    <n v="30185"/>
    <x v="0"/>
    <x v="0"/>
    <d v="2016-01-08T00:00:00"/>
    <x v="13"/>
    <s v="LEVETIRACETAM (PROCESS B)"/>
    <x v="7"/>
  </r>
  <r>
    <n v="30790"/>
    <x v="0"/>
    <x v="0"/>
    <d v="2016-08-01T00:00:00"/>
    <x v="13"/>
    <s v="PREGABALIN (ALTERNATIVE PROCESS)"/>
    <x v="7"/>
  </r>
  <r>
    <n v="31953"/>
    <x v="0"/>
    <x v="0"/>
    <d v="2017-07-29T00:00:00"/>
    <x v="13"/>
    <s v="VIGABATRIN USP"/>
    <x v="8"/>
  </r>
  <r>
    <n v="7825"/>
    <x v="1"/>
    <x v="0"/>
    <d v="1988-11-21T00:00:00"/>
    <x v="14"/>
    <s v="FACILITY LOCATED IN ANDRHA PRADESH, INDIA"/>
    <x v="35"/>
  </r>
  <r>
    <n v="11992"/>
    <x v="1"/>
    <x v="0"/>
    <d v="1996-06-07T00:00:00"/>
    <x v="14"/>
    <s v="FLUOXETINE HYDROCHLORIDE"/>
    <x v="17"/>
  </r>
  <r>
    <n v="12891"/>
    <x v="1"/>
    <x v="0"/>
    <d v="1998-03-06T00:00:00"/>
    <x v="14"/>
    <s v="NAPROXEN, USP"/>
    <x v="19"/>
  </r>
  <r>
    <n v="12892"/>
    <x v="1"/>
    <x v="0"/>
    <d v="1998-03-06T00:00:00"/>
    <x v="14"/>
    <s v="NAPROXEN SODIUM, USP"/>
    <x v="19"/>
  </r>
  <r>
    <n v="13130"/>
    <x v="1"/>
    <x v="0"/>
    <d v="1998-08-12T00:00:00"/>
    <x v="14"/>
    <s v="DILTIAZEM HYDROCHLORIDE, USP"/>
    <x v="19"/>
  </r>
  <r>
    <n v="16930"/>
    <x v="0"/>
    <x v="0"/>
    <d v="2003-10-23T00:00:00"/>
    <x v="14"/>
    <s v="SUMATRIPTAN SUCCINATE"/>
    <x v="24"/>
  </r>
  <r>
    <n v="17175"/>
    <x v="1"/>
    <x v="0"/>
    <d v="2004-01-23T00:00:00"/>
    <x v="14"/>
    <s v="ECT-12003 (S-CITALOPRAM OXALATE) "/>
    <x v="25"/>
  </r>
  <r>
    <n v="17185"/>
    <x v="0"/>
    <x v="0"/>
    <d v="2004-02-04T00:00:00"/>
    <x v="14"/>
    <s v="CITALOPRAM HYDROBROMIDE "/>
    <x v="25"/>
  </r>
  <r>
    <n v="18180"/>
    <x v="0"/>
    <x v="0"/>
    <d v="2005-02-25T00:00:00"/>
    <x v="14"/>
    <s v="ONDANSETRON HYDROCHLORIDE"/>
    <x v="26"/>
  </r>
  <r>
    <n v="18388"/>
    <x v="0"/>
    <x v="0"/>
    <d v="2005-06-03T00:00:00"/>
    <x v="14"/>
    <s v="LETROZOLE"/>
    <x v="26"/>
  </r>
  <r>
    <n v="18392"/>
    <x v="1"/>
    <x v="0"/>
    <d v="2005-06-03T00:00:00"/>
    <x v="14"/>
    <s v="TAMSULOSIN HYDROCHLORIDE"/>
    <x v="26"/>
  </r>
  <r>
    <n v="18394"/>
    <x v="0"/>
    <x v="0"/>
    <d v="2005-06-03T00:00:00"/>
    <x v="14"/>
    <s v="SALMETEROL XINAFOATE"/>
    <x v="26"/>
  </r>
  <r>
    <n v="19212"/>
    <x v="1"/>
    <x v="0"/>
    <d v="2006-03-03T00:00:00"/>
    <x v="14"/>
    <s v="SUMATRIPTAN "/>
    <x v="27"/>
  </r>
  <r>
    <n v="19215"/>
    <x v="0"/>
    <x v="0"/>
    <d v="2006-03-03T00:00:00"/>
    <x v="14"/>
    <s v="GRANISETRON HYDROCHLORIDE "/>
    <x v="27"/>
  </r>
  <r>
    <n v="19523"/>
    <x v="0"/>
    <x v="0"/>
    <d v="2006-06-15T00:00:00"/>
    <x v="14"/>
    <s v="ZOLEDRONIC ACID"/>
    <x v="27"/>
  </r>
  <r>
    <n v="19687"/>
    <x v="0"/>
    <x v="0"/>
    <d v="2006-08-11T00:00:00"/>
    <x v="14"/>
    <s v="ANASTROZOLE"/>
    <x v="27"/>
  </r>
  <r>
    <n v="20410"/>
    <x v="0"/>
    <x v="0"/>
    <d v="2007-04-05T00:00:00"/>
    <x v="14"/>
    <s v="IMATINIB MESYLATE (ALPHA 2-FORM)"/>
    <x v="28"/>
  </r>
  <r>
    <n v="20411"/>
    <x v="0"/>
    <x v="0"/>
    <d v="2007-04-05T00:00:00"/>
    <x v="14"/>
    <s v="IBANDRONATE SODIUM MONOHYDRATE"/>
    <x v="28"/>
  </r>
  <r>
    <n v="20675"/>
    <x v="0"/>
    <x v="0"/>
    <d v="2007-07-12T00:00:00"/>
    <x v="14"/>
    <s v="ONDANSETRON HYDROCHLORIDE (INJECTABLE GRADE)"/>
    <x v="28"/>
  </r>
  <r>
    <n v="20678"/>
    <x v="0"/>
    <x v="0"/>
    <d v="2007-07-13T00:00:00"/>
    <x v="14"/>
    <s v="GRANISETRON HYDROCHLORIDE (INJECTABLE GRADE)"/>
    <x v="28"/>
  </r>
  <r>
    <n v="20781"/>
    <x v="0"/>
    <x v="0"/>
    <d v="2007-08-21T00:00:00"/>
    <x v="14"/>
    <s v="RIZATRIPTAN BENZOATE"/>
    <x v="28"/>
  </r>
  <r>
    <n v="20894"/>
    <x v="0"/>
    <x v="0"/>
    <d v="2007-10-01T00:00:00"/>
    <x v="14"/>
    <s v="SUMATRIPTAN SUCCINATE (INJECTABLE GRADE)"/>
    <x v="28"/>
  </r>
  <r>
    <n v="21164"/>
    <x v="1"/>
    <x v="0"/>
    <d v="2007-12-17T00:00:00"/>
    <x v="14"/>
    <s v="Tolterodine Tartrate"/>
    <x v="28"/>
  </r>
  <r>
    <n v="21308"/>
    <x v="0"/>
    <x v="0"/>
    <d v="2008-02-05T00:00:00"/>
    <x v="14"/>
    <s v="ZOLMITRIPTAN "/>
    <x v="0"/>
  </r>
  <r>
    <n v="21310"/>
    <x v="0"/>
    <x v="0"/>
    <d v="2008-02-05T00:00:00"/>
    <x v="14"/>
    <s v="OMEPRAZOLE"/>
    <x v="0"/>
  </r>
  <r>
    <n v="21595"/>
    <x v="1"/>
    <x v="0"/>
    <d v="2008-05-07T00:00:00"/>
    <x v="14"/>
    <s v="PANTOPRAZOLE SODIUM SESQUIHYDRATE"/>
    <x v="0"/>
  </r>
  <r>
    <n v="21786"/>
    <x v="0"/>
    <x v="0"/>
    <d v="2008-07-11T00:00:00"/>
    <x v="14"/>
    <s v="ERLOTINIB HYDROCHLORIDE"/>
    <x v="0"/>
  </r>
  <r>
    <n v="22050"/>
    <x v="0"/>
    <x v="0"/>
    <d v="2008-10-02T00:00:00"/>
    <x v="14"/>
    <s v="LANTHANUM CARBONATE DIHYDRATE"/>
    <x v="0"/>
  </r>
  <r>
    <n v="22576"/>
    <x v="0"/>
    <x v="0"/>
    <d v="2009-02-26T00:00:00"/>
    <x v="14"/>
    <s v="TRIHEXYPHENIDYL HYDROCHLORIDE"/>
    <x v="1"/>
  </r>
  <r>
    <n v="22763"/>
    <x v="0"/>
    <x v="0"/>
    <d v="2009-05-08T00:00:00"/>
    <x v="14"/>
    <s v="RIZATRIPTAN BENZOATE (ROUTE - 2; PRODUCT CODE: RTB)"/>
    <x v="1"/>
  </r>
  <r>
    <n v="22812"/>
    <x v="0"/>
    <x v="0"/>
    <d v="2009-05-29T00:00:00"/>
    <x v="14"/>
    <s v="LETROZOLE (LER)"/>
    <x v="1"/>
  </r>
  <r>
    <n v="23523"/>
    <x v="0"/>
    <x v="0"/>
    <d v="2010-02-12T00:00:00"/>
    <x v="14"/>
    <s v="LANSOPRAZOLE"/>
    <x v="2"/>
  </r>
  <r>
    <n v="24578"/>
    <x v="1"/>
    <x v="0"/>
    <d v="2011-03-10T00:00:00"/>
    <x v="14"/>
    <s v="SORAFENIB TOSYLATE"/>
    <x v="29"/>
  </r>
  <r>
    <n v="24824"/>
    <x v="0"/>
    <x v="0"/>
    <d v="2011-05-31T00:00:00"/>
    <x v="14"/>
    <s v="IBANDRONATE SODIUM MONOHYDRATE (INJECTABLE GRADE)"/>
    <x v="29"/>
  </r>
  <r>
    <n v="26547"/>
    <x v="0"/>
    <x v="0"/>
    <d v="2012-12-06T00:00:00"/>
    <x v="14"/>
    <s v="BORTEZOMIB"/>
    <x v="3"/>
  </r>
  <r>
    <n v="26693"/>
    <x v="0"/>
    <x v="0"/>
    <d v="2012-12-21T00:00:00"/>
    <x v="14"/>
    <s v="SORAFENIB TOSYLATE"/>
    <x v="3"/>
  </r>
  <r>
    <n v="26704"/>
    <x v="0"/>
    <x v="0"/>
    <d v="2012-12-18T00:00:00"/>
    <x v="14"/>
    <s v="BENDAMUSTINE HYDROCHLORIDE"/>
    <x v="3"/>
  </r>
  <r>
    <n v="29696"/>
    <x v="0"/>
    <x v="0"/>
    <d v="2015-09-30T00:00:00"/>
    <x v="14"/>
    <s v="EVEROLIMUS  "/>
    <x v="6"/>
  </r>
  <r>
    <n v="30506"/>
    <x v="0"/>
    <x v="0"/>
    <d v="2016-04-29T00:00:00"/>
    <x v="14"/>
    <s v="TERIFLUNOMIDE "/>
    <x v="7"/>
  </r>
  <r>
    <n v="30845"/>
    <x v="0"/>
    <x v="0"/>
    <d v="2016-09-30T00:00:00"/>
    <x v="14"/>
    <s v="APIXABAN"/>
    <x v="7"/>
  </r>
  <r>
    <n v="31004"/>
    <x v="1"/>
    <x v="0"/>
    <d v="2016-10-03T00:00:00"/>
    <x v="14"/>
    <s v="DIMETHYL FUMARATE   "/>
    <x v="7"/>
  </r>
  <r>
    <n v="31103"/>
    <x v="0"/>
    <x v="0"/>
    <d v="2016-11-10T00:00:00"/>
    <x v="14"/>
    <s v="POMALIDOMIDE  "/>
    <x v="7"/>
  </r>
  <r>
    <n v="31104"/>
    <x v="0"/>
    <x v="0"/>
    <d v="2017-05-05T00:00:00"/>
    <x v="14"/>
    <s v="THIOTEPA"/>
    <x v="8"/>
  </r>
  <r>
    <n v="32409"/>
    <x v="0"/>
    <x v="0"/>
    <d v="2018-07-24T00:00:00"/>
    <x v="14"/>
    <s v="GEFITINIB"/>
    <x v="9"/>
  </r>
  <r>
    <n v="32937"/>
    <x v="0"/>
    <x v="0"/>
    <d v="2018-08-17T00:00:00"/>
    <x v="14"/>
    <s v="IBRUTINIB (IBN)"/>
    <x v="9"/>
  </r>
  <r>
    <n v="33067"/>
    <x v="0"/>
    <x v="0"/>
    <d v="2019-02-20T00:00:00"/>
    <x v="14"/>
    <s v="CHLOROQUINE PHOSPHATE"/>
    <x v="10"/>
  </r>
  <r>
    <n v="33921"/>
    <x v="0"/>
    <x v="0"/>
    <d v="2019-07-08T00:00:00"/>
    <x v="14"/>
    <s v="SUGAMMADEX SODIUM "/>
    <x v="10"/>
  </r>
  <r>
    <n v="33925"/>
    <x v="0"/>
    <x v="0"/>
    <d v="2019-08-08T00:00:00"/>
    <x v="14"/>
    <s v="TRIFLURIDINE"/>
    <x v="10"/>
  </r>
  <r>
    <n v="33926"/>
    <x v="0"/>
    <x v="0"/>
    <d v="2019-08-08T00:00:00"/>
    <x v="14"/>
    <s v="TIPIRACIL HYDROCHLORIDE "/>
    <x v="10"/>
  </r>
  <r>
    <n v="34547"/>
    <x v="0"/>
    <x v="0"/>
    <d v="2020-03-03T00:00:00"/>
    <x v="14"/>
    <s v="CARMUSTINE "/>
    <x v="1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091443C-D3D0-4047-B7B8-7C4DBDEFE468}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:AM20" firstHeaderRow="1" firstDataRow="2" firstDataCol="1" rowPageCount="2" colPageCount="1"/>
  <pivotFields count="7">
    <pivotField numFmtId="49" showAll="0"/>
    <pivotField axis="axisPage" showAll="0">
      <items count="3">
        <item x="0"/>
        <item x="1"/>
        <item t="default"/>
      </items>
    </pivotField>
    <pivotField axis="axisPage" showAll="0">
      <items count="4">
        <item x="0"/>
        <item x="2"/>
        <item x="1"/>
        <item t="default"/>
      </items>
    </pivotField>
    <pivotField numFmtId="164" showAll="0"/>
    <pivotField axis="axisRow" showAll="0">
      <items count="16">
        <item x="2"/>
        <item x="3"/>
        <item x="5"/>
        <item x="6"/>
        <item x="1"/>
        <item x="8"/>
        <item x="0"/>
        <item x="4"/>
        <item x="7"/>
        <item x="9"/>
        <item x="10"/>
        <item x="11"/>
        <item x="12"/>
        <item x="13"/>
        <item x="14"/>
        <item t="default"/>
      </items>
    </pivotField>
    <pivotField dataField="1" showAll="0"/>
    <pivotField axis="axisCol" showAll="0">
      <items count="43">
        <item x="12"/>
        <item x="13"/>
        <item x="14"/>
        <item x="31"/>
        <item x="32"/>
        <item x="33"/>
        <item x="34"/>
        <item x="15"/>
        <item x="35"/>
        <item x="36"/>
        <item x="37"/>
        <item x="38"/>
        <item x="30"/>
        <item x="39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0"/>
        <item x="1"/>
        <item x="2"/>
        <item x="29"/>
        <item x="3"/>
        <item x="4"/>
        <item x="5"/>
        <item x="6"/>
        <item x="7"/>
        <item x="8"/>
        <item x="9"/>
        <item x="10"/>
        <item x="11"/>
        <item x="40"/>
        <item x="41"/>
        <item t="default"/>
      </items>
    </pivotField>
  </pivotFields>
  <rowFields count="1">
    <field x="4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1"/>
    </i>
    <i>
      <x v="12"/>
    </i>
    <i>
      <x v="13"/>
    </i>
    <i>
      <x v="14"/>
    </i>
    <i t="grand">
      <x/>
    </i>
  </rowItems>
  <colFields count="1">
    <field x="6"/>
  </colFields>
  <colItems count="38">
    <i>
      <x/>
    </i>
    <i>
      <x v="1"/>
    </i>
    <i>
      <x v="2"/>
    </i>
    <i>
      <x v="4"/>
    </i>
    <i>
      <x v="6"/>
    </i>
    <i>
      <x v="7"/>
    </i>
    <i>
      <x v="8"/>
    </i>
    <i>
      <x v="9"/>
    </i>
    <i>
      <x v="10"/>
    </i>
    <i>
      <x v="11"/>
    </i>
    <i>
      <x v="12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 t="grand">
      <x/>
    </i>
  </colItems>
  <pageFields count="2">
    <pageField fld="2" item="0" hier="-1"/>
    <pageField fld="1" item="0" hier="-1"/>
  </pageFields>
  <dataFields count="1">
    <dataField name="Count of SUBJECT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hikma.com/newsroom/article-i3690-hikma-launches-cisplatin-injection/" TargetMode="External"/><Relationship Id="rId3" Type="http://schemas.openxmlformats.org/officeDocument/2006/relationships/hyperlink" Target="https://www.drreddys.com/media/904266/press-release_imatinib-mesylate.pdf" TargetMode="External"/><Relationship Id="rId7" Type="http://schemas.openxmlformats.org/officeDocument/2006/relationships/hyperlink" Target="https://www.annualreports.com/HostedData/AnnualReports/PDF/NYSE_SNY_2019.pdf" TargetMode="External"/><Relationship Id="rId2" Type="http://schemas.openxmlformats.org/officeDocument/2006/relationships/hyperlink" Target="https://www.pharmacytimes.com/news/mylan-launches-erlotinib-hydrochloride-tablets-for-metastatic-nsclc-pancreatic-cancer" TargetMode="External"/><Relationship Id="rId1" Type="http://schemas.openxmlformats.org/officeDocument/2006/relationships/hyperlink" Target="https://www.indiainfoline.com/article/news-top-story/shilpa-medicare-gets-usfda-nod-for-erlotinib-tablets-stock-rises-2-119110600497_1.html" TargetMode="External"/><Relationship Id="rId6" Type="http://schemas.openxmlformats.org/officeDocument/2006/relationships/hyperlink" Target="https://www.drreddys.com/media/press-releases/jul28_2011.html" TargetMode="External"/><Relationship Id="rId11" Type="http://schemas.openxmlformats.org/officeDocument/2006/relationships/comments" Target="../comments1.xml"/><Relationship Id="rId5" Type="http://schemas.openxmlformats.org/officeDocument/2006/relationships/hyperlink" Target="https://apnews.com/8e49b12fb2804ba68e9b93a2f1c0c5e3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https://economictimes.indiatimes.com/markets/stocks/news/shilpa-medicare-gets-usfda-nod-for-cancer-drug/articleshow/69371582.cms" TargetMode="External"/><Relationship Id="rId9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economictimes.indiatimes.com/industry/healthcare/biotech/pharmaceuticals/glenmark-pharma-gets-usfda-nod-for-diabetes-management-drug/articleshow/72235821.cms?from=mdr" TargetMode="External"/><Relationship Id="rId13" Type="http://schemas.openxmlformats.org/officeDocument/2006/relationships/hyperlink" Target="https://www.novartis.com/sites/www.novartis.com/files/q2-2020-investor-presentation.pdf" TargetMode="External"/><Relationship Id="rId3" Type="http://schemas.openxmlformats.org/officeDocument/2006/relationships/hyperlink" Target="https://www.expresspharma.in/drug-approvals/lupin-gets-tentative-approval-from-us-fda-for-empagliflozin-tablets/" TargetMode="External"/><Relationship Id="rId7" Type="http://schemas.openxmlformats.org/officeDocument/2006/relationships/hyperlink" Target="https://johnsonandjohnson.gcs-web.com/static-files/131c3c9f-7165-4e11-a635-67981eeb1200" TargetMode="External"/><Relationship Id="rId12" Type="http://schemas.openxmlformats.org/officeDocument/2006/relationships/hyperlink" Target="https://www.biospace.com/article/releases/hi-tech-pharmacall-receives-tentative-approval-for-brimonidine-tartrate-with-timolol-maleate-ophthalmic-solution-/" TargetMode="External"/><Relationship Id="rId2" Type="http://schemas.openxmlformats.org/officeDocument/2006/relationships/hyperlink" Target="https://www.livemint.com/companies/news/lupin-gets-usfda-nod-to-market-its-cholesterol-lowering-drug-atorvastatin-1551966152619.html" TargetMode="External"/><Relationship Id="rId16" Type="http://schemas.openxmlformats.org/officeDocument/2006/relationships/comments" Target="../comments2.xml"/><Relationship Id="rId1" Type="http://schemas.openxmlformats.org/officeDocument/2006/relationships/hyperlink" Target="https://health.economictimes.indiatimes.com/news/pharma/alembic-pharma-gets-usfda-nod-for-oseltamivir-phosphate-capsules/69938391" TargetMode="External"/><Relationship Id="rId6" Type="http://schemas.openxmlformats.org/officeDocument/2006/relationships/hyperlink" Target="https://www.cipla.com/press-releases-statements/invagen-cipla-subsidiary-receives-final-approval-generic-version-pfizers" TargetMode="External"/><Relationship Id="rId11" Type="http://schemas.openxmlformats.org/officeDocument/2006/relationships/hyperlink" Target="https://www.moneycontrol.com/news/business/companies/sun-pharma-gets-usfda-nod-for-specialty-eye-drug-xelpros-2949461.html" TargetMode="External"/><Relationship Id="rId5" Type="http://schemas.openxmlformats.org/officeDocument/2006/relationships/hyperlink" Target="https://www.lupin.com/US/lupin-receives-fda-approval-for-generic-hydroxychloroquine-sulfate-tablets-usp-200-mg.htm" TargetMode="External"/><Relationship Id="rId15" Type="http://schemas.openxmlformats.org/officeDocument/2006/relationships/vmlDrawing" Target="../drawings/vmlDrawing2.vml"/><Relationship Id="rId10" Type="http://schemas.openxmlformats.org/officeDocument/2006/relationships/hyperlink" Target="https://www.chaindrugreview.com/aurobindo-gets-fda-approval-for-montelukast-sodium-oral-granules/" TargetMode="External"/><Relationship Id="rId4" Type="http://schemas.openxmlformats.org/officeDocument/2006/relationships/hyperlink" Target="http://www.pharmabiz.com/NewsDetails.aspx?aid=120934&amp;sid=2" TargetMode="External"/><Relationship Id="rId9" Type="http://schemas.openxmlformats.org/officeDocument/2006/relationships/hyperlink" Target="https://www.indiainfoline.com/article/news-top-story/alembic-pharma-gets-approval-for-bimatoprost-ophthalmic-solution-119041500033_1.html" TargetMode="External"/><Relationship Id="rId14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sk.com/media/6064/q2-2020-results-announcement.pdf" TargetMode="External"/><Relationship Id="rId13" Type="http://schemas.openxmlformats.org/officeDocument/2006/relationships/hyperlink" Target="https://www.sec.gov/Archives/edgar/data/882095/000088209517000006/a2016form10-k.htm" TargetMode="External"/><Relationship Id="rId18" Type="http://schemas.openxmlformats.org/officeDocument/2006/relationships/hyperlink" Target="https://www.gsk.com/media/6064/q2-2020-results-announcement.pdf" TargetMode="External"/><Relationship Id="rId3" Type="http://schemas.openxmlformats.org/officeDocument/2006/relationships/hyperlink" Target="http://investors.gilead.com/static-files/af4599eb-4fb8-4cf7-96a1-38caf477e9b4" TargetMode="External"/><Relationship Id="rId21" Type="http://schemas.openxmlformats.org/officeDocument/2006/relationships/hyperlink" Target="https://www.fiercepharma.com/special-report/biktarvy-top-10-drugs-by-sales-increase-2020" TargetMode="External"/><Relationship Id="rId7" Type="http://schemas.openxmlformats.org/officeDocument/2006/relationships/hyperlink" Target="https://www.gsk.com/media/6064/q2-2020-results-announcement.pdf" TargetMode="External"/><Relationship Id="rId12" Type="http://schemas.openxmlformats.org/officeDocument/2006/relationships/hyperlink" Target="https://www.gilead.com/news-and-press/press-room/press-releases/2020/4/gilead-sciences-announces-first-quarter-2020-financial-results" TargetMode="External"/><Relationship Id="rId17" Type="http://schemas.openxmlformats.org/officeDocument/2006/relationships/hyperlink" Target="https://www.gsk.com/media/6064/q2-2020-results-announcement.pdf" TargetMode="External"/><Relationship Id="rId2" Type="http://schemas.openxmlformats.org/officeDocument/2006/relationships/hyperlink" Target="https://www.fiercepharma.com/marketing/gilead-s-converting-truvada-prep-users-to-descovy-faster-than-expected-analyst" TargetMode="External"/><Relationship Id="rId16" Type="http://schemas.openxmlformats.org/officeDocument/2006/relationships/hyperlink" Target="https://www.gsk.com/media/6064/q2-2020-results-announcement.pdf" TargetMode="External"/><Relationship Id="rId20" Type="http://schemas.openxmlformats.org/officeDocument/2006/relationships/hyperlink" Target="https://www.globaldata.com/merck-co-can-expect-strong-sales-doravirine-based-drugs-double-approval-not-blockbuster-status-says-globaldata/" TargetMode="External"/><Relationship Id="rId1" Type="http://schemas.openxmlformats.org/officeDocument/2006/relationships/hyperlink" Target="http://www.koreabiomed.com/news/articleView.html?idxno=7831" TargetMode="External"/><Relationship Id="rId6" Type="http://schemas.openxmlformats.org/officeDocument/2006/relationships/hyperlink" Target="http://www.koreabiomed.com/news/articleView.html?idxno=7831" TargetMode="External"/><Relationship Id="rId11" Type="http://schemas.openxmlformats.org/officeDocument/2006/relationships/hyperlink" Target="https://www.gilead.com/news-and-press/press-room/press-releases/2019/2/gilead-sciences-announces-fourth-quarter-and-full-year-2018-financial-results" TargetMode="External"/><Relationship Id="rId5" Type="http://schemas.openxmlformats.org/officeDocument/2006/relationships/hyperlink" Target="https://www.fiercepharma.com/marketing/gilead-s-converting-truvada-prep-users-to-descovy-faster-than-expected-analyst" TargetMode="External"/><Relationship Id="rId15" Type="http://schemas.openxmlformats.org/officeDocument/2006/relationships/hyperlink" Target="https://www.globaldata.com/merck-co-can-expect-strong-sales-doravirine-based-drugs-double-approval-not-blockbuster-status-says-globaldata/" TargetMode="External"/><Relationship Id="rId23" Type="http://schemas.openxmlformats.org/officeDocument/2006/relationships/comments" Target="../comments3.xml"/><Relationship Id="rId10" Type="http://schemas.openxmlformats.org/officeDocument/2006/relationships/hyperlink" Target="https://drugstorenews.com/news/rising-pharmaceuticals-launches-generic-sustiva" TargetMode="External"/><Relationship Id="rId19" Type="http://schemas.openxmlformats.org/officeDocument/2006/relationships/hyperlink" Target="https://www.annualreports.com/HostedData/AnnualReports/PDF/NYSE_JNJ_2019.pdf" TargetMode="External"/><Relationship Id="rId4" Type="http://schemas.openxmlformats.org/officeDocument/2006/relationships/hyperlink" Target="https://patents.google.com/patent/WO2017037608A1/en" TargetMode="External"/><Relationship Id="rId9" Type="http://schemas.openxmlformats.org/officeDocument/2006/relationships/hyperlink" Target="https://www.fiercepharma.com/special-report/atripla-top-losses-exclusivity-2020" TargetMode="External"/><Relationship Id="rId14" Type="http://schemas.openxmlformats.org/officeDocument/2006/relationships/hyperlink" Target="https://www.bloomberg.com/press-releases/2020-02-04/gilead-sciences-announces-fourth-quarter-and-full-year-2019-financial-results" TargetMode="External"/><Relationship Id="rId22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73440-E925-4D46-B616-13C91C6CDA5A}">
  <sheetPr filterMode="1"/>
  <dimension ref="A2:I1559"/>
  <sheetViews>
    <sheetView workbookViewId="0">
      <selection activeCell="A13" sqref="A13"/>
    </sheetView>
  </sheetViews>
  <sheetFormatPr defaultRowHeight="14.5" x14ac:dyDescent="0.35"/>
  <cols>
    <col min="4" max="4" width="9" bestFit="1" customWidth="1"/>
    <col min="6" max="6" width="37.36328125" customWidth="1"/>
    <col min="7" max="7" width="17.6328125" customWidth="1"/>
  </cols>
  <sheetData>
    <row r="2" spans="1:9" ht="22" x14ac:dyDescent="0.35">
      <c r="A2" s="3" t="s">
        <v>54</v>
      </c>
      <c r="B2" s="3" t="s">
        <v>55</v>
      </c>
      <c r="C2" s="3" t="s">
        <v>56</v>
      </c>
      <c r="D2" s="3" t="s">
        <v>57</v>
      </c>
      <c r="E2" s="3" t="s">
        <v>58</v>
      </c>
      <c r="F2" s="3" t="s">
        <v>59</v>
      </c>
      <c r="G2" s="8" t="s">
        <v>891</v>
      </c>
      <c r="H2" s="8" t="s">
        <v>422</v>
      </c>
    </row>
    <row r="3" spans="1:9" ht="24" hidden="1" x14ac:dyDescent="0.35">
      <c r="A3" s="1">
        <v>21917</v>
      </c>
      <c r="B3" s="1" t="s">
        <v>0</v>
      </c>
      <c r="C3" s="1" t="s">
        <v>1</v>
      </c>
      <c r="D3" s="2">
        <v>39689</v>
      </c>
      <c r="E3" s="1" t="s">
        <v>2</v>
      </c>
      <c r="F3" s="1" t="s">
        <v>3</v>
      </c>
      <c r="G3">
        <f t="shared" ref="G3:G66" si="0">YEAR(D3)</f>
        <v>2008</v>
      </c>
      <c r="H3" s="9" t="s">
        <v>423</v>
      </c>
      <c r="I3" s="9"/>
    </row>
    <row r="4" spans="1:9" ht="24" hidden="1" x14ac:dyDescent="0.35">
      <c r="A4" s="1">
        <v>21918</v>
      </c>
      <c r="B4" s="1" t="s">
        <v>0</v>
      </c>
      <c r="C4" s="1" t="s">
        <v>1</v>
      </c>
      <c r="D4" s="2">
        <v>39689</v>
      </c>
      <c r="E4" s="1" t="s">
        <v>2</v>
      </c>
      <c r="F4" s="1" t="s">
        <v>4</v>
      </c>
      <c r="G4">
        <f t="shared" si="0"/>
        <v>2008</v>
      </c>
      <c r="H4" s="9" t="s">
        <v>423</v>
      </c>
      <c r="I4" s="9"/>
    </row>
    <row r="5" spans="1:9" ht="24" x14ac:dyDescent="0.35">
      <c r="A5" s="1">
        <v>21964</v>
      </c>
      <c r="B5" s="1" t="s">
        <v>0</v>
      </c>
      <c r="C5" s="1" t="s">
        <v>1</v>
      </c>
      <c r="D5" s="2">
        <v>39701</v>
      </c>
      <c r="E5" s="1" t="s">
        <v>2</v>
      </c>
      <c r="F5" s="1" t="s">
        <v>5</v>
      </c>
      <c r="G5">
        <f t="shared" si="0"/>
        <v>2008</v>
      </c>
      <c r="H5" s="9" t="s">
        <v>424</v>
      </c>
    </row>
    <row r="6" spans="1:9" ht="24" hidden="1" x14ac:dyDescent="0.35">
      <c r="A6" s="1">
        <v>22296</v>
      </c>
      <c r="B6" s="1" t="s">
        <v>0</v>
      </c>
      <c r="C6" s="1" t="s">
        <v>1</v>
      </c>
      <c r="D6" s="2">
        <v>39773</v>
      </c>
      <c r="E6" s="1" t="s">
        <v>2</v>
      </c>
      <c r="F6" s="1" t="s">
        <v>6</v>
      </c>
      <c r="G6">
        <f t="shared" si="0"/>
        <v>2008</v>
      </c>
      <c r="H6" s="10" t="s">
        <v>423</v>
      </c>
      <c r="I6" s="10"/>
    </row>
    <row r="7" spans="1:9" ht="24" hidden="1" x14ac:dyDescent="0.35">
      <c r="A7" s="1">
        <v>22387</v>
      </c>
      <c r="B7" s="1" t="s">
        <v>0</v>
      </c>
      <c r="C7" s="1" t="s">
        <v>1</v>
      </c>
      <c r="D7" s="2">
        <v>39804</v>
      </c>
      <c r="E7" s="1" t="s">
        <v>2</v>
      </c>
      <c r="F7" s="1" t="s">
        <v>7</v>
      </c>
      <c r="G7">
        <f t="shared" si="0"/>
        <v>2008</v>
      </c>
      <c r="H7" s="10" t="s">
        <v>423</v>
      </c>
      <c r="I7" s="10"/>
    </row>
    <row r="8" spans="1:9" ht="35.5" hidden="1" x14ac:dyDescent="0.35">
      <c r="A8" s="1">
        <v>22510</v>
      </c>
      <c r="B8" s="1" t="s">
        <v>0</v>
      </c>
      <c r="C8" s="1" t="s">
        <v>1</v>
      </c>
      <c r="D8" s="2">
        <v>39841</v>
      </c>
      <c r="E8" s="1" t="s">
        <v>2</v>
      </c>
      <c r="F8" s="1" t="s">
        <v>8</v>
      </c>
      <c r="G8">
        <f t="shared" si="0"/>
        <v>2009</v>
      </c>
      <c r="H8" s="10" t="s">
        <v>425</v>
      </c>
    </row>
    <row r="9" spans="1:9" ht="24" hidden="1" x14ac:dyDescent="0.35">
      <c r="A9" s="1">
        <v>22800</v>
      </c>
      <c r="B9" s="1" t="s">
        <v>0</v>
      </c>
      <c r="C9" s="1" t="s">
        <v>1</v>
      </c>
      <c r="D9" s="2">
        <v>39949</v>
      </c>
      <c r="E9" s="1" t="s">
        <v>2</v>
      </c>
      <c r="F9" s="1" t="s">
        <v>9</v>
      </c>
      <c r="G9">
        <f t="shared" si="0"/>
        <v>2009</v>
      </c>
      <c r="H9" s="10" t="s">
        <v>423</v>
      </c>
      <c r="I9" s="10"/>
    </row>
    <row r="10" spans="1:9" ht="24" hidden="1" x14ac:dyDescent="0.35">
      <c r="A10" s="1">
        <v>23138</v>
      </c>
      <c r="B10" s="1" t="s">
        <v>0</v>
      </c>
      <c r="C10" s="1" t="s">
        <v>1</v>
      </c>
      <c r="D10" s="2">
        <v>40080</v>
      </c>
      <c r="E10" s="1" t="s">
        <v>2</v>
      </c>
      <c r="F10" s="1" t="s">
        <v>10</v>
      </c>
      <c r="G10">
        <f t="shared" si="0"/>
        <v>2009</v>
      </c>
      <c r="H10" s="10" t="s">
        <v>423</v>
      </c>
      <c r="I10" s="10"/>
    </row>
    <row r="11" spans="1:9" ht="35.5" hidden="1" x14ac:dyDescent="0.35">
      <c r="A11" s="1">
        <v>23539</v>
      </c>
      <c r="B11" s="1" t="s">
        <v>0</v>
      </c>
      <c r="C11" s="1" t="s">
        <v>1</v>
      </c>
      <c r="D11" s="2">
        <v>40222</v>
      </c>
      <c r="E11" s="1" t="s">
        <v>2</v>
      </c>
      <c r="F11" s="1" t="s">
        <v>12</v>
      </c>
      <c r="G11">
        <f t="shared" si="0"/>
        <v>2010</v>
      </c>
      <c r="H11" s="10" t="s">
        <v>425</v>
      </c>
    </row>
    <row r="12" spans="1:9" ht="35.5" hidden="1" x14ac:dyDescent="0.35">
      <c r="A12" s="1">
        <v>23736</v>
      </c>
      <c r="B12" s="1" t="s">
        <v>0</v>
      </c>
      <c r="C12" s="1" t="s">
        <v>1</v>
      </c>
      <c r="D12" s="2">
        <v>40284</v>
      </c>
      <c r="E12" s="1" t="s">
        <v>2</v>
      </c>
      <c r="F12" s="1" t="s">
        <v>13</v>
      </c>
      <c r="G12">
        <f t="shared" si="0"/>
        <v>2010</v>
      </c>
      <c r="H12" s="10" t="s">
        <v>425</v>
      </c>
    </row>
    <row r="13" spans="1:9" ht="24" x14ac:dyDescent="0.35">
      <c r="A13" s="1">
        <v>23773</v>
      </c>
      <c r="B13" s="1" t="s">
        <v>0</v>
      </c>
      <c r="C13" s="1" t="s">
        <v>1</v>
      </c>
      <c r="D13" s="2">
        <v>40296</v>
      </c>
      <c r="E13" s="1" t="s">
        <v>2</v>
      </c>
      <c r="F13" s="1" t="s">
        <v>14</v>
      </c>
      <c r="G13">
        <f t="shared" si="0"/>
        <v>2010</v>
      </c>
      <c r="H13" s="10" t="s">
        <v>424</v>
      </c>
    </row>
    <row r="14" spans="1:9" ht="35.5" hidden="1" x14ac:dyDescent="0.35">
      <c r="A14" s="1">
        <v>25903</v>
      </c>
      <c r="B14" s="1" t="s">
        <v>0</v>
      </c>
      <c r="C14" s="1" t="s">
        <v>1</v>
      </c>
      <c r="D14" s="2">
        <v>40987</v>
      </c>
      <c r="E14" s="1" t="s">
        <v>2</v>
      </c>
      <c r="F14" s="1" t="s">
        <v>15</v>
      </c>
      <c r="G14">
        <f t="shared" si="0"/>
        <v>2012</v>
      </c>
      <c r="H14" s="10" t="s">
        <v>425</v>
      </c>
    </row>
    <row r="15" spans="1:9" ht="24" x14ac:dyDescent="0.35">
      <c r="A15" s="1">
        <v>26242</v>
      </c>
      <c r="B15" s="1" t="s">
        <v>0</v>
      </c>
      <c r="C15" s="1" t="s">
        <v>1</v>
      </c>
      <c r="D15" s="2">
        <v>41107</v>
      </c>
      <c r="E15" s="1" t="s">
        <v>2</v>
      </c>
      <c r="F15" s="1" t="s">
        <v>16</v>
      </c>
      <c r="G15">
        <f t="shared" si="0"/>
        <v>2012</v>
      </c>
      <c r="H15" s="10" t="s">
        <v>424</v>
      </c>
    </row>
    <row r="16" spans="1:9" ht="24" hidden="1" x14ac:dyDescent="0.35">
      <c r="A16" s="1">
        <v>26431</v>
      </c>
      <c r="B16" s="1" t="s">
        <v>0</v>
      </c>
      <c r="C16" s="1" t="s">
        <v>1</v>
      </c>
      <c r="D16" s="2">
        <v>41163</v>
      </c>
      <c r="E16" s="1" t="s">
        <v>2</v>
      </c>
      <c r="F16" s="1" t="s">
        <v>17</v>
      </c>
      <c r="G16">
        <f t="shared" si="0"/>
        <v>2012</v>
      </c>
      <c r="H16" s="10" t="s">
        <v>423</v>
      </c>
      <c r="I16" s="10"/>
    </row>
    <row r="17" spans="1:9" ht="24" hidden="1" x14ac:dyDescent="0.35">
      <c r="A17" s="1">
        <v>26595</v>
      </c>
      <c r="B17" s="1" t="s">
        <v>0</v>
      </c>
      <c r="C17" s="1" t="s">
        <v>1</v>
      </c>
      <c r="D17" s="2">
        <v>41212</v>
      </c>
      <c r="E17" s="1" t="s">
        <v>2</v>
      </c>
      <c r="F17" s="1" t="s">
        <v>18</v>
      </c>
      <c r="G17">
        <f t="shared" si="0"/>
        <v>2012</v>
      </c>
      <c r="H17" s="10" t="s">
        <v>423</v>
      </c>
      <c r="I17" s="10"/>
    </row>
    <row r="18" spans="1:9" ht="24" hidden="1" x14ac:dyDescent="0.35">
      <c r="A18" s="1">
        <v>26774</v>
      </c>
      <c r="B18" s="1" t="s">
        <v>0</v>
      </c>
      <c r="C18" s="1" t="s">
        <v>1</v>
      </c>
      <c r="D18" s="2">
        <v>41262</v>
      </c>
      <c r="E18" s="1" t="s">
        <v>2</v>
      </c>
      <c r="F18" s="1" t="s">
        <v>19</v>
      </c>
      <c r="G18">
        <f t="shared" si="0"/>
        <v>2012</v>
      </c>
      <c r="H18" s="10" t="s">
        <v>423</v>
      </c>
    </row>
    <row r="19" spans="1:9" ht="24" hidden="1" x14ac:dyDescent="0.35">
      <c r="A19" s="1">
        <v>26846</v>
      </c>
      <c r="B19" s="1" t="s">
        <v>0</v>
      </c>
      <c r="C19" s="1" t="s">
        <v>1</v>
      </c>
      <c r="D19" s="2">
        <v>41312</v>
      </c>
      <c r="E19" s="1" t="s">
        <v>2</v>
      </c>
      <c r="F19" s="1" t="s">
        <v>20</v>
      </c>
      <c r="G19">
        <f t="shared" si="0"/>
        <v>2013</v>
      </c>
      <c r="H19" s="10" t="s">
        <v>423</v>
      </c>
    </row>
    <row r="20" spans="1:9" ht="24" x14ac:dyDescent="0.35">
      <c r="A20" s="1">
        <v>27087</v>
      </c>
      <c r="B20" s="1" t="s">
        <v>0</v>
      </c>
      <c r="C20" s="1" t="s">
        <v>1</v>
      </c>
      <c r="D20" s="2">
        <v>41403</v>
      </c>
      <c r="E20" s="1" t="s">
        <v>2</v>
      </c>
      <c r="F20" s="1" t="s">
        <v>21</v>
      </c>
      <c r="G20">
        <f t="shared" si="0"/>
        <v>2013</v>
      </c>
      <c r="H20" s="10" t="s">
        <v>424</v>
      </c>
    </row>
    <row r="21" spans="1:9" ht="24" hidden="1" x14ac:dyDescent="0.35">
      <c r="A21" s="1">
        <v>27089</v>
      </c>
      <c r="B21" s="1" t="s">
        <v>0</v>
      </c>
      <c r="C21" s="1" t="s">
        <v>1</v>
      </c>
      <c r="D21" s="2">
        <v>41403</v>
      </c>
      <c r="E21" s="1" t="s">
        <v>2</v>
      </c>
      <c r="F21" s="1" t="s">
        <v>22</v>
      </c>
      <c r="G21">
        <f t="shared" si="0"/>
        <v>2013</v>
      </c>
      <c r="H21" s="10" t="s">
        <v>423</v>
      </c>
      <c r="I21" s="10"/>
    </row>
    <row r="22" spans="1:9" ht="24" hidden="1" x14ac:dyDescent="0.35">
      <c r="A22" s="1">
        <v>27967</v>
      </c>
      <c r="B22" s="1" t="s">
        <v>0</v>
      </c>
      <c r="C22" s="1" t="s">
        <v>1</v>
      </c>
      <c r="D22" s="2">
        <v>41703</v>
      </c>
      <c r="E22" s="1" t="s">
        <v>2</v>
      </c>
      <c r="F22" s="1" t="s">
        <v>23</v>
      </c>
      <c r="G22">
        <f t="shared" si="0"/>
        <v>2014</v>
      </c>
      <c r="H22" s="10" t="s">
        <v>423</v>
      </c>
    </row>
    <row r="23" spans="1:9" ht="24" hidden="1" x14ac:dyDescent="0.35">
      <c r="A23" s="1">
        <v>28293</v>
      </c>
      <c r="B23" s="1" t="s">
        <v>0</v>
      </c>
      <c r="C23" s="1" t="s">
        <v>1</v>
      </c>
      <c r="D23" s="2">
        <v>41802</v>
      </c>
      <c r="E23" s="1" t="s">
        <v>2</v>
      </c>
      <c r="F23" s="1" t="s">
        <v>24</v>
      </c>
      <c r="G23">
        <f t="shared" si="0"/>
        <v>2014</v>
      </c>
      <c r="H23" s="10" t="s">
        <v>423</v>
      </c>
    </row>
    <row r="24" spans="1:9" ht="24" x14ac:dyDescent="0.35">
      <c r="A24" s="1">
        <v>28818</v>
      </c>
      <c r="B24" s="1" t="s">
        <v>0</v>
      </c>
      <c r="C24" s="1" t="s">
        <v>1</v>
      </c>
      <c r="D24" s="2">
        <v>41988</v>
      </c>
      <c r="E24" s="1" t="s">
        <v>2</v>
      </c>
      <c r="F24" s="1" t="s">
        <v>25</v>
      </c>
      <c r="G24">
        <f t="shared" si="0"/>
        <v>2014</v>
      </c>
      <c r="H24" s="10" t="s">
        <v>424</v>
      </c>
    </row>
    <row r="25" spans="1:9" ht="24" x14ac:dyDescent="0.35">
      <c r="A25" s="1">
        <v>29841</v>
      </c>
      <c r="B25" s="1" t="s">
        <v>0</v>
      </c>
      <c r="C25" s="1" t="s">
        <v>1</v>
      </c>
      <c r="D25" s="2">
        <v>42346</v>
      </c>
      <c r="E25" s="1" t="s">
        <v>2</v>
      </c>
      <c r="F25" s="1" t="s">
        <v>26</v>
      </c>
      <c r="G25">
        <f t="shared" si="0"/>
        <v>2015</v>
      </c>
      <c r="H25" s="10" t="s">
        <v>424</v>
      </c>
    </row>
    <row r="26" spans="1:9" ht="35.5" hidden="1" x14ac:dyDescent="0.35">
      <c r="A26" s="1">
        <v>30114</v>
      </c>
      <c r="B26" s="1" t="s">
        <v>0</v>
      </c>
      <c r="C26" s="1" t="s">
        <v>1</v>
      </c>
      <c r="D26" s="2">
        <v>42494</v>
      </c>
      <c r="E26" s="1" t="s">
        <v>2</v>
      </c>
      <c r="F26" s="1" t="s">
        <v>27</v>
      </c>
      <c r="G26">
        <f t="shared" si="0"/>
        <v>2016</v>
      </c>
      <c r="H26" s="10" t="s">
        <v>425</v>
      </c>
    </row>
    <row r="27" spans="1:9" ht="24" hidden="1" x14ac:dyDescent="0.35">
      <c r="A27" s="1">
        <v>30115</v>
      </c>
      <c r="B27" s="1" t="s">
        <v>0</v>
      </c>
      <c r="C27" s="1" t="s">
        <v>1</v>
      </c>
      <c r="D27" s="2">
        <v>42451</v>
      </c>
      <c r="E27" s="1" t="s">
        <v>2</v>
      </c>
      <c r="F27" s="1" t="s">
        <v>28</v>
      </c>
      <c r="G27">
        <f t="shared" si="0"/>
        <v>2016</v>
      </c>
      <c r="H27" s="10" t="s">
        <v>423</v>
      </c>
    </row>
    <row r="28" spans="1:9" ht="24" x14ac:dyDescent="0.35">
      <c r="A28" s="1">
        <v>30934</v>
      </c>
      <c r="B28" s="1" t="s">
        <v>0</v>
      </c>
      <c r="C28" s="1" t="s">
        <v>1</v>
      </c>
      <c r="D28" s="2">
        <v>42642</v>
      </c>
      <c r="E28" s="1" t="s">
        <v>2</v>
      </c>
      <c r="F28" s="1" t="s">
        <v>29</v>
      </c>
      <c r="G28">
        <f t="shared" si="0"/>
        <v>2016</v>
      </c>
      <c r="H28" s="10" t="s">
        <v>424</v>
      </c>
    </row>
    <row r="29" spans="1:9" ht="24" x14ac:dyDescent="0.35">
      <c r="A29" s="1">
        <v>30935</v>
      </c>
      <c r="B29" s="1" t="s">
        <v>0</v>
      </c>
      <c r="C29" s="1" t="s">
        <v>1</v>
      </c>
      <c r="D29" s="2">
        <v>42641</v>
      </c>
      <c r="E29" s="1" t="s">
        <v>2</v>
      </c>
      <c r="F29" s="1" t="s">
        <v>30</v>
      </c>
      <c r="G29">
        <f t="shared" si="0"/>
        <v>2016</v>
      </c>
      <c r="H29" s="10" t="s">
        <v>424</v>
      </c>
    </row>
    <row r="30" spans="1:9" ht="24" hidden="1" x14ac:dyDescent="0.35">
      <c r="A30" s="1">
        <v>31196</v>
      </c>
      <c r="B30" s="1" t="s">
        <v>0</v>
      </c>
      <c r="C30" s="1" t="s">
        <v>1</v>
      </c>
      <c r="D30" s="2">
        <v>42734</v>
      </c>
      <c r="E30" s="1" t="s">
        <v>2</v>
      </c>
      <c r="F30" s="1" t="s">
        <v>31</v>
      </c>
      <c r="G30">
        <f t="shared" si="0"/>
        <v>2016</v>
      </c>
      <c r="H30" s="10" t="s">
        <v>423</v>
      </c>
    </row>
    <row r="31" spans="1:9" ht="24" x14ac:dyDescent="0.35">
      <c r="A31" s="1">
        <v>31198</v>
      </c>
      <c r="B31" s="1" t="s">
        <v>0</v>
      </c>
      <c r="C31" s="1" t="s">
        <v>1</v>
      </c>
      <c r="D31" s="2">
        <v>43032</v>
      </c>
      <c r="E31" s="1" t="s">
        <v>2</v>
      </c>
      <c r="F31" s="1" t="s">
        <v>32</v>
      </c>
      <c r="G31">
        <f t="shared" si="0"/>
        <v>2017</v>
      </c>
      <c r="H31" s="10" t="s">
        <v>424</v>
      </c>
    </row>
    <row r="32" spans="1:9" ht="35.5" hidden="1" x14ac:dyDescent="0.35">
      <c r="A32" s="1">
        <v>31233</v>
      </c>
      <c r="B32" s="1" t="s">
        <v>0</v>
      </c>
      <c r="C32" s="1" t="s">
        <v>1</v>
      </c>
      <c r="D32" s="2">
        <v>42757</v>
      </c>
      <c r="E32" s="1" t="s">
        <v>2</v>
      </c>
      <c r="F32" s="1" t="s">
        <v>33</v>
      </c>
      <c r="G32">
        <f t="shared" si="0"/>
        <v>2017</v>
      </c>
      <c r="H32" s="10" t="s">
        <v>425</v>
      </c>
    </row>
    <row r="33" spans="1:9" ht="35.5" hidden="1" x14ac:dyDescent="0.35">
      <c r="A33" s="1">
        <v>31415</v>
      </c>
      <c r="B33" s="1" t="s">
        <v>0</v>
      </c>
      <c r="C33" s="1" t="s">
        <v>1</v>
      </c>
      <c r="D33" s="2">
        <v>42861</v>
      </c>
      <c r="E33" s="1" t="s">
        <v>2</v>
      </c>
      <c r="F33" s="1" t="s">
        <v>34</v>
      </c>
      <c r="G33">
        <f t="shared" si="0"/>
        <v>2017</v>
      </c>
      <c r="H33" s="10" t="s">
        <v>425</v>
      </c>
    </row>
    <row r="34" spans="1:9" ht="24" x14ac:dyDescent="0.35">
      <c r="A34" s="1">
        <v>31854</v>
      </c>
      <c r="B34" s="1" t="s">
        <v>0</v>
      </c>
      <c r="C34" s="1" t="s">
        <v>1</v>
      </c>
      <c r="D34" s="2">
        <v>42923</v>
      </c>
      <c r="E34" s="1" t="s">
        <v>2</v>
      </c>
      <c r="F34" s="1" t="s">
        <v>35</v>
      </c>
      <c r="G34">
        <f t="shared" si="0"/>
        <v>2017</v>
      </c>
      <c r="H34" s="10" t="s">
        <v>424</v>
      </c>
    </row>
    <row r="35" spans="1:9" ht="24" x14ac:dyDescent="0.35">
      <c r="A35" s="1">
        <v>31855</v>
      </c>
      <c r="B35" s="1" t="s">
        <v>0</v>
      </c>
      <c r="C35" s="1" t="s">
        <v>1</v>
      </c>
      <c r="D35" s="2">
        <v>42921</v>
      </c>
      <c r="E35" s="1" t="s">
        <v>2</v>
      </c>
      <c r="F35" s="1" t="s">
        <v>36</v>
      </c>
      <c r="G35">
        <f t="shared" si="0"/>
        <v>2017</v>
      </c>
      <c r="H35" s="10" t="s">
        <v>424</v>
      </c>
    </row>
    <row r="36" spans="1:9" ht="35.5" hidden="1" x14ac:dyDescent="0.35">
      <c r="A36" s="1">
        <v>31956</v>
      </c>
      <c r="B36" s="1" t="s">
        <v>0</v>
      </c>
      <c r="C36" s="1" t="s">
        <v>1</v>
      </c>
      <c r="D36" s="2">
        <v>42986</v>
      </c>
      <c r="E36" s="1" t="s">
        <v>2</v>
      </c>
      <c r="F36" s="1" t="s">
        <v>37</v>
      </c>
      <c r="G36">
        <f t="shared" si="0"/>
        <v>2017</v>
      </c>
      <c r="H36" s="10" t="s">
        <v>425</v>
      </c>
    </row>
    <row r="37" spans="1:9" ht="35.5" hidden="1" x14ac:dyDescent="0.35">
      <c r="A37" s="1">
        <v>31957</v>
      </c>
      <c r="B37" s="1" t="s">
        <v>0</v>
      </c>
      <c r="C37" s="1" t="s">
        <v>1</v>
      </c>
      <c r="D37" s="2">
        <v>42993</v>
      </c>
      <c r="E37" s="1" t="s">
        <v>2</v>
      </c>
      <c r="F37" s="1" t="s">
        <v>38</v>
      </c>
      <c r="G37">
        <f t="shared" si="0"/>
        <v>2017</v>
      </c>
      <c r="H37" s="10" t="s">
        <v>425</v>
      </c>
    </row>
    <row r="38" spans="1:9" ht="24" x14ac:dyDescent="0.35">
      <c r="A38" s="1">
        <v>31958</v>
      </c>
      <c r="B38" s="1" t="s">
        <v>0</v>
      </c>
      <c r="C38" s="1" t="s">
        <v>1</v>
      </c>
      <c r="D38" s="2">
        <v>43025</v>
      </c>
      <c r="E38" s="1" t="s">
        <v>2</v>
      </c>
      <c r="F38" s="1" t="s">
        <v>39</v>
      </c>
      <c r="G38">
        <f t="shared" si="0"/>
        <v>2017</v>
      </c>
      <c r="H38" s="10" t="s">
        <v>424</v>
      </c>
    </row>
    <row r="39" spans="1:9" ht="35.5" hidden="1" x14ac:dyDescent="0.35">
      <c r="A39" s="1">
        <v>32068</v>
      </c>
      <c r="B39" s="1" t="s">
        <v>0</v>
      </c>
      <c r="C39" s="1" t="s">
        <v>1</v>
      </c>
      <c r="D39" s="2">
        <v>43049</v>
      </c>
      <c r="E39" s="1" t="s">
        <v>2</v>
      </c>
      <c r="F39" s="1" t="s">
        <v>40</v>
      </c>
      <c r="G39">
        <f t="shared" si="0"/>
        <v>2017</v>
      </c>
      <c r="H39" s="10" t="s">
        <v>425</v>
      </c>
    </row>
    <row r="40" spans="1:9" ht="35.5" hidden="1" x14ac:dyDescent="0.35">
      <c r="A40" s="1">
        <v>32214</v>
      </c>
      <c r="B40" s="1" t="s">
        <v>0</v>
      </c>
      <c r="C40" s="1" t="s">
        <v>1</v>
      </c>
      <c r="D40" s="2">
        <v>43299</v>
      </c>
      <c r="E40" s="1" t="s">
        <v>2</v>
      </c>
      <c r="F40" s="1" t="s">
        <v>41</v>
      </c>
      <c r="G40">
        <f t="shared" si="0"/>
        <v>2018</v>
      </c>
      <c r="H40" s="10" t="s">
        <v>425</v>
      </c>
    </row>
    <row r="41" spans="1:9" ht="24" x14ac:dyDescent="0.35">
      <c r="A41" s="1">
        <v>32633</v>
      </c>
      <c r="B41" s="1" t="s">
        <v>0</v>
      </c>
      <c r="C41" s="1" t="s">
        <v>1</v>
      </c>
      <c r="D41" s="2">
        <v>43190</v>
      </c>
      <c r="E41" s="1" t="s">
        <v>2</v>
      </c>
      <c r="F41" s="1" t="s">
        <v>42</v>
      </c>
      <c r="G41">
        <f t="shared" si="0"/>
        <v>2018</v>
      </c>
      <c r="H41" s="10" t="s">
        <v>424</v>
      </c>
    </row>
    <row r="42" spans="1:9" ht="35.5" hidden="1" x14ac:dyDescent="0.35">
      <c r="A42" s="1">
        <v>32739</v>
      </c>
      <c r="B42" s="1" t="s">
        <v>0</v>
      </c>
      <c r="C42" s="1" t="s">
        <v>1</v>
      </c>
      <c r="D42" s="2">
        <v>43224</v>
      </c>
      <c r="E42" s="1" t="s">
        <v>2</v>
      </c>
      <c r="F42" s="1" t="s">
        <v>43</v>
      </c>
      <c r="G42">
        <f t="shared" si="0"/>
        <v>2018</v>
      </c>
      <c r="H42" s="10" t="s">
        <v>425</v>
      </c>
    </row>
    <row r="43" spans="1:9" ht="35.5" hidden="1" x14ac:dyDescent="0.35">
      <c r="A43" s="1">
        <v>32881</v>
      </c>
      <c r="B43" s="1" t="s">
        <v>0</v>
      </c>
      <c r="C43" s="1" t="s">
        <v>1</v>
      </c>
      <c r="D43" s="2">
        <v>43277</v>
      </c>
      <c r="E43" s="1" t="s">
        <v>2</v>
      </c>
      <c r="F43" s="1" t="s">
        <v>44</v>
      </c>
      <c r="G43">
        <f t="shared" si="0"/>
        <v>2018</v>
      </c>
      <c r="H43" s="10" t="s">
        <v>425</v>
      </c>
    </row>
    <row r="44" spans="1:9" ht="24" x14ac:dyDescent="0.35">
      <c r="A44" s="1">
        <v>33031</v>
      </c>
      <c r="B44" s="1" t="s">
        <v>0</v>
      </c>
      <c r="C44" s="1" t="s">
        <v>1</v>
      </c>
      <c r="D44" s="2">
        <v>43342</v>
      </c>
      <c r="E44" s="1" t="s">
        <v>2</v>
      </c>
      <c r="F44" s="1" t="s">
        <v>45</v>
      </c>
      <c r="G44">
        <f t="shared" si="0"/>
        <v>2018</v>
      </c>
      <c r="H44" s="10" t="s">
        <v>424</v>
      </c>
    </row>
    <row r="45" spans="1:9" ht="24" hidden="1" x14ac:dyDescent="0.35">
      <c r="A45" s="1">
        <v>33312</v>
      </c>
      <c r="B45" s="1" t="s">
        <v>0</v>
      </c>
      <c r="C45" s="1" t="s">
        <v>1</v>
      </c>
      <c r="D45" s="2">
        <v>43420</v>
      </c>
      <c r="E45" s="1" t="s">
        <v>2</v>
      </c>
      <c r="F45" s="1" t="s">
        <v>46</v>
      </c>
      <c r="G45">
        <f t="shared" si="0"/>
        <v>2018</v>
      </c>
      <c r="H45" s="10" t="s">
        <v>423</v>
      </c>
      <c r="I45" s="10"/>
    </row>
    <row r="46" spans="1:9" ht="24" x14ac:dyDescent="0.35">
      <c r="A46" s="1">
        <v>33342</v>
      </c>
      <c r="B46" s="1" t="s">
        <v>0</v>
      </c>
      <c r="C46" s="1" t="s">
        <v>1</v>
      </c>
      <c r="D46" s="2">
        <v>43707</v>
      </c>
      <c r="E46" s="1" t="s">
        <v>2</v>
      </c>
      <c r="F46" s="1" t="s">
        <v>47</v>
      </c>
      <c r="G46">
        <f t="shared" si="0"/>
        <v>2019</v>
      </c>
      <c r="H46" s="10" t="s">
        <v>424</v>
      </c>
    </row>
    <row r="47" spans="1:9" ht="24" x14ac:dyDescent="0.35">
      <c r="A47" s="1">
        <v>33541</v>
      </c>
      <c r="B47" s="1" t="s">
        <v>0</v>
      </c>
      <c r="C47" s="1" t="s">
        <v>1</v>
      </c>
      <c r="D47" s="2">
        <v>43524</v>
      </c>
      <c r="E47" s="1" t="s">
        <v>2</v>
      </c>
      <c r="F47" s="1" t="s">
        <v>48</v>
      </c>
      <c r="G47">
        <f t="shared" si="0"/>
        <v>2019</v>
      </c>
      <c r="H47" s="10" t="s">
        <v>424</v>
      </c>
    </row>
    <row r="48" spans="1:9" ht="35.5" hidden="1" x14ac:dyDescent="0.35">
      <c r="A48" s="1">
        <v>33647</v>
      </c>
      <c r="B48" s="1" t="s">
        <v>0</v>
      </c>
      <c r="C48" s="1" t="s">
        <v>1</v>
      </c>
      <c r="D48" s="2">
        <v>43623</v>
      </c>
      <c r="E48" s="1" t="s">
        <v>2</v>
      </c>
      <c r="F48" s="1" t="s">
        <v>49</v>
      </c>
      <c r="G48">
        <f t="shared" si="0"/>
        <v>2019</v>
      </c>
      <c r="H48" s="10" t="s">
        <v>425</v>
      </c>
    </row>
    <row r="49" spans="1:9" ht="35.5" hidden="1" x14ac:dyDescent="0.35">
      <c r="A49" s="1">
        <v>33767</v>
      </c>
      <c r="B49" s="1" t="s">
        <v>0</v>
      </c>
      <c r="C49" s="1" t="s">
        <v>1</v>
      </c>
      <c r="D49" s="2">
        <v>43840</v>
      </c>
      <c r="E49" s="1" t="s">
        <v>2</v>
      </c>
      <c r="F49" s="1" t="s">
        <v>50</v>
      </c>
      <c r="G49">
        <f t="shared" si="0"/>
        <v>2020</v>
      </c>
      <c r="H49" s="10" t="s">
        <v>425</v>
      </c>
    </row>
    <row r="50" spans="1:9" ht="24" x14ac:dyDescent="0.35">
      <c r="A50" s="1">
        <v>33768</v>
      </c>
      <c r="B50" s="1" t="s">
        <v>0</v>
      </c>
      <c r="C50" s="1" t="s">
        <v>1</v>
      </c>
      <c r="D50" s="2">
        <v>43578</v>
      </c>
      <c r="E50" s="1" t="s">
        <v>2</v>
      </c>
      <c r="F50" s="1" t="s">
        <v>51</v>
      </c>
      <c r="G50">
        <f t="shared" si="0"/>
        <v>2019</v>
      </c>
      <c r="H50" s="10" t="s">
        <v>424</v>
      </c>
    </row>
    <row r="51" spans="1:9" ht="24" x14ac:dyDescent="0.35">
      <c r="A51" s="1">
        <v>33919</v>
      </c>
      <c r="B51" s="1" t="s">
        <v>0</v>
      </c>
      <c r="C51" s="1" t="s">
        <v>1</v>
      </c>
      <c r="D51" s="2">
        <v>43641</v>
      </c>
      <c r="E51" s="1" t="s">
        <v>2</v>
      </c>
      <c r="F51" s="1" t="s">
        <v>52</v>
      </c>
      <c r="G51">
        <f t="shared" si="0"/>
        <v>2019</v>
      </c>
      <c r="H51" s="10" t="s">
        <v>424</v>
      </c>
    </row>
    <row r="52" spans="1:9" ht="24" hidden="1" x14ac:dyDescent="0.35">
      <c r="A52" s="1">
        <v>34313</v>
      </c>
      <c r="B52" s="1" t="s">
        <v>0</v>
      </c>
      <c r="C52" s="1" t="s">
        <v>1</v>
      </c>
      <c r="D52" s="2">
        <v>43838</v>
      </c>
      <c r="E52" s="1" t="s">
        <v>2</v>
      </c>
      <c r="F52" s="1" t="s">
        <v>53</v>
      </c>
      <c r="G52">
        <f t="shared" si="0"/>
        <v>2020</v>
      </c>
      <c r="H52" s="10" t="s">
        <v>423</v>
      </c>
      <c r="I52" s="10"/>
    </row>
    <row r="53" spans="1:9" ht="58.5" hidden="1" x14ac:dyDescent="0.35">
      <c r="A53" s="1">
        <v>240</v>
      </c>
      <c r="B53" s="1" t="s">
        <v>0</v>
      </c>
      <c r="C53" s="1" t="s">
        <v>1</v>
      </c>
      <c r="D53" s="2">
        <v>20831</v>
      </c>
      <c r="E53" s="1" t="s">
        <v>60</v>
      </c>
      <c r="F53" s="1" t="s">
        <v>61</v>
      </c>
      <c r="G53">
        <f t="shared" si="0"/>
        <v>1957</v>
      </c>
    </row>
    <row r="54" spans="1:9" ht="58.5" hidden="1" x14ac:dyDescent="0.35">
      <c r="A54" s="1">
        <v>2030</v>
      </c>
      <c r="B54" s="1" t="s">
        <v>0</v>
      </c>
      <c r="C54" s="1" t="s">
        <v>1</v>
      </c>
      <c r="D54" s="2">
        <v>26651</v>
      </c>
      <c r="E54" s="1" t="s">
        <v>60</v>
      </c>
      <c r="F54" s="1" t="s">
        <v>62</v>
      </c>
      <c r="G54">
        <f t="shared" si="0"/>
        <v>1972</v>
      </c>
    </row>
    <row r="55" spans="1:9" ht="58.5" hidden="1" x14ac:dyDescent="0.35">
      <c r="A55" s="1">
        <v>3208</v>
      </c>
      <c r="B55" s="1" t="s">
        <v>0</v>
      </c>
      <c r="C55" s="1" t="s">
        <v>1</v>
      </c>
      <c r="D55" s="2">
        <v>28635</v>
      </c>
      <c r="E55" s="1" t="s">
        <v>60</v>
      </c>
      <c r="F55" s="1" t="s">
        <v>63</v>
      </c>
      <c r="G55">
        <f t="shared" si="0"/>
        <v>1978</v>
      </c>
    </row>
    <row r="56" spans="1:9" ht="58.5" hidden="1" x14ac:dyDescent="0.35">
      <c r="A56" s="1">
        <v>7033</v>
      </c>
      <c r="B56" s="1" t="s">
        <v>0</v>
      </c>
      <c r="C56" s="1" t="s">
        <v>1</v>
      </c>
      <c r="D56" s="2">
        <v>31946</v>
      </c>
      <c r="E56" s="1" t="s">
        <v>60</v>
      </c>
      <c r="F56" s="1" t="s">
        <v>64</v>
      </c>
      <c r="G56">
        <f t="shared" si="0"/>
        <v>1987</v>
      </c>
    </row>
    <row r="57" spans="1:9" ht="58.5" hidden="1" x14ac:dyDescent="0.35">
      <c r="A57" s="1">
        <v>11702</v>
      </c>
      <c r="B57" s="1" t="s">
        <v>0</v>
      </c>
      <c r="C57" s="1" t="s">
        <v>1</v>
      </c>
      <c r="D57" s="2">
        <v>34982</v>
      </c>
      <c r="E57" s="1" t="s">
        <v>60</v>
      </c>
      <c r="F57" s="1" t="s">
        <v>65</v>
      </c>
      <c r="G57">
        <f t="shared" si="0"/>
        <v>1995</v>
      </c>
    </row>
    <row r="58" spans="1:9" ht="58.5" hidden="1" x14ac:dyDescent="0.35">
      <c r="A58" s="1">
        <v>12166</v>
      </c>
      <c r="B58" s="1" t="s">
        <v>0</v>
      </c>
      <c r="C58" s="1" t="s">
        <v>1</v>
      </c>
      <c r="D58" s="2">
        <v>35347</v>
      </c>
      <c r="E58" s="1" t="s">
        <v>60</v>
      </c>
      <c r="F58" s="1" t="s">
        <v>66</v>
      </c>
      <c r="G58">
        <f t="shared" si="0"/>
        <v>1996</v>
      </c>
    </row>
    <row r="59" spans="1:9" ht="58.5" hidden="1" x14ac:dyDescent="0.35">
      <c r="A59" s="1">
        <v>12341</v>
      </c>
      <c r="B59" s="1" t="s">
        <v>0</v>
      </c>
      <c r="C59" s="1" t="s">
        <v>1</v>
      </c>
      <c r="D59" s="2">
        <v>35458</v>
      </c>
      <c r="E59" s="1" t="s">
        <v>60</v>
      </c>
      <c r="F59" s="1" t="s">
        <v>62</v>
      </c>
      <c r="G59">
        <f t="shared" si="0"/>
        <v>1997</v>
      </c>
    </row>
    <row r="60" spans="1:9" ht="58.5" hidden="1" x14ac:dyDescent="0.35">
      <c r="A60" s="1">
        <v>12342</v>
      </c>
      <c r="B60" s="1" t="s">
        <v>0</v>
      </c>
      <c r="C60" s="1" t="s">
        <v>1</v>
      </c>
      <c r="D60" s="2">
        <v>35458</v>
      </c>
      <c r="E60" s="1" t="s">
        <v>60</v>
      </c>
      <c r="F60" s="1" t="s">
        <v>63</v>
      </c>
      <c r="G60">
        <f t="shared" si="0"/>
        <v>1997</v>
      </c>
    </row>
    <row r="61" spans="1:9" ht="58.5" hidden="1" x14ac:dyDescent="0.35">
      <c r="A61" s="1">
        <v>12750</v>
      </c>
      <c r="B61" s="1" t="s">
        <v>0</v>
      </c>
      <c r="C61" s="1" t="s">
        <v>1</v>
      </c>
      <c r="D61" s="2">
        <v>35748</v>
      </c>
      <c r="E61" s="1" t="s">
        <v>60</v>
      </c>
      <c r="F61" s="1" t="s">
        <v>67</v>
      </c>
      <c r="G61">
        <f t="shared" si="0"/>
        <v>1997</v>
      </c>
    </row>
    <row r="62" spans="1:9" ht="58.5" hidden="1" x14ac:dyDescent="0.35">
      <c r="A62" s="1">
        <v>12917</v>
      </c>
      <c r="B62" s="1" t="s">
        <v>0</v>
      </c>
      <c r="C62" s="1" t="s">
        <v>1</v>
      </c>
      <c r="D62" s="2">
        <v>35879</v>
      </c>
      <c r="E62" s="1" t="s">
        <v>60</v>
      </c>
      <c r="F62" s="1" t="s">
        <v>68</v>
      </c>
      <c r="G62">
        <f t="shared" si="0"/>
        <v>1998</v>
      </c>
    </row>
    <row r="63" spans="1:9" ht="58.5" hidden="1" x14ac:dyDescent="0.35">
      <c r="A63" s="1">
        <v>13069</v>
      </c>
      <c r="B63" s="1" t="s">
        <v>0</v>
      </c>
      <c r="C63" s="1" t="s">
        <v>1</v>
      </c>
      <c r="D63" s="2">
        <v>35985</v>
      </c>
      <c r="E63" s="1" t="s">
        <v>60</v>
      </c>
      <c r="F63" s="1" t="s">
        <v>69</v>
      </c>
      <c r="G63">
        <f t="shared" si="0"/>
        <v>1998</v>
      </c>
    </row>
    <row r="64" spans="1:9" ht="58.5" hidden="1" x14ac:dyDescent="0.35">
      <c r="A64" s="1">
        <v>13836</v>
      </c>
      <c r="B64" s="1" t="s">
        <v>0</v>
      </c>
      <c r="C64" s="1" t="s">
        <v>1</v>
      </c>
      <c r="D64" s="2">
        <v>36108</v>
      </c>
      <c r="E64" s="1" t="s">
        <v>60</v>
      </c>
      <c r="F64" s="1" t="s">
        <v>70</v>
      </c>
      <c r="G64">
        <f t="shared" si="0"/>
        <v>1998</v>
      </c>
    </row>
    <row r="65" spans="1:7" ht="58.5" hidden="1" x14ac:dyDescent="0.35">
      <c r="A65" s="1">
        <v>13862</v>
      </c>
      <c r="B65" s="1" t="s">
        <v>0</v>
      </c>
      <c r="C65" s="1" t="s">
        <v>1</v>
      </c>
      <c r="D65" s="2">
        <v>36123</v>
      </c>
      <c r="E65" s="1" t="s">
        <v>60</v>
      </c>
      <c r="F65" s="1" t="s">
        <v>71</v>
      </c>
      <c r="G65">
        <f t="shared" si="0"/>
        <v>1998</v>
      </c>
    </row>
    <row r="66" spans="1:7" ht="58.5" hidden="1" x14ac:dyDescent="0.35">
      <c r="A66" s="1">
        <v>14036</v>
      </c>
      <c r="B66" s="1" t="s">
        <v>0</v>
      </c>
      <c r="C66" s="1" t="s">
        <v>1</v>
      </c>
      <c r="D66" s="2">
        <v>36235</v>
      </c>
      <c r="E66" s="1" t="s">
        <v>60</v>
      </c>
      <c r="F66" s="1" t="s">
        <v>72</v>
      </c>
      <c r="G66">
        <f t="shared" si="0"/>
        <v>1999</v>
      </c>
    </row>
    <row r="67" spans="1:7" ht="58.5" hidden="1" x14ac:dyDescent="0.35">
      <c r="A67" s="1">
        <v>14309</v>
      </c>
      <c r="B67" s="1" t="s">
        <v>0</v>
      </c>
      <c r="C67" s="1" t="s">
        <v>1</v>
      </c>
      <c r="D67" s="2">
        <v>36363</v>
      </c>
      <c r="E67" s="1" t="s">
        <v>60</v>
      </c>
      <c r="F67" s="1" t="s">
        <v>73</v>
      </c>
      <c r="G67">
        <f t="shared" ref="G67:G130" si="1">YEAR(D67)</f>
        <v>1999</v>
      </c>
    </row>
    <row r="68" spans="1:7" ht="58.5" hidden="1" x14ac:dyDescent="0.35">
      <c r="A68" s="1">
        <v>14428</v>
      </c>
      <c r="B68" s="1" t="s">
        <v>0</v>
      </c>
      <c r="C68" s="1" t="s">
        <v>1</v>
      </c>
      <c r="D68" s="2">
        <v>36433</v>
      </c>
      <c r="E68" s="1" t="s">
        <v>60</v>
      </c>
      <c r="F68" s="1" t="s">
        <v>74</v>
      </c>
      <c r="G68">
        <f t="shared" si="1"/>
        <v>1999</v>
      </c>
    </row>
    <row r="69" spans="1:7" ht="58.5" hidden="1" x14ac:dyDescent="0.35">
      <c r="A69" s="1">
        <v>14603</v>
      </c>
      <c r="B69" s="1" t="s">
        <v>0</v>
      </c>
      <c r="C69" s="1" t="s">
        <v>1</v>
      </c>
      <c r="D69" s="2">
        <v>36487</v>
      </c>
      <c r="E69" s="1" t="s">
        <v>60</v>
      </c>
      <c r="F69" s="1" t="s">
        <v>75</v>
      </c>
      <c r="G69">
        <f t="shared" si="1"/>
        <v>1999</v>
      </c>
    </row>
    <row r="70" spans="1:7" ht="58.5" hidden="1" x14ac:dyDescent="0.35">
      <c r="A70" s="1">
        <v>14699</v>
      </c>
      <c r="B70" s="1" t="s">
        <v>0</v>
      </c>
      <c r="C70" s="1" t="s">
        <v>1</v>
      </c>
      <c r="D70" s="2">
        <v>36558</v>
      </c>
      <c r="E70" s="1" t="s">
        <v>60</v>
      </c>
      <c r="F70" s="1" t="s">
        <v>76</v>
      </c>
      <c r="G70">
        <f t="shared" si="1"/>
        <v>2000</v>
      </c>
    </row>
    <row r="71" spans="1:7" ht="58.5" hidden="1" x14ac:dyDescent="0.35">
      <c r="A71" s="1">
        <v>14890</v>
      </c>
      <c r="B71" s="1" t="s">
        <v>0</v>
      </c>
      <c r="C71" s="1" t="s">
        <v>1</v>
      </c>
      <c r="D71" s="2">
        <v>36654</v>
      </c>
      <c r="E71" s="1" t="s">
        <v>60</v>
      </c>
      <c r="F71" s="1" t="s">
        <v>77</v>
      </c>
      <c r="G71">
        <f t="shared" si="1"/>
        <v>2000</v>
      </c>
    </row>
    <row r="72" spans="1:7" ht="58.5" hidden="1" x14ac:dyDescent="0.35">
      <c r="A72" s="1">
        <v>15299</v>
      </c>
      <c r="B72" s="1" t="s">
        <v>0</v>
      </c>
      <c r="C72" s="1" t="s">
        <v>1</v>
      </c>
      <c r="D72" s="2">
        <v>36945</v>
      </c>
      <c r="E72" s="1" t="s">
        <v>60</v>
      </c>
      <c r="F72" s="1" t="s">
        <v>78</v>
      </c>
      <c r="G72">
        <f t="shared" si="1"/>
        <v>2001</v>
      </c>
    </row>
    <row r="73" spans="1:7" ht="58.5" hidden="1" x14ac:dyDescent="0.35">
      <c r="A73" s="1">
        <v>15436</v>
      </c>
      <c r="B73" s="1" t="s">
        <v>0</v>
      </c>
      <c r="C73" s="1" t="s">
        <v>1</v>
      </c>
      <c r="D73" s="2">
        <v>37026</v>
      </c>
      <c r="E73" s="1" t="s">
        <v>60</v>
      </c>
      <c r="F73" s="1" t="s">
        <v>79</v>
      </c>
      <c r="G73">
        <f t="shared" si="1"/>
        <v>2001</v>
      </c>
    </row>
    <row r="74" spans="1:7" ht="58.5" hidden="1" x14ac:dyDescent="0.35">
      <c r="A74" s="1">
        <v>15699</v>
      </c>
      <c r="B74" s="1" t="s">
        <v>0</v>
      </c>
      <c r="C74" s="1" t="s">
        <v>1</v>
      </c>
      <c r="D74" s="2">
        <v>37197</v>
      </c>
      <c r="E74" s="1" t="s">
        <v>60</v>
      </c>
      <c r="F74" s="1" t="s">
        <v>80</v>
      </c>
      <c r="G74">
        <f t="shared" si="1"/>
        <v>2001</v>
      </c>
    </row>
    <row r="75" spans="1:7" ht="58.5" hidden="1" x14ac:dyDescent="0.35">
      <c r="A75" s="1">
        <v>15757</v>
      </c>
      <c r="B75" s="1" t="s">
        <v>0</v>
      </c>
      <c r="C75" s="1" t="s">
        <v>1</v>
      </c>
      <c r="D75" s="2">
        <v>37230</v>
      </c>
      <c r="E75" s="1" t="s">
        <v>60</v>
      </c>
      <c r="F75" s="1" t="s">
        <v>81</v>
      </c>
      <c r="G75">
        <f t="shared" si="1"/>
        <v>2001</v>
      </c>
    </row>
    <row r="76" spans="1:7" ht="58.5" hidden="1" x14ac:dyDescent="0.35">
      <c r="A76" s="1">
        <v>15887</v>
      </c>
      <c r="B76" s="1" t="s">
        <v>0</v>
      </c>
      <c r="C76" s="1" t="s">
        <v>1</v>
      </c>
      <c r="D76" s="2">
        <v>37321</v>
      </c>
      <c r="E76" s="1" t="s">
        <v>60</v>
      </c>
      <c r="F76" s="1" t="s">
        <v>82</v>
      </c>
      <c r="G76">
        <f t="shared" si="1"/>
        <v>2002</v>
      </c>
    </row>
    <row r="77" spans="1:7" ht="58.5" hidden="1" x14ac:dyDescent="0.35">
      <c r="A77" s="1">
        <v>16009</v>
      </c>
      <c r="B77" s="1" t="s">
        <v>0</v>
      </c>
      <c r="C77" s="1" t="s">
        <v>1</v>
      </c>
      <c r="D77" s="2">
        <v>37418</v>
      </c>
      <c r="E77" s="1" t="s">
        <v>60</v>
      </c>
      <c r="F77" s="1" t="s">
        <v>83</v>
      </c>
      <c r="G77">
        <f t="shared" si="1"/>
        <v>2002</v>
      </c>
    </row>
    <row r="78" spans="1:7" ht="58.5" hidden="1" x14ac:dyDescent="0.35">
      <c r="A78" s="1">
        <v>16010</v>
      </c>
      <c r="B78" s="1" t="s">
        <v>0</v>
      </c>
      <c r="C78" s="1" t="s">
        <v>1</v>
      </c>
      <c r="D78" s="2">
        <v>37418</v>
      </c>
      <c r="E78" s="1" t="s">
        <v>60</v>
      </c>
      <c r="F78" s="1" t="s">
        <v>84</v>
      </c>
      <c r="G78">
        <f t="shared" si="1"/>
        <v>2002</v>
      </c>
    </row>
    <row r="79" spans="1:7" ht="58.5" hidden="1" x14ac:dyDescent="0.35">
      <c r="A79" s="1">
        <v>16090</v>
      </c>
      <c r="B79" s="1" t="s">
        <v>0</v>
      </c>
      <c r="C79" s="1" t="s">
        <v>1</v>
      </c>
      <c r="D79" s="2">
        <v>37475</v>
      </c>
      <c r="E79" s="1" t="s">
        <v>60</v>
      </c>
      <c r="F79" s="1" t="s">
        <v>85</v>
      </c>
      <c r="G79">
        <f t="shared" si="1"/>
        <v>2002</v>
      </c>
    </row>
    <row r="80" spans="1:7" ht="58.5" hidden="1" x14ac:dyDescent="0.35">
      <c r="A80" s="1">
        <v>16143</v>
      </c>
      <c r="B80" s="1" t="s">
        <v>0</v>
      </c>
      <c r="C80" s="1" t="s">
        <v>1</v>
      </c>
      <c r="D80" s="2">
        <v>37522</v>
      </c>
      <c r="E80" s="1" t="s">
        <v>60</v>
      </c>
      <c r="F80" s="1" t="s">
        <v>86</v>
      </c>
      <c r="G80">
        <f t="shared" si="1"/>
        <v>2002</v>
      </c>
    </row>
    <row r="81" spans="1:7" ht="58.5" hidden="1" x14ac:dyDescent="0.35">
      <c r="A81" s="1">
        <v>16180</v>
      </c>
      <c r="B81" s="1" t="s">
        <v>0</v>
      </c>
      <c r="C81" s="1" t="s">
        <v>1</v>
      </c>
      <c r="D81" s="2">
        <v>37537</v>
      </c>
      <c r="E81" s="1" t="s">
        <v>60</v>
      </c>
      <c r="F81" s="1" t="s">
        <v>87</v>
      </c>
      <c r="G81">
        <f t="shared" si="1"/>
        <v>2002</v>
      </c>
    </row>
    <row r="82" spans="1:7" ht="58.5" hidden="1" x14ac:dyDescent="0.35">
      <c r="A82" s="1">
        <v>16193</v>
      </c>
      <c r="B82" s="1" t="s">
        <v>0</v>
      </c>
      <c r="C82" s="1" t="s">
        <v>1</v>
      </c>
      <c r="D82" s="2">
        <v>37546</v>
      </c>
      <c r="E82" s="1" t="s">
        <v>60</v>
      </c>
      <c r="F82" s="1" t="s">
        <v>88</v>
      </c>
      <c r="G82">
        <f t="shared" si="1"/>
        <v>2002</v>
      </c>
    </row>
    <row r="83" spans="1:7" ht="58.5" hidden="1" x14ac:dyDescent="0.35">
      <c r="A83" s="1">
        <v>16316</v>
      </c>
      <c r="B83" s="1" t="s">
        <v>0</v>
      </c>
      <c r="C83" s="1" t="s">
        <v>1</v>
      </c>
      <c r="D83" s="2">
        <v>37648</v>
      </c>
      <c r="E83" s="1" t="s">
        <v>60</v>
      </c>
      <c r="F83" s="1" t="s">
        <v>89</v>
      </c>
      <c r="G83">
        <f t="shared" si="1"/>
        <v>2003</v>
      </c>
    </row>
    <row r="84" spans="1:7" ht="58.5" hidden="1" x14ac:dyDescent="0.35">
      <c r="A84" s="1">
        <v>16320</v>
      </c>
      <c r="B84" s="1" t="s">
        <v>0</v>
      </c>
      <c r="C84" s="1" t="s">
        <v>1</v>
      </c>
      <c r="D84" s="2">
        <v>37650</v>
      </c>
      <c r="E84" s="1" t="s">
        <v>60</v>
      </c>
      <c r="F84" s="1" t="s">
        <v>90</v>
      </c>
      <c r="G84">
        <f t="shared" si="1"/>
        <v>2003</v>
      </c>
    </row>
    <row r="85" spans="1:7" ht="58.5" hidden="1" x14ac:dyDescent="0.35">
      <c r="A85" s="1">
        <v>16330</v>
      </c>
      <c r="B85" s="1" t="s">
        <v>0</v>
      </c>
      <c r="C85" s="1" t="s">
        <v>1</v>
      </c>
      <c r="D85" s="2">
        <v>37650</v>
      </c>
      <c r="E85" s="1" t="s">
        <v>60</v>
      </c>
      <c r="F85" s="1" t="s">
        <v>91</v>
      </c>
      <c r="G85">
        <f t="shared" si="1"/>
        <v>2003</v>
      </c>
    </row>
    <row r="86" spans="1:7" ht="58.5" hidden="1" x14ac:dyDescent="0.35">
      <c r="A86" s="1">
        <v>16473</v>
      </c>
      <c r="B86" s="1" t="s">
        <v>0</v>
      </c>
      <c r="C86" s="1" t="s">
        <v>1</v>
      </c>
      <c r="D86" s="2">
        <v>37699</v>
      </c>
      <c r="E86" s="1" t="s">
        <v>60</v>
      </c>
      <c r="F86" s="1" t="s">
        <v>92</v>
      </c>
      <c r="G86">
        <f t="shared" si="1"/>
        <v>2003</v>
      </c>
    </row>
    <row r="87" spans="1:7" ht="58.5" hidden="1" x14ac:dyDescent="0.35">
      <c r="A87" s="1">
        <v>16480</v>
      </c>
      <c r="B87" s="1" t="s">
        <v>0</v>
      </c>
      <c r="C87" s="1" t="s">
        <v>1</v>
      </c>
      <c r="D87" s="2">
        <v>37704</v>
      </c>
      <c r="E87" s="1" t="s">
        <v>60</v>
      </c>
      <c r="F87" s="1" t="s">
        <v>93</v>
      </c>
      <c r="G87">
        <f t="shared" si="1"/>
        <v>2003</v>
      </c>
    </row>
    <row r="88" spans="1:7" ht="58.5" hidden="1" x14ac:dyDescent="0.35">
      <c r="A88" s="1">
        <v>16533</v>
      </c>
      <c r="B88" s="1" t="s">
        <v>0</v>
      </c>
      <c r="C88" s="1" t="s">
        <v>1</v>
      </c>
      <c r="D88" s="2">
        <v>37701</v>
      </c>
      <c r="E88" s="1" t="s">
        <v>60</v>
      </c>
      <c r="F88" s="1" t="s">
        <v>94</v>
      </c>
      <c r="G88">
        <f t="shared" si="1"/>
        <v>2003</v>
      </c>
    </row>
    <row r="89" spans="1:7" ht="58.5" hidden="1" x14ac:dyDescent="0.35">
      <c r="A89" s="1">
        <v>16534</v>
      </c>
      <c r="B89" s="1" t="s">
        <v>0</v>
      </c>
      <c r="C89" s="1" t="s">
        <v>1</v>
      </c>
      <c r="D89" s="2">
        <v>37701</v>
      </c>
      <c r="E89" s="1" t="s">
        <v>60</v>
      </c>
      <c r="F89" s="1" t="s">
        <v>95</v>
      </c>
      <c r="G89">
        <f t="shared" si="1"/>
        <v>2003</v>
      </c>
    </row>
    <row r="90" spans="1:7" ht="58.5" hidden="1" x14ac:dyDescent="0.35">
      <c r="A90" s="1">
        <v>16594</v>
      </c>
      <c r="B90" s="1" t="s">
        <v>0</v>
      </c>
      <c r="C90" s="1" t="s">
        <v>1</v>
      </c>
      <c r="D90" s="2">
        <v>37755</v>
      </c>
      <c r="E90" s="1" t="s">
        <v>60</v>
      </c>
      <c r="F90" s="1" t="s">
        <v>96</v>
      </c>
      <c r="G90">
        <f t="shared" si="1"/>
        <v>2003</v>
      </c>
    </row>
    <row r="91" spans="1:7" ht="58.5" hidden="1" x14ac:dyDescent="0.35">
      <c r="A91" s="1">
        <v>16658</v>
      </c>
      <c r="B91" s="1" t="s">
        <v>0</v>
      </c>
      <c r="C91" s="1" t="s">
        <v>1</v>
      </c>
      <c r="D91" s="2">
        <v>37796</v>
      </c>
      <c r="E91" s="1" t="s">
        <v>60</v>
      </c>
      <c r="F91" s="1" t="s">
        <v>97</v>
      </c>
      <c r="G91">
        <f t="shared" si="1"/>
        <v>2003</v>
      </c>
    </row>
    <row r="92" spans="1:7" ht="58.5" hidden="1" x14ac:dyDescent="0.35">
      <c r="A92" s="1">
        <v>16747</v>
      </c>
      <c r="B92" s="1" t="s">
        <v>0</v>
      </c>
      <c r="C92" s="1" t="s">
        <v>1</v>
      </c>
      <c r="D92" s="2">
        <v>37837</v>
      </c>
      <c r="E92" s="1" t="s">
        <v>60</v>
      </c>
      <c r="F92" s="1" t="s">
        <v>98</v>
      </c>
      <c r="G92">
        <f t="shared" si="1"/>
        <v>2003</v>
      </c>
    </row>
    <row r="93" spans="1:7" ht="58.5" hidden="1" x14ac:dyDescent="0.35">
      <c r="A93" s="1">
        <v>16902</v>
      </c>
      <c r="B93" s="1" t="s">
        <v>0</v>
      </c>
      <c r="C93" s="1" t="s">
        <v>1</v>
      </c>
      <c r="D93" s="2">
        <v>37904</v>
      </c>
      <c r="E93" s="1" t="s">
        <v>60</v>
      </c>
      <c r="F93" s="1" t="s">
        <v>99</v>
      </c>
      <c r="G93">
        <f t="shared" si="1"/>
        <v>2003</v>
      </c>
    </row>
    <row r="94" spans="1:7" ht="58.5" hidden="1" x14ac:dyDescent="0.35">
      <c r="A94" s="1">
        <v>16966</v>
      </c>
      <c r="B94" s="1" t="s">
        <v>0</v>
      </c>
      <c r="C94" s="1" t="s">
        <v>1</v>
      </c>
      <c r="D94" s="2">
        <v>37942</v>
      </c>
      <c r="E94" s="1" t="s">
        <v>60</v>
      </c>
      <c r="F94" s="1" t="s">
        <v>100</v>
      </c>
      <c r="G94">
        <f t="shared" si="1"/>
        <v>2003</v>
      </c>
    </row>
    <row r="95" spans="1:7" ht="58.5" hidden="1" x14ac:dyDescent="0.35">
      <c r="A95" s="1">
        <v>16983</v>
      </c>
      <c r="B95" s="1" t="s">
        <v>0</v>
      </c>
      <c r="C95" s="1" t="s">
        <v>1</v>
      </c>
      <c r="D95" s="2">
        <v>37951</v>
      </c>
      <c r="E95" s="1" t="s">
        <v>60</v>
      </c>
      <c r="F95" s="1" t="s">
        <v>101</v>
      </c>
      <c r="G95">
        <f t="shared" si="1"/>
        <v>2003</v>
      </c>
    </row>
    <row r="96" spans="1:7" ht="58.5" hidden="1" x14ac:dyDescent="0.35">
      <c r="A96" s="1">
        <v>16999</v>
      </c>
      <c r="B96" s="1" t="s">
        <v>0</v>
      </c>
      <c r="C96" s="1" t="s">
        <v>1</v>
      </c>
      <c r="D96" s="2">
        <v>37957</v>
      </c>
      <c r="E96" s="1" t="s">
        <v>60</v>
      </c>
      <c r="F96" s="1" t="s">
        <v>102</v>
      </c>
      <c r="G96">
        <f t="shared" si="1"/>
        <v>2003</v>
      </c>
    </row>
    <row r="97" spans="1:7" ht="58.5" hidden="1" x14ac:dyDescent="0.35">
      <c r="A97" s="1">
        <v>17012</v>
      </c>
      <c r="B97" s="1" t="s">
        <v>0</v>
      </c>
      <c r="C97" s="1" t="s">
        <v>1</v>
      </c>
      <c r="D97" s="2">
        <v>37957</v>
      </c>
      <c r="E97" s="1" t="s">
        <v>60</v>
      </c>
      <c r="F97" s="1" t="s">
        <v>103</v>
      </c>
      <c r="G97">
        <f t="shared" si="1"/>
        <v>2003</v>
      </c>
    </row>
    <row r="98" spans="1:7" ht="58.5" hidden="1" x14ac:dyDescent="0.35">
      <c r="A98" s="1">
        <v>17103</v>
      </c>
      <c r="B98" s="1" t="s">
        <v>0</v>
      </c>
      <c r="C98" s="1" t="s">
        <v>1</v>
      </c>
      <c r="D98" s="2">
        <v>38006</v>
      </c>
      <c r="E98" s="1" t="s">
        <v>60</v>
      </c>
      <c r="F98" s="1" t="s">
        <v>104</v>
      </c>
      <c r="G98">
        <f t="shared" si="1"/>
        <v>2004</v>
      </c>
    </row>
    <row r="99" spans="1:7" ht="58.5" hidden="1" x14ac:dyDescent="0.35">
      <c r="A99" s="1">
        <v>17122</v>
      </c>
      <c r="B99" s="1" t="s">
        <v>0</v>
      </c>
      <c r="C99" s="1" t="s">
        <v>1</v>
      </c>
      <c r="D99" s="2">
        <v>38015</v>
      </c>
      <c r="E99" s="1" t="s">
        <v>60</v>
      </c>
      <c r="F99" s="1" t="s">
        <v>105</v>
      </c>
      <c r="G99">
        <f t="shared" si="1"/>
        <v>2004</v>
      </c>
    </row>
    <row r="100" spans="1:7" ht="58.5" hidden="1" x14ac:dyDescent="0.35">
      <c r="A100" s="1">
        <v>17245</v>
      </c>
      <c r="B100" s="1" t="s">
        <v>0</v>
      </c>
      <c r="C100" s="1" t="s">
        <v>1</v>
      </c>
      <c r="D100" s="2">
        <v>38065</v>
      </c>
      <c r="E100" s="1" t="s">
        <v>60</v>
      </c>
      <c r="F100" s="1" t="s">
        <v>106</v>
      </c>
      <c r="G100">
        <f t="shared" si="1"/>
        <v>2004</v>
      </c>
    </row>
    <row r="101" spans="1:7" ht="58.5" hidden="1" x14ac:dyDescent="0.35">
      <c r="A101" s="1">
        <v>17249</v>
      </c>
      <c r="B101" s="1" t="s">
        <v>0</v>
      </c>
      <c r="C101" s="1" t="s">
        <v>1</v>
      </c>
      <c r="D101" s="2">
        <v>38065</v>
      </c>
      <c r="E101" s="1" t="s">
        <v>60</v>
      </c>
      <c r="F101" s="1" t="s">
        <v>107</v>
      </c>
      <c r="G101">
        <f t="shared" si="1"/>
        <v>2004</v>
      </c>
    </row>
    <row r="102" spans="1:7" ht="58.5" hidden="1" x14ac:dyDescent="0.35">
      <c r="A102" s="1">
        <v>17648</v>
      </c>
      <c r="B102" s="1" t="s">
        <v>0</v>
      </c>
      <c r="C102" s="1" t="s">
        <v>1</v>
      </c>
      <c r="D102" s="2">
        <v>38229</v>
      </c>
      <c r="E102" s="1" t="s">
        <v>60</v>
      </c>
      <c r="F102" s="1" t="s">
        <v>108</v>
      </c>
      <c r="G102">
        <f t="shared" si="1"/>
        <v>2004</v>
      </c>
    </row>
    <row r="103" spans="1:7" ht="58.5" hidden="1" x14ac:dyDescent="0.35">
      <c r="A103" s="1">
        <v>17706</v>
      </c>
      <c r="B103" s="1" t="s">
        <v>0</v>
      </c>
      <c r="C103" s="1" t="s">
        <v>1</v>
      </c>
      <c r="D103" s="2">
        <v>38254</v>
      </c>
      <c r="E103" s="1" t="s">
        <v>60</v>
      </c>
      <c r="F103" s="1" t="s">
        <v>109</v>
      </c>
      <c r="G103">
        <f t="shared" si="1"/>
        <v>2004</v>
      </c>
    </row>
    <row r="104" spans="1:7" ht="58.5" hidden="1" x14ac:dyDescent="0.35">
      <c r="A104" s="1">
        <v>17736</v>
      </c>
      <c r="B104" s="1" t="s">
        <v>0</v>
      </c>
      <c r="C104" s="1" t="s">
        <v>1</v>
      </c>
      <c r="D104" s="2">
        <v>38266</v>
      </c>
      <c r="E104" s="1" t="s">
        <v>60</v>
      </c>
      <c r="F104" s="1" t="s">
        <v>110</v>
      </c>
      <c r="G104">
        <f t="shared" si="1"/>
        <v>2004</v>
      </c>
    </row>
    <row r="105" spans="1:7" ht="58.5" hidden="1" x14ac:dyDescent="0.35">
      <c r="A105" s="1">
        <v>17779</v>
      </c>
      <c r="B105" s="1" t="s">
        <v>0</v>
      </c>
      <c r="C105" s="1" t="s">
        <v>1</v>
      </c>
      <c r="D105" s="2">
        <v>38286</v>
      </c>
      <c r="E105" s="1" t="s">
        <v>60</v>
      </c>
      <c r="F105" s="1" t="s">
        <v>111</v>
      </c>
      <c r="G105">
        <f t="shared" si="1"/>
        <v>2004</v>
      </c>
    </row>
    <row r="106" spans="1:7" ht="58.5" hidden="1" x14ac:dyDescent="0.35">
      <c r="A106" s="1">
        <v>17847</v>
      </c>
      <c r="B106" s="1" t="s">
        <v>0</v>
      </c>
      <c r="C106" s="1" t="s">
        <v>1</v>
      </c>
      <c r="D106" s="2">
        <v>38313</v>
      </c>
      <c r="E106" s="1" t="s">
        <v>60</v>
      </c>
      <c r="F106" s="1" t="s">
        <v>112</v>
      </c>
      <c r="G106">
        <f t="shared" si="1"/>
        <v>2004</v>
      </c>
    </row>
    <row r="107" spans="1:7" ht="58.5" hidden="1" x14ac:dyDescent="0.35">
      <c r="A107" s="1">
        <v>17922</v>
      </c>
      <c r="B107" s="1" t="s">
        <v>0</v>
      </c>
      <c r="C107" s="1" t="s">
        <v>1</v>
      </c>
      <c r="D107" s="2">
        <v>38344</v>
      </c>
      <c r="E107" s="1" t="s">
        <v>60</v>
      </c>
      <c r="F107" s="1" t="s">
        <v>113</v>
      </c>
      <c r="G107">
        <f t="shared" si="1"/>
        <v>2004</v>
      </c>
    </row>
    <row r="108" spans="1:7" ht="58.5" hidden="1" x14ac:dyDescent="0.35">
      <c r="A108" s="1">
        <v>18013</v>
      </c>
      <c r="B108" s="1" t="s">
        <v>0</v>
      </c>
      <c r="C108" s="1" t="s">
        <v>1</v>
      </c>
      <c r="D108" s="2">
        <v>38372</v>
      </c>
      <c r="E108" s="1" t="s">
        <v>60</v>
      </c>
      <c r="F108" s="1" t="s">
        <v>114</v>
      </c>
      <c r="G108">
        <f t="shared" si="1"/>
        <v>2005</v>
      </c>
    </row>
    <row r="109" spans="1:7" ht="58.5" hidden="1" x14ac:dyDescent="0.35">
      <c r="A109" s="1">
        <v>18347</v>
      </c>
      <c r="B109" s="1" t="s">
        <v>0</v>
      </c>
      <c r="C109" s="1" t="s">
        <v>1</v>
      </c>
      <c r="D109" s="2">
        <v>38483</v>
      </c>
      <c r="E109" s="1" t="s">
        <v>60</v>
      </c>
      <c r="F109" s="1" t="s">
        <v>115</v>
      </c>
      <c r="G109">
        <f t="shared" si="1"/>
        <v>2005</v>
      </c>
    </row>
    <row r="110" spans="1:7" ht="58.5" hidden="1" x14ac:dyDescent="0.35">
      <c r="A110" s="1">
        <v>18348</v>
      </c>
      <c r="B110" s="1" t="s">
        <v>0</v>
      </c>
      <c r="C110" s="1" t="s">
        <v>1</v>
      </c>
      <c r="D110" s="2">
        <v>38485</v>
      </c>
      <c r="E110" s="1" t="s">
        <v>60</v>
      </c>
      <c r="F110" s="1" t="s">
        <v>116</v>
      </c>
      <c r="G110">
        <f t="shared" si="1"/>
        <v>2005</v>
      </c>
    </row>
    <row r="111" spans="1:7" ht="58.5" hidden="1" x14ac:dyDescent="0.35">
      <c r="A111" s="1">
        <v>18395</v>
      </c>
      <c r="B111" s="1" t="s">
        <v>0</v>
      </c>
      <c r="C111" s="1" t="s">
        <v>1</v>
      </c>
      <c r="D111" s="2">
        <v>38499</v>
      </c>
      <c r="E111" s="1" t="s">
        <v>60</v>
      </c>
      <c r="F111" s="1" t="s">
        <v>117</v>
      </c>
      <c r="G111">
        <f t="shared" si="1"/>
        <v>2005</v>
      </c>
    </row>
    <row r="112" spans="1:7" ht="58.5" hidden="1" x14ac:dyDescent="0.35">
      <c r="A112" s="1">
        <v>18412</v>
      </c>
      <c r="B112" s="1" t="s">
        <v>0</v>
      </c>
      <c r="C112" s="1" t="s">
        <v>1</v>
      </c>
      <c r="D112" s="2">
        <v>38512</v>
      </c>
      <c r="E112" s="1" t="s">
        <v>60</v>
      </c>
      <c r="F112" s="1" t="s">
        <v>118</v>
      </c>
      <c r="G112">
        <f t="shared" si="1"/>
        <v>2005</v>
      </c>
    </row>
    <row r="113" spans="1:7" ht="58.5" hidden="1" x14ac:dyDescent="0.35">
      <c r="A113" s="1">
        <v>18440</v>
      </c>
      <c r="B113" s="1" t="s">
        <v>0</v>
      </c>
      <c r="C113" s="1" t="s">
        <v>1</v>
      </c>
      <c r="D113" s="2">
        <v>38525</v>
      </c>
      <c r="E113" s="1" t="s">
        <v>60</v>
      </c>
      <c r="F113" s="1" t="s">
        <v>119</v>
      </c>
      <c r="G113">
        <f t="shared" si="1"/>
        <v>2005</v>
      </c>
    </row>
    <row r="114" spans="1:7" ht="58.5" hidden="1" x14ac:dyDescent="0.35">
      <c r="A114" s="1">
        <v>18468</v>
      </c>
      <c r="B114" s="1" t="s">
        <v>0</v>
      </c>
      <c r="C114" s="1" t="s">
        <v>1</v>
      </c>
      <c r="D114" s="2">
        <v>38532</v>
      </c>
      <c r="E114" s="1" t="s">
        <v>60</v>
      </c>
      <c r="F114" s="1" t="s">
        <v>120</v>
      </c>
      <c r="G114">
        <f t="shared" si="1"/>
        <v>2005</v>
      </c>
    </row>
    <row r="115" spans="1:7" ht="58.5" hidden="1" x14ac:dyDescent="0.35">
      <c r="A115" s="1">
        <v>18857</v>
      </c>
      <c r="B115" s="1" t="s">
        <v>0</v>
      </c>
      <c r="C115" s="1" t="s">
        <v>1</v>
      </c>
      <c r="D115" s="2">
        <v>38636</v>
      </c>
      <c r="E115" s="1" t="s">
        <v>60</v>
      </c>
      <c r="F115" s="1" t="s">
        <v>9</v>
      </c>
      <c r="G115">
        <f t="shared" si="1"/>
        <v>2005</v>
      </c>
    </row>
    <row r="116" spans="1:7" ht="58.5" hidden="1" x14ac:dyDescent="0.35">
      <c r="A116" s="1">
        <v>18864</v>
      </c>
      <c r="B116" s="1" t="s">
        <v>0</v>
      </c>
      <c r="C116" s="1" t="s">
        <v>1</v>
      </c>
      <c r="D116" s="2">
        <v>38637</v>
      </c>
      <c r="E116" s="1" t="s">
        <v>60</v>
      </c>
      <c r="F116" s="1" t="s">
        <v>121</v>
      </c>
      <c r="G116">
        <f t="shared" si="1"/>
        <v>2005</v>
      </c>
    </row>
    <row r="117" spans="1:7" ht="58.5" hidden="1" x14ac:dyDescent="0.35">
      <c r="A117" s="1">
        <v>19179</v>
      </c>
      <c r="B117" s="1" t="s">
        <v>0</v>
      </c>
      <c r="C117" s="1" t="s">
        <v>1</v>
      </c>
      <c r="D117" s="2">
        <v>38762</v>
      </c>
      <c r="E117" s="1" t="s">
        <v>60</v>
      </c>
      <c r="F117" s="1" t="s">
        <v>122</v>
      </c>
      <c r="G117">
        <f t="shared" si="1"/>
        <v>2006</v>
      </c>
    </row>
    <row r="118" spans="1:7" ht="58.5" hidden="1" x14ac:dyDescent="0.35">
      <c r="A118" s="1">
        <v>19456</v>
      </c>
      <c r="B118" s="1" t="s">
        <v>0</v>
      </c>
      <c r="C118" s="1" t="s">
        <v>1</v>
      </c>
      <c r="D118" s="2">
        <v>38861</v>
      </c>
      <c r="E118" s="1" t="s">
        <v>60</v>
      </c>
      <c r="F118" s="1" t="s">
        <v>123</v>
      </c>
      <c r="G118">
        <f t="shared" si="1"/>
        <v>2006</v>
      </c>
    </row>
    <row r="119" spans="1:7" ht="58.5" hidden="1" x14ac:dyDescent="0.35">
      <c r="A119" s="1">
        <v>19713</v>
      </c>
      <c r="B119" s="1" t="s">
        <v>0</v>
      </c>
      <c r="C119" s="1" t="s">
        <v>1</v>
      </c>
      <c r="D119" s="2">
        <v>38957</v>
      </c>
      <c r="E119" s="1" t="s">
        <v>60</v>
      </c>
      <c r="F119" s="1" t="s">
        <v>124</v>
      </c>
      <c r="G119">
        <f t="shared" si="1"/>
        <v>2006</v>
      </c>
    </row>
    <row r="120" spans="1:7" ht="58.5" hidden="1" x14ac:dyDescent="0.35">
      <c r="A120" s="1">
        <v>19871</v>
      </c>
      <c r="B120" s="1" t="s">
        <v>0</v>
      </c>
      <c r="C120" s="1" t="s">
        <v>1</v>
      </c>
      <c r="D120" s="2">
        <v>39006</v>
      </c>
      <c r="E120" s="1" t="s">
        <v>60</v>
      </c>
      <c r="F120" s="1" t="s">
        <v>125</v>
      </c>
      <c r="G120">
        <f t="shared" si="1"/>
        <v>2006</v>
      </c>
    </row>
    <row r="121" spans="1:7" ht="58.5" hidden="1" x14ac:dyDescent="0.35">
      <c r="A121" s="1">
        <v>19990</v>
      </c>
      <c r="B121" s="1" t="s">
        <v>0</v>
      </c>
      <c r="C121" s="1" t="s">
        <v>1</v>
      </c>
      <c r="D121" s="2">
        <v>39043</v>
      </c>
      <c r="E121" s="1" t="s">
        <v>60</v>
      </c>
      <c r="F121" s="1" t="s">
        <v>126</v>
      </c>
      <c r="G121">
        <f t="shared" si="1"/>
        <v>2006</v>
      </c>
    </row>
    <row r="122" spans="1:7" ht="58.5" hidden="1" x14ac:dyDescent="0.35">
      <c r="A122" s="1">
        <v>19996</v>
      </c>
      <c r="B122" s="1" t="s">
        <v>0</v>
      </c>
      <c r="C122" s="1" t="s">
        <v>1</v>
      </c>
      <c r="D122" s="2">
        <v>39048</v>
      </c>
      <c r="E122" s="1" t="s">
        <v>60</v>
      </c>
      <c r="F122" s="1" t="s">
        <v>127</v>
      </c>
      <c r="G122">
        <f t="shared" si="1"/>
        <v>2006</v>
      </c>
    </row>
    <row r="123" spans="1:7" ht="58.5" hidden="1" x14ac:dyDescent="0.35">
      <c r="A123" s="1">
        <v>19997</v>
      </c>
      <c r="B123" s="1" t="s">
        <v>0</v>
      </c>
      <c r="C123" s="1" t="s">
        <v>1</v>
      </c>
      <c r="D123" s="2">
        <v>39048</v>
      </c>
      <c r="E123" s="1" t="s">
        <v>60</v>
      </c>
      <c r="F123" s="1" t="s">
        <v>128</v>
      </c>
      <c r="G123">
        <f t="shared" si="1"/>
        <v>2006</v>
      </c>
    </row>
    <row r="124" spans="1:7" ht="58.5" hidden="1" x14ac:dyDescent="0.35">
      <c r="A124" s="1">
        <v>20007</v>
      </c>
      <c r="B124" s="1" t="s">
        <v>0</v>
      </c>
      <c r="C124" s="1" t="s">
        <v>1</v>
      </c>
      <c r="D124" s="2">
        <v>39051</v>
      </c>
      <c r="E124" s="1" t="s">
        <v>60</v>
      </c>
      <c r="F124" s="1" t="s">
        <v>129</v>
      </c>
      <c r="G124">
        <f t="shared" si="1"/>
        <v>2006</v>
      </c>
    </row>
    <row r="125" spans="1:7" ht="58.5" hidden="1" x14ac:dyDescent="0.35">
      <c r="A125" s="1">
        <v>20008</v>
      </c>
      <c r="B125" s="1" t="s">
        <v>0</v>
      </c>
      <c r="C125" s="1" t="s">
        <v>1</v>
      </c>
      <c r="D125" s="2">
        <v>39052</v>
      </c>
      <c r="E125" s="1" t="s">
        <v>60</v>
      </c>
      <c r="F125" s="1" t="s">
        <v>130</v>
      </c>
      <c r="G125">
        <f t="shared" si="1"/>
        <v>2006</v>
      </c>
    </row>
    <row r="126" spans="1:7" ht="58.5" hidden="1" x14ac:dyDescent="0.35">
      <c r="A126" s="1">
        <v>20035</v>
      </c>
      <c r="B126" s="1" t="s">
        <v>0</v>
      </c>
      <c r="C126" s="1" t="s">
        <v>1</v>
      </c>
      <c r="D126" s="2">
        <v>39065</v>
      </c>
      <c r="E126" s="1" t="s">
        <v>60</v>
      </c>
      <c r="F126" s="1" t="s">
        <v>13</v>
      </c>
      <c r="G126">
        <f t="shared" si="1"/>
        <v>2006</v>
      </c>
    </row>
    <row r="127" spans="1:7" ht="58.5" hidden="1" x14ac:dyDescent="0.35">
      <c r="A127" s="1">
        <v>20100</v>
      </c>
      <c r="B127" s="1" t="s">
        <v>0</v>
      </c>
      <c r="C127" s="1" t="s">
        <v>1</v>
      </c>
      <c r="D127" s="2">
        <v>39080</v>
      </c>
      <c r="E127" s="1" t="s">
        <v>60</v>
      </c>
      <c r="F127" s="1" t="s">
        <v>131</v>
      </c>
      <c r="G127">
        <f t="shared" si="1"/>
        <v>2006</v>
      </c>
    </row>
    <row r="128" spans="1:7" ht="58.5" hidden="1" x14ac:dyDescent="0.35">
      <c r="A128" s="1">
        <v>20127</v>
      </c>
      <c r="B128" s="1" t="s">
        <v>0</v>
      </c>
      <c r="C128" s="1" t="s">
        <v>1</v>
      </c>
      <c r="D128" s="2">
        <v>39091</v>
      </c>
      <c r="E128" s="1" t="s">
        <v>60</v>
      </c>
      <c r="F128" s="1" t="s">
        <v>132</v>
      </c>
      <c r="G128">
        <f t="shared" si="1"/>
        <v>2007</v>
      </c>
    </row>
    <row r="129" spans="1:7" ht="58.5" hidden="1" x14ac:dyDescent="0.35">
      <c r="A129" s="1">
        <v>20141</v>
      </c>
      <c r="B129" s="1" t="s">
        <v>0</v>
      </c>
      <c r="C129" s="1" t="s">
        <v>1</v>
      </c>
      <c r="D129" s="2">
        <v>39098</v>
      </c>
      <c r="E129" s="1" t="s">
        <v>60</v>
      </c>
      <c r="F129" s="1" t="s">
        <v>133</v>
      </c>
      <c r="G129">
        <f t="shared" si="1"/>
        <v>2007</v>
      </c>
    </row>
    <row r="130" spans="1:7" ht="58.5" hidden="1" x14ac:dyDescent="0.35">
      <c r="A130" s="1">
        <v>20296</v>
      </c>
      <c r="B130" s="1" t="s">
        <v>0</v>
      </c>
      <c r="C130" s="1" t="s">
        <v>1</v>
      </c>
      <c r="D130" s="2">
        <v>39139</v>
      </c>
      <c r="E130" s="1" t="s">
        <v>60</v>
      </c>
      <c r="F130" s="1" t="s">
        <v>134</v>
      </c>
      <c r="G130">
        <f t="shared" si="1"/>
        <v>2007</v>
      </c>
    </row>
    <row r="131" spans="1:7" ht="58.5" hidden="1" x14ac:dyDescent="0.35">
      <c r="A131" s="1">
        <v>20319</v>
      </c>
      <c r="B131" s="1" t="s">
        <v>0</v>
      </c>
      <c r="C131" s="1" t="s">
        <v>1</v>
      </c>
      <c r="D131" s="2">
        <v>39143</v>
      </c>
      <c r="E131" s="1" t="s">
        <v>60</v>
      </c>
      <c r="F131" s="1" t="s">
        <v>135</v>
      </c>
      <c r="G131">
        <f t="shared" ref="G131:G194" si="2">YEAR(D131)</f>
        <v>2007</v>
      </c>
    </row>
    <row r="132" spans="1:7" ht="58.5" hidden="1" x14ac:dyDescent="0.35">
      <c r="A132" s="1">
        <v>20358</v>
      </c>
      <c r="B132" s="1" t="s">
        <v>0</v>
      </c>
      <c r="C132" s="1" t="s">
        <v>1</v>
      </c>
      <c r="D132" s="2">
        <v>39161</v>
      </c>
      <c r="E132" s="1" t="s">
        <v>60</v>
      </c>
      <c r="F132" s="1" t="s">
        <v>136</v>
      </c>
      <c r="G132">
        <f t="shared" si="2"/>
        <v>2007</v>
      </c>
    </row>
    <row r="133" spans="1:7" ht="58.5" hidden="1" x14ac:dyDescent="0.35">
      <c r="A133" s="1">
        <v>20466</v>
      </c>
      <c r="B133" s="1" t="s">
        <v>0</v>
      </c>
      <c r="C133" s="1" t="s">
        <v>1</v>
      </c>
      <c r="D133" s="2">
        <v>39195</v>
      </c>
      <c r="E133" s="1" t="s">
        <v>60</v>
      </c>
      <c r="F133" s="1" t="s">
        <v>137</v>
      </c>
      <c r="G133">
        <f t="shared" si="2"/>
        <v>2007</v>
      </c>
    </row>
    <row r="134" spans="1:7" ht="58.5" hidden="1" x14ac:dyDescent="0.35">
      <c r="A134" s="1">
        <v>20841</v>
      </c>
      <c r="B134" s="1" t="s">
        <v>0</v>
      </c>
      <c r="C134" s="1" t="s">
        <v>1</v>
      </c>
      <c r="D134" s="2">
        <v>39332</v>
      </c>
      <c r="E134" s="1" t="s">
        <v>60</v>
      </c>
      <c r="F134" s="1" t="s">
        <v>138</v>
      </c>
      <c r="G134">
        <f t="shared" si="2"/>
        <v>2007</v>
      </c>
    </row>
    <row r="135" spans="1:7" ht="58.5" hidden="1" x14ac:dyDescent="0.35">
      <c r="A135" s="1">
        <v>21005</v>
      </c>
      <c r="B135" s="1" t="s">
        <v>0</v>
      </c>
      <c r="C135" s="1" t="s">
        <v>1</v>
      </c>
      <c r="D135" s="2">
        <v>39388</v>
      </c>
      <c r="E135" s="1" t="s">
        <v>60</v>
      </c>
      <c r="F135" s="1" t="s">
        <v>139</v>
      </c>
      <c r="G135">
        <f t="shared" si="2"/>
        <v>2007</v>
      </c>
    </row>
    <row r="136" spans="1:7" ht="58.5" hidden="1" x14ac:dyDescent="0.35">
      <c r="A136" s="1">
        <v>21036</v>
      </c>
      <c r="B136" s="1" t="s">
        <v>0</v>
      </c>
      <c r="C136" s="1" t="s">
        <v>1</v>
      </c>
      <c r="D136" s="2">
        <v>39399</v>
      </c>
      <c r="E136" s="1" t="s">
        <v>60</v>
      </c>
      <c r="F136" s="1" t="s">
        <v>140</v>
      </c>
      <c r="G136">
        <f t="shared" si="2"/>
        <v>2007</v>
      </c>
    </row>
    <row r="137" spans="1:7" ht="58.5" hidden="1" x14ac:dyDescent="0.35">
      <c r="A137" s="1">
        <v>21125</v>
      </c>
      <c r="B137" s="1" t="s">
        <v>0</v>
      </c>
      <c r="C137" s="1" t="s">
        <v>1</v>
      </c>
      <c r="D137" s="2">
        <v>39430</v>
      </c>
      <c r="E137" s="1" t="s">
        <v>60</v>
      </c>
      <c r="F137" s="1" t="s">
        <v>141</v>
      </c>
      <c r="G137">
        <f t="shared" si="2"/>
        <v>2007</v>
      </c>
    </row>
    <row r="138" spans="1:7" ht="58.5" hidden="1" x14ac:dyDescent="0.35">
      <c r="A138" s="1">
        <v>21147</v>
      </c>
      <c r="B138" s="1" t="s">
        <v>0</v>
      </c>
      <c r="C138" s="1" t="s">
        <v>1</v>
      </c>
      <c r="D138" s="2">
        <v>39433</v>
      </c>
      <c r="E138" s="1" t="s">
        <v>60</v>
      </c>
      <c r="F138" s="1" t="s">
        <v>142</v>
      </c>
      <c r="G138">
        <f t="shared" si="2"/>
        <v>2007</v>
      </c>
    </row>
    <row r="139" spans="1:7" ht="58.5" hidden="1" x14ac:dyDescent="0.35">
      <c r="A139" s="1">
        <v>21295</v>
      </c>
      <c r="B139" s="1" t="s">
        <v>0</v>
      </c>
      <c r="C139" s="1" t="s">
        <v>1</v>
      </c>
      <c r="D139" s="2">
        <v>39478</v>
      </c>
      <c r="E139" s="1" t="s">
        <v>60</v>
      </c>
      <c r="F139" s="1" t="s">
        <v>143</v>
      </c>
      <c r="G139">
        <f t="shared" si="2"/>
        <v>2008</v>
      </c>
    </row>
    <row r="140" spans="1:7" ht="58.5" hidden="1" x14ac:dyDescent="0.35">
      <c r="A140" s="1">
        <v>21313</v>
      </c>
      <c r="B140" s="1" t="s">
        <v>0</v>
      </c>
      <c r="C140" s="1" t="s">
        <v>1</v>
      </c>
      <c r="D140" s="2">
        <v>39484</v>
      </c>
      <c r="E140" s="1" t="s">
        <v>60</v>
      </c>
      <c r="F140" s="1" t="s">
        <v>144</v>
      </c>
      <c r="G140">
        <f t="shared" si="2"/>
        <v>2008</v>
      </c>
    </row>
    <row r="141" spans="1:7" ht="58.5" hidden="1" x14ac:dyDescent="0.35">
      <c r="A141" s="1">
        <v>21332</v>
      </c>
      <c r="B141" s="1" t="s">
        <v>0</v>
      </c>
      <c r="C141" s="1" t="s">
        <v>1</v>
      </c>
      <c r="D141" s="2">
        <v>39490</v>
      </c>
      <c r="E141" s="1" t="s">
        <v>60</v>
      </c>
      <c r="F141" s="1" t="s">
        <v>145</v>
      </c>
      <c r="G141">
        <f t="shared" si="2"/>
        <v>2008</v>
      </c>
    </row>
    <row r="142" spans="1:7" ht="58.5" hidden="1" x14ac:dyDescent="0.35">
      <c r="A142" s="1">
        <v>21344</v>
      </c>
      <c r="B142" s="1" t="s">
        <v>0</v>
      </c>
      <c r="C142" s="1" t="s">
        <v>1</v>
      </c>
      <c r="D142" s="2">
        <v>39496</v>
      </c>
      <c r="E142" s="1" t="s">
        <v>60</v>
      </c>
      <c r="F142" s="1" t="s">
        <v>146</v>
      </c>
      <c r="G142">
        <f t="shared" si="2"/>
        <v>2008</v>
      </c>
    </row>
    <row r="143" spans="1:7" ht="58.5" hidden="1" x14ac:dyDescent="0.35">
      <c r="A143" s="1">
        <v>21345</v>
      </c>
      <c r="B143" s="1" t="s">
        <v>0</v>
      </c>
      <c r="C143" s="1" t="s">
        <v>1</v>
      </c>
      <c r="D143" s="2">
        <v>39496</v>
      </c>
      <c r="E143" s="1" t="s">
        <v>60</v>
      </c>
      <c r="F143" s="1" t="s">
        <v>147</v>
      </c>
      <c r="G143">
        <f t="shared" si="2"/>
        <v>2008</v>
      </c>
    </row>
    <row r="144" spans="1:7" ht="58.5" hidden="1" x14ac:dyDescent="0.35">
      <c r="A144" s="1">
        <v>21426</v>
      </c>
      <c r="B144" s="1" t="s">
        <v>0</v>
      </c>
      <c r="C144" s="1" t="s">
        <v>1</v>
      </c>
      <c r="D144" s="2">
        <v>39524</v>
      </c>
      <c r="E144" s="1" t="s">
        <v>60</v>
      </c>
      <c r="F144" s="1" t="s">
        <v>148</v>
      </c>
      <c r="G144">
        <f t="shared" si="2"/>
        <v>2008</v>
      </c>
    </row>
    <row r="145" spans="1:7" ht="58.5" hidden="1" x14ac:dyDescent="0.35">
      <c r="A145" s="1">
        <v>21781</v>
      </c>
      <c r="B145" s="1" t="s">
        <v>0</v>
      </c>
      <c r="C145" s="1" t="s">
        <v>1</v>
      </c>
      <c r="D145" s="2">
        <v>39637</v>
      </c>
      <c r="E145" s="1" t="s">
        <v>60</v>
      </c>
      <c r="F145" s="1" t="s">
        <v>149</v>
      </c>
      <c r="G145">
        <f t="shared" si="2"/>
        <v>2008</v>
      </c>
    </row>
    <row r="146" spans="1:7" ht="58.5" hidden="1" x14ac:dyDescent="0.35">
      <c r="A146" s="1">
        <v>21921</v>
      </c>
      <c r="B146" s="1" t="s">
        <v>0</v>
      </c>
      <c r="C146" s="1" t="s">
        <v>1</v>
      </c>
      <c r="D146" s="2">
        <v>39693</v>
      </c>
      <c r="E146" s="1" t="s">
        <v>60</v>
      </c>
      <c r="F146" s="1" t="s">
        <v>150</v>
      </c>
      <c r="G146">
        <f t="shared" si="2"/>
        <v>2008</v>
      </c>
    </row>
    <row r="147" spans="1:7" ht="58.5" hidden="1" x14ac:dyDescent="0.35">
      <c r="A147" s="1">
        <v>21976</v>
      </c>
      <c r="B147" s="1" t="s">
        <v>0</v>
      </c>
      <c r="C147" s="1" t="s">
        <v>1</v>
      </c>
      <c r="D147" s="2">
        <v>39704</v>
      </c>
      <c r="E147" s="1" t="s">
        <v>60</v>
      </c>
      <c r="F147" s="1" t="s">
        <v>151</v>
      </c>
      <c r="G147">
        <f t="shared" si="2"/>
        <v>2008</v>
      </c>
    </row>
    <row r="148" spans="1:7" ht="58.5" hidden="1" x14ac:dyDescent="0.35">
      <c r="A148" s="1">
        <v>22031</v>
      </c>
      <c r="B148" s="1" t="s">
        <v>0</v>
      </c>
      <c r="C148" s="1" t="s">
        <v>1</v>
      </c>
      <c r="D148" s="2">
        <v>39722</v>
      </c>
      <c r="E148" s="1" t="s">
        <v>60</v>
      </c>
      <c r="F148" s="1" t="s">
        <v>152</v>
      </c>
      <c r="G148">
        <f t="shared" si="2"/>
        <v>2008</v>
      </c>
    </row>
    <row r="149" spans="1:7" ht="58.5" hidden="1" x14ac:dyDescent="0.35">
      <c r="A149" s="1">
        <v>22263</v>
      </c>
      <c r="B149" s="1" t="s">
        <v>0</v>
      </c>
      <c r="C149" s="1" t="s">
        <v>1</v>
      </c>
      <c r="D149" s="2">
        <v>39787</v>
      </c>
      <c r="E149" s="1" t="s">
        <v>60</v>
      </c>
      <c r="F149" s="1" t="s">
        <v>153</v>
      </c>
      <c r="G149">
        <f t="shared" si="2"/>
        <v>2008</v>
      </c>
    </row>
    <row r="150" spans="1:7" ht="58.5" hidden="1" x14ac:dyDescent="0.35">
      <c r="A150" s="1">
        <v>22300</v>
      </c>
      <c r="B150" s="1" t="s">
        <v>0</v>
      </c>
      <c r="C150" s="1" t="s">
        <v>1</v>
      </c>
      <c r="D150" s="2">
        <v>39797</v>
      </c>
      <c r="E150" s="1" t="s">
        <v>60</v>
      </c>
      <c r="F150" s="1" t="s">
        <v>154</v>
      </c>
      <c r="G150">
        <f t="shared" si="2"/>
        <v>2008</v>
      </c>
    </row>
    <row r="151" spans="1:7" ht="58.5" hidden="1" x14ac:dyDescent="0.35">
      <c r="A151" s="1">
        <v>22479</v>
      </c>
      <c r="B151" s="1" t="s">
        <v>0</v>
      </c>
      <c r="C151" s="1" t="s">
        <v>1</v>
      </c>
      <c r="D151" s="2">
        <v>39843</v>
      </c>
      <c r="E151" s="1" t="s">
        <v>60</v>
      </c>
      <c r="F151" s="1" t="s">
        <v>155</v>
      </c>
      <c r="G151">
        <f t="shared" si="2"/>
        <v>2009</v>
      </c>
    </row>
    <row r="152" spans="1:7" ht="58.5" hidden="1" x14ac:dyDescent="0.35">
      <c r="A152" s="1">
        <v>22579</v>
      </c>
      <c r="B152" s="1" t="s">
        <v>0</v>
      </c>
      <c r="C152" s="1" t="s">
        <v>1</v>
      </c>
      <c r="D152" s="2">
        <v>39870</v>
      </c>
      <c r="E152" s="1" t="s">
        <v>60</v>
      </c>
      <c r="F152" s="1" t="s">
        <v>156</v>
      </c>
      <c r="G152">
        <f t="shared" si="2"/>
        <v>2009</v>
      </c>
    </row>
    <row r="153" spans="1:7" ht="58.5" hidden="1" x14ac:dyDescent="0.35">
      <c r="A153" s="1">
        <v>22607</v>
      </c>
      <c r="B153" s="1" t="s">
        <v>0</v>
      </c>
      <c r="C153" s="1" t="s">
        <v>1</v>
      </c>
      <c r="D153" s="2">
        <v>39884</v>
      </c>
      <c r="E153" s="1" t="s">
        <v>60</v>
      </c>
      <c r="F153" s="1" t="s">
        <v>157</v>
      </c>
      <c r="G153">
        <f t="shared" si="2"/>
        <v>2009</v>
      </c>
    </row>
    <row r="154" spans="1:7" ht="58.5" hidden="1" x14ac:dyDescent="0.35">
      <c r="A154" s="1">
        <v>22658</v>
      </c>
      <c r="B154" s="1" t="s">
        <v>0</v>
      </c>
      <c r="C154" s="1" t="s">
        <v>1</v>
      </c>
      <c r="D154" s="2">
        <v>39896</v>
      </c>
      <c r="E154" s="1" t="s">
        <v>60</v>
      </c>
      <c r="F154" s="1" t="s">
        <v>158</v>
      </c>
      <c r="G154">
        <f t="shared" si="2"/>
        <v>2009</v>
      </c>
    </row>
    <row r="155" spans="1:7" ht="58.5" hidden="1" x14ac:dyDescent="0.35">
      <c r="A155" s="1">
        <v>22937</v>
      </c>
      <c r="B155" s="1" t="s">
        <v>0</v>
      </c>
      <c r="C155" s="1" t="s">
        <v>1</v>
      </c>
      <c r="D155" s="2">
        <v>40007</v>
      </c>
      <c r="E155" s="1" t="s">
        <v>60</v>
      </c>
      <c r="F155" s="1" t="s">
        <v>159</v>
      </c>
      <c r="G155">
        <f t="shared" si="2"/>
        <v>2009</v>
      </c>
    </row>
    <row r="156" spans="1:7" ht="58.5" hidden="1" x14ac:dyDescent="0.35">
      <c r="A156" s="1">
        <v>23128</v>
      </c>
      <c r="B156" s="1" t="s">
        <v>0</v>
      </c>
      <c r="C156" s="1" t="s">
        <v>1</v>
      </c>
      <c r="D156" s="2">
        <v>40081</v>
      </c>
      <c r="E156" s="1" t="s">
        <v>60</v>
      </c>
      <c r="F156" s="1" t="s">
        <v>160</v>
      </c>
      <c r="G156">
        <f t="shared" si="2"/>
        <v>2009</v>
      </c>
    </row>
    <row r="157" spans="1:7" ht="58.5" hidden="1" x14ac:dyDescent="0.35">
      <c r="A157" s="1">
        <v>23460</v>
      </c>
      <c r="B157" s="1" t="s">
        <v>0</v>
      </c>
      <c r="C157" s="1" t="s">
        <v>1</v>
      </c>
      <c r="D157" s="2">
        <v>40196</v>
      </c>
      <c r="E157" s="1" t="s">
        <v>60</v>
      </c>
      <c r="F157" s="1" t="s">
        <v>161</v>
      </c>
      <c r="G157">
        <f t="shared" si="2"/>
        <v>2010</v>
      </c>
    </row>
    <row r="158" spans="1:7" ht="58.5" hidden="1" x14ac:dyDescent="0.35">
      <c r="A158" s="1">
        <v>23472</v>
      </c>
      <c r="B158" s="1" t="s">
        <v>0</v>
      </c>
      <c r="C158" s="1" t="s">
        <v>1</v>
      </c>
      <c r="D158" s="2">
        <v>40199</v>
      </c>
      <c r="E158" s="1" t="s">
        <v>60</v>
      </c>
      <c r="F158" s="1" t="s">
        <v>162</v>
      </c>
      <c r="G158">
        <f t="shared" si="2"/>
        <v>2010</v>
      </c>
    </row>
    <row r="159" spans="1:7" ht="58.5" hidden="1" x14ac:dyDescent="0.35">
      <c r="A159" s="1">
        <v>23564</v>
      </c>
      <c r="B159" s="1" t="s">
        <v>0</v>
      </c>
      <c r="C159" s="1" t="s">
        <v>1</v>
      </c>
      <c r="D159" s="2">
        <v>40232</v>
      </c>
      <c r="E159" s="1" t="s">
        <v>60</v>
      </c>
      <c r="F159" s="1" t="s">
        <v>20</v>
      </c>
      <c r="G159">
        <f t="shared" si="2"/>
        <v>2010</v>
      </c>
    </row>
    <row r="160" spans="1:7" ht="58.5" hidden="1" x14ac:dyDescent="0.35">
      <c r="A160" s="1">
        <v>23590</v>
      </c>
      <c r="B160" s="1" t="s">
        <v>0</v>
      </c>
      <c r="C160" s="1" t="s">
        <v>1</v>
      </c>
      <c r="D160" s="2">
        <v>40238</v>
      </c>
      <c r="E160" s="1" t="s">
        <v>60</v>
      </c>
      <c r="F160" s="1" t="s">
        <v>163</v>
      </c>
      <c r="G160">
        <f t="shared" si="2"/>
        <v>2010</v>
      </c>
    </row>
    <row r="161" spans="1:7" ht="58.5" hidden="1" x14ac:dyDescent="0.35">
      <c r="A161" s="1">
        <v>23591</v>
      </c>
      <c r="B161" s="1" t="s">
        <v>0</v>
      </c>
      <c r="C161" s="1" t="s">
        <v>1</v>
      </c>
      <c r="D161" s="2">
        <v>40238</v>
      </c>
      <c r="E161" s="1" t="s">
        <v>60</v>
      </c>
      <c r="F161" s="1" t="s">
        <v>47</v>
      </c>
      <c r="G161">
        <f t="shared" si="2"/>
        <v>2010</v>
      </c>
    </row>
    <row r="162" spans="1:7" ht="58.5" hidden="1" x14ac:dyDescent="0.35">
      <c r="A162" s="1">
        <v>23596</v>
      </c>
      <c r="B162" s="1" t="s">
        <v>0</v>
      </c>
      <c r="C162" s="1" t="s">
        <v>1</v>
      </c>
      <c r="D162" s="2">
        <v>40240</v>
      </c>
      <c r="E162" s="1" t="s">
        <v>60</v>
      </c>
      <c r="F162" s="1" t="s">
        <v>164</v>
      </c>
      <c r="G162">
        <f t="shared" si="2"/>
        <v>2010</v>
      </c>
    </row>
    <row r="163" spans="1:7" ht="58.5" hidden="1" x14ac:dyDescent="0.35">
      <c r="A163" s="1">
        <v>23621</v>
      </c>
      <c r="B163" s="1" t="s">
        <v>0</v>
      </c>
      <c r="C163" s="1" t="s">
        <v>1</v>
      </c>
      <c r="D163" s="2">
        <v>40247</v>
      </c>
      <c r="E163" s="1" t="s">
        <v>60</v>
      </c>
      <c r="F163" s="1" t="s">
        <v>165</v>
      </c>
      <c r="G163">
        <f t="shared" si="2"/>
        <v>2010</v>
      </c>
    </row>
    <row r="164" spans="1:7" ht="58.5" hidden="1" x14ac:dyDescent="0.35">
      <c r="A164" s="1">
        <v>23655</v>
      </c>
      <c r="B164" s="1" t="s">
        <v>0</v>
      </c>
      <c r="C164" s="1" t="s">
        <v>1</v>
      </c>
      <c r="D164" s="2">
        <v>40259</v>
      </c>
      <c r="E164" s="1" t="s">
        <v>60</v>
      </c>
      <c r="F164" s="1" t="s">
        <v>166</v>
      </c>
      <c r="G164">
        <f t="shared" si="2"/>
        <v>2010</v>
      </c>
    </row>
    <row r="165" spans="1:7" ht="58.5" hidden="1" x14ac:dyDescent="0.35">
      <c r="A165" s="1">
        <v>23656</v>
      </c>
      <c r="B165" s="1" t="s">
        <v>0</v>
      </c>
      <c r="C165" s="1" t="s">
        <v>1</v>
      </c>
      <c r="D165" s="2">
        <v>40260</v>
      </c>
      <c r="E165" s="1" t="s">
        <v>60</v>
      </c>
      <c r="F165" s="1" t="s">
        <v>167</v>
      </c>
      <c r="G165">
        <f t="shared" si="2"/>
        <v>2010</v>
      </c>
    </row>
    <row r="166" spans="1:7" ht="58.5" hidden="1" x14ac:dyDescent="0.35">
      <c r="A166" s="1">
        <v>23664</v>
      </c>
      <c r="B166" s="1" t="s">
        <v>0</v>
      </c>
      <c r="C166" s="1" t="s">
        <v>1</v>
      </c>
      <c r="D166" s="2">
        <v>40267</v>
      </c>
      <c r="E166" s="1" t="s">
        <v>60</v>
      </c>
      <c r="F166" s="1" t="s">
        <v>168</v>
      </c>
      <c r="G166">
        <f t="shared" si="2"/>
        <v>2010</v>
      </c>
    </row>
    <row r="167" spans="1:7" ht="58.5" hidden="1" x14ac:dyDescent="0.35">
      <c r="A167" s="1">
        <v>23671</v>
      </c>
      <c r="B167" s="1" t="s">
        <v>0</v>
      </c>
      <c r="C167" s="1" t="s">
        <v>1</v>
      </c>
      <c r="D167" s="2">
        <v>40333</v>
      </c>
      <c r="E167" s="1" t="s">
        <v>60</v>
      </c>
      <c r="F167" s="1" t="s">
        <v>169</v>
      </c>
      <c r="G167">
        <f t="shared" si="2"/>
        <v>2010</v>
      </c>
    </row>
    <row r="168" spans="1:7" ht="58.5" hidden="1" x14ac:dyDescent="0.35">
      <c r="A168" s="1">
        <v>23994</v>
      </c>
      <c r="B168" s="1" t="s">
        <v>0</v>
      </c>
      <c r="C168" s="1" t="s">
        <v>1</v>
      </c>
      <c r="D168" s="2">
        <v>40385</v>
      </c>
      <c r="E168" s="1" t="s">
        <v>60</v>
      </c>
      <c r="F168" s="1" t="s">
        <v>170</v>
      </c>
      <c r="G168">
        <f t="shared" si="2"/>
        <v>2010</v>
      </c>
    </row>
    <row r="169" spans="1:7" ht="58.5" hidden="1" x14ac:dyDescent="0.35">
      <c r="A169" s="1">
        <v>23996</v>
      </c>
      <c r="B169" s="1" t="s">
        <v>0</v>
      </c>
      <c r="C169" s="1" t="s">
        <v>1</v>
      </c>
      <c r="D169" s="2">
        <v>40385</v>
      </c>
      <c r="E169" s="1" t="s">
        <v>60</v>
      </c>
      <c r="F169" s="1" t="s">
        <v>19</v>
      </c>
      <c r="G169">
        <f t="shared" si="2"/>
        <v>2010</v>
      </c>
    </row>
    <row r="170" spans="1:7" ht="58.5" hidden="1" x14ac:dyDescent="0.35">
      <c r="A170" s="1">
        <v>24388</v>
      </c>
      <c r="B170" s="1" t="s">
        <v>0</v>
      </c>
      <c r="C170" s="1" t="s">
        <v>1</v>
      </c>
      <c r="D170" s="2">
        <v>40505</v>
      </c>
      <c r="E170" s="1" t="s">
        <v>60</v>
      </c>
      <c r="F170" s="1" t="s">
        <v>171</v>
      </c>
      <c r="G170">
        <f t="shared" si="2"/>
        <v>2010</v>
      </c>
    </row>
    <row r="171" spans="1:7" ht="58.5" hidden="1" x14ac:dyDescent="0.35">
      <c r="A171" s="1">
        <v>24421</v>
      </c>
      <c r="B171" s="1" t="s">
        <v>0</v>
      </c>
      <c r="C171" s="1" t="s">
        <v>1</v>
      </c>
      <c r="D171" s="2">
        <v>40519</v>
      </c>
      <c r="E171" s="1" t="s">
        <v>60</v>
      </c>
      <c r="F171" s="1" t="s">
        <v>172</v>
      </c>
      <c r="G171">
        <f t="shared" si="2"/>
        <v>2010</v>
      </c>
    </row>
    <row r="172" spans="1:7" ht="58.5" hidden="1" x14ac:dyDescent="0.35">
      <c r="A172" s="1">
        <v>24516</v>
      </c>
      <c r="B172" s="1" t="s">
        <v>0</v>
      </c>
      <c r="C172" s="1" t="s">
        <v>1</v>
      </c>
      <c r="D172" s="2">
        <v>40543</v>
      </c>
      <c r="E172" s="1" t="s">
        <v>60</v>
      </c>
      <c r="F172" s="1" t="s">
        <v>173</v>
      </c>
      <c r="G172">
        <f t="shared" si="2"/>
        <v>2010</v>
      </c>
    </row>
    <row r="173" spans="1:7" ht="58.5" hidden="1" x14ac:dyDescent="0.35">
      <c r="A173" s="1">
        <v>24600</v>
      </c>
      <c r="B173" s="1" t="s">
        <v>0</v>
      </c>
      <c r="C173" s="1" t="s">
        <v>1</v>
      </c>
      <c r="D173" s="2">
        <v>40571</v>
      </c>
      <c r="E173" s="1" t="s">
        <v>60</v>
      </c>
      <c r="F173" s="1" t="s">
        <v>174</v>
      </c>
      <c r="G173">
        <f t="shared" si="2"/>
        <v>2011</v>
      </c>
    </row>
    <row r="174" spans="1:7" ht="58.5" hidden="1" x14ac:dyDescent="0.35">
      <c r="A174" s="1">
        <v>24640</v>
      </c>
      <c r="B174" s="1" t="s">
        <v>0</v>
      </c>
      <c r="C174" s="1" t="s">
        <v>1</v>
      </c>
      <c r="D174" s="2">
        <v>40590</v>
      </c>
      <c r="E174" s="1" t="s">
        <v>60</v>
      </c>
      <c r="F174" s="1" t="s">
        <v>175</v>
      </c>
      <c r="G174">
        <f t="shared" si="2"/>
        <v>2011</v>
      </c>
    </row>
    <row r="175" spans="1:7" ht="58.5" hidden="1" x14ac:dyDescent="0.35">
      <c r="A175" s="1">
        <v>24656</v>
      </c>
      <c r="B175" s="1" t="s">
        <v>0</v>
      </c>
      <c r="C175" s="1" t="s">
        <v>1</v>
      </c>
      <c r="D175" s="2">
        <v>40595</v>
      </c>
      <c r="E175" s="1" t="s">
        <v>60</v>
      </c>
      <c r="F175" s="1" t="s">
        <v>176</v>
      </c>
      <c r="G175">
        <f t="shared" si="2"/>
        <v>2011</v>
      </c>
    </row>
    <row r="176" spans="1:7" ht="58.5" hidden="1" x14ac:dyDescent="0.35">
      <c r="A176" s="1">
        <v>24698</v>
      </c>
      <c r="B176" s="1" t="s">
        <v>0</v>
      </c>
      <c r="C176" s="1" t="s">
        <v>1</v>
      </c>
      <c r="D176" s="2">
        <v>40604</v>
      </c>
      <c r="E176" s="1" t="s">
        <v>60</v>
      </c>
      <c r="F176" s="1" t="s">
        <v>177</v>
      </c>
      <c r="G176">
        <f t="shared" si="2"/>
        <v>2011</v>
      </c>
    </row>
    <row r="177" spans="1:7" ht="58.5" hidden="1" x14ac:dyDescent="0.35">
      <c r="A177" s="1">
        <v>24705</v>
      </c>
      <c r="B177" s="1" t="s">
        <v>0</v>
      </c>
      <c r="C177" s="1" t="s">
        <v>1</v>
      </c>
      <c r="D177" s="2">
        <v>40631</v>
      </c>
      <c r="E177" s="1" t="s">
        <v>60</v>
      </c>
      <c r="F177" s="1" t="s">
        <v>178</v>
      </c>
      <c r="G177">
        <f t="shared" si="2"/>
        <v>2011</v>
      </c>
    </row>
    <row r="178" spans="1:7" ht="58.5" hidden="1" x14ac:dyDescent="0.35">
      <c r="A178" s="1">
        <v>24811</v>
      </c>
      <c r="B178" s="1" t="s">
        <v>0</v>
      </c>
      <c r="C178" s="1" t="s">
        <v>1</v>
      </c>
      <c r="D178" s="2">
        <v>40632</v>
      </c>
      <c r="E178" s="1" t="s">
        <v>60</v>
      </c>
      <c r="F178" s="1" t="s">
        <v>22</v>
      </c>
      <c r="G178">
        <f t="shared" si="2"/>
        <v>2011</v>
      </c>
    </row>
    <row r="179" spans="1:7" ht="58.5" hidden="1" x14ac:dyDescent="0.35">
      <c r="A179" s="1">
        <v>24813</v>
      </c>
      <c r="B179" s="1" t="s">
        <v>0</v>
      </c>
      <c r="C179" s="1" t="s">
        <v>1</v>
      </c>
      <c r="D179" s="2">
        <v>40633</v>
      </c>
      <c r="E179" s="1" t="s">
        <v>60</v>
      </c>
      <c r="F179" s="1" t="s">
        <v>179</v>
      </c>
      <c r="G179">
        <f t="shared" si="2"/>
        <v>2011</v>
      </c>
    </row>
    <row r="180" spans="1:7" ht="58.5" hidden="1" x14ac:dyDescent="0.35">
      <c r="A180" s="1">
        <v>24818</v>
      </c>
      <c r="B180" s="1" t="s">
        <v>0</v>
      </c>
      <c r="C180" s="1" t="s">
        <v>1</v>
      </c>
      <c r="D180" s="2">
        <v>40633</v>
      </c>
      <c r="E180" s="1" t="s">
        <v>60</v>
      </c>
      <c r="F180" s="1" t="s">
        <v>180</v>
      </c>
      <c r="G180">
        <f t="shared" si="2"/>
        <v>2011</v>
      </c>
    </row>
    <row r="181" spans="1:7" ht="58.5" hidden="1" x14ac:dyDescent="0.35">
      <c r="A181" s="1">
        <v>24822</v>
      </c>
      <c r="B181" s="1" t="s">
        <v>0</v>
      </c>
      <c r="C181" s="1" t="s">
        <v>1</v>
      </c>
      <c r="D181" s="2">
        <v>40632</v>
      </c>
      <c r="E181" s="1" t="s">
        <v>60</v>
      </c>
      <c r="F181" s="1" t="s">
        <v>181</v>
      </c>
      <c r="G181">
        <f t="shared" si="2"/>
        <v>2011</v>
      </c>
    </row>
    <row r="182" spans="1:7" ht="58.5" hidden="1" x14ac:dyDescent="0.35">
      <c r="A182" s="1">
        <v>24823</v>
      </c>
      <c r="B182" s="1" t="s">
        <v>0</v>
      </c>
      <c r="C182" s="1" t="s">
        <v>1</v>
      </c>
      <c r="D182" s="2">
        <v>40632</v>
      </c>
      <c r="E182" s="1" t="s">
        <v>60</v>
      </c>
      <c r="F182" s="1" t="s">
        <v>182</v>
      </c>
      <c r="G182">
        <f t="shared" si="2"/>
        <v>2011</v>
      </c>
    </row>
    <row r="183" spans="1:7" ht="58.5" hidden="1" x14ac:dyDescent="0.35">
      <c r="A183" s="1">
        <v>24831</v>
      </c>
      <c r="B183" s="1" t="s">
        <v>0</v>
      </c>
      <c r="C183" s="1" t="s">
        <v>1</v>
      </c>
      <c r="D183" s="2">
        <v>40634</v>
      </c>
      <c r="E183" s="1" t="s">
        <v>60</v>
      </c>
      <c r="F183" s="1" t="s">
        <v>183</v>
      </c>
      <c r="G183">
        <f t="shared" si="2"/>
        <v>2011</v>
      </c>
    </row>
    <row r="184" spans="1:7" ht="58.5" hidden="1" x14ac:dyDescent="0.35">
      <c r="A184" s="1">
        <v>24854</v>
      </c>
      <c r="B184" s="1" t="s">
        <v>0</v>
      </c>
      <c r="C184" s="1" t="s">
        <v>1</v>
      </c>
      <c r="D184" s="2">
        <v>40708</v>
      </c>
      <c r="E184" s="1" t="s">
        <v>60</v>
      </c>
      <c r="F184" s="1" t="s">
        <v>184</v>
      </c>
      <c r="G184">
        <f t="shared" si="2"/>
        <v>2011</v>
      </c>
    </row>
    <row r="185" spans="1:7" ht="58.5" hidden="1" x14ac:dyDescent="0.35">
      <c r="A185" s="1">
        <v>25325</v>
      </c>
      <c r="B185" s="1" t="s">
        <v>0</v>
      </c>
      <c r="C185" s="1" t="s">
        <v>1</v>
      </c>
      <c r="D185" s="2">
        <v>40837</v>
      </c>
      <c r="E185" s="1" t="s">
        <v>60</v>
      </c>
      <c r="F185" s="1" t="s">
        <v>185</v>
      </c>
      <c r="G185">
        <f t="shared" si="2"/>
        <v>2011</v>
      </c>
    </row>
    <row r="186" spans="1:7" ht="58.5" hidden="1" x14ac:dyDescent="0.35">
      <c r="A186" s="1">
        <v>25328</v>
      </c>
      <c r="B186" s="1" t="s">
        <v>0</v>
      </c>
      <c r="C186" s="1" t="s">
        <v>1</v>
      </c>
      <c r="D186" s="2">
        <v>40837</v>
      </c>
      <c r="E186" s="1" t="s">
        <v>60</v>
      </c>
      <c r="F186" s="1" t="s">
        <v>186</v>
      </c>
      <c r="G186">
        <f t="shared" si="2"/>
        <v>2011</v>
      </c>
    </row>
    <row r="187" spans="1:7" ht="58.5" hidden="1" x14ac:dyDescent="0.35">
      <c r="A187" s="1">
        <v>25425</v>
      </c>
      <c r="B187" s="1" t="s">
        <v>0</v>
      </c>
      <c r="C187" s="1" t="s">
        <v>1</v>
      </c>
      <c r="D187" s="2">
        <v>40875</v>
      </c>
      <c r="E187" s="1" t="s">
        <v>60</v>
      </c>
      <c r="F187" s="1" t="s">
        <v>187</v>
      </c>
      <c r="G187">
        <f t="shared" si="2"/>
        <v>2011</v>
      </c>
    </row>
    <row r="188" spans="1:7" ht="58.5" hidden="1" x14ac:dyDescent="0.35">
      <c r="A188" s="1">
        <v>25734</v>
      </c>
      <c r="B188" s="1" t="s">
        <v>0</v>
      </c>
      <c r="C188" s="1" t="s">
        <v>1</v>
      </c>
      <c r="D188" s="2">
        <v>40976</v>
      </c>
      <c r="E188" s="1" t="s">
        <v>60</v>
      </c>
      <c r="F188" s="1" t="s">
        <v>188</v>
      </c>
      <c r="G188">
        <f t="shared" si="2"/>
        <v>2012</v>
      </c>
    </row>
    <row r="189" spans="1:7" ht="58.5" hidden="1" x14ac:dyDescent="0.35">
      <c r="A189" s="1">
        <v>25745</v>
      </c>
      <c r="B189" s="1" t="s">
        <v>0</v>
      </c>
      <c r="C189" s="1" t="s">
        <v>1</v>
      </c>
      <c r="D189" s="2">
        <v>40994</v>
      </c>
      <c r="E189" s="1" t="s">
        <v>60</v>
      </c>
      <c r="F189" s="1" t="s">
        <v>189</v>
      </c>
      <c r="G189">
        <f t="shared" si="2"/>
        <v>2012</v>
      </c>
    </row>
    <row r="190" spans="1:7" ht="58.5" hidden="1" x14ac:dyDescent="0.35">
      <c r="A190" s="1">
        <v>25855</v>
      </c>
      <c r="B190" s="1" t="s">
        <v>0</v>
      </c>
      <c r="C190" s="1" t="s">
        <v>1</v>
      </c>
      <c r="D190" s="2">
        <v>40992</v>
      </c>
      <c r="E190" s="1" t="s">
        <v>60</v>
      </c>
      <c r="F190" s="1" t="s">
        <v>190</v>
      </c>
      <c r="G190">
        <f t="shared" si="2"/>
        <v>2012</v>
      </c>
    </row>
    <row r="191" spans="1:7" ht="58.5" hidden="1" x14ac:dyDescent="0.35">
      <c r="A191" s="1">
        <v>25858</v>
      </c>
      <c r="B191" s="1" t="s">
        <v>0</v>
      </c>
      <c r="C191" s="1" t="s">
        <v>1</v>
      </c>
      <c r="D191" s="2">
        <v>40998</v>
      </c>
      <c r="E191" s="1" t="s">
        <v>60</v>
      </c>
      <c r="F191" s="1" t="s">
        <v>191</v>
      </c>
      <c r="G191">
        <f t="shared" si="2"/>
        <v>2012</v>
      </c>
    </row>
    <row r="192" spans="1:7" ht="58.5" hidden="1" x14ac:dyDescent="0.35">
      <c r="A192" s="1">
        <v>25865</v>
      </c>
      <c r="B192" s="1" t="s">
        <v>0</v>
      </c>
      <c r="C192" s="1" t="s">
        <v>1</v>
      </c>
      <c r="D192" s="2">
        <v>40998</v>
      </c>
      <c r="E192" s="1" t="s">
        <v>60</v>
      </c>
      <c r="F192" s="1" t="s">
        <v>192</v>
      </c>
      <c r="G192">
        <f t="shared" si="2"/>
        <v>2012</v>
      </c>
    </row>
    <row r="193" spans="1:7" ht="58.5" hidden="1" x14ac:dyDescent="0.35">
      <c r="A193" s="1">
        <v>25873</v>
      </c>
      <c r="B193" s="1" t="s">
        <v>0</v>
      </c>
      <c r="C193" s="1" t="s">
        <v>1</v>
      </c>
      <c r="D193" s="2">
        <v>40998</v>
      </c>
      <c r="E193" s="1" t="s">
        <v>60</v>
      </c>
      <c r="F193" s="1" t="s">
        <v>193</v>
      </c>
      <c r="G193">
        <f t="shared" si="2"/>
        <v>2012</v>
      </c>
    </row>
    <row r="194" spans="1:7" ht="58.5" hidden="1" x14ac:dyDescent="0.35">
      <c r="A194" s="1">
        <v>25880</v>
      </c>
      <c r="B194" s="1" t="s">
        <v>0</v>
      </c>
      <c r="C194" s="1" t="s">
        <v>1</v>
      </c>
      <c r="D194" s="2">
        <v>40998</v>
      </c>
      <c r="E194" s="1" t="s">
        <v>60</v>
      </c>
      <c r="F194" s="1" t="s">
        <v>194</v>
      </c>
      <c r="G194">
        <f t="shared" si="2"/>
        <v>2012</v>
      </c>
    </row>
    <row r="195" spans="1:7" ht="58.5" hidden="1" x14ac:dyDescent="0.35">
      <c r="A195" s="1">
        <v>25902</v>
      </c>
      <c r="B195" s="1" t="s">
        <v>0</v>
      </c>
      <c r="C195" s="1" t="s">
        <v>1</v>
      </c>
      <c r="D195" s="2">
        <v>40991</v>
      </c>
      <c r="E195" s="1" t="s">
        <v>60</v>
      </c>
      <c r="F195" s="1" t="s">
        <v>195</v>
      </c>
      <c r="G195">
        <f t="shared" ref="G195:G258" si="3">YEAR(D195)</f>
        <v>2012</v>
      </c>
    </row>
    <row r="196" spans="1:7" ht="58.5" hidden="1" x14ac:dyDescent="0.35">
      <c r="A196" s="1">
        <v>26444</v>
      </c>
      <c r="B196" s="1" t="s">
        <v>0</v>
      </c>
      <c r="C196" s="1" t="s">
        <v>1</v>
      </c>
      <c r="D196" s="2">
        <v>41214</v>
      </c>
      <c r="E196" s="1" t="s">
        <v>60</v>
      </c>
      <c r="F196" s="1" t="s">
        <v>196</v>
      </c>
      <c r="G196">
        <f t="shared" si="3"/>
        <v>2012</v>
      </c>
    </row>
    <row r="197" spans="1:7" ht="58.5" hidden="1" x14ac:dyDescent="0.35">
      <c r="A197" s="1">
        <v>26475</v>
      </c>
      <c r="B197" s="1" t="s">
        <v>0</v>
      </c>
      <c r="C197" s="1" t="s">
        <v>1</v>
      </c>
      <c r="D197" s="2">
        <v>41185</v>
      </c>
      <c r="E197" s="1" t="s">
        <v>60</v>
      </c>
      <c r="F197" s="1" t="s">
        <v>197</v>
      </c>
      <c r="G197">
        <f t="shared" si="3"/>
        <v>2012</v>
      </c>
    </row>
    <row r="198" spans="1:7" ht="58.5" hidden="1" x14ac:dyDescent="0.35">
      <c r="A198" s="1">
        <v>26700</v>
      </c>
      <c r="B198" s="1" t="s">
        <v>0</v>
      </c>
      <c r="C198" s="1" t="s">
        <v>1</v>
      </c>
      <c r="D198" s="2">
        <v>41355</v>
      </c>
      <c r="E198" s="1" t="s">
        <v>60</v>
      </c>
      <c r="F198" s="1" t="s">
        <v>198</v>
      </c>
      <c r="G198">
        <f t="shared" si="3"/>
        <v>2013</v>
      </c>
    </row>
    <row r="199" spans="1:7" ht="58.5" hidden="1" x14ac:dyDescent="0.35">
      <c r="A199" s="1">
        <v>27092</v>
      </c>
      <c r="B199" s="1" t="s">
        <v>0</v>
      </c>
      <c r="C199" s="1" t="s">
        <v>1</v>
      </c>
      <c r="D199" s="2">
        <v>41396</v>
      </c>
      <c r="E199" s="1" t="s">
        <v>60</v>
      </c>
      <c r="F199" s="1" t="s">
        <v>199</v>
      </c>
      <c r="G199">
        <f t="shared" si="3"/>
        <v>2013</v>
      </c>
    </row>
    <row r="200" spans="1:7" ht="58.5" hidden="1" x14ac:dyDescent="0.35">
      <c r="A200" s="1">
        <v>27211</v>
      </c>
      <c r="B200" s="1" t="s">
        <v>0</v>
      </c>
      <c r="C200" s="1" t="s">
        <v>1</v>
      </c>
      <c r="D200" s="2">
        <v>41453</v>
      </c>
      <c r="E200" s="1" t="s">
        <v>60</v>
      </c>
      <c r="F200" s="1" t="s">
        <v>200</v>
      </c>
      <c r="G200">
        <f t="shared" si="3"/>
        <v>2013</v>
      </c>
    </row>
    <row r="201" spans="1:7" ht="58.5" hidden="1" x14ac:dyDescent="0.35">
      <c r="A201" s="1">
        <v>27212</v>
      </c>
      <c r="B201" s="1" t="s">
        <v>0</v>
      </c>
      <c r="C201" s="1" t="s">
        <v>1</v>
      </c>
      <c r="D201" s="2">
        <v>41453</v>
      </c>
      <c r="E201" s="1" t="s">
        <v>60</v>
      </c>
      <c r="F201" s="1" t="s">
        <v>201</v>
      </c>
      <c r="G201">
        <f t="shared" si="3"/>
        <v>2013</v>
      </c>
    </row>
    <row r="202" spans="1:7" ht="58.5" hidden="1" x14ac:dyDescent="0.35">
      <c r="A202" s="1">
        <v>27213</v>
      </c>
      <c r="B202" s="1" t="s">
        <v>0</v>
      </c>
      <c r="C202" s="1" t="s">
        <v>1</v>
      </c>
      <c r="D202" s="2">
        <v>41529</v>
      </c>
      <c r="E202" s="1" t="s">
        <v>60</v>
      </c>
      <c r="F202" s="1" t="s">
        <v>202</v>
      </c>
      <c r="G202">
        <f t="shared" si="3"/>
        <v>2013</v>
      </c>
    </row>
    <row r="203" spans="1:7" ht="58.5" hidden="1" x14ac:dyDescent="0.35">
      <c r="A203" s="1">
        <v>27895</v>
      </c>
      <c r="B203" s="1" t="s">
        <v>0</v>
      </c>
      <c r="C203" s="1" t="s">
        <v>1</v>
      </c>
      <c r="D203" s="2">
        <v>41688</v>
      </c>
      <c r="E203" s="1" t="s">
        <v>60</v>
      </c>
      <c r="F203" s="1" t="s">
        <v>24</v>
      </c>
      <c r="G203">
        <f t="shared" si="3"/>
        <v>2014</v>
      </c>
    </row>
    <row r="204" spans="1:7" ht="58.5" hidden="1" x14ac:dyDescent="0.35">
      <c r="A204" s="1">
        <v>27896</v>
      </c>
      <c r="B204" s="1" t="s">
        <v>0</v>
      </c>
      <c r="C204" s="1" t="s">
        <v>1</v>
      </c>
      <c r="D204" s="2">
        <v>41676</v>
      </c>
      <c r="E204" s="1" t="s">
        <v>60</v>
      </c>
      <c r="F204" s="1" t="s">
        <v>203</v>
      </c>
      <c r="G204">
        <f t="shared" si="3"/>
        <v>2014</v>
      </c>
    </row>
    <row r="205" spans="1:7" ht="58.5" hidden="1" x14ac:dyDescent="0.35">
      <c r="A205" s="1">
        <v>27947</v>
      </c>
      <c r="B205" s="1" t="s">
        <v>0</v>
      </c>
      <c r="C205" s="1" t="s">
        <v>1</v>
      </c>
      <c r="D205" s="2">
        <v>41696</v>
      </c>
      <c r="E205" s="1" t="s">
        <v>60</v>
      </c>
      <c r="F205" s="1" t="s">
        <v>204</v>
      </c>
      <c r="G205">
        <f t="shared" si="3"/>
        <v>2014</v>
      </c>
    </row>
    <row r="206" spans="1:7" ht="58.5" hidden="1" x14ac:dyDescent="0.35">
      <c r="A206" s="1">
        <v>27960</v>
      </c>
      <c r="B206" s="1" t="s">
        <v>0</v>
      </c>
      <c r="C206" s="1" t="s">
        <v>1</v>
      </c>
      <c r="D206" s="2">
        <v>41733</v>
      </c>
      <c r="E206" s="1" t="s">
        <v>60</v>
      </c>
      <c r="F206" s="1" t="s">
        <v>205</v>
      </c>
      <c r="G206">
        <f t="shared" si="3"/>
        <v>2014</v>
      </c>
    </row>
    <row r="207" spans="1:7" ht="58.5" hidden="1" x14ac:dyDescent="0.35">
      <c r="A207" s="1">
        <v>28038</v>
      </c>
      <c r="B207" s="1" t="s">
        <v>0</v>
      </c>
      <c r="C207" s="1" t="s">
        <v>1</v>
      </c>
      <c r="D207" s="2">
        <v>41725</v>
      </c>
      <c r="E207" s="1" t="s">
        <v>60</v>
      </c>
      <c r="F207" s="1" t="s">
        <v>206</v>
      </c>
      <c r="G207">
        <f t="shared" si="3"/>
        <v>2014</v>
      </c>
    </row>
    <row r="208" spans="1:7" ht="58.5" hidden="1" x14ac:dyDescent="0.35">
      <c r="A208" s="1">
        <v>28121</v>
      </c>
      <c r="B208" s="1" t="s">
        <v>0</v>
      </c>
      <c r="C208" s="1" t="s">
        <v>1</v>
      </c>
      <c r="D208" s="2">
        <v>41729</v>
      </c>
      <c r="E208" s="1" t="s">
        <v>60</v>
      </c>
      <c r="F208" s="1" t="s">
        <v>207</v>
      </c>
      <c r="G208">
        <f t="shared" si="3"/>
        <v>2014</v>
      </c>
    </row>
    <row r="209" spans="1:7" ht="58.5" hidden="1" x14ac:dyDescent="0.35">
      <c r="A209" s="1">
        <v>28127</v>
      </c>
      <c r="B209" s="1" t="s">
        <v>0</v>
      </c>
      <c r="C209" s="1" t="s">
        <v>1</v>
      </c>
      <c r="D209" s="2">
        <v>41729</v>
      </c>
      <c r="E209" s="1" t="s">
        <v>60</v>
      </c>
      <c r="F209" s="1" t="s">
        <v>208</v>
      </c>
      <c r="G209">
        <f t="shared" si="3"/>
        <v>2014</v>
      </c>
    </row>
    <row r="210" spans="1:7" ht="58.5" hidden="1" x14ac:dyDescent="0.35">
      <c r="A210" s="1">
        <v>28260</v>
      </c>
      <c r="B210" s="1" t="s">
        <v>0</v>
      </c>
      <c r="C210" s="1" t="s">
        <v>1</v>
      </c>
      <c r="D210" s="2">
        <v>41789</v>
      </c>
      <c r="E210" s="1" t="s">
        <v>60</v>
      </c>
      <c r="F210" s="1" t="s">
        <v>209</v>
      </c>
      <c r="G210">
        <f t="shared" si="3"/>
        <v>2014</v>
      </c>
    </row>
    <row r="211" spans="1:7" ht="58.5" hidden="1" x14ac:dyDescent="0.35">
      <c r="A211" s="1">
        <v>28316</v>
      </c>
      <c r="B211" s="1" t="s">
        <v>0</v>
      </c>
      <c r="C211" s="1" t="s">
        <v>1</v>
      </c>
      <c r="D211" s="2">
        <v>41815</v>
      </c>
      <c r="E211" s="1" t="s">
        <v>60</v>
      </c>
      <c r="F211" s="1" t="s">
        <v>210</v>
      </c>
      <c r="G211">
        <f t="shared" si="3"/>
        <v>2014</v>
      </c>
    </row>
    <row r="212" spans="1:7" ht="58.5" hidden="1" x14ac:dyDescent="0.35">
      <c r="A212" s="1">
        <v>28334</v>
      </c>
      <c r="B212" s="1" t="s">
        <v>0</v>
      </c>
      <c r="C212" s="1" t="s">
        <v>1</v>
      </c>
      <c r="D212" s="2">
        <v>41803</v>
      </c>
      <c r="E212" s="1" t="s">
        <v>60</v>
      </c>
      <c r="F212" s="1" t="s">
        <v>211</v>
      </c>
      <c r="G212">
        <f t="shared" si="3"/>
        <v>2014</v>
      </c>
    </row>
    <row r="213" spans="1:7" ht="58.5" hidden="1" x14ac:dyDescent="0.35">
      <c r="A213" s="1">
        <v>28392</v>
      </c>
      <c r="B213" s="1" t="s">
        <v>0</v>
      </c>
      <c r="C213" s="1" t="s">
        <v>1</v>
      </c>
      <c r="D213" s="2">
        <v>41820</v>
      </c>
      <c r="E213" s="1" t="s">
        <v>60</v>
      </c>
      <c r="F213" s="1" t="s">
        <v>212</v>
      </c>
      <c r="G213">
        <f t="shared" si="3"/>
        <v>2014</v>
      </c>
    </row>
    <row r="214" spans="1:7" ht="58.5" hidden="1" x14ac:dyDescent="0.35">
      <c r="A214" s="1">
        <v>28405</v>
      </c>
      <c r="B214" s="1" t="s">
        <v>0</v>
      </c>
      <c r="C214" s="1" t="s">
        <v>1</v>
      </c>
      <c r="D214" s="2">
        <v>41831</v>
      </c>
      <c r="E214" s="1" t="s">
        <v>60</v>
      </c>
      <c r="F214" s="1" t="s">
        <v>213</v>
      </c>
      <c r="G214">
        <f t="shared" si="3"/>
        <v>2014</v>
      </c>
    </row>
    <row r="215" spans="1:7" ht="58.5" hidden="1" x14ac:dyDescent="0.35">
      <c r="A215" s="1">
        <v>28446</v>
      </c>
      <c r="B215" s="1" t="s">
        <v>0</v>
      </c>
      <c r="C215" s="1" t="s">
        <v>1</v>
      </c>
      <c r="D215" s="2">
        <v>41879</v>
      </c>
      <c r="E215" s="1" t="s">
        <v>60</v>
      </c>
      <c r="F215" s="1" t="s">
        <v>214</v>
      </c>
      <c r="G215">
        <f t="shared" si="3"/>
        <v>2014</v>
      </c>
    </row>
    <row r="216" spans="1:7" ht="58.5" hidden="1" x14ac:dyDescent="0.35">
      <c r="A216" s="1">
        <v>28767</v>
      </c>
      <c r="B216" s="1" t="s">
        <v>0</v>
      </c>
      <c r="C216" s="1" t="s">
        <v>1</v>
      </c>
      <c r="D216" s="2">
        <v>42034</v>
      </c>
      <c r="E216" s="1" t="s">
        <v>60</v>
      </c>
      <c r="F216" s="1" t="s">
        <v>215</v>
      </c>
      <c r="G216">
        <f t="shared" si="3"/>
        <v>2015</v>
      </c>
    </row>
    <row r="217" spans="1:7" ht="58.5" hidden="1" x14ac:dyDescent="0.35">
      <c r="A217" s="1">
        <v>28865</v>
      </c>
      <c r="B217" s="1" t="s">
        <v>0</v>
      </c>
      <c r="C217" s="1" t="s">
        <v>1</v>
      </c>
      <c r="D217" s="2">
        <v>42558</v>
      </c>
      <c r="E217" s="1" t="s">
        <v>60</v>
      </c>
      <c r="F217" s="1" t="s">
        <v>216</v>
      </c>
      <c r="G217">
        <f t="shared" si="3"/>
        <v>2016</v>
      </c>
    </row>
    <row r="218" spans="1:7" ht="58.5" hidden="1" x14ac:dyDescent="0.35">
      <c r="A218" s="1">
        <v>29064</v>
      </c>
      <c r="B218" s="1" t="s">
        <v>0</v>
      </c>
      <c r="C218" s="1" t="s">
        <v>1</v>
      </c>
      <c r="D218" s="2">
        <v>42062</v>
      </c>
      <c r="E218" s="1" t="s">
        <v>60</v>
      </c>
      <c r="F218" s="1" t="s">
        <v>217</v>
      </c>
      <c r="G218">
        <f t="shared" si="3"/>
        <v>2015</v>
      </c>
    </row>
    <row r="219" spans="1:7" ht="58.5" hidden="1" x14ac:dyDescent="0.35">
      <c r="A219" s="1">
        <v>29117</v>
      </c>
      <c r="B219" s="1" t="s">
        <v>0</v>
      </c>
      <c r="C219" s="1" t="s">
        <v>1</v>
      </c>
      <c r="D219" s="2">
        <v>42094</v>
      </c>
      <c r="E219" s="1" t="s">
        <v>60</v>
      </c>
      <c r="F219" s="1" t="s">
        <v>31</v>
      </c>
      <c r="G219">
        <f t="shared" si="3"/>
        <v>2015</v>
      </c>
    </row>
    <row r="220" spans="1:7" ht="58.5" hidden="1" x14ac:dyDescent="0.35">
      <c r="A220" s="1">
        <v>29126</v>
      </c>
      <c r="B220" s="1" t="s">
        <v>0</v>
      </c>
      <c r="C220" s="1" t="s">
        <v>1</v>
      </c>
      <c r="D220" s="2">
        <v>42094</v>
      </c>
      <c r="E220" s="1" t="s">
        <v>60</v>
      </c>
      <c r="F220" s="1" t="s">
        <v>218</v>
      </c>
      <c r="G220">
        <f t="shared" si="3"/>
        <v>2015</v>
      </c>
    </row>
    <row r="221" spans="1:7" ht="58.5" hidden="1" x14ac:dyDescent="0.35">
      <c r="A221" s="1">
        <v>29690</v>
      </c>
      <c r="B221" s="1" t="s">
        <v>0</v>
      </c>
      <c r="C221" s="1" t="s">
        <v>1</v>
      </c>
      <c r="D221" s="2">
        <v>42277</v>
      </c>
      <c r="E221" s="1" t="s">
        <v>60</v>
      </c>
      <c r="F221" s="1" t="s">
        <v>219</v>
      </c>
      <c r="G221">
        <f t="shared" si="3"/>
        <v>2015</v>
      </c>
    </row>
    <row r="222" spans="1:7" ht="58.5" hidden="1" x14ac:dyDescent="0.35">
      <c r="A222" s="1">
        <v>29691</v>
      </c>
      <c r="B222" s="1" t="s">
        <v>0</v>
      </c>
      <c r="C222" s="1" t="s">
        <v>1</v>
      </c>
      <c r="D222" s="2">
        <v>42277</v>
      </c>
      <c r="E222" s="1" t="s">
        <v>60</v>
      </c>
      <c r="F222" s="1" t="s">
        <v>220</v>
      </c>
      <c r="G222">
        <f t="shared" si="3"/>
        <v>2015</v>
      </c>
    </row>
    <row r="223" spans="1:7" ht="58.5" hidden="1" x14ac:dyDescent="0.35">
      <c r="A223" s="1">
        <v>29707</v>
      </c>
      <c r="B223" s="1" t="s">
        <v>0</v>
      </c>
      <c r="C223" s="1" t="s">
        <v>1</v>
      </c>
      <c r="D223" s="2">
        <v>42269</v>
      </c>
      <c r="E223" s="1" t="s">
        <v>60</v>
      </c>
      <c r="F223" s="1" t="s">
        <v>221</v>
      </c>
      <c r="G223">
        <f t="shared" si="3"/>
        <v>2015</v>
      </c>
    </row>
    <row r="224" spans="1:7" ht="58.5" hidden="1" x14ac:dyDescent="0.35">
      <c r="A224" s="1">
        <v>30015</v>
      </c>
      <c r="B224" s="1" t="s">
        <v>0</v>
      </c>
      <c r="C224" s="1" t="s">
        <v>1</v>
      </c>
      <c r="D224" s="2">
        <v>42346</v>
      </c>
      <c r="E224" s="1" t="s">
        <v>60</v>
      </c>
      <c r="F224" s="1" t="s">
        <v>222</v>
      </c>
      <c r="G224">
        <f t="shared" si="3"/>
        <v>2015</v>
      </c>
    </row>
    <row r="225" spans="1:7" ht="58.5" hidden="1" x14ac:dyDescent="0.35">
      <c r="A225" s="1">
        <v>30088</v>
      </c>
      <c r="B225" s="1" t="s">
        <v>0</v>
      </c>
      <c r="C225" s="1" t="s">
        <v>1</v>
      </c>
      <c r="D225" s="2">
        <v>42369</v>
      </c>
      <c r="E225" s="1" t="s">
        <v>60</v>
      </c>
      <c r="F225" s="1" t="s">
        <v>223</v>
      </c>
      <c r="G225">
        <f t="shared" si="3"/>
        <v>2015</v>
      </c>
    </row>
    <row r="226" spans="1:7" ht="58.5" hidden="1" x14ac:dyDescent="0.35">
      <c r="A226" s="1">
        <v>30106</v>
      </c>
      <c r="B226" s="1" t="s">
        <v>0</v>
      </c>
      <c r="C226" s="1" t="s">
        <v>1</v>
      </c>
      <c r="D226" s="2">
        <v>42381</v>
      </c>
      <c r="E226" s="1" t="s">
        <v>60</v>
      </c>
      <c r="F226" s="1" t="s">
        <v>224</v>
      </c>
      <c r="G226">
        <f t="shared" si="3"/>
        <v>2016</v>
      </c>
    </row>
    <row r="227" spans="1:7" ht="58.5" hidden="1" x14ac:dyDescent="0.35">
      <c r="A227" s="1">
        <v>30402</v>
      </c>
      <c r="B227" s="1" t="s">
        <v>0</v>
      </c>
      <c r="C227" s="1" t="s">
        <v>1</v>
      </c>
      <c r="D227" s="2">
        <v>42458</v>
      </c>
      <c r="E227" s="1" t="s">
        <v>60</v>
      </c>
      <c r="F227" s="1" t="s">
        <v>28</v>
      </c>
      <c r="G227">
        <f t="shared" si="3"/>
        <v>2016</v>
      </c>
    </row>
    <row r="228" spans="1:7" ht="58.5" hidden="1" x14ac:dyDescent="0.35">
      <c r="A228" s="1">
        <v>30663</v>
      </c>
      <c r="B228" s="1" t="s">
        <v>0</v>
      </c>
      <c r="C228" s="1" t="s">
        <v>1</v>
      </c>
      <c r="D228" s="2">
        <v>42549</v>
      </c>
      <c r="E228" s="1" t="s">
        <v>60</v>
      </c>
      <c r="F228" s="1" t="s">
        <v>225</v>
      </c>
      <c r="G228">
        <f t="shared" si="3"/>
        <v>2016</v>
      </c>
    </row>
    <row r="229" spans="1:7" ht="58.5" hidden="1" x14ac:dyDescent="0.35">
      <c r="A229" s="1">
        <v>30729</v>
      </c>
      <c r="B229" s="1" t="s">
        <v>0</v>
      </c>
      <c r="C229" s="1" t="s">
        <v>1</v>
      </c>
      <c r="D229" s="2">
        <v>42734</v>
      </c>
      <c r="E229" s="1" t="s">
        <v>60</v>
      </c>
      <c r="F229" s="1" t="s">
        <v>226</v>
      </c>
      <c r="G229">
        <f t="shared" si="3"/>
        <v>2016</v>
      </c>
    </row>
    <row r="230" spans="1:7" ht="58.5" hidden="1" x14ac:dyDescent="0.35">
      <c r="A230" s="1">
        <v>30732</v>
      </c>
      <c r="B230" s="1" t="s">
        <v>0</v>
      </c>
      <c r="C230" s="1" t="s">
        <v>1</v>
      </c>
      <c r="D230" s="2">
        <v>42643</v>
      </c>
      <c r="E230" s="1" t="s">
        <v>60</v>
      </c>
      <c r="F230" s="1" t="s">
        <v>227</v>
      </c>
      <c r="G230">
        <f t="shared" si="3"/>
        <v>2016</v>
      </c>
    </row>
    <row r="231" spans="1:7" ht="58.5" hidden="1" x14ac:dyDescent="0.35">
      <c r="A231" s="1">
        <v>31025</v>
      </c>
      <c r="B231" s="1" t="s">
        <v>0</v>
      </c>
      <c r="C231" s="1" t="s">
        <v>1</v>
      </c>
      <c r="D231" s="2">
        <v>42643</v>
      </c>
      <c r="E231" s="1" t="s">
        <v>60</v>
      </c>
      <c r="F231" s="1" t="s">
        <v>33</v>
      </c>
      <c r="G231">
        <f t="shared" si="3"/>
        <v>2016</v>
      </c>
    </row>
    <row r="232" spans="1:7" ht="58.5" hidden="1" x14ac:dyDescent="0.35">
      <c r="A232" s="1">
        <v>31338</v>
      </c>
      <c r="B232" s="1" t="s">
        <v>0</v>
      </c>
      <c r="C232" s="1" t="s">
        <v>1</v>
      </c>
      <c r="D232" s="2">
        <v>42767</v>
      </c>
      <c r="E232" s="1" t="s">
        <v>60</v>
      </c>
      <c r="F232" s="1" t="s">
        <v>228</v>
      </c>
      <c r="G232">
        <f t="shared" si="3"/>
        <v>2017</v>
      </c>
    </row>
    <row r="233" spans="1:7" ht="58.5" hidden="1" x14ac:dyDescent="0.35">
      <c r="A233" s="1">
        <v>31356</v>
      </c>
      <c r="B233" s="1" t="s">
        <v>0</v>
      </c>
      <c r="C233" s="1" t="s">
        <v>1</v>
      </c>
      <c r="D233" s="2">
        <v>42888</v>
      </c>
      <c r="E233" s="1" t="s">
        <v>60</v>
      </c>
      <c r="F233" s="1" t="s">
        <v>229</v>
      </c>
      <c r="G233">
        <f t="shared" si="3"/>
        <v>2017</v>
      </c>
    </row>
    <row r="234" spans="1:7" ht="58.5" hidden="1" x14ac:dyDescent="0.35">
      <c r="A234" s="1">
        <v>31475</v>
      </c>
      <c r="B234" s="1" t="s">
        <v>0</v>
      </c>
      <c r="C234" s="1" t="s">
        <v>1</v>
      </c>
      <c r="D234" s="2">
        <v>42807</v>
      </c>
      <c r="E234" s="1" t="s">
        <v>60</v>
      </c>
      <c r="F234" s="1" t="s">
        <v>230</v>
      </c>
      <c r="G234">
        <f t="shared" si="3"/>
        <v>2017</v>
      </c>
    </row>
    <row r="235" spans="1:7" ht="58.5" hidden="1" x14ac:dyDescent="0.35">
      <c r="A235" s="1">
        <v>31518</v>
      </c>
      <c r="B235" s="1" t="s">
        <v>0</v>
      </c>
      <c r="C235" s="1" t="s">
        <v>1</v>
      </c>
      <c r="D235" s="2">
        <v>42817</v>
      </c>
      <c r="E235" s="1" t="s">
        <v>60</v>
      </c>
      <c r="F235" s="1" t="s">
        <v>231</v>
      </c>
      <c r="G235">
        <f t="shared" si="3"/>
        <v>2017</v>
      </c>
    </row>
    <row r="236" spans="1:7" ht="58.5" hidden="1" x14ac:dyDescent="0.35">
      <c r="A236" s="1">
        <v>31543</v>
      </c>
      <c r="B236" s="1" t="s">
        <v>0</v>
      </c>
      <c r="C236" s="1" t="s">
        <v>1</v>
      </c>
      <c r="D236" s="2">
        <v>42853</v>
      </c>
      <c r="E236" s="1" t="s">
        <v>60</v>
      </c>
      <c r="F236" s="1" t="s">
        <v>232</v>
      </c>
      <c r="G236">
        <f t="shared" si="3"/>
        <v>2017</v>
      </c>
    </row>
    <row r="237" spans="1:7" ht="58.5" hidden="1" x14ac:dyDescent="0.35">
      <c r="A237" s="1">
        <v>31574</v>
      </c>
      <c r="B237" s="1" t="s">
        <v>0</v>
      </c>
      <c r="C237" s="1" t="s">
        <v>1</v>
      </c>
      <c r="D237" s="2">
        <v>42976</v>
      </c>
      <c r="E237" s="1" t="s">
        <v>60</v>
      </c>
      <c r="F237" s="1" t="s">
        <v>233</v>
      </c>
      <c r="G237">
        <f t="shared" si="3"/>
        <v>2017</v>
      </c>
    </row>
    <row r="238" spans="1:7" ht="58.5" hidden="1" x14ac:dyDescent="0.35">
      <c r="A238" s="1">
        <v>31758</v>
      </c>
      <c r="B238" s="1" t="s">
        <v>0</v>
      </c>
      <c r="C238" s="1" t="s">
        <v>1</v>
      </c>
      <c r="D238" s="2">
        <v>42886</v>
      </c>
      <c r="E238" s="1" t="s">
        <v>60</v>
      </c>
      <c r="F238" s="1" t="s">
        <v>234</v>
      </c>
      <c r="G238">
        <f t="shared" si="3"/>
        <v>2017</v>
      </c>
    </row>
    <row r="239" spans="1:7" ht="58.5" hidden="1" x14ac:dyDescent="0.35">
      <c r="A239" s="1">
        <v>31792</v>
      </c>
      <c r="B239" s="1" t="s">
        <v>0</v>
      </c>
      <c r="C239" s="1" t="s">
        <v>1</v>
      </c>
      <c r="D239" s="2">
        <v>42909</v>
      </c>
      <c r="E239" s="1" t="s">
        <v>60</v>
      </c>
      <c r="F239" s="1" t="s">
        <v>235</v>
      </c>
      <c r="G239">
        <f t="shared" si="3"/>
        <v>2017</v>
      </c>
    </row>
    <row r="240" spans="1:7" ht="58.5" hidden="1" x14ac:dyDescent="0.35">
      <c r="A240" s="1">
        <v>31977</v>
      </c>
      <c r="B240" s="1" t="s">
        <v>0</v>
      </c>
      <c r="C240" s="1" t="s">
        <v>1</v>
      </c>
      <c r="D240" s="2">
        <v>43187</v>
      </c>
      <c r="E240" s="1" t="s">
        <v>60</v>
      </c>
      <c r="F240" s="1" t="s">
        <v>236</v>
      </c>
      <c r="G240">
        <f t="shared" si="3"/>
        <v>2018</v>
      </c>
    </row>
    <row r="241" spans="1:7" ht="58.5" hidden="1" x14ac:dyDescent="0.35">
      <c r="A241" s="1">
        <v>32098</v>
      </c>
      <c r="B241" s="1" t="s">
        <v>0</v>
      </c>
      <c r="C241" s="1" t="s">
        <v>1</v>
      </c>
      <c r="D241" s="2">
        <v>43004</v>
      </c>
      <c r="E241" s="1" t="s">
        <v>60</v>
      </c>
      <c r="F241" s="1" t="s">
        <v>237</v>
      </c>
      <c r="G241">
        <f t="shared" si="3"/>
        <v>2017</v>
      </c>
    </row>
    <row r="242" spans="1:7" ht="58.5" hidden="1" x14ac:dyDescent="0.35">
      <c r="A242" s="1">
        <v>32156</v>
      </c>
      <c r="B242" s="1" t="s">
        <v>0</v>
      </c>
      <c r="C242" s="1" t="s">
        <v>1</v>
      </c>
      <c r="D242" s="2">
        <v>43038</v>
      </c>
      <c r="E242" s="1" t="s">
        <v>60</v>
      </c>
      <c r="F242" s="1" t="s">
        <v>238</v>
      </c>
      <c r="G242">
        <f t="shared" si="3"/>
        <v>2017</v>
      </c>
    </row>
    <row r="243" spans="1:7" ht="58.5" hidden="1" x14ac:dyDescent="0.35">
      <c r="A243" s="1">
        <v>32349</v>
      </c>
      <c r="B243" s="1" t="s">
        <v>0</v>
      </c>
      <c r="C243" s="1" t="s">
        <v>1</v>
      </c>
      <c r="D243" s="2">
        <v>43102</v>
      </c>
      <c r="E243" s="1" t="s">
        <v>60</v>
      </c>
      <c r="F243" s="1" t="s">
        <v>44</v>
      </c>
      <c r="G243">
        <f t="shared" si="3"/>
        <v>2018</v>
      </c>
    </row>
    <row r="244" spans="1:7" ht="58.5" hidden="1" x14ac:dyDescent="0.35">
      <c r="A244" s="1">
        <v>32400</v>
      </c>
      <c r="B244" s="1" t="s">
        <v>0</v>
      </c>
      <c r="C244" s="1" t="s">
        <v>1</v>
      </c>
      <c r="D244" s="2">
        <v>43154</v>
      </c>
      <c r="E244" s="1" t="s">
        <v>60</v>
      </c>
      <c r="F244" s="1" t="s">
        <v>239</v>
      </c>
      <c r="G244">
        <f t="shared" si="3"/>
        <v>2018</v>
      </c>
    </row>
    <row r="245" spans="1:7" ht="58.5" hidden="1" x14ac:dyDescent="0.35">
      <c r="A245" s="1">
        <v>32477</v>
      </c>
      <c r="B245" s="1" t="s">
        <v>0</v>
      </c>
      <c r="C245" s="1" t="s">
        <v>1</v>
      </c>
      <c r="D245" s="2">
        <v>43188</v>
      </c>
      <c r="E245" s="1" t="s">
        <v>60</v>
      </c>
      <c r="F245" s="1" t="s">
        <v>240</v>
      </c>
      <c r="G245">
        <f t="shared" si="3"/>
        <v>2018</v>
      </c>
    </row>
    <row r="246" spans="1:7" ht="58.5" hidden="1" x14ac:dyDescent="0.35">
      <c r="A246" s="1">
        <v>32614</v>
      </c>
      <c r="B246" s="1" t="s">
        <v>0</v>
      </c>
      <c r="C246" s="1" t="s">
        <v>1</v>
      </c>
      <c r="D246" s="2">
        <v>43278</v>
      </c>
      <c r="E246" s="1" t="s">
        <v>60</v>
      </c>
      <c r="F246" s="1" t="s">
        <v>241</v>
      </c>
      <c r="G246">
        <f t="shared" si="3"/>
        <v>2018</v>
      </c>
    </row>
    <row r="247" spans="1:7" ht="58.5" hidden="1" x14ac:dyDescent="0.35">
      <c r="A247" s="1">
        <v>32646</v>
      </c>
      <c r="B247" s="1" t="s">
        <v>0</v>
      </c>
      <c r="C247" s="1" t="s">
        <v>1</v>
      </c>
      <c r="D247" s="2">
        <v>43187</v>
      </c>
      <c r="E247" s="1" t="s">
        <v>60</v>
      </c>
      <c r="F247" s="1" t="s">
        <v>242</v>
      </c>
      <c r="G247">
        <f t="shared" si="3"/>
        <v>2018</v>
      </c>
    </row>
    <row r="248" spans="1:7" ht="58.5" hidden="1" x14ac:dyDescent="0.35">
      <c r="A248" s="1">
        <v>32905</v>
      </c>
      <c r="B248" s="1" t="s">
        <v>0</v>
      </c>
      <c r="C248" s="1" t="s">
        <v>1</v>
      </c>
      <c r="D248" s="2">
        <v>43277</v>
      </c>
      <c r="E248" s="1" t="s">
        <v>60</v>
      </c>
      <c r="F248" s="1" t="s">
        <v>243</v>
      </c>
      <c r="G248">
        <f t="shared" si="3"/>
        <v>2018</v>
      </c>
    </row>
    <row r="249" spans="1:7" ht="58.5" hidden="1" x14ac:dyDescent="0.35">
      <c r="A249" s="1">
        <v>33026</v>
      </c>
      <c r="B249" s="1" t="s">
        <v>0</v>
      </c>
      <c r="C249" s="1" t="s">
        <v>1</v>
      </c>
      <c r="D249" s="2">
        <v>43326</v>
      </c>
      <c r="E249" s="1" t="s">
        <v>60</v>
      </c>
      <c r="F249" s="1" t="s">
        <v>244</v>
      </c>
      <c r="G249">
        <f t="shared" si="3"/>
        <v>2018</v>
      </c>
    </row>
    <row r="250" spans="1:7" ht="58.5" hidden="1" x14ac:dyDescent="0.35">
      <c r="A250" s="1">
        <v>33551</v>
      </c>
      <c r="B250" s="1" t="s">
        <v>0</v>
      </c>
      <c r="C250" s="1" t="s">
        <v>1</v>
      </c>
      <c r="D250" s="2">
        <v>43496</v>
      </c>
      <c r="E250" s="1" t="s">
        <v>60</v>
      </c>
      <c r="F250" s="1" t="s">
        <v>245</v>
      </c>
      <c r="G250">
        <f t="shared" si="3"/>
        <v>2019</v>
      </c>
    </row>
    <row r="251" spans="1:7" ht="58.5" hidden="1" x14ac:dyDescent="0.35">
      <c r="A251" s="1">
        <v>33669</v>
      </c>
      <c r="B251" s="1" t="s">
        <v>0</v>
      </c>
      <c r="C251" s="1" t="s">
        <v>1</v>
      </c>
      <c r="D251" s="2">
        <v>43553</v>
      </c>
      <c r="E251" s="1" t="s">
        <v>60</v>
      </c>
      <c r="F251" s="1" t="s">
        <v>246</v>
      </c>
      <c r="G251">
        <f t="shared" si="3"/>
        <v>2019</v>
      </c>
    </row>
    <row r="252" spans="1:7" ht="58.5" hidden="1" x14ac:dyDescent="0.35">
      <c r="A252" s="1">
        <v>33681</v>
      </c>
      <c r="B252" s="1" t="s">
        <v>0</v>
      </c>
      <c r="C252" s="1" t="s">
        <v>1</v>
      </c>
      <c r="D252" s="2">
        <v>43553</v>
      </c>
      <c r="E252" s="1" t="s">
        <v>60</v>
      </c>
      <c r="F252" s="1" t="s">
        <v>247</v>
      </c>
      <c r="G252">
        <f t="shared" si="3"/>
        <v>2019</v>
      </c>
    </row>
    <row r="253" spans="1:7" ht="58.5" hidden="1" x14ac:dyDescent="0.35">
      <c r="A253" s="1">
        <v>34400</v>
      </c>
      <c r="B253" s="1" t="s">
        <v>0</v>
      </c>
      <c r="C253" s="1" t="s">
        <v>1</v>
      </c>
      <c r="D253" s="2">
        <v>43829</v>
      </c>
      <c r="E253" s="1" t="s">
        <v>60</v>
      </c>
      <c r="F253" s="1" t="s">
        <v>248</v>
      </c>
      <c r="G253">
        <f t="shared" si="3"/>
        <v>2019</v>
      </c>
    </row>
    <row r="254" spans="1:7" ht="58.5" hidden="1" x14ac:dyDescent="0.35">
      <c r="A254" s="1">
        <v>34423</v>
      </c>
      <c r="B254" s="1" t="s">
        <v>0</v>
      </c>
      <c r="C254" s="1" t="s">
        <v>1</v>
      </c>
      <c r="D254" s="2">
        <v>43830</v>
      </c>
      <c r="E254" s="1" t="s">
        <v>60</v>
      </c>
      <c r="F254" s="4" t="s">
        <v>249</v>
      </c>
      <c r="G254">
        <f t="shared" si="3"/>
        <v>2019</v>
      </c>
    </row>
    <row r="255" spans="1:7" ht="58.5" hidden="1" x14ac:dyDescent="0.35">
      <c r="A255" s="1">
        <v>34449</v>
      </c>
      <c r="B255" s="1" t="s">
        <v>0</v>
      </c>
      <c r="C255" s="1" t="s">
        <v>1</v>
      </c>
      <c r="D255" s="2">
        <v>43830</v>
      </c>
      <c r="E255" s="1" t="s">
        <v>60</v>
      </c>
      <c r="F255" s="1" t="s">
        <v>250</v>
      </c>
      <c r="G255">
        <f t="shared" si="3"/>
        <v>2019</v>
      </c>
    </row>
    <row r="256" spans="1:7" ht="58.5" hidden="1" x14ac:dyDescent="0.35">
      <c r="A256" s="1">
        <v>34645</v>
      </c>
      <c r="B256" s="1" t="s">
        <v>0</v>
      </c>
      <c r="C256" s="1" t="s">
        <v>1</v>
      </c>
      <c r="D256" s="2">
        <v>43902</v>
      </c>
      <c r="E256" s="1" t="s">
        <v>60</v>
      </c>
      <c r="F256" s="1" t="s">
        <v>251</v>
      </c>
      <c r="G256">
        <f t="shared" si="3"/>
        <v>2020</v>
      </c>
    </row>
    <row r="257" spans="1:7" ht="58.5" hidden="1" x14ac:dyDescent="0.35">
      <c r="A257" s="1">
        <v>34663</v>
      </c>
      <c r="B257" s="1" t="s">
        <v>0</v>
      </c>
      <c r="C257" s="1" t="s">
        <v>1</v>
      </c>
      <c r="D257" s="2">
        <v>43914</v>
      </c>
      <c r="E257" s="1" t="s">
        <v>60</v>
      </c>
      <c r="F257" s="1" t="s">
        <v>252</v>
      </c>
      <c r="G257">
        <f t="shared" si="3"/>
        <v>2020</v>
      </c>
    </row>
    <row r="258" spans="1:7" ht="58.5" hidden="1" x14ac:dyDescent="0.35">
      <c r="A258" s="1">
        <v>34665</v>
      </c>
      <c r="B258" s="1" t="s">
        <v>0</v>
      </c>
      <c r="C258" s="1" t="s">
        <v>1</v>
      </c>
      <c r="D258" s="2">
        <v>43921</v>
      </c>
      <c r="E258" s="1" t="s">
        <v>60</v>
      </c>
      <c r="F258" s="1" t="s">
        <v>253</v>
      </c>
      <c r="G258">
        <f t="shared" si="3"/>
        <v>2020</v>
      </c>
    </row>
    <row r="259" spans="1:7" ht="58.5" hidden="1" x14ac:dyDescent="0.35">
      <c r="A259" s="1">
        <v>34666</v>
      </c>
      <c r="B259" s="1" t="s">
        <v>0</v>
      </c>
      <c r="C259" s="1" t="s">
        <v>1</v>
      </c>
      <c r="D259" s="2">
        <v>43921</v>
      </c>
      <c r="E259" s="1" t="s">
        <v>60</v>
      </c>
      <c r="F259" s="1" t="s">
        <v>254</v>
      </c>
      <c r="G259">
        <f t="shared" ref="G259:G322" si="4">YEAR(D259)</f>
        <v>2020</v>
      </c>
    </row>
    <row r="260" spans="1:7" ht="58.5" hidden="1" x14ac:dyDescent="0.35">
      <c r="A260" s="1">
        <v>34667</v>
      </c>
      <c r="B260" s="1" t="s">
        <v>0</v>
      </c>
      <c r="C260" s="1" t="s">
        <v>1</v>
      </c>
      <c r="D260" s="2">
        <v>43914</v>
      </c>
      <c r="E260" s="1" t="s">
        <v>60</v>
      </c>
      <c r="F260" s="1" t="s">
        <v>255</v>
      </c>
      <c r="G260">
        <f t="shared" si="4"/>
        <v>2020</v>
      </c>
    </row>
    <row r="261" spans="1:7" ht="58.5" hidden="1" x14ac:dyDescent="0.35">
      <c r="A261" s="1">
        <v>34676</v>
      </c>
      <c r="B261" s="1" t="s">
        <v>0</v>
      </c>
      <c r="C261" s="1" t="s">
        <v>1</v>
      </c>
      <c r="D261" s="2">
        <v>43902</v>
      </c>
      <c r="E261" s="1" t="s">
        <v>60</v>
      </c>
      <c r="F261" s="1" t="s">
        <v>256</v>
      </c>
      <c r="G261">
        <f t="shared" si="4"/>
        <v>2020</v>
      </c>
    </row>
    <row r="262" spans="1:7" ht="58.5" hidden="1" x14ac:dyDescent="0.35">
      <c r="A262" s="1">
        <v>34754</v>
      </c>
      <c r="B262" s="1" t="s">
        <v>0</v>
      </c>
      <c r="C262" s="1" t="s">
        <v>1</v>
      </c>
      <c r="D262" s="2">
        <v>43917</v>
      </c>
      <c r="E262" s="1" t="s">
        <v>60</v>
      </c>
      <c r="F262" s="4" t="s">
        <v>257</v>
      </c>
      <c r="G262">
        <f t="shared" si="4"/>
        <v>2020</v>
      </c>
    </row>
    <row r="263" spans="1:7" ht="58.5" hidden="1" x14ac:dyDescent="0.35">
      <c r="A263" s="1">
        <v>34755</v>
      </c>
      <c r="B263" s="1" t="s">
        <v>0</v>
      </c>
      <c r="C263" s="1" t="s">
        <v>1</v>
      </c>
      <c r="D263" s="2">
        <v>44012</v>
      </c>
      <c r="E263" s="1" t="s">
        <v>60</v>
      </c>
      <c r="F263" s="1" t="s">
        <v>258</v>
      </c>
      <c r="G263">
        <f t="shared" si="4"/>
        <v>2020</v>
      </c>
    </row>
    <row r="264" spans="1:7" ht="35.5" hidden="1" x14ac:dyDescent="0.35">
      <c r="A264" s="1">
        <v>19440</v>
      </c>
      <c r="B264" s="1" t="s">
        <v>0</v>
      </c>
      <c r="C264" s="1" t="s">
        <v>1</v>
      </c>
      <c r="D264" s="2">
        <v>38853</v>
      </c>
      <c r="E264" s="1" t="s">
        <v>259</v>
      </c>
      <c r="F264" s="1" t="s">
        <v>260</v>
      </c>
      <c r="G264">
        <f t="shared" si="4"/>
        <v>2006</v>
      </c>
    </row>
    <row r="265" spans="1:7" ht="35.5" hidden="1" x14ac:dyDescent="0.35">
      <c r="A265" s="1">
        <v>19490</v>
      </c>
      <c r="B265" s="1" t="s">
        <v>0</v>
      </c>
      <c r="C265" s="1" t="s">
        <v>1</v>
      </c>
      <c r="D265" s="2">
        <v>38869</v>
      </c>
      <c r="E265" s="1" t="s">
        <v>259</v>
      </c>
      <c r="F265" s="1" t="s">
        <v>261</v>
      </c>
      <c r="G265">
        <f t="shared" si="4"/>
        <v>2006</v>
      </c>
    </row>
    <row r="266" spans="1:7" ht="35.5" hidden="1" x14ac:dyDescent="0.35">
      <c r="A266" s="1">
        <v>19611</v>
      </c>
      <c r="B266" s="1" t="s">
        <v>0</v>
      </c>
      <c r="C266" s="1" t="s">
        <v>1</v>
      </c>
      <c r="D266" s="2">
        <v>38915</v>
      </c>
      <c r="E266" s="1" t="s">
        <v>259</v>
      </c>
      <c r="F266" s="1" t="s">
        <v>262</v>
      </c>
      <c r="G266">
        <f t="shared" si="4"/>
        <v>2006</v>
      </c>
    </row>
    <row r="267" spans="1:7" ht="35.5" hidden="1" x14ac:dyDescent="0.35">
      <c r="A267" s="1">
        <v>19775</v>
      </c>
      <c r="B267" s="1" t="s">
        <v>0</v>
      </c>
      <c r="C267" s="1" t="s">
        <v>1</v>
      </c>
      <c r="D267" s="2">
        <v>38973</v>
      </c>
      <c r="E267" s="1" t="s">
        <v>259</v>
      </c>
      <c r="F267" s="1" t="s">
        <v>263</v>
      </c>
      <c r="G267">
        <f t="shared" si="4"/>
        <v>2006</v>
      </c>
    </row>
    <row r="268" spans="1:7" ht="35.5" hidden="1" x14ac:dyDescent="0.35">
      <c r="A268" s="1">
        <v>20051</v>
      </c>
      <c r="B268" s="1" t="s">
        <v>0</v>
      </c>
      <c r="C268" s="1" t="s">
        <v>1</v>
      </c>
      <c r="D268" s="2">
        <v>39065</v>
      </c>
      <c r="E268" s="1" t="s">
        <v>259</v>
      </c>
      <c r="F268" s="1" t="s">
        <v>264</v>
      </c>
      <c r="G268">
        <f t="shared" si="4"/>
        <v>2006</v>
      </c>
    </row>
    <row r="269" spans="1:7" ht="35.5" hidden="1" x14ac:dyDescent="0.35">
      <c r="A269" s="1">
        <v>21650</v>
      </c>
      <c r="B269" s="1" t="s">
        <v>0</v>
      </c>
      <c r="C269" s="1" t="s">
        <v>1</v>
      </c>
      <c r="D269" s="2">
        <v>39590</v>
      </c>
      <c r="E269" s="1" t="s">
        <v>259</v>
      </c>
      <c r="F269" s="1" t="s">
        <v>86</v>
      </c>
      <c r="G269">
        <f t="shared" si="4"/>
        <v>2008</v>
      </c>
    </row>
    <row r="270" spans="1:7" ht="35.5" hidden="1" x14ac:dyDescent="0.35">
      <c r="A270" s="1">
        <v>22997</v>
      </c>
      <c r="B270" s="1" t="s">
        <v>0</v>
      </c>
      <c r="C270" s="1" t="s">
        <v>1</v>
      </c>
      <c r="D270" s="2">
        <v>40025</v>
      </c>
      <c r="E270" s="1" t="s">
        <v>259</v>
      </c>
      <c r="F270" s="1" t="s">
        <v>265</v>
      </c>
      <c r="G270">
        <f t="shared" si="4"/>
        <v>2009</v>
      </c>
    </row>
    <row r="271" spans="1:7" ht="35.5" hidden="1" x14ac:dyDescent="0.35">
      <c r="A271" s="1">
        <v>23161</v>
      </c>
      <c r="B271" s="1" t="s">
        <v>0</v>
      </c>
      <c r="C271" s="1" t="s">
        <v>1</v>
      </c>
      <c r="D271" s="2">
        <v>40095</v>
      </c>
      <c r="E271" s="1" t="s">
        <v>259</v>
      </c>
      <c r="F271" s="1" t="s">
        <v>266</v>
      </c>
      <c r="G271">
        <f t="shared" si="4"/>
        <v>2009</v>
      </c>
    </row>
    <row r="272" spans="1:7" ht="35.5" hidden="1" x14ac:dyDescent="0.35">
      <c r="A272" s="1">
        <v>29858</v>
      </c>
      <c r="B272" s="1" t="s">
        <v>0</v>
      </c>
      <c r="C272" s="1" t="s">
        <v>1</v>
      </c>
      <c r="D272" s="2">
        <v>42276</v>
      </c>
      <c r="E272" s="1" t="s">
        <v>259</v>
      </c>
      <c r="F272" s="1" t="s">
        <v>267</v>
      </c>
      <c r="G272">
        <f t="shared" si="4"/>
        <v>2015</v>
      </c>
    </row>
    <row r="273" spans="1:7" ht="47" hidden="1" x14ac:dyDescent="0.35">
      <c r="A273" s="1">
        <v>16112</v>
      </c>
      <c r="B273" s="1" t="s">
        <v>0</v>
      </c>
      <c r="C273" s="1" t="s">
        <v>1</v>
      </c>
      <c r="D273" s="2">
        <v>37497</v>
      </c>
      <c r="E273" s="1" t="s">
        <v>268</v>
      </c>
      <c r="F273" s="1" t="s">
        <v>269</v>
      </c>
      <c r="G273">
        <f t="shared" si="4"/>
        <v>2002</v>
      </c>
    </row>
    <row r="274" spans="1:7" ht="47" hidden="1" x14ac:dyDescent="0.35">
      <c r="A274" s="1">
        <v>16208</v>
      </c>
      <c r="B274" s="1" t="s">
        <v>0</v>
      </c>
      <c r="C274" s="1" t="s">
        <v>1</v>
      </c>
      <c r="D274" s="2">
        <v>37554</v>
      </c>
      <c r="E274" s="1" t="s">
        <v>268</v>
      </c>
      <c r="F274" s="1" t="s">
        <v>270</v>
      </c>
      <c r="G274">
        <f t="shared" si="4"/>
        <v>2002</v>
      </c>
    </row>
    <row r="275" spans="1:7" ht="47" hidden="1" x14ac:dyDescent="0.35">
      <c r="A275" s="1">
        <v>16477</v>
      </c>
      <c r="B275" s="1" t="s">
        <v>0</v>
      </c>
      <c r="C275" s="1" t="s">
        <v>1</v>
      </c>
      <c r="D275" s="2">
        <v>37701</v>
      </c>
      <c r="E275" s="1" t="s">
        <v>268</v>
      </c>
      <c r="F275" s="1" t="s">
        <v>271</v>
      </c>
      <c r="G275">
        <f t="shared" si="4"/>
        <v>2003</v>
      </c>
    </row>
    <row r="276" spans="1:7" ht="47" hidden="1" x14ac:dyDescent="0.35">
      <c r="A276" s="1">
        <v>18719</v>
      </c>
      <c r="B276" s="1" t="s">
        <v>0</v>
      </c>
      <c r="C276" s="1" t="s">
        <v>1</v>
      </c>
      <c r="D276" s="2">
        <v>38595</v>
      </c>
      <c r="E276" s="1" t="s">
        <v>268</v>
      </c>
      <c r="F276" s="1" t="s">
        <v>272</v>
      </c>
      <c r="G276">
        <f t="shared" si="4"/>
        <v>2005</v>
      </c>
    </row>
    <row r="277" spans="1:7" ht="47" hidden="1" x14ac:dyDescent="0.35">
      <c r="A277" s="1">
        <v>18732</v>
      </c>
      <c r="B277" s="1" t="s">
        <v>0</v>
      </c>
      <c r="C277" s="1" t="s">
        <v>1</v>
      </c>
      <c r="D277" s="2">
        <v>38604</v>
      </c>
      <c r="E277" s="1" t="s">
        <v>268</v>
      </c>
      <c r="F277" s="1" t="s">
        <v>273</v>
      </c>
      <c r="G277">
        <f t="shared" si="4"/>
        <v>2005</v>
      </c>
    </row>
    <row r="278" spans="1:7" ht="47" hidden="1" x14ac:dyDescent="0.35">
      <c r="A278" s="1">
        <v>18734</v>
      </c>
      <c r="B278" s="1" t="s">
        <v>0</v>
      </c>
      <c r="C278" s="1" t="s">
        <v>1</v>
      </c>
      <c r="D278" s="2">
        <v>38604</v>
      </c>
      <c r="E278" s="1" t="s">
        <v>268</v>
      </c>
      <c r="F278" s="1" t="s">
        <v>115</v>
      </c>
      <c r="G278">
        <f t="shared" si="4"/>
        <v>2005</v>
      </c>
    </row>
    <row r="279" spans="1:7" ht="47" hidden="1" x14ac:dyDescent="0.35">
      <c r="A279" s="1">
        <v>18836</v>
      </c>
      <c r="B279" s="1" t="s">
        <v>0</v>
      </c>
      <c r="C279" s="1" t="s">
        <v>1</v>
      </c>
      <c r="D279" s="2">
        <v>38631</v>
      </c>
      <c r="E279" s="1" t="s">
        <v>268</v>
      </c>
      <c r="F279" s="1" t="s">
        <v>274</v>
      </c>
      <c r="G279">
        <f t="shared" si="4"/>
        <v>2005</v>
      </c>
    </row>
    <row r="280" spans="1:7" ht="47" hidden="1" x14ac:dyDescent="0.35">
      <c r="A280" s="1">
        <v>19780</v>
      </c>
      <c r="B280" s="1" t="s">
        <v>0</v>
      </c>
      <c r="C280" s="1" t="s">
        <v>1</v>
      </c>
      <c r="D280" s="2">
        <v>38971</v>
      </c>
      <c r="E280" s="1" t="s">
        <v>268</v>
      </c>
      <c r="F280" s="1" t="s">
        <v>275</v>
      </c>
      <c r="G280">
        <f t="shared" si="4"/>
        <v>2006</v>
      </c>
    </row>
    <row r="281" spans="1:7" ht="47" hidden="1" x14ac:dyDescent="0.35">
      <c r="A281" s="1">
        <v>20023</v>
      </c>
      <c r="B281" s="1" t="s">
        <v>0</v>
      </c>
      <c r="C281" s="1" t="s">
        <v>1</v>
      </c>
      <c r="D281" s="2">
        <v>39042</v>
      </c>
      <c r="E281" s="1" t="s">
        <v>268</v>
      </c>
      <c r="F281" s="1" t="s">
        <v>276</v>
      </c>
      <c r="G281">
        <f t="shared" si="4"/>
        <v>2006</v>
      </c>
    </row>
    <row r="282" spans="1:7" ht="47" hidden="1" x14ac:dyDescent="0.35">
      <c r="A282" s="1">
        <v>20285</v>
      </c>
      <c r="B282" s="1" t="s">
        <v>0</v>
      </c>
      <c r="C282" s="1" t="s">
        <v>1</v>
      </c>
      <c r="D282" s="2">
        <v>39120</v>
      </c>
      <c r="E282" s="1" t="s">
        <v>268</v>
      </c>
      <c r="F282" s="1" t="s">
        <v>277</v>
      </c>
      <c r="G282">
        <f t="shared" si="4"/>
        <v>2007</v>
      </c>
    </row>
    <row r="283" spans="1:7" ht="47" hidden="1" x14ac:dyDescent="0.35">
      <c r="A283" s="1">
        <v>20378</v>
      </c>
      <c r="B283" s="1" t="s">
        <v>0</v>
      </c>
      <c r="C283" s="1" t="s">
        <v>1</v>
      </c>
      <c r="D283" s="2">
        <v>39160</v>
      </c>
      <c r="E283" s="1" t="s">
        <v>268</v>
      </c>
      <c r="F283" s="1" t="s">
        <v>130</v>
      </c>
      <c r="G283">
        <f t="shared" si="4"/>
        <v>2007</v>
      </c>
    </row>
    <row r="284" spans="1:7" ht="47" hidden="1" x14ac:dyDescent="0.35">
      <c r="A284" s="1">
        <v>20420</v>
      </c>
      <c r="B284" s="1" t="s">
        <v>0</v>
      </c>
      <c r="C284" s="1" t="s">
        <v>1</v>
      </c>
      <c r="D284" s="2">
        <v>39169</v>
      </c>
      <c r="E284" s="1" t="s">
        <v>268</v>
      </c>
      <c r="F284" s="1" t="s">
        <v>278</v>
      </c>
      <c r="G284">
        <f t="shared" si="4"/>
        <v>2007</v>
      </c>
    </row>
    <row r="285" spans="1:7" ht="47" hidden="1" x14ac:dyDescent="0.35">
      <c r="A285" s="1">
        <v>20754</v>
      </c>
      <c r="B285" s="1" t="s">
        <v>0</v>
      </c>
      <c r="C285" s="1" t="s">
        <v>1</v>
      </c>
      <c r="D285" s="2">
        <v>39293</v>
      </c>
      <c r="E285" s="1" t="s">
        <v>268</v>
      </c>
      <c r="F285" s="1" t="s">
        <v>279</v>
      </c>
      <c r="G285">
        <f t="shared" si="4"/>
        <v>2007</v>
      </c>
    </row>
    <row r="286" spans="1:7" ht="47" hidden="1" x14ac:dyDescent="0.35">
      <c r="A286" s="1">
        <v>21510</v>
      </c>
      <c r="B286" s="1" t="s">
        <v>0</v>
      </c>
      <c r="C286" s="1" t="s">
        <v>1</v>
      </c>
      <c r="D286" s="2">
        <v>39536</v>
      </c>
      <c r="E286" s="1" t="s">
        <v>268</v>
      </c>
      <c r="F286" s="1" t="s">
        <v>116</v>
      </c>
      <c r="G286">
        <f t="shared" si="4"/>
        <v>2008</v>
      </c>
    </row>
    <row r="287" spans="1:7" ht="47" hidden="1" x14ac:dyDescent="0.35">
      <c r="A287" s="1">
        <v>21800</v>
      </c>
      <c r="B287" s="1" t="s">
        <v>0</v>
      </c>
      <c r="C287" s="1" t="s">
        <v>1</v>
      </c>
      <c r="D287" s="2">
        <v>39629</v>
      </c>
      <c r="E287" s="1" t="s">
        <v>268</v>
      </c>
      <c r="F287" s="1" t="s">
        <v>280</v>
      </c>
      <c r="G287">
        <f t="shared" si="4"/>
        <v>2008</v>
      </c>
    </row>
    <row r="288" spans="1:7" ht="47" hidden="1" x14ac:dyDescent="0.35">
      <c r="A288" s="1">
        <v>22064</v>
      </c>
      <c r="B288" s="1" t="s">
        <v>0</v>
      </c>
      <c r="C288" s="1" t="s">
        <v>1</v>
      </c>
      <c r="D288" s="2">
        <v>39717</v>
      </c>
      <c r="E288" s="1" t="s">
        <v>268</v>
      </c>
      <c r="F288" s="1" t="s">
        <v>281</v>
      </c>
      <c r="G288">
        <f t="shared" si="4"/>
        <v>2008</v>
      </c>
    </row>
    <row r="289" spans="1:7" ht="47" hidden="1" x14ac:dyDescent="0.35">
      <c r="A289" s="1">
        <v>22116</v>
      </c>
      <c r="B289" s="1" t="s">
        <v>0</v>
      </c>
      <c r="C289" s="1" t="s">
        <v>1</v>
      </c>
      <c r="D289" s="2">
        <v>39742</v>
      </c>
      <c r="E289" s="1" t="s">
        <v>268</v>
      </c>
      <c r="F289" s="1" t="s">
        <v>282</v>
      </c>
      <c r="G289">
        <f t="shared" si="4"/>
        <v>2008</v>
      </c>
    </row>
    <row r="290" spans="1:7" ht="47" hidden="1" x14ac:dyDescent="0.35">
      <c r="A290" s="1">
        <v>22253</v>
      </c>
      <c r="B290" s="1" t="s">
        <v>0</v>
      </c>
      <c r="C290" s="1" t="s">
        <v>1</v>
      </c>
      <c r="D290" s="2">
        <v>39781</v>
      </c>
      <c r="E290" s="1" t="s">
        <v>268</v>
      </c>
      <c r="F290" s="1" t="s">
        <v>283</v>
      </c>
      <c r="G290">
        <f t="shared" si="4"/>
        <v>2008</v>
      </c>
    </row>
    <row r="291" spans="1:7" ht="47" hidden="1" x14ac:dyDescent="0.35">
      <c r="A291" s="1">
        <v>22362</v>
      </c>
      <c r="B291" s="1" t="s">
        <v>0</v>
      </c>
      <c r="C291" s="1" t="s">
        <v>1</v>
      </c>
      <c r="D291" s="2">
        <v>39806</v>
      </c>
      <c r="E291" s="1" t="s">
        <v>268</v>
      </c>
      <c r="F291" s="1" t="s">
        <v>284</v>
      </c>
      <c r="G291">
        <f t="shared" si="4"/>
        <v>2008</v>
      </c>
    </row>
    <row r="292" spans="1:7" ht="47" hidden="1" x14ac:dyDescent="0.35">
      <c r="A292" s="1">
        <v>22691</v>
      </c>
      <c r="B292" s="1" t="s">
        <v>0</v>
      </c>
      <c r="C292" s="1" t="s">
        <v>1</v>
      </c>
      <c r="D292" s="2">
        <v>39899</v>
      </c>
      <c r="E292" s="1" t="s">
        <v>268</v>
      </c>
      <c r="F292" s="1" t="s">
        <v>285</v>
      </c>
      <c r="G292">
        <f t="shared" si="4"/>
        <v>2009</v>
      </c>
    </row>
    <row r="293" spans="1:7" ht="47" hidden="1" x14ac:dyDescent="0.35">
      <c r="A293" s="1">
        <v>22695</v>
      </c>
      <c r="B293" s="1" t="s">
        <v>0</v>
      </c>
      <c r="C293" s="1" t="s">
        <v>1</v>
      </c>
      <c r="D293" s="2">
        <v>39899</v>
      </c>
      <c r="E293" s="1" t="s">
        <v>268</v>
      </c>
      <c r="F293" s="1" t="s">
        <v>286</v>
      </c>
      <c r="G293">
        <f t="shared" si="4"/>
        <v>2009</v>
      </c>
    </row>
    <row r="294" spans="1:7" ht="47" hidden="1" x14ac:dyDescent="0.35">
      <c r="A294" s="1">
        <v>22707</v>
      </c>
      <c r="B294" s="1" t="s">
        <v>0</v>
      </c>
      <c r="C294" s="1" t="s">
        <v>1</v>
      </c>
      <c r="D294" s="2">
        <v>39903</v>
      </c>
      <c r="E294" s="1" t="s">
        <v>268</v>
      </c>
      <c r="F294" s="1" t="s">
        <v>287</v>
      </c>
      <c r="G294">
        <f t="shared" si="4"/>
        <v>2009</v>
      </c>
    </row>
    <row r="295" spans="1:7" ht="47" hidden="1" x14ac:dyDescent="0.35">
      <c r="A295" s="1">
        <v>23047</v>
      </c>
      <c r="B295" s="1" t="s">
        <v>0</v>
      </c>
      <c r="C295" s="1" t="s">
        <v>1</v>
      </c>
      <c r="D295" s="2">
        <v>40035</v>
      </c>
      <c r="E295" s="1" t="s">
        <v>268</v>
      </c>
      <c r="F295" s="1" t="s">
        <v>288</v>
      </c>
      <c r="G295">
        <f t="shared" si="4"/>
        <v>2009</v>
      </c>
    </row>
    <row r="296" spans="1:7" ht="47" hidden="1" x14ac:dyDescent="0.35">
      <c r="A296" s="1">
        <v>23108</v>
      </c>
      <c r="B296" s="1" t="s">
        <v>0</v>
      </c>
      <c r="C296" s="1" t="s">
        <v>1</v>
      </c>
      <c r="D296" s="2">
        <v>40067</v>
      </c>
      <c r="E296" s="1" t="s">
        <v>268</v>
      </c>
      <c r="F296" s="1" t="s">
        <v>138</v>
      </c>
      <c r="G296">
        <f t="shared" si="4"/>
        <v>2009</v>
      </c>
    </row>
    <row r="297" spans="1:7" ht="47" hidden="1" x14ac:dyDescent="0.35">
      <c r="A297" s="1">
        <v>23300</v>
      </c>
      <c r="B297" s="1" t="s">
        <v>0</v>
      </c>
      <c r="C297" s="1" t="s">
        <v>1</v>
      </c>
      <c r="D297" s="2">
        <v>40135</v>
      </c>
      <c r="E297" s="1" t="s">
        <v>268</v>
      </c>
      <c r="F297" s="1" t="s">
        <v>289</v>
      </c>
      <c r="G297">
        <f t="shared" si="4"/>
        <v>2009</v>
      </c>
    </row>
    <row r="298" spans="1:7" ht="47" hidden="1" x14ac:dyDescent="0.35">
      <c r="A298" s="1">
        <v>23351</v>
      </c>
      <c r="B298" s="1" t="s">
        <v>0</v>
      </c>
      <c r="C298" s="1" t="s">
        <v>1</v>
      </c>
      <c r="D298" s="2">
        <v>40147</v>
      </c>
      <c r="E298" s="1" t="s">
        <v>268</v>
      </c>
      <c r="F298" s="1" t="s">
        <v>105</v>
      </c>
      <c r="G298">
        <f t="shared" si="4"/>
        <v>2009</v>
      </c>
    </row>
    <row r="299" spans="1:7" ht="47" hidden="1" x14ac:dyDescent="0.35">
      <c r="A299" s="1">
        <v>23426</v>
      </c>
      <c r="B299" s="1" t="s">
        <v>0</v>
      </c>
      <c r="C299" s="1" t="s">
        <v>1</v>
      </c>
      <c r="D299" s="2">
        <v>40178</v>
      </c>
      <c r="E299" s="1" t="s">
        <v>268</v>
      </c>
      <c r="F299" s="1" t="s">
        <v>290</v>
      </c>
      <c r="G299">
        <f t="shared" si="4"/>
        <v>2009</v>
      </c>
    </row>
    <row r="300" spans="1:7" ht="47" hidden="1" x14ac:dyDescent="0.35">
      <c r="A300" s="1">
        <v>23584</v>
      </c>
      <c r="B300" s="1" t="s">
        <v>0</v>
      </c>
      <c r="C300" s="1" t="s">
        <v>1</v>
      </c>
      <c r="D300" s="2">
        <v>40233</v>
      </c>
      <c r="E300" s="1" t="s">
        <v>268</v>
      </c>
      <c r="F300" s="1" t="s">
        <v>291</v>
      </c>
      <c r="G300">
        <f t="shared" si="4"/>
        <v>2010</v>
      </c>
    </row>
    <row r="301" spans="1:7" ht="47" hidden="1" x14ac:dyDescent="0.35">
      <c r="A301" s="1">
        <v>23702</v>
      </c>
      <c r="B301" s="1" t="s">
        <v>0</v>
      </c>
      <c r="C301" s="1" t="s">
        <v>1</v>
      </c>
      <c r="D301" s="2">
        <v>40277</v>
      </c>
      <c r="E301" s="1" t="s">
        <v>268</v>
      </c>
      <c r="F301" s="1" t="s">
        <v>292</v>
      </c>
      <c r="G301">
        <f t="shared" si="4"/>
        <v>2010</v>
      </c>
    </row>
    <row r="302" spans="1:7" ht="47" hidden="1" x14ac:dyDescent="0.35">
      <c r="A302" s="1">
        <v>24277</v>
      </c>
      <c r="B302" s="1" t="s">
        <v>0</v>
      </c>
      <c r="C302" s="1" t="s">
        <v>1</v>
      </c>
      <c r="D302" s="2">
        <v>40465</v>
      </c>
      <c r="E302" s="1" t="s">
        <v>268</v>
      </c>
      <c r="F302" s="1" t="s">
        <v>293</v>
      </c>
      <c r="G302">
        <f t="shared" si="4"/>
        <v>2010</v>
      </c>
    </row>
    <row r="303" spans="1:7" ht="47" hidden="1" x14ac:dyDescent="0.35">
      <c r="A303" s="1">
        <v>24292</v>
      </c>
      <c r="B303" s="1" t="s">
        <v>0</v>
      </c>
      <c r="C303" s="1" t="s">
        <v>1</v>
      </c>
      <c r="D303" s="2">
        <v>40451</v>
      </c>
      <c r="E303" s="1" t="s">
        <v>268</v>
      </c>
      <c r="F303" s="1" t="s">
        <v>225</v>
      </c>
      <c r="G303">
        <f t="shared" si="4"/>
        <v>2010</v>
      </c>
    </row>
    <row r="304" spans="1:7" ht="47" hidden="1" x14ac:dyDescent="0.35">
      <c r="A304" s="1">
        <v>24419</v>
      </c>
      <c r="B304" s="1" t="s">
        <v>0</v>
      </c>
      <c r="C304" s="1" t="s">
        <v>1</v>
      </c>
      <c r="D304" s="2">
        <v>40512</v>
      </c>
      <c r="E304" s="1" t="s">
        <v>268</v>
      </c>
      <c r="F304" s="1" t="s">
        <v>294</v>
      </c>
      <c r="G304">
        <f t="shared" si="4"/>
        <v>2010</v>
      </c>
    </row>
    <row r="305" spans="1:7" ht="47" hidden="1" x14ac:dyDescent="0.35">
      <c r="A305" s="1">
        <v>24526</v>
      </c>
      <c r="B305" s="1" t="s">
        <v>0</v>
      </c>
      <c r="C305" s="1" t="s">
        <v>1</v>
      </c>
      <c r="D305" s="2">
        <v>40548</v>
      </c>
      <c r="E305" s="1" t="s">
        <v>268</v>
      </c>
      <c r="F305" s="1" t="s">
        <v>295</v>
      </c>
      <c r="G305">
        <f t="shared" si="4"/>
        <v>2011</v>
      </c>
    </row>
    <row r="306" spans="1:7" ht="47" hidden="1" x14ac:dyDescent="0.35">
      <c r="A306" s="1">
        <v>24671</v>
      </c>
      <c r="B306" s="1" t="s">
        <v>0</v>
      </c>
      <c r="C306" s="1" t="s">
        <v>1</v>
      </c>
      <c r="D306" s="2">
        <v>40599</v>
      </c>
      <c r="E306" s="1" t="s">
        <v>268</v>
      </c>
      <c r="F306" s="1" t="s">
        <v>296</v>
      </c>
      <c r="G306">
        <f t="shared" si="4"/>
        <v>2011</v>
      </c>
    </row>
    <row r="307" spans="1:7" ht="47" hidden="1" x14ac:dyDescent="0.35">
      <c r="A307" s="1">
        <v>24712</v>
      </c>
      <c r="B307" s="1" t="s">
        <v>0</v>
      </c>
      <c r="C307" s="1" t="s">
        <v>1</v>
      </c>
      <c r="D307" s="2">
        <v>40611</v>
      </c>
      <c r="E307" s="1" t="s">
        <v>268</v>
      </c>
      <c r="F307" s="1" t="s">
        <v>297</v>
      </c>
      <c r="G307">
        <f t="shared" si="4"/>
        <v>2011</v>
      </c>
    </row>
    <row r="308" spans="1:7" ht="47" hidden="1" x14ac:dyDescent="0.35">
      <c r="A308" s="1">
        <v>24714</v>
      </c>
      <c r="B308" s="1" t="s">
        <v>0</v>
      </c>
      <c r="C308" s="1" t="s">
        <v>1</v>
      </c>
      <c r="D308" s="2">
        <v>40611</v>
      </c>
      <c r="E308" s="1" t="s">
        <v>268</v>
      </c>
      <c r="F308" s="1" t="s">
        <v>298</v>
      </c>
      <c r="G308">
        <f t="shared" si="4"/>
        <v>2011</v>
      </c>
    </row>
    <row r="309" spans="1:7" ht="47" hidden="1" x14ac:dyDescent="0.35">
      <c r="A309" s="1">
        <v>24754</v>
      </c>
      <c r="B309" s="1" t="s">
        <v>0</v>
      </c>
      <c r="C309" s="1" t="s">
        <v>1</v>
      </c>
      <c r="D309" s="2">
        <v>40575</v>
      </c>
      <c r="E309" s="1" t="s">
        <v>268</v>
      </c>
      <c r="F309" s="1" t="s">
        <v>299</v>
      </c>
      <c r="G309">
        <f t="shared" si="4"/>
        <v>2011</v>
      </c>
    </row>
    <row r="310" spans="1:7" ht="47" hidden="1" x14ac:dyDescent="0.35">
      <c r="A310" s="1">
        <v>24790</v>
      </c>
      <c r="B310" s="1" t="s">
        <v>0</v>
      </c>
      <c r="C310" s="1" t="s">
        <v>1</v>
      </c>
      <c r="D310" s="2">
        <v>40627</v>
      </c>
      <c r="E310" s="1" t="s">
        <v>268</v>
      </c>
      <c r="F310" s="1" t="s">
        <v>300</v>
      </c>
      <c r="G310">
        <f t="shared" si="4"/>
        <v>2011</v>
      </c>
    </row>
    <row r="311" spans="1:7" ht="47" hidden="1" x14ac:dyDescent="0.35">
      <c r="A311" s="1">
        <v>24796</v>
      </c>
      <c r="B311" s="1" t="s">
        <v>0</v>
      </c>
      <c r="C311" s="1" t="s">
        <v>1</v>
      </c>
      <c r="D311" s="2">
        <v>40631</v>
      </c>
      <c r="E311" s="1" t="s">
        <v>268</v>
      </c>
      <c r="F311" s="1" t="s">
        <v>301</v>
      </c>
      <c r="G311">
        <f t="shared" si="4"/>
        <v>2011</v>
      </c>
    </row>
    <row r="312" spans="1:7" ht="47" hidden="1" x14ac:dyDescent="0.35">
      <c r="A312" s="1">
        <v>24832</v>
      </c>
      <c r="B312" s="1" t="s">
        <v>0</v>
      </c>
      <c r="C312" s="1" t="s">
        <v>1</v>
      </c>
      <c r="D312" s="2">
        <v>40639</v>
      </c>
      <c r="E312" s="1" t="s">
        <v>268</v>
      </c>
      <c r="F312" s="1" t="s">
        <v>302</v>
      </c>
      <c r="G312">
        <f t="shared" si="4"/>
        <v>2011</v>
      </c>
    </row>
    <row r="313" spans="1:7" ht="47" hidden="1" x14ac:dyDescent="0.35">
      <c r="A313" s="1">
        <v>25099</v>
      </c>
      <c r="B313" s="1" t="s">
        <v>0</v>
      </c>
      <c r="C313" s="1" t="s">
        <v>1</v>
      </c>
      <c r="D313" s="2">
        <v>40724</v>
      </c>
      <c r="E313" s="1" t="s">
        <v>268</v>
      </c>
      <c r="F313" s="1" t="s">
        <v>303</v>
      </c>
      <c r="G313">
        <f t="shared" si="4"/>
        <v>2011</v>
      </c>
    </row>
    <row r="314" spans="1:7" ht="47" hidden="1" x14ac:dyDescent="0.35">
      <c r="A314" s="1">
        <v>25365</v>
      </c>
      <c r="B314" s="1" t="s">
        <v>0</v>
      </c>
      <c r="C314" s="1" t="s">
        <v>1</v>
      </c>
      <c r="D314" s="2">
        <v>40823</v>
      </c>
      <c r="E314" s="1" t="s">
        <v>268</v>
      </c>
      <c r="F314" s="1" t="s">
        <v>304</v>
      </c>
      <c r="G314">
        <f t="shared" si="4"/>
        <v>2011</v>
      </c>
    </row>
    <row r="315" spans="1:7" ht="47" hidden="1" x14ac:dyDescent="0.35">
      <c r="A315" s="1">
        <v>25373</v>
      </c>
      <c r="B315" s="1" t="s">
        <v>0</v>
      </c>
      <c r="C315" s="1" t="s">
        <v>1</v>
      </c>
      <c r="D315" s="2">
        <v>40827</v>
      </c>
      <c r="E315" s="1" t="s">
        <v>268</v>
      </c>
      <c r="F315" s="1" t="s">
        <v>305</v>
      </c>
      <c r="G315">
        <f t="shared" si="4"/>
        <v>2011</v>
      </c>
    </row>
    <row r="316" spans="1:7" ht="47" hidden="1" x14ac:dyDescent="0.35">
      <c r="A316" s="1">
        <v>25503</v>
      </c>
      <c r="B316" s="1" t="s">
        <v>0</v>
      </c>
      <c r="C316" s="1" t="s">
        <v>1</v>
      </c>
      <c r="D316" s="2">
        <v>40897</v>
      </c>
      <c r="E316" s="1" t="s">
        <v>268</v>
      </c>
      <c r="F316" s="1" t="s">
        <v>306</v>
      </c>
      <c r="G316">
        <f t="shared" si="4"/>
        <v>2011</v>
      </c>
    </row>
    <row r="317" spans="1:7" ht="47" hidden="1" x14ac:dyDescent="0.35">
      <c r="A317" s="1">
        <v>25527</v>
      </c>
      <c r="B317" s="1" t="s">
        <v>0</v>
      </c>
      <c r="C317" s="1" t="s">
        <v>1</v>
      </c>
      <c r="D317" s="2">
        <v>40875</v>
      </c>
      <c r="E317" s="1" t="s">
        <v>268</v>
      </c>
      <c r="F317" s="1" t="s">
        <v>307</v>
      </c>
      <c r="G317">
        <f t="shared" si="4"/>
        <v>2011</v>
      </c>
    </row>
    <row r="318" spans="1:7" ht="47" hidden="1" x14ac:dyDescent="0.35">
      <c r="A318" s="1">
        <v>25581</v>
      </c>
      <c r="B318" s="1" t="s">
        <v>0</v>
      </c>
      <c r="C318" s="1" t="s">
        <v>1</v>
      </c>
      <c r="D318" s="2">
        <v>40889</v>
      </c>
      <c r="E318" s="1" t="s">
        <v>268</v>
      </c>
      <c r="F318" s="1" t="s">
        <v>73</v>
      </c>
      <c r="G318">
        <f t="shared" si="4"/>
        <v>2011</v>
      </c>
    </row>
    <row r="319" spans="1:7" ht="47" hidden="1" x14ac:dyDescent="0.35">
      <c r="A319" s="1">
        <v>25778</v>
      </c>
      <c r="B319" s="1" t="s">
        <v>0</v>
      </c>
      <c r="C319" s="1" t="s">
        <v>1</v>
      </c>
      <c r="D319" s="2">
        <v>40966</v>
      </c>
      <c r="E319" s="1" t="s">
        <v>268</v>
      </c>
      <c r="F319" s="1" t="s">
        <v>308</v>
      </c>
      <c r="G319">
        <f t="shared" si="4"/>
        <v>2012</v>
      </c>
    </row>
    <row r="320" spans="1:7" ht="47" hidden="1" x14ac:dyDescent="0.35">
      <c r="A320" s="1">
        <v>25887</v>
      </c>
      <c r="B320" s="1" t="s">
        <v>0</v>
      </c>
      <c r="C320" s="1" t="s">
        <v>1</v>
      </c>
      <c r="D320" s="2">
        <v>41001</v>
      </c>
      <c r="E320" s="1" t="s">
        <v>268</v>
      </c>
      <c r="F320" s="1" t="s">
        <v>309</v>
      </c>
      <c r="G320">
        <f t="shared" si="4"/>
        <v>2012</v>
      </c>
    </row>
    <row r="321" spans="1:7" ht="47" hidden="1" x14ac:dyDescent="0.35">
      <c r="A321" s="1">
        <v>25898</v>
      </c>
      <c r="B321" s="1" t="s">
        <v>0</v>
      </c>
      <c r="C321" s="1" t="s">
        <v>1</v>
      </c>
      <c r="D321" s="2">
        <v>40989</v>
      </c>
      <c r="E321" s="1" t="s">
        <v>268</v>
      </c>
      <c r="F321" s="1" t="s">
        <v>310</v>
      </c>
      <c r="G321">
        <f t="shared" si="4"/>
        <v>2012</v>
      </c>
    </row>
    <row r="322" spans="1:7" ht="47" hidden="1" x14ac:dyDescent="0.35">
      <c r="A322" s="1">
        <v>26138</v>
      </c>
      <c r="B322" s="1" t="s">
        <v>0</v>
      </c>
      <c r="C322" s="1" t="s">
        <v>1</v>
      </c>
      <c r="D322" s="2">
        <v>41087</v>
      </c>
      <c r="E322" s="1" t="s">
        <v>268</v>
      </c>
      <c r="F322" s="1" t="s">
        <v>311</v>
      </c>
      <c r="G322">
        <f t="shared" si="4"/>
        <v>2012</v>
      </c>
    </row>
    <row r="323" spans="1:7" ht="47" hidden="1" x14ac:dyDescent="0.35">
      <c r="A323" s="1">
        <v>26241</v>
      </c>
      <c r="B323" s="1" t="s">
        <v>0</v>
      </c>
      <c r="C323" s="1" t="s">
        <v>1</v>
      </c>
      <c r="D323" s="2">
        <v>41156</v>
      </c>
      <c r="E323" s="1" t="s">
        <v>268</v>
      </c>
      <c r="F323" s="1" t="s">
        <v>312</v>
      </c>
      <c r="G323">
        <f t="shared" ref="G323:G386" si="5">YEAR(D323)</f>
        <v>2012</v>
      </c>
    </row>
    <row r="324" spans="1:7" ht="47" hidden="1" x14ac:dyDescent="0.35">
      <c r="A324" s="1">
        <v>26349</v>
      </c>
      <c r="B324" s="1" t="s">
        <v>0</v>
      </c>
      <c r="C324" s="1" t="s">
        <v>1</v>
      </c>
      <c r="D324" s="2">
        <v>41159</v>
      </c>
      <c r="E324" s="1" t="s">
        <v>268</v>
      </c>
      <c r="F324" s="1" t="s">
        <v>313</v>
      </c>
      <c r="G324">
        <f t="shared" si="5"/>
        <v>2012</v>
      </c>
    </row>
    <row r="325" spans="1:7" ht="47" hidden="1" x14ac:dyDescent="0.35">
      <c r="A325" s="1">
        <v>26417</v>
      </c>
      <c r="B325" s="1" t="s">
        <v>0</v>
      </c>
      <c r="C325" s="1" t="s">
        <v>1</v>
      </c>
      <c r="D325" s="2">
        <v>41183</v>
      </c>
      <c r="E325" s="1" t="s">
        <v>268</v>
      </c>
      <c r="F325" s="1" t="s">
        <v>181</v>
      </c>
      <c r="G325">
        <f t="shared" si="5"/>
        <v>2012</v>
      </c>
    </row>
    <row r="326" spans="1:7" ht="47" hidden="1" x14ac:dyDescent="0.35">
      <c r="A326" s="1">
        <v>26833</v>
      </c>
      <c r="B326" s="1" t="s">
        <v>0</v>
      </c>
      <c r="C326" s="1" t="s">
        <v>1</v>
      </c>
      <c r="D326" s="2">
        <v>41332</v>
      </c>
      <c r="E326" s="1" t="s">
        <v>268</v>
      </c>
      <c r="F326" s="1" t="s">
        <v>314</v>
      </c>
      <c r="G326">
        <f t="shared" si="5"/>
        <v>2013</v>
      </c>
    </row>
    <row r="327" spans="1:7" ht="47" hidden="1" x14ac:dyDescent="0.35">
      <c r="A327" s="1">
        <v>26976</v>
      </c>
      <c r="B327" s="1" t="s">
        <v>0</v>
      </c>
      <c r="C327" s="1" t="s">
        <v>1</v>
      </c>
      <c r="D327" s="2">
        <v>41359</v>
      </c>
      <c r="E327" s="1" t="s">
        <v>268</v>
      </c>
      <c r="F327" s="1" t="s">
        <v>315</v>
      </c>
      <c r="G327">
        <f t="shared" si="5"/>
        <v>2013</v>
      </c>
    </row>
    <row r="328" spans="1:7" ht="47" hidden="1" x14ac:dyDescent="0.35">
      <c r="A328" s="1">
        <v>27194</v>
      </c>
      <c r="B328" s="1" t="s">
        <v>0</v>
      </c>
      <c r="C328" s="1" t="s">
        <v>1</v>
      </c>
      <c r="D328" s="2">
        <v>41459</v>
      </c>
      <c r="E328" s="1" t="s">
        <v>268</v>
      </c>
      <c r="F328" s="1" t="s">
        <v>189</v>
      </c>
      <c r="G328">
        <f t="shared" si="5"/>
        <v>2013</v>
      </c>
    </row>
    <row r="329" spans="1:7" ht="47" hidden="1" x14ac:dyDescent="0.35">
      <c r="A329" s="1">
        <v>27781</v>
      </c>
      <c r="B329" s="1" t="s">
        <v>0</v>
      </c>
      <c r="C329" s="1" t="s">
        <v>1</v>
      </c>
      <c r="D329" s="2">
        <v>41639</v>
      </c>
      <c r="E329" s="1" t="s">
        <v>268</v>
      </c>
      <c r="F329" s="1" t="s">
        <v>316</v>
      </c>
      <c r="G329">
        <f t="shared" si="5"/>
        <v>2013</v>
      </c>
    </row>
    <row r="330" spans="1:7" ht="47" hidden="1" x14ac:dyDescent="0.35">
      <c r="A330" s="1">
        <v>28056</v>
      </c>
      <c r="B330" s="1" t="s">
        <v>0</v>
      </c>
      <c r="C330" s="1" t="s">
        <v>1</v>
      </c>
      <c r="D330" s="2">
        <v>41726</v>
      </c>
      <c r="E330" s="1" t="s">
        <v>268</v>
      </c>
      <c r="F330" s="1" t="s">
        <v>207</v>
      </c>
      <c r="G330">
        <f t="shared" si="5"/>
        <v>2014</v>
      </c>
    </row>
    <row r="331" spans="1:7" ht="47" hidden="1" x14ac:dyDescent="0.35">
      <c r="A331" s="1">
        <v>28057</v>
      </c>
      <c r="B331" s="1" t="s">
        <v>0</v>
      </c>
      <c r="C331" s="1" t="s">
        <v>1</v>
      </c>
      <c r="D331" s="2">
        <v>41726</v>
      </c>
      <c r="E331" s="1" t="s">
        <v>268</v>
      </c>
      <c r="F331" s="1" t="s">
        <v>317</v>
      </c>
      <c r="G331">
        <f t="shared" si="5"/>
        <v>2014</v>
      </c>
    </row>
    <row r="332" spans="1:7" ht="47" hidden="1" x14ac:dyDescent="0.35">
      <c r="A332" s="1">
        <v>28493</v>
      </c>
      <c r="B332" s="1" t="s">
        <v>0</v>
      </c>
      <c r="C332" s="1" t="s">
        <v>1</v>
      </c>
      <c r="D332" s="2">
        <v>41906</v>
      </c>
      <c r="E332" s="1" t="s">
        <v>268</v>
      </c>
      <c r="F332" s="1" t="s">
        <v>318</v>
      </c>
      <c r="G332">
        <f t="shared" si="5"/>
        <v>2014</v>
      </c>
    </row>
    <row r="333" spans="1:7" ht="47" hidden="1" x14ac:dyDescent="0.35">
      <c r="A333" s="1">
        <v>28494</v>
      </c>
      <c r="B333" s="1" t="s">
        <v>0</v>
      </c>
      <c r="C333" s="1" t="s">
        <v>1</v>
      </c>
      <c r="D333" s="2">
        <v>41912</v>
      </c>
      <c r="E333" s="1" t="s">
        <v>268</v>
      </c>
      <c r="F333" s="1" t="s">
        <v>319</v>
      </c>
      <c r="G333">
        <f t="shared" si="5"/>
        <v>2014</v>
      </c>
    </row>
    <row r="334" spans="1:7" ht="47" hidden="1" x14ac:dyDescent="0.35">
      <c r="A334" s="1">
        <v>28898</v>
      </c>
      <c r="B334" s="1" t="s">
        <v>0</v>
      </c>
      <c r="C334" s="1" t="s">
        <v>1</v>
      </c>
      <c r="D334" s="2">
        <v>42445</v>
      </c>
      <c r="E334" s="1" t="s">
        <v>268</v>
      </c>
      <c r="F334" s="1" t="s">
        <v>320</v>
      </c>
      <c r="G334">
        <f t="shared" si="5"/>
        <v>2016</v>
      </c>
    </row>
    <row r="335" spans="1:7" ht="47" hidden="1" x14ac:dyDescent="0.35">
      <c r="A335" s="1">
        <v>28899</v>
      </c>
      <c r="B335" s="1" t="s">
        <v>0</v>
      </c>
      <c r="C335" s="1" t="s">
        <v>1</v>
      </c>
      <c r="D335" s="2">
        <v>42013</v>
      </c>
      <c r="E335" s="1" t="s">
        <v>268</v>
      </c>
      <c r="F335" s="1" t="s">
        <v>214</v>
      </c>
      <c r="G335">
        <f t="shared" si="5"/>
        <v>2015</v>
      </c>
    </row>
    <row r="336" spans="1:7" ht="47" hidden="1" x14ac:dyDescent="0.35">
      <c r="A336" s="1">
        <v>28900</v>
      </c>
      <c r="B336" s="1" t="s">
        <v>0</v>
      </c>
      <c r="C336" s="1" t="s">
        <v>1</v>
      </c>
      <c r="D336" s="2">
        <v>42004</v>
      </c>
      <c r="E336" s="1" t="s">
        <v>268</v>
      </c>
      <c r="F336" s="1" t="s">
        <v>321</v>
      </c>
      <c r="G336">
        <f t="shared" si="5"/>
        <v>2014</v>
      </c>
    </row>
    <row r="337" spans="1:7" ht="47" hidden="1" x14ac:dyDescent="0.35">
      <c r="A337" s="1">
        <v>29199</v>
      </c>
      <c r="B337" s="1" t="s">
        <v>0</v>
      </c>
      <c r="C337" s="1" t="s">
        <v>1</v>
      </c>
      <c r="D337" s="2">
        <v>42094</v>
      </c>
      <c r="E337" s="1" t="s">
        <v>268</v>
      </c>
      <c r="F337" s="1" t="s">
        <v>322</v>
      </c>
      <c r="G337">
        <f t="shared" si="5"/>
        <v>2015</v>
      </c>
    </row>
    <row r="338" spans="1:7" ht="47" hidden="1" x14ac:dyDescent="0.35">
      <c r="A338" s="1">
        <v>29488</v>
      </c>
      <c r="B338" s="1" t="s">
        <v>0</v>
      </c>
      <c r="C338" s="1" t="s">
        <v>1</v>
      </c>
      <c r="D338" s="2">
        <v>42185</v>
      </c>
      <c r="E338" s="1" t="s">
        <v>268</v>
      </c>
      <c r="F338" s="1" t="s">
        <v>323</v>
      </c>
      <c r="G338">
        <f t="shared" si="5"/>
        <v>2015</v>
      </c>
    </row>
    <row r="339" spans="1:7" ht="47" hidden="1" x14ac:dyDescent="0.35">
      <c r="A339" s="1">
        <v>29659</v>
      </c>
      <c r="B339" s="1" t="s">
        <v>0</v>
      </c>
      <c r="C339" s="1" t="s">
        <v>1</v>
      </c>
      <c r="D339" s="2">
        <v>42251</v>
      </c>
      <c r="E339" s="1" t="s">
        <v>268</v>
      </c>
      <c r="F339" s="1" t="s">
        <v>324</v>
      </c>
      <c r="G339">
        <f t="shared" si="5"/>
        <v>2015</v>
      </c>
    </row>
    <row r="340" spans="1:7" ht="47" hidden="1" x14ac:dyDescent="0.35">
      <c r="A340" s="1">
        <v>29660</v>
      </c>
      <c r="B340" s="1" t="s">
        <v>0</v>
      </c>
      <c r="C340" s="1" t="s">
        <v>1</v>
      </c>
      <c r="D340" s="2">
        <v>42277</v>
      </c>
      <c r="E340" s="1" t="s">
        <v>268</v>
      </c>
      <c r="F340" s="1" t="s">
        <v>221</v>
      </c>
      <c r="G340">
        <f t="shared" si="5"/>
        <v>2015</v>
      </c>
    </row>
    <row r="341" spans="1:7" ht="47" hidden="1" x14ac:dyDescent="0.35">
      <c r="A341" s="1">
        <v>29941</v>
      </c>
      <c r="B341" s="1" t="s">
        <v>0</v>
      </c>
      <c r="C341" s="1" t="s">
        <v>1</v>
      </c>
      <c r="D341" s="2">
        <v>42337</v>
      </c>
      <c r="E341" s="1" t="s">
        <v>268</v>
      </c>
      <c r="F341" s="1" t="s">
        <v>325</v>
      </c>
      <c r="G341">
        <f t="shared" si="5"/>
        <v>2015</v>
      </c>
    </row>
    <row r="342" spans="1:7" ht="47" hidden="1" x14ac:dyDescent="0.35">
      <c r="A342" s="1">
        <v>29951</v>
      </c>
      <c r="B342" s="1" t="s">
        <v>0</v>
      </c>
      <c r="C342" s="1" t="s">
        <v>1</v>
      </c>
      <c r="D342" s="2">
        <v>42313</v>
      </c>
      <c r="E342" s="1" t="s">
        <v>268</v>
      </c>
      <c r="F342" s="1" t="s">
        <v>326</v>
      </c>
      <c r="G342">
        <f t="shared" si="5"/>
        <v>2015</v>
      </c>
    </row>
    <row r="343" spans="1:7" ht="47" hidden="1" x14ac:dyDescent="0.35">
      <c r="A343" s="1">
        <v>30092</v>
      </c>
      <c r="B343" s="1" t="s">
        <v>0</v>
      </c>
      <c r="C343" s="1" t="s">
        <v>1</v>
      </c>
      <c r="D343" s="2">
        <v>42367</v>
      </c>
      <c r="E343" s="1" t="s">
        <v>268</v>
      </c>
      <c r="F343" s="1" t="s">
        <v>198</v>
      </c>
      <c r="G343">
        <f t="shared" si="5"/>
        <v>2015</v>
      </c>
    </row>
    <row r="344" spans="1:7" ht="47" hidden="1" x14ac:dyDescent="0.35">
      <c r="A344" s="1">
        <v>30093</v>
      </c>
      <c r="B344" s="1" t="s">
        <v>0</v>
      </c>
      <c r="C344" s="1" t="s">
        <v>1</v>
      </c>
      <c r="D344" s="2">
        <v>42368</v>
      </c>
      <c r="E344" s="1" t="s">
        <v>268</v>
      </c>
      <c r="F344" s="1" t="s">
        <v>327</v>
      </c>
      <c r="G344">
        <f t="shared" si="5"/>
        <v>2015</v>
      </c>
    </row>
    <row r="345" spans="1:7" ht="47" hidden="1" x14ac:dyDescent="0.35">
      <c r="A345" s="1">
        <v>30240</v>
      </c>
      <c r="B345" s="1" t="s">
        <v>0</v>
      </c>
      <c r="C345" s="1" t="s">
        <v>1</v>
      </c>
      <c r="D345" s="2">
        <v>42419</v>
      </c>
      <c r="E345" s="1" t="s">
        <v>268</v>
      </c>
      <c r="F345" s="1" t="s">
        <v>328</v>
      </c>
      <c r="G345">
        <f t="shared" si="5"/>
        <v>2016</v>
      </c>
    </row>
    <row r="346" spans="1:7" ht="47" hidden="1" x14ac:dyDescent="0.35">
      <c r="A346" s="1">
        <v>30390</v>
      </c>
      <c r="B346" s="1" t="s">
        <v>0</v>
      </c>
      <c r="C346" s="1" t="s">
        <v>1</v>
      </c>
      <c r="D346" s="2">
        <v>42460</v>
      </c>
      <c r="E346" s="1" t="s">
        <v>268</v>
      </c>
      <c r="F346" s="1" t="s">
        <v>329</v>
      </c>
      <c r="G346">
        <f t="shared" si="5"/>
        <v>2016</v>
      </c>
    </row>
    <row r="347" spans="1:7" ht="47" hidden="1" x14ac:dyDescent="0.35">
      <c r="A347" s="1">
        <v>30392</v>
      </c>
      <c r="B347" s="1" t="s">
        <v>0</v>
      </c>
      <c r="C347" s="1" t="s">
        <v>1</v>
      </c>
      <c r="D347" s="2">
        <v>42459</v>
      </c>
      <c r="E347" s="1" t="s">
        <v>268</v>
      </c>
      <c r="F347" s="1" t="s">
        <v>53</v>
      </c>
      <c r="G347">
        <f t="shared" si="5"/>
        <v>2016</v>
      </c>
    </row>
    <row r="348" spans="1:7" ht="47" hidden="1" x14ac:dyDescent="0.35">
      <c r="A348" s="1">
        <v>30552</v>
      </c>
      <c r="B348" s="1" t="s">
        <v>0</v>
      </c>
      <c r="C348" s="1" t="s">
        <v>1</v>
      </c>
      <c r="D348" s="2">
        <v>42551</v>
      </c>
      <c r="E348" s="1" t="s">
        <v>268</v>
      </c>
      <c r="F348" s="1" t="s">
        <v>330</v>
      </c>
      <c r="G348">
        <f t="shared" si="5"/>
        <v>2016</v>
      </c>
    </row>
    <row r="349" spans="1:7" ht="47" hidden="1" x14ac:dyDescent="0.35">
      <c r="A349" s="1">
        <v>30868</v>
      </c>
      <c r="B349" s="1" t="s">
        <v>0</v>
      </c>
      <c r="C349" s="1" t="s">
        <v>1</v>
      </c>
      <c r="D349" s="2">
        <v>42632</v>
      </c>
      <c r="E349" s="1" t="s">
        <v>268</v>
      </c>
      <c r="F349" s="1" t="s">
        <v>331</v>
      </c>
      <c r="G349">
        <f t="shared" si="5"/>
        <v>2016</v>
      </c>
    </row>
    <row r="350" spans="1:7" ht="47" hidden="1" x14ac:dyDescent="0.35">
      <c r="A350" s="1">
        <v>31161</v>
      </c>
      <c r="B350" s="1" t="s">
        <v>0</v>
      </c>
      <c r="C350" s="1" t="s">
        <v>1</v>
      </c>
      <c r="D350" s="2">
        <v>42706</v>
      </c>
      <c r="E350" s="1" t="s">
        <v>268</v>
      </c>
      <c r="F350" s="1" t="s">
        <v>33</v>
      </c>
      <c r="G350">
        <f t="shared" si="5"/>
        <v>2016</v>
      </c>
    </row>
    <row r="351" spans="1:7" ht="47" hidden="1" x14ac:dyDescent="0.35">
      <c r="A351" s="1">
        <v>31281</v>
      </c>
      <c r="B351" s="1" t="s">
        <v>0</v>
      </c>
      <c r="C351" s="1" t="s">
        <v>1</v>
      </c>
      <c r="D351" s="2">
        <v>42734</v>
      </c>
      <c r="E351" s="1" t="s">
        <v>268</v>
      </c>
      <c r="F351" s="1" t="s">
        <v>332</v>
      </c>
      <c r="G351">
        <f t="shared" si="5"/>
        <v>2016</v>
      </c>
    </row>
    <row r="352" spans="1:7" ht="47" hidden="1" x14ac:dyDescent="0.35">
      <c r="A352" s="1">
        <v>31282</v>
      </c>
      <c r="B352" s="1" t="s">
        <v>0</v>
      </c>
      <c r="C352" s="1" t="s">
        <v>1</v>
      </c>
      <c r="D352" s="2">
        <v>42825</v>
      </c>
      <c r="E352" s="1" t="s">
        <v>268</v>
      </c>
      <c r="F352" s="1" t="s">
        <v>333</v>
      </c>
      <c r="G352">
        <f t="shared" si="5"/>
        <v>2017</v>
      </c>
    </row>
    <row r="353" spans="1:7" ht="47" hidden="1" x14ac:dyDescent="0.35">
      <c r="A353" s="1">
        <v>31451</v>
      </c>
      <c r="B353" s="1" t="s">
        <v>0</v>
      </c>
      <c r="C353" s="1" t="s">
        <v>1</v>
      </c>
      <c r="D353" s="2">
        <v>42794</v>
      </c>
      <c r="E353" s="1" t="s">
        <v>268</v>
      </c>
      <c r="F353" s="1" t="s">
        <v>334</v>
      </c>
      <c r="G353">
        <f t="shared" si="5"/>
        <v>2017</v>
      </c>
    </row>
    <row r="354" spans="1:7" ht="47" hidden="1" x14ac:dyDescent="0.35">
      <c r="A354" s="1">
        <v>31452</v>
      </c>
      <c r="B354" s="1" t="s">
        <v>0</v>
      </c>
      <c r="C354" s="1" t="s">
        <v>1</v>
      </c>
      <c r="D354" s="2">
        <v>42824</v>
      </c>
      <c r="E354" s="1" t="s">
        <v>268</v>
      </c>
      <c r="F354" s="1" t="s">
        <v>215</v>
      </c>
      <c r="G354">
        <f t="shared" si="5"/>
        <v>2017</v>
      </c>
    </row>
    <row r="355" spans="1:7" ht="47" hidden="1" x14ac:dyDescent="0.35">
      <c r="A355" s="1">
        <v>31664</v>
      </c>
      <c r="B355" s="1" t="s">
        <v>0</v>
      </c>
      <c r="C355" s="1" t="s">
        <v>1</v>
      </c>
      <c r="D355" s="2">
        <v>42853</v>
      </c>
      <c r="E355" s="1" t="s">
        <v>268</v>
      </c>
      <c r="F355" s="1" t="s">
        <v>38</v>
      </c>
      <c r="G355">
        <f t="shared" si="5"/>
        <v>2017</v>
      </c>
    </row>
    <row r="356" spans="1:7" ht="47" hidden="1" x14ac:dyDescent="0.35">
      <c r="A356" s="1">
        <v>31665</v>
      </c>
      <c r="B356" s="1" t="s">
        <v>0</v>
      </c>
      <c r="C356" s="1" t="s">
        <v>1</v>
      </c>
      <c r="D356" s="2">
        <v>42902</v>
      </c>
      <c r="E356" s="1" t="s">
        <v>268</v>
      </c>
      <c r="F356" s="1" t="s">
        <v>335</v>
      </c>
      <c r="G356">
        <f t="shared" si="5"/>
        <v>2017</v>
      </c>
    </row>
    <row r="357" spans="1:7" ht="47" hidden="1" x14ac:dyDescent="0.35">
      <c r="A357" s="1">
        <v>31848</v>
      </c>
      <c r="B357" s="1" t="s">
        <v>0</v>
      </c>
      <c r="C357" s="1" t="s">
        <v>1</v>
      </c>
      <c r="D357" s="2">
        <v>42916</v>
      </c>
      <c r="E357" s="1" t="s">
        <v>268</v>
      </c>
      <c r="F357" s="1" t="s">
        <v>336</v>
      </c>
      <c r="G357">
        <f t="shared" si="5"/>
        <v>2017</v>
      </c>
    </row>
    <row r="358" spans="1:7" ht="47" hidden="1" x14ac:dyDescent="0.35">
      <c r="A358" s="1">
        <v>31849</v>
      </c>
      <c r="B358" s="1" t="s">
        <v>0</v>
      </c>
      <c r="C358" s="1" t="s">
        <v>1</v>
      </c>
      <c r="D358" s="2">
        <v>42916</v>
      </c>
      <c r="E358" s="1" t="s">
        <v>268</v>
      </c>
      <c r="F358" s="1" t="s">
        <v>337</v>
      </c>
      <c r="G358">
        <f t="shared" si="5"/>
        <v>2017</v>
      </c>
    </row>
    <row r="359" spans="1:7" ht="47" hidden="1" x14ac:dyDescent="0.35">
      <c r="A359" s="1">
        <v>32005</v>
      </c>
      <c r="B359" s="1" t="s">
        <v>0</v>
      </c>
      <c r="C359" s="1" t="s">
        <v>1</v>
      </c>
      <c r="D359" s="2">
        <v>42978</v>
      </c>
      <c r="E359" s="1" t="s">
        <v>268</v>
      </c>
      <c r="F359" s="1" t="s">
        <v>338</v>
      </c>
      <c r="G359">
        <f t="shared" si="5"/>
        <v>2017</v>
      </c>
    </row>
    <row r="360" spans="1:7" ht="47" hidden="1" x14ac:dyDescent="0.35">
      <c r="A360" s="1">
        <v>32074</v>
      </c>
      <c r="B360" s="1" t="s">
        <v>0</v>
      </c>
      <c r="C360" s="1" t="s">
        <v>1</v>
      </c>
      <c r="D360" s="2">
        <v>43008</v>
      </c>
      <c r="E360" s="1" t="s">
        <v>268</v>
      </c>
      <c r="F360" s="1" t="s">
        <v>339</v>
      </c>
      <c r="G360">
        <f t="shared" si="5"/>
        <v>2017</v>
      </c>
    </row>
    <row r="361" spans="1:7" ht="47" hidden="1" x14ac:dyDescent="0.35">
      <c r="A361" s="1">
        <v>32075</v>
      </c>
      <c r="B361" s="1" t="s">
        <v>0</v>
      </c>
      <c r="C361" s="1" t="s">
        <v>1</v>
      </c>
      <c r="D361" s="2">
        <v>43008</v>
      </c>
      <c r="E361" s="1" t="s">
        <v>268</v>
      </c>
      <c r="F361" s="1" t="s">
        <v>40</v>
      </c>
      <c r="G361">
        <f t="shared" si="5"/>
        <v>2017</v>
      </c>
    </row>
    <row r="362" spans="1:7" ht="47" hidden="1" x14ac:dyDescent="0.35">
      <c r="A362" s="1">
        <v>32177</v>
      </c>
      <c r="B362" s="1" t="s">
        <v>0</v>
      </c>
      <c r="C362" s="1" t="s">
        <v>1</v>
      </c>
      <c r="D362" s="2">
        <v>43039</v>
      </c>
      <c r="E362" s="1" t="s">
        <v>268</v>
      </c>
      <c r="F362" s="1" t="s">
        <v>340</v>
      </c>
      <c r="G362">
        <f t="shared" si="5"/>
        <v>2017</v>
      </c>
    </row>
    <row r="363" spans="1:7" ht="47" hidden="1" x14ac:dyDescent="0.35">
      <c r="A363" s="1">
        <v>32211</v>
      </c>
      <c r="B363" s="1" t="s">
        <v>0</v>
      </c>
      <c r="C363" s="1" t="s">
        <v>1</v>
      </c>
      <c r="D363" s="2">
        <v>43069</v>
      </c>
      <c r="E363" s="1" t="s">
        <v>268</v>
      </c>
      <c r="F363" s="1" t="s">
        <v>44</v>
      </c>
      <c r="G363">
        <f t="shared" si="5"/>
        <v>2017</v>
      </c>
    </row>
    <row r="364" spans="1:7" ht="47" hidden="1" x14ac:dyDescent="0.35">
      <c r="A364" s="1">
        <v>32505</v>
      </c>
      <c r="B364" s="1" t="s">
        <v>0</v>
      </c>
      <c r="C364" s="1" t="s">
        <v>1</v>
      </c>
      <c r="D364" s="2">
        <v>43187</v>
      </c>
      <c r="E364" s="1" t="s">
        <v>268</v>
      </c>
      <c r="F364" s="1" t="s">
        <v>341</v>
      </c>
      <c r="G364">
        <f t="shared" si="5"/>
        <v>2018</v>
      </c>
    </row>
    <row r="365" spans="1:7" ht="47" hidden="1" x14ac:dyDescent="0.35">
      <c r="A365" s="1">
        <v>32772</v>
      </c>
      <c r="B365" s="1" t="s">
        <v>0</v>
      </c>
      <c r="C365" s="1" t="s">
        <v>1</v>
      </c>
      <c r="D365" s="2">
        <v>43279</v>
      </c>
      <c r="E365" s="1" t="s">
        <v>268</v>
      </c>
      <c r="F365" s="1" t="s">
        <v>342</v>
      </c>
      <c r="G365">
        <f t="shared" si="5"/>
        <v>2018</v>
      </c>
    </row>
    <row r="366" spans="1:7" ht="47" hidden="1" x14ac:dyDescent="0.35">
      <c r="A366" s="1">
        <v>32880</v>
      </c>
      <c r="B366" s="1" t="s">
        <v>0</v>
      </c>
      <c r="C366" s="1" t="s">
        <v>1</v>
      </c>
      <c r="D366" s="2">
        <v>43283</v>
      </c>
      <c r="E366" s="1" t="s">
        <v>268</v>
      </c>
      <c r="F366" s="1" t="s">
        <v>235</v>
      </c>
      <c r="G366">
        <f t="shared" si="5"/>
        <v>2018</v>
      </c>
    </row>
    <row r="367" spans="1:7" ht="47" hidden="1" x14ac:dyDescent="0.35">
      <c r="A367" s="1">
        <v>33122</v>
      </c>
      <c r="B367" s="1" t="s">
        <v>0</v>
      </c>
      <c r="C367" s="1" t="s">
        <v>1</v>
      </c>
      <c r="D367" s="2">
        <v>43372</v>
      </c>
      <c r="E367" s="1" t="s">
        <v>268</v>
      </c>
      <c r="F367" s="1" t="s">
        <v>343</v>
      </c>
      <c r="G367">
        <f t="shared" si="5"/>
        <v>2018</v>
      </c>
    </row>
    <row r="368" spans="1:7" ht="47" hidden="1" x14ac:dyDescent="0.35">
      <c r="A368" s="1">
        <v>33123</v>
      </c>
      <c r="B368" s="1" t="s">
        <v>0</v>
      </c>
      <c r="C368" s="1" t="s">
        <v>1</v>
      </c>
      <c r="D368" s="2">
        <v>43371</v>
      </c>
      <c r="E368" s="1" t="s">
        <v>268</v>
      </c>
      <c r="F368" s="1" t="s">
        <v>242</v>
      </c>
      <c r="G368">
        <f t="shared" si="5"/>
        <v>2018</v>
      </c>
    </row>
    <row r="369" spans="1:7" ht="47" hidden="1" x14ac:dyDescent="0.35">
      <c r="A369" s="1">
        <v>33409</v>
      </c>
      <c r="B369" s="1" t="s">
        <v>0</v>
      </c>
      <c r="C369" s="1" t="s">
        <v>1</v>
      </c>
      <c r="D369" s="2">
        <v>43465</v>
      </c>
      <c r="E369" s="1" t="s">
        <v>268</v>
      </c>
      <c r="F369" s="1" t="s">
        <v>344</v>
      </c>
      <c r="G369">
        <f t="shared" si="5"/>
        <v>2018</v>
      </c>
    </row>
    <row r="370" spans="1:7" ht="47" hidden="1" x14ac:dyDescent="0.35">
      <c r="A370" s="1">
        <v>33569</v>
      </c>
      <c r="B370" s="1" t="s">
        <v>0</v>
      </c>
      <c r="C370" s="1" t="s">
        <v>1</v>
      </c>
      <c r="D370" s="2">
        <v>43553</v>
      </c>
      <c r="E370" s="1" t="s">
        <v>268</v>
      </c>
      <c r="F370" s="1" t="s">
        <v>345</v>
      </c>
      <c r="G370">
        <f t="shared" si="5"/>
        <v>2019</v>
      </c>
    </row>
    <row r="371" spans="1:7" ht="47" hidden="1" x14ac:dyDescent="0.35">
      <c r="A371" s="1">
        <v>33570</v>
      </c>
      <c r="B371" s="1" t="s">
        <v>0</v>
      </c>
      <c r="C371" s="1" t="s">
        <v>1</v>
      </c>
      <c r="D371" s="2">
        <v>43546</v>
      </c>
      <c r="E371" s="1" t="s">
        <v>268</v>
      </c>
      <c r="F371" s="1" t="s">
        <v>346</v>
      </c>
      <c r="G371">
        <f t="shared" si="5"/>
        <v>2019</v>
      </c>
    </row>
    <row r="372" spans="1:7" ht="47" hidden="1" x14ac:dyDescent="0.35">
      <c r="A372" s="1">
        <v>33655</v>
      </c>
      <c r="B372" s="1" t="s">
        <v>0</v>
      </c>
      <c r="C372" s="1" t="s">
        <v>1</v>
      </c>
      <c r="D372" s="2">
        <v>43553</v>
      </c>
      <c r="E372" s="1" t="s">
        <v>268</v>
      </c>
      <c r="F372" s="1" t="s">
        <v>347</v>
      </c>
      <c r="G372">
        <f t="shared" si="5"/>
        <v>2019</v>
      </c>
    </row>
    <row r="373" spans="1:7" ht="47" hidden="1" x14ac:dyDescent="0.35">
      <c r="A373" s="1">
        <v>33974</v>
      </c>
      <c r="B373" s="1" t="s">
        <v>0</v>
      </c>
      <c r="C373" s="1" t="s">
        <v>1</v>
      </c>
      <c r="D373" s="2">
        <v>43676</v>
      </c>
      <c r="E373" s="1" t="s">
        <v>268</v>
      </c>
      <c r="F373" s="1" t="s">
        <v>348</v>
      </c>
      <c r="G373">
        <f t="shared" si="5"/>
        <v>2019</v>
      </c>
    </row>
    <row r="374" spans="1:7" ht="47" hidden="1" x14ac:dyDescent="0.35">
      <c r="A374" s="1">
        <v>34138</v>
      </c>
      <c r="B374" s="1" t="s">
        <v>0</v>
      </c>
      <c r="C374" s="1" t="s">
        <v>1</v>
      </c>
      <c r="D374" s="2">
        <v>43738</v>
      </c>
      <c r="E374" s="1" t="s">
        <v>268</v>
      </c>
      <c r="F374" s="1" t="s">
        <v>349</v>
      </c>
      <c r="G374">
        <f t="shared" si="5"/>
        <v>2019</v>
      </c>
    </row>
    <row r="375" spans="1:7" ht="47" hidden="1" x14ac:dyDescent="0.35">
      <c r="A375" s="1">
        <v>34140</v>
      </c>
      <c r="B375" s="1" t="s">
        <v>0</v>
      </c>
      <c r="C375" s="1" t="s">
        <v>1</v>
      </c>
      <c r="D375" s="2">
        <v>43789</v>
      </c>
      <c r="E375" s="1" t="s">
        <v>268</v>
      </c>
      <c r="F375" s="1" t="s">
        <v>246</v>
      </c>
      <c r="G375">
        <f t="shared" si="5"/>
        <v>2019</v>
      </c>
    </row>
    <row r="376" spans="1:7" ht="47" hidden="1" x14ac:dyDescent="0.35">
      <c r="A376" s="1">
        <v>34333</v>
      </c>
      <c r="B376" s="1" t="s">
        <v>0</v>
      </c>
      <c r="C376" s="1" t="s">
        <v>1</v>
      </c>
      <c r="D376" s="2">
        <v>43810</v>
      </c>
      <c r="E376" s="1" t="s">
        <v>268</v>
      </c>
      <c r="F376" s="1" t="s">
        <v>236</v>
      </c>
      <c r="G376">
        <f t="shared" si="5"/>
        <v>2019</v>
      </c>
    </row>
    <row r="377" spans="1:7" ht="47" hidden="1" x14ac:dyDescent="0.35">
      <c r="A377" s="1">
        <v>34450</v>
      </c>
      <c r="B377" s="1" t="s">
        <v>0</v>
      </c>
      <c r="C377" s="1" t="s">
        <v>1</v>
      </c>
      <c r="D377" s="2">
        <v>43867</v>
      </c>
      <c r="E377" s="1" t="s">
        <v>268</v>
      </c>
      <c r="F377" s="1" t="s">
        <v>238</v>
      </c>
      <c r="G377">
        <f t="shared" si="5"/>
        <v>2020</v>
      </c>
    </row>
    <row r="378" spans="1:7" ht="47" hidden="1" x14ac:dyDescent="0.35">
      <c r="A378" s="1">
        <v>34453</v>
      </c>
      <c r="B378" s="1" t="s">
        <v>0</v>
      </c>
      <c r="C378" s="1" t="s">
        <v>1</v>
      </c>
      <c r="D378" s="2">
        <v>43860</v>
      </c>
      <c r="E378" s="1" t="s">
        <v>268</v>
      </c>
      <c r="F378" s="1" t="s">
        <v>350</v>
      </c>
      <c r="G378">
        <f t="shared" si="5"/>
        <v>2020</v>
      </c>
    </row>
    <row r="379" spans="1:7" ht="47" hidden="1" x14ac:dyDescent="0.35">
      <c r="A379" s="1">
        <v>34648</v>
      </c>
      <c r="B379" s="1" t="s">
        <v>0</v>
      </c>
      <c r="C379" s="1" t="s">
        <v>1</v>
      </c>
      <c r="D379" s="2">
        <v>43921</v>
      </c>
      <c r="E379" s="1" t="s">
        <v>268</v>
      </c>
      <c r="F379" s="1" t="s">
        <v>351</v>
      </c>
      <c r="G379">
        <f t="shared" si="5"/>
        <v>2020</v>
      </c>
    </row>
    <row r="380" spans="1:7" ht="47" hidden="1" x14ac:dyDescent="0.35">
      <c r="A380" s="1">
        <v>34649</v>
      </c>
      <c r="B380" s="1" t="s">
        <v>0</v>
      </c>
      <c r="C380" s="1" t="s">
        <v>1</v>
      </c>
      <c r="D380" s="2">
        <v>43920</v>
      </c>
      <c r="E380" s="1" t="s">
        <v>268</v>
      </c>
      <c r="F380" s="1" t="s">
        <v>352</v>
      </c>
      <c r="G380">
        <f t="shared" si="5"/>
        <v>2020</v>
      </c>
    </row>
    <row r="381" spans="1:7" ht="47" hidden="1" x14ac:dyDescent="0.35">
      <c r="A381" s="1">
        <v>34650</v>
      </c>
      <c r="B381" s="1" t="s">
        <v>0</v>
      </c>
      <c r="C381" s="1" t="s">
        <v>1</v>
      </c>
      <c r="D381" s="2">
        <v>43889</v>
      </c>
      <c r="E381" s="1" t="s">
        <v>268</v>
      </c>
      <c r="F381" s="1" t="s">
        <v>353</v>
      </c>
      <c r="G381">
        <f t="shared" si="5"/>
        <v>2020</v>
      </c>
    </row>
    <row r="382" spans="1:7" ht="47" hidden="1" x14ac:dyDescent="0.35">
      <c r="A382" s="1">
        <v>10253</v>
      </c>
      <c r="B382" s="1" t="s">
        <v>0</v>
      </c>
      <c r="C382" s="1" t="s">
        <v>1</v>
      </c>
      <c r="D382" s="2">
        <v>34101</v>
      </c>
      <c r="E382" s="1" t="s">
        <v>354</v>
      </c>
      <c r="F382" s="1" t="s">
        <v>355</v>
      </c>
      <c r="G382">
        <f t="shared" si="5"/>
        <v>1993</v>
      </c>
    </row>
    <row r="383" spans="1:7" ht="47" hidden="1" x14ac:dyDescent="0.35">
      <c r="A383" s="1">
        <v>13250</v>
      </c>
      <c r="B383" s="1" t="s">
        <v>0</v>
      </c>
      <c r="C383" s="1" t="s">
        <v>1</v>
      </c>
      <c r="D383" s="2">
        <v>36067</v>
      </c>
      <c r="E383" s="1" t="s">
        <v>354</v>
      </c>
      <c r="F383" s="1" t="s">
        <v>71</v>
      </c>
      <c r="G383">
        <f t="shared" si="5"/>
        <v>1998</v>
      </c>
    </row>
    <row r="384" spans="1:7" ht="47" hidden="1" x14ac:dyDescent="0.35">
      <c r="A384" s="1">
        <v>14951</v>
      </c>
      <c r="B384" s="1" t="s">
        <v>0</v>
      </c>
      <c r="C384" s="1" t="s">
        <v>1</v>
      </c>
      <c r="D384" s="2">
        <v>36720</v>
      </c>
      <c r="E384" s="1" t="s">
        <v>354</v>
      </c>
      <c r="F384" s="1" t="s">
        <v>356</v>
      </c>
      <c r="G384">
        <f t="shared" si="5"/>
        <v>2000</v>
      </c>
    </row>
    <row r="385" spans="1:7" ht="47" hidden="1" x14ac:dyDescent="0.35">
      <c r="A385" s="1">
        <v>15130</v>
      </c>
      <c r="B385" s="1" t="s">
        <v>0</v>
      </c>
      <c r="C385" s="1" t="s">
        <v>1</v>
      </c>
      <c r="D385" s="2">
        <v>36836</v>
      </c>
      <c r="E385" s="1" t="s">
        <v>354</v>
      </c>
      <c r="F385" s="1" t="s">
        <v>357</v>
      </c>
      <c r="G385">
        <f t="shared" si="5"/>
        <v>2000</v>
      </c>
    </row>
    <row r="386" spans="1:7" ht="47" hidden="1" x14ac:dyDescent="0.35">
      <c r="A386" s="1">
        <v>15433</v>
      </c>
      <c r="B386" s="1" t="s">
        <v>0</v>
      </c>
      <c r="C386" s="1" t="s">
        <v>1</v>
      </c>
      <c r="D386" s="2">
        <v>37026</v>
      </c>
      <c r="E386" s="1" t="s">
        <v>354</v>
      </c>
      <c r="F386" s="1" t="s">
        <v>358</v>
      </c>
      <c r="G386">
        <f t="shared" si="5"/>
        <v>2001</v>
      </c>
    </row>
    <row r="387" spans="1:7" ht="47" hidden="1" x14ac:dyDescent="0.35">
      <c r="A387" s="1">
        <v>15434</v>
      </c>
      <c r="B387" s="1" t="s">
        <v>0</v>
      </c>
      <c r="C387" s="1" t="s">
        <v>1</v>
      </c>
      <c r="D387" s="2">
        <v>37026</v>
      </c>
      <c r="E387" s="1" t="s">
        <v>354</v>
      </c>
      <c r="F387" s="1" t="s">
        <v>359</v>
      </c>
      <c r="G387">
        <f t="shared" ref="G387:G450" si="6">YEAR(D387)</f>
        <v>2001</v>
      </c>
    </row>
    <row r="388" spans="1:7" ht="47" hidden="1" x14ac:dyDescent="0.35">
      <c r="A388" s="1">
        <v>15445</v>
      </c>
      <c r="B388" s="1" t="s">
        <v>0</v>
      </c>
      <c r="C388" s="1" t="s">
        <v>1</v>
      </c>
      <c r="D388" s="2">
        <v>37026</v>
      </c>
      <c r="E388" s="1" t="s">
        <v>354</v>
      </c>
      <c r="F388" s="1" t="s">
        <v>360</v>
      </c>
      <c r="G388">
        <f t="shared" si="6"/>
        <v>2001</v>
      </c>
    </row>
    <row r="389" spans="1:7" ht="47" hidden="1" x14ac:dyDescent="0.35">
      <c r="A389" s="1">
        <v>16007</v>
      </c>
      <c r="B389" s="1" t="s">
        <v>0</v>
      </c>
      <c r="C389" s="1" t="s">
        <v>1</v>
      </c>
      <c r="D389" s="2">
        <v>37418</v>
      </c>
      <c r="E389" s="1" t="s">
        <v>354</v>
      </c>
      <c r="F389" s="1" t="s">
        <v>361</v>
      </c>
      <c r="G389">
        <f t="shared" si="6"/>
        <v>2002</v>
      </c>
    </row>
    <row r="390" spans="1:7" ht="47" hidden="1" x14ac:dyDescent="0.35">
      <c r="A390" s="1">
        <v>16104</v>
      </c>
      <c r="B390" s="1" t="s">
        <v>0</v>
      </c>
      <c r="C390" s="1" t="s">
        <v>1</v>
      </c>
      <c r="D390" s="2">
        <v>37484</v>
      </c>
      <c r="E390" s="1" t="s">
        <v>354</v>
      </c>
      <c r="F390" s="1" t="s">
        <v>362</v>
      </c>
      <c r="G390">
        <f t="shared" si="6"/>
        <v>2002</v>
      </c>
    </row>
    <row r="391" spans="1:7" ht="47" hidden="1" x14ac:dyDescent="0.35">
      <c r="A391" s="1">
        <v>16371</v>
      </c>
      <c r="B391" s="1" t="s">
        <v>0</v>
      </c>
      <c r="C391" s="1" t="s">
        <v>1</v>
      </c>
      <c r="D391" s="2">
        <v>37641</v>
      </c>
      <c r="E391" s="1" t="s">
        <v>354</v>
      </c>
      <c r="F391" s="1" t="s">
        <v>363</v>
      </c>
      <c r="G391">
        <f t="shared" si="6"/>
        <v>2003</v>
      </c>
    </row>
    <row r="392" spans="1:7" ht="47" hidden="1" x14ac:dyDescent="0.35">
      <c r="A392" s="1">
        <v>16647</v>
      </c>
      <c r="B392" s="1" t="s">
        <v>0</v>
      </c>
      <c r="C392" s="1" t="s">
        <v>1</v>
      </c>
      <c r="D392" s="2">
        <v>37782</v>
      </c>
      <c r="E392" s="1" t="s">
        <v>354</v>
      </c>
      <c r="F392" s="1" t="s">
        <v>88</v>
      </c>
      <c r="G392">
        <f t="shared" si="6"/>
        <v>2003</v>
      </c>
    </row>
    <row r="393" spans="1:7" ht="47" hidden="1" x14ac:dyDescent="0.35">
      <c r="A393" s="1">
        <v>17799</v>
      </c>
      <c r="B393" s="1" t="s">
        <v>0</v>
      </c>
      <c r="C393" s="1" t="s">
        <v>1</v>
      </c>
      <c r="D393" s="2">
        <v>38293</v>
      </c>
      <c r="E393" s="1" t="s">
        <v>354</v>
      </c>
      <c r="F393" s="1" t="s">
        <v>364</v>
      </c>
      <c r="G393">
        <f t="shared" si="6"/>
        <v>2004</v>
      </c>
    </row>
    <row r="394" spans="1:7" ht="47" hidden="1" x14ac:dyDescent="0.35">
      <c r="A394" s="1">
        <v>18465</v>
      </c>
      <c r="B394" s="1" t="s">
        <v>0</v>
      </c>
      <c r="C394" s="1" t="s">
        <v>1</v>
      </c>
      <c r="D394" s="2">
        <v>38527</v>
      </c>
      <c r="E394" s="1" t="s">
        <v>354</v>
      </c>
      <c r="F394" s="1" t="s">
        <v>76</v>
      </c>
      <c r="G394">
        <f t="shared" si="6"/>
        <v>2005</v>
      </c>
    </row>
    <row r="395" spans="1:7" ht="47" hidden="1" x14ac:dyDescent="0.35">
      <c r="A395" s="1">
        <v>18789</v>
      </c>
      <c r="B395" s="1" t="s">
        <v>0</v>
      </c>
      <c r="C395" s="1" t="s">
        <v>1</v>
      </c>
      <c r="D395" s="2">
        <v>38614</v>
      </c>
      <c r="E395" s="1" t="s">
        <v>354</v>
      </c>
      <c r="F395" s="1" t="s">
        <v>365</v>
      </c>
      <c r="G395">
        <f t="shared" si="6"/>
        <v>2005</v>
      </c>
    </row>
    <row r="396" spans="1:7" ht="47" hidden="1" x14ac:dyDescent="0.35">
      <c r="A396" s="1">
        <v>18892</v>
      </c>
      <c r="B396" s="1" t="s">
        <v>0</v>
      </c>
      <c r="C396" s="1" t="s">
        <v>1</v>
      </c>
      <c r="D396" s="2">
        <v>38646</v>
      </c>
      <c r="E396" s="1" t="s">
        <v>354</v>
      </c>
      <c r="F396" s="1" t="s">
        <v>366</v>
      </c>
      <c r="G396">
        <f t="shared" si="6"/>
        <v>2005</v>
      </c>
    </row>
    <row r="397" spans="1:7" ht="47" hidden="1" x14ac:dyDescent="0.35">
      <c r="A397" s="1">
        <v>19282</v>
      </c>
      <c r="B397" s="1" t="s">
        <v>0</v>
      </c>
      <c r="C397" s="1" t="s">
        <v>1</v>
      </c>
      <c r="D397" s="2">
        <v>38800</v>
      </c>
      <c r="E397" s="1" t="s">
        <v>354</v>
      </c>
      <c r="F397" s="1" t="s">
        <v>367</v>
      </c>
      <c r="G397">
        <f t="shared" si="6"/>
        <v>2006</v>
      </c>
    </row>
    <row r="398" spans="1:7" ht="47" hidden="1" x14ac:dyDescent="0.35">
      <c r="A398" s="1">
        <v>19590</v>
      </c>
      <c r="B398" s="1" t="s">
        <v>0</v>
      </c>
      <c r="C398" s="1" t="s">
        <v>1</v>
      </c>
      <c r="D398" s="2">
        <v>38908</v>
      </c>
      <c r="E398" s="1" t="s">
        <v>354</v>
      </c>
      <c r="F398" s="1" t="s">
        <v>275</v>
      </c>
      <c r="G398">
        <f t="shared" si="6"/>
        <v>2006</v>
      </c>
    </row>
    <row r="399" spans="1:7" ht="47" hidden="1" x14ac:dyDescent="0.35">
      <c r="A399" s="1">
        <v>19662</v>
      </c>
      <c r="B399" s="1" t="s">
        <v>0</v>
      </c>
      <c r="C399" s="1" t="s">
        <v>1</v>
      </c>
      <c r="D399" s="2">
        <v>38936</v>
      </c>
      <c r="E399" s="1" t="s">
        <v>354</v>
      </c>
      <c r="F399" s="1" t="s">
        <v>368</v>
      </c>
      <c r="G399">
        <f t="shared" si="6"/>
        <v>2006</v>
      </c>
    </row>
    <row r="400" spans="1:7" ht="47" hidden="1" x14ac:dyDescent="0.35">
      <c r="A400" s="1">
        <v>19984</v>
      </c>
      <c r="B400" s="1" t="s">
        <v>0</v>
      </c>
      <c r="C400" s="1" t="s">
        <v>1</v>
      </c>
      <c r="D400" s="2">
        <v>39038</v>
      </c>
      <c r="E400" s="1" t="s">
        <v>354</v>
      </c>
      <c r="F400" s="1" t="s">
        <v>369</v>
      </c>
      <c r="G400">
        <f t="shared" si="6"/>
        <v>2006</v>
      </c>
    </row>
    <row r="401" spans="1:7" ht="47" hidden="1" x14ac:dyDescent="0.35">
      <c r="A401" s="1">
        <v>21123</v>
      </c>
      <c r="B401" s="1" t="s">
        <v>0</v>
      </c>
      <c r="C401" s="1" t="s">
        <v>1</v>
      </c>
      <c r="D401" s="2">
        <v>39427</v>
      </c>
      <c r="E401" s="1" t="s">
        <v>354</v>
      </c>
      <c r="F401" s="1" t="s">
        <v>370</v>
      </c>
      <c r="G401">
        <f t="shared" si="6"/>
        <v>2007</v>
      </c>
    </row>
    <row r="402" spans="1:7" ht="47" hidden="1" x14ac:dyDescent="0.35">
      <c r="A402" s="1">
        <v>21132</v>
      </c>
      <c r="B402" s="1" t="s">
        <v>0</v>
      </c>
      <c r="C402" s="1" t="s">
        <v>1</v>
      </c>
      <c r="D402" s="2">
        <v>39427</v>
      </c>
      <c r="E402" s="1" t="s">
        <v>354</v>
      </c>
      <c r="F402" s="1" t="s">
        <v>371</v>
      </c>
      <c r="G402">
        <f t="shared" si="6"/>
        <v>2007</v>
      </c>
    </row>
    <row r="403" spans="1:7" ht="47" hidden="1" x14ac:dyDescent="0.35">
      <c r="A403" s="1">
        <v>21519</v>
      </c>
      <c r="B403" s="1" t="s">
        <v>0</v>
      </c>
      <c r="C403" s="1" t="s">
        <v>1</v>
      </c>
      <c r="D403" s="2">
        <v>39547</v>
      </c>
      <c r="E403" s="1" t="s">
        <v>354</v>
      </c>
      <c r="F403" s="1" t="s">
        <v>372</v>
      </c>
      <c r="G403">
        <f t="shared" si="6"/>
        <v>2008</v>
      </c>
    </row>
    <row r="404" spans="1:7" ht="47" hidden="1" x14ac:dyDescent="0.35">
      <c r="A404" s="1">
        <v>21526</v>
      </c>
      <c r="B404" s="1" t="s">
        <v>0</v>
      </c>
      <c r="C404" s="1" t="s">
        <v>1</v>
      </c>
      <c r="D404" s="2">
        <v>39549</v>
      </c>
      <c r="E404" s="1" t="s">
        <v>354</v>
      </c>
      <c r="F404" s="1" t="s">
        <v>373</v>
      </c>
      <c r="G404">
        <f t="shared" si="6"/>
        <v>2008</v>
      </c>
    </row>
    <row r="405" spans="1:7" ht="47" hidden="1" x14ac:dyDescent="0.35">
      <c r="A405" s="1">
        <v>22889</v>
      </c>
      <c r="B405" s="1" t="s">
        <v>0</v>
      </c>
      <c r="C405" s="1" t="s">
        <v>1</v>
      </c>
      <c r="D405" s="2">
        <v>39988</v>
      </c>
      <c r="E405" s="1" t="s">
        <v>354</v>
      </c>
      <c r="F405" s="1" t="s">
        <v>374</v>
      </c>
      <c r="G405">
        <f t="shared" si="6"/>
        <v>2009</v>
      </c>
    </row>
    <row r="406" spans="1:7" ht="47" hidden="1" x14ac:dyDescent="0.35">
      <c r="A406" s="1">
        <v>22973</v>
      </c>
      <c r="B406" s="1" t="s">
        <v>0</v>
      </c>
      <c r="C406" s="1" t="s">
        <v>1</v>
      </c>
      <c r="D406" s="2">
        <v>40016</v>
      </c>
      <c r="E406" s="1" t="s">
        <v>354</v>
      </c>
      <c r="F406" s="1" t="s">
        <v>375</v>
      </c>
      <c r="G406">
        <f t="shared" si="6"/>
        <v>2009</v>
      </c>
    </row>
    <row r="407" spans="1:7" ht="47" hidden="1" x14ac:dyDescent="0.35">
      <c r="A407" s="1">
        <v>23697</v>
      </c>
      <c r="B407" s="1" t="s">
        <v>0</v>
      </c>
      <c r="C407" s="1" t="s">
        <v>1</v>
      </c>
      <c r="D407" s="2">
        <v>40275</v>
      </c>
      <c r="E407" s="1" t="s">
        <v>354</v>
      </c>
      <c r="F407" s="1" t="s">
        <v>127</v>
      </c>
      <c r="G407">
        <f t="shared" si="6"/>
        <v>2010</v>
      </c>
    </row>
    <row r="408" spans="1:7" ht="47" hidden="1" x14ac:dyDescent="0.35">
      <c r="A408" s="1">
        <v>23895</v>
      </c>
      <c r="B408" s="1" t="s">
        <v>0</v>
      </c>
      <c r="C408" s="1" t="s">
        <v>1</v>
      </c>
      <c r="D408" s="2">
        <v>40347</v>
      </c>
      <c r="E408" s="1" t="s">
        <v>354</v>
      </c>
      <c r="F408" s="1" t="s">
        <v>376</v>
      </c>
      <c r="G408">
        <f t="shared" si="6"/>
        <v>2010</v>
      </c>
    </row>
    <row r="409" spans="1:7" ht="47" hidden="1" x14ac:dyDescent="0.35">
      <c r="A409" s="1">
        <v>24022</v>
      </c>
      <c r="B409" s="1" t="s">
        <v>0</v>
      </c>
      <c r="C409" s="1" t="s">
        <v>1</v>
      </c>
      <c r="D409" s="2">
        <v>40394</v>
      </c>
      <c r="E409" s="1" t="s">
        <v>354</v>
      </c>
      <c r="F409" s="1" t="s">
        <v>377</v>
      </c>
      <c r="G409">
        <f t="shared" si="6"/>
        <v>2010</v>
      </c>
    </row>
    <row r="410" spans="1:7" ht="47" hidden="1" x14ac:dyDescent="0.35">
      <c r="A410" s="1">
        <v>24506</v>
      </c>
      <c r="B410" s="1" t="s">
        <v>0</v>
      </c>
      <c r="C410" s="1" t="s">
        <v>1</v>
      </c>
      <c r="D410" s="2">
        <v>40541</v>
      </c>
      <c r="E410" s="1" t="s">
        <v>354</v>
      </c>
      <c r="F410" s="1" t="s">
        <v>378</v>
      </c>
      <c r="G410">
        <f t="shared" si="6"/>
        <v>2010</v>
      </c>
    </row>
    <row r="411" spans="1:7" ht="47" hidden="1" x14ac:dyDescent="0.35">
      <c r="A411" s="1">
        <v>25543</v>
      </c>
      <c r="B411" s="1" t="s">
        <v>0</v>
      </c>
      <c r="C411" s="1" t="s">
        <v>1</v>
      </c>
      <c r="D411" s="2">
        <v>40877</v>
      </c>
      <c r="E411" s="1" t="s">
        <v>354</v>
      </c>
      <c r="F411" s="1" t="s">
        <v>379</v>
      </c>
      <c r="G411">
        <f t="shared" si="6"/>
        <v>2011</v>
      </c>
    </row>
    <row r="412" spans="1:7" ht="47" hidden="1" x14ac:dyDescent="0.35">
      <c r="A412" s="1">
        <v>25733</v>
      </c>
      <c r="B412" s="1" t="s">
        <v>0</v>
      </c>
      <c r="C412" s="1" t="s">
        <v>1</v>
      </c>
      <c r="D412" s="2">
        <v>40934</v>
      </c>
      <c r="E412" s="1" t="s">
        <v>354</v>
      </c>
      <c r="F412" s="1" t="s">
        <v>380</v>
      </c>
      <c r="G412">
        <f t="shared" si="6"/>
        <v>2012</v>
      </c>
    </row>
    <row r="413" spans="1:7" ht="47" hidden="1" x14ac:dyDescent="0.35">
      <c r="A413" s="1">
        <v>25817</v>
      </c>
      <c r="B413" s="1" t="s">
        <v>0</v>
      </c>
      <c r="C413" s="1" t="s">
        <v>1</v>
      </c>
      <c r="D413" s="2">
        <v>40961</v>
      </c>
      <c r="E413" s="1" t="s">
        <v>354</v>
      </c>
      <c r="F413" s="1" t="s">
        <v>381</v>
      </c>
      <c r="G413">
        <f t="shared" si="6"/>
        <v>2012</v>
      </c>
    </row>
    <row r="414" spans="1:7" ht="47" hidden="1" x14ac:dyDescent="0.35">
      <c r="A414" s="1">
        <v>26038</v>
      </c>
      <c r="B414" s="1" t="s">
        <v>0</v>
      </c>
      <c r="C414" s="1" t="s">
        <v>1</v>
      </c>
      <c r="D414" s="2">
        <v>41038</v>
      </c>
      <c r="E414" s="1" t="s">
        <v>354</v>
      </c>
      <c r="F414" s="1" t="s">
        <v>382</v>
      </c>
      <c r="G414">
        <f t="shared" si="6"/>
        <v>2012</v>
      </c>
    </row>
    <row r="415" spans="1:7" ht="47" hidden="1" x14ac:dyDescent="0.35">
      <c r="A415" s="1">
        <v>26195</v>
      </c>
      <c r="B415" s="1" t="s">
        <v>0</v>
      </c>
      <c r="C415" s="1" t="s">
        <v>1</v>
      </c>
      <c r="D415" s="2">
        <v>41092</v>
      </c>
      <c r="E415" s="1" t="s">
        <v>354</v>
      </c>
      <c r="F415" s="1" t="s">
        <v>383</v>
      </c>
      <c r="G415">
        <f t="shared" si="6"/>
        <v>2012</v>
      </c>
    </row>
    <row r="416" spans="1:7" ht="47" hidden="1" x14ac:dyDescent="0.35">
      <c r="A416" s="1">
        <v>26347</v>
      </c>
      <c r="B416" s="1" t="s">
        <v>0</v>
      </c>
      <c r="C416" s="1" t="s">
        <v>1</v>
      </c>
      <c r="D416" s="2">
        <v>41144</v>
      </c>
      <c r="E416" s="1" t="s">
        <v>354</v>
      </c>
      <c r="F416" s="1" t="s">
        <v>384</v>
      </c>
      <c r="G416">
        <f t="shared" si="6"/>
        <v>2012</v>
      </c>
    </row>
    <row r="417" spans="1:7" ht="47" hidden="1" x14ac:dyDescent="0.35">
      <c r="A417" s="1">
        <v>26414</v>
      </c>
      <c r="B417" s="1" t="s">
        <v>0</v>
      </c>
      <c r="C417" s="1" t="s">
        <v>1</v>
      </c>
      <c r="D417" s="2">
        <v>41166</v>
      </c>
      <c r="E417" s="1" t="s">
        <v>354</v>
      </c>
      <c r="F417" s="1" t="s">
        <v>385</v>
      </c>
      <c r="G417">
        <f t="shared" si="6"/>
        <v>2012</v>
      </c>
    </row>
    <row r="418" spans="1:7" ht="47" hidden="1" x14ac:dyDescent="0.35">
      <c r="A418" s="1">
        <v>26936</v>
      </c>
      <c r="B418" s="1" t="s">
        <v>0</v>
      </c>
      <c r="C418" s="1" t="s">
        <v>1</v>
      </c>
      <c r="D418" s="2">
        <v>41333</v>
      </c>
      <c r="E418" s="1" t="s">
        <v>354</v>
      </c>
      <c r="F418" s="1" t="s">
        <v>386</v>
      </c>
      <c r="G418">
        <f t="shared" si="6"/>
        <v>2013</v>
      </c>
    </row>
    <row r="419" spans="1:7" ht="47" hidden="1" x14ac:dyDescent="0.35">
      <c r="A419" s="1">
        <v>27418</v>
      </c>
      <c r="B419" s="1" t="s">
        <v>0</v>
      </c>
      <c r="C419" s="1" t="s">
        <v>1</v>
      </c>
      <c r="D419" s="2">
        <v>41499</v>
      </c>
      <c r="E419" s="1" t="s">
        <v>354</v>
      </c>
      <c r="F419" s="1" t="s">
        <v>387</v>
      </c>
      <c r="G419">
        <f t="shared" si="6"/>
        <v>2013</v>
      </c>
    </row>
    <row r="420" spans="1:7" ht="47" hidden="1" x14ac:dyDescent="0.35">
      <c r="A420" s="1">
        <v>27473</v>
      </c>
      <c r="B420" s="1" t="s">
        <v>0</v>
      </c>
      <c r="C420" s="1" t="s">
        <v>1</v>
      </c>
      <c r="D420" s="2">
        <v>41520</v>
      </c>
      <c r="E420" s="1" t="s">
        <v>354</v>
      </c>
      <c r="F420" s="1" t="s">
        <v>388</v>
      </c>
      <c r="G420">
        <f t="shared" si="6"/>
        <v>2013</v>
      </c>
    </row>
    <row r="421" spans="1:7" ht="47" hidden="1" x14ac:dyDescent="0.35">
      <c r="A421" s="1">
        <v>28277</v>
      </c>
      <c r="B421" s="1" t="s">
        <v>0</v>
      </c>
      <c r="C421" s="1" t="s">
        <v>1</v>
      </c>
      <c r="D421" s="2">
        <v>41767</v>
      </c>
      <c r="E421" s="1" t="s">
        <v>354</v>
      </c>
      <c r="F421" s="1" t="s">
        <v>389</v>
      </c>
      <c r="G421">
        <f t="shared" si="6"/>
        <v>2014</v>
      </c>
    </row>
    <row r="422" spans="1:7" ht="47" hidden="1" x14ac:dyDescent="0.35">
      <c r="A422" s="1">
        <v>28352</v>
      </c>
      <c r="B422" s="1" t="s">
        <v>0</v>
      </c>
      <c r="C422" s="1" t="s">
        <v>1</v>
      </c>
      <c r="D422" s="2">
        <v>41827</v>
      </c>
      <c r="E422" s="1" t="s">
        <v>354</v>
      </c>
      <c r="F422" s="1" t="s">
        <v>390</v>
      </c>
      <c r="G422">
        <f t="shared" si="6"/>
        <v>2014</v>
      </c>
    </row>
    <row r="423" spans="1:7" ht="47" hidden="1" x14ac:dyDescent="0.35">
      <c r="A423" s="1">
        <v>28826</v>
      </c>
      <c r="B423" s="1" t="s">
        <v>0</v>
      </c>
      <c r="C423" s="1" t="s">
        <v>1</v>
      </c>
      <c r="D423" s="2">
        <v>43223</v>
      </c>
      <c r="E423" s="1" t="s">
        <v>354</v>
      </c>
      <c r="F423" s="1" t="s">
        <v>237</v>
      </c>
      <c r="G423">
        <f t="shared" si="6"/>
        <v>2018</v>
      </c>
    </row>
    <row r="424" spans="1:7" ht="47" hidden="1" x14ac:dyDescent="0.35">
      <c r="A424" s="1">
        <v>29794</v>
      </c>
      <c r="B424" s="1" t="s">
        <v>0</v>
      </c>
      <c r="C424" s="1" t="s">
        <v>1</v>
      </c>
      <c r="D424" s="2">
        <v>42497</v>
      </c>
      <c r="E424" s="1" t="s">
        <v>354</v>
      </c>
      <c r="F424" s="1" t="s">
        <v>198</v>
      </c>
      <c r="G424">
        <f t="shared" si="6"/>
        <v>2016</v>
      </c>
    </row>
    <row r="425" spans="1:7" ht="47" hidden="1" x14ac:dyDescent="0.35">
      <c r="A425" s="1">
        <v>30564</v>
      </c>
      <c r="B425" s="1" t="s">
        <v>0</v>
      </c>
      <c r="C425" s="1" t="s">
        <v>1</v>
      </c>
      <c r="D425" s="2">
        <v>42528</v>
      </c>
      <c r="E425" s="1" t="s">
        <v>354</v>
      </c>
      <c r="F425" s="1" t="s">
        <v>391</v>
      </c>
      <c r="G425">
        <f t="shared" si="6"/>
        <v>2016</v>
      </c>
    </row>
    <row r="426" spans="1:7" ht="47" hidden="1" x14ac:dyDescent="0.35">
      <c r="A426" s="1">
        <v>30609</v>
      </c>
      <c r="B426" s="1" t="s">
        <v>0</v>
      </c>
      <c r="C426" s="1" t="s">
        <v>1</v>
      </c>
      <c r="D426" s="2">
        <v>42641</v>
      </c>
      <c r="E426" s="1" t="s">
        <v>354</v>
      </c>
      <c r="F426" s="1" t="s">
        <v>207</v>
      </c>
      <c r="G426">
        <f t="shared" si="6"/>
        <v>2016</v>
      </c>
    </row>
    <row r="427" spans="1:7" ht="47" hidden="1" x14ac:dyDescent="0.35">
      <c r="A427" s="1">
        <v>30850</v>
      </c>
      <c r="B427" s="1" t="s">
        <v>0</v>
      </c>
      <c r="C427" s="1" t="s">
        <v>1</v>
      </c>
      <c r="D427" s="2">
        <v>42620</v>
      </c>
      <c r="E427" s="1" t="s">
        <v>354</v>
      </c>
      <c r="F427" s="1" t="s">
        <v>392</v>
      </c>
      <c r="G427">
        <f t="shared" si="6"/>
        <v>2016</v>
      </c>
    </row>
    <row r="428" spans="1:7" ht="47" hidden="1" x14ac:dyDescent="0.35">
      <c r="A428" s="1">
        <v>32422</v>
      </c>
      <c r="B428" s="1" t="s">
        <v>0</v>
      </c>
      <c r="C428" s="1" t="s">
        <v>1</v>
      </c>
      <c r="D428" s="2">
        <v>43131</v>
      </c>
      <c r="E428" s="1" t="s">
        <v>354</v>
      </c>
      <c r="F428" s="1" t="s">
        <v>221</v>
      </c>
      <c r="G428">
        <f t="shared" si="6"/>
        <v>2018</v>
      </c>
    </row>
    <row r="429" spans="1:7" ht="47" hidden="1" x14ac:dyDescent="0.35">
      <c r="A429" s="1">
        <v>32435</v>
      </c>
      <c r="B429" s="1" t="s">
        <v>0</v>
      </c>
      <c r="C429" s="1" t="s">
        <v>1</v>
      </c>
      <c r="D429" s="2">
        <v>43189</v>
      </c>
      <c r="E429" s="1" t="s">
        <v>354</v>
      </c>
      <c r="F429" s="1" t="s">
        <v>393</v>
      </c>
      <c r="G429">
        <f t="shared" si="6"/>
        <v>2018</v>
      </c>
    </row>
    <row r="430" spans="1:7" ht="47" hidden="1" x14ac:dyDescent="0.35">
      <c r="A430" s="1">
        <v>32683</v>
      </c>
      <c r="B430" s="1" t="s">
        <v>0</v>
      </c>
      <c r="C430" s="1" t="s">
        <v>1</v>
      </c>
      <c r="D430" s="2">
        <v>43190</v>
      </c>
      <c r="E430" s="1" t="s">
        <v>354</v>
      </c>
      <c r="F430" s="1" t="s">
        <v>394</v>
      </c>
      <c r="G430">
        <f t="shared" si="6"/>
        <v>2018</v>
      </c>
    </row>
    <row r="431" spans="1:7" ht="47" hidden="1" x14ac:dyDescent="0.35">
      <c r="A431" s="1">
        <v>32684</v>
      </c>
      <c r="B431" s="1" t="s">
        <v>0</v>
      </c>
      <c r="C431" s="1" t="s">
        <v>1</v>
      </c>
      <c r="D431" s="2">
        <v>43190</v>
      </c>
      <c r="E431" s="1" t="s">
        <v>354</v>
      </c>
      <c r="F431" s="1" t="s">
        <v>395</v>
      </c>
      <c r="G431">
        <f t="shared" si="6"/>
        <v>2018</v>
      </c>
    </row>
    <row r="432" spans="1:7" ht="47" hidden="1" x14ac:dyDescent="0.35">
      <c r="A432" s="1">
        <v>32953</v>
      </c>
      <c r="B432" s="1" t="s">
        <v>0</v>
      </c>
      <c r="C432" s="1" t="s">
        <v>1</v>
      </c>
      <c r="D432" s="2">
        <v>43410</v>
      </c>
      <c r="E432" s="1" t="s">
        <v>354</v>
      </c>
      <c r="F432" s="1" t="s">
        <v>340</v>
      </c>
      <c r="G432">
        <f t="shared" si="6"/>
        <v>2018</v>
      </c>
    </row>
    <row r="433" spans="1:7" ht="47" hidden="1" x14ac:dyDescent="0.35">
      <c r="A433" s="1">
        <v>33024</v>
      </c>
      <c r="B433" s="1" t="s">
        <v>0</v>
      </c>
      <c r="C433" s="1" t="s">
        <v>1</v>
      </c>
      <c r="D433" s="2">
        <v>43423</v>
      </c>
      <c r="E433" s="1" t="s">
        <v>354</v>
      </c>
      <c r="F433" s="1" t="s">
        <v>396</v>
      </c>
      <c r="G433">
        <f t="shared" si="6"/>
        <v>2018</v>
      </c>
    </row>
    <row r="434" spans="1:7" ht="47" hidden="1" x14ac:dyDescent="0.35">
      <c r="A434" s="1">
        <v>33747</v>
      </c>
      <c r="B434" s="1" t="s">
        <v>0</v>
      </c>
      <c r="C434" s="1" t="s">
        <v>1</v>
      </c>
      <c r="D434" s="2">
        <v>43670</v>
      </c>
      <c r="E434" s="1" t="s">
        <v>354</v>
      </c>
      <c r="F434" s="1" t="s">
        <v>241</v>
      </c>
      <c r="G434">
        <f t="shared" si="6"/>
        <v>2019</v>
      </c>
    </row>
    <row r="435" spans="1:7" ht="47" hidden="1" x14ac:dyDescent="0.35">
      <c r="A435" s="1">
        <v>33748</v>
      </c>
      <c r="B435" s="1" t="s">
        <v>0</v>
      </c>
      <c r="C435" s="1" t="s">
        <v>1</v>
      </c>
      <c r="D435" s="2">
        <v>43574</v>
      </c>
      <c r="E435" s="1" t="s">
        <v>354</v>
      </c>
      <c r="F435" s="1" t="s">
        <v>397</v>
      </c>
      <c r="G435">
        <f t="shared" si="6"/>
        <v>2019</v>
      </c>
    </row>
    <row r="436" spans="1:7" ht="47" hidden="1" x14ac:dyDescent="0.35">
      <c r="A436" s="1">
        <v>34294</v>
      </c>
      <c r="B436" s="1" t="s">
        <v>0</v>
      </c>
      <c r="C436" s="1" t="s">
        <v>1</v>
      </c>
      <c r="D436" s="2">
        <v>43830</v>
      </c>
      <c r="E436" s="1" t="s">
        <v>354</v>
      </c>
      <c r="F436" s="1" t="s">
        <v>398</v>
      </c>
      <c r="G436">
        <f t="shared" si="6"/>
        <v>2019</v>
      </c>
    </row>
    <row r="437" spans="1:7" ht="47" hidden="1" x14ac:dyDescent="0.35">
      <c r="A437" s="1">
        <v>16490</v>
      </c>
      <c r="B437" s="1" t="s">
        <v>0</v>
      </c>
      <c r="C437" s="1" t="s">
        <v>1</v>
      </c>
      <c r="D437" s="2">
        <v>37708</v>
      </c>
      <c r="E437" s="1" t="s">
        <v>488</v>
      </c>
      <c r="F437" s="1" t="s">
        <v>489</v>
      </c>
      <c r="G437">
        <f t="shared" si="6"/>
        <v>2003</v>
      </c>
    </row>
    <row r="438" spans="1:7" ht="47" hidden="1" x14ac:dyDescent="0.35">
      <c r="A438" s="1">
        <v>16850</v>
      </c>
      <c r="B438" s="1" t="s">
        <v>0</v>
      </c>
      <c r="C438" s="1" t="s">
        <v>1</v>
      </c>
      <c r="D438" s="2">
        <v>37883</v>
      </c>
      <c r="E438" s="1" t="s">
        <v>488</v>
      </c>
      <c r="F438" s="1" t="s">
        <v>158</v>
      </c>
      <c r="G438">
        <f t="shared" si="6"/>
        <v>2003</v>
      </c>
    </row>
    <row r="439" spans="1:7" ht="47" hidden="1" x14ac:dyDescent="0.35">
      <c r="A439" s="1">
        <v>16993</v>
      </c>
      <c r="B439" s="1" t="s">
        <v>0</v>
      </c>
      <c r="C439" s="1" t="s">
        <v>1</v>
      </c>
      <c r="D439" s="2">
        <v>37956</v>
      </c>
      <c r="E439" s="1" t="s">
        <v>488</v>
      </c>
      <c r="F439" s="1" t="s">
        <v>27</v>
      </c>
      <c r="G439">
        <f t="shared" si="6"/>
        <v>2003</v>
      </c>
    </row>
    <row r="440" spans="1:7" ht="47" hidden="1" x14ac:dyDescent="0.35">
      <c r="A440" s="1">
        <v>17152</v>
      </c>
      <c r="B440" s="1" t="s">
        <v>0</v>
      </c>
      <c r="C440" s="1" t="s">
        <v>1</v>
      </c>
      <c r="D440" s="2">
        <v>38006</v>
      </c>
      <c r="E440" s="1" t="s">
        <v>488</v>
      </c>
      <c r="F440" s="1" t="s">
        <v>490</v>
      </c>
      <c r="G440">
        <f t="shared" si="6"/>
        <v>2004</v>
      </c>
    </row>
    <row r="441" spans="1:7" ht="47" hidden="1" x14ac:dyDescent="0.35">
      <c r="A441" s="1">
        <v>17217</v>
      </c>
      <c r="B441" s="1" t="s">
        <v>11</v>
      </c>
      <c r="C441" s="1" t="s">
        <v>1</v>
      </c>
      <c r="D441" s="2">
        <v>38051</v>
      </c>
      <c r="E441" s="1" t="s">
        <v>488</v>
      </c>
      <c r="F441" s="1" t="s">
        <v>491</v>
      </c>
      <c r="G441">
        <f t="shared" si="6"/>
        <v>2004</v>
      </c>
    </row>
    <row r="442" spans="1:7" ht="47" hidden="1" x14ac:dyDescent="0.35">
      <c r="A442" s="1">
        <v>17435</v>
      </c>
      <c r="B442" s="1" t="s">
        <v>0</v>
      </c>
      <c r="C442" s="1" t="s">
        <v>1</v>
      </c>
      <c r="D442" s="2">
        <v>38138</v>
      </c>
      <c r="E442" s="1" t="s">
        <v>488</v>
      </c>
      <c r="F442" s="1" t="s">
        <v>492</v>
      </c>
      <c r="G442">
        <f t="shared" si="6"/>
        <v>2004</v>
      </c>
    </row>
    <row r="443" spans="1:7" ht="47" hidden="1" x14ac:dyDescent="0.35">
      <c r="A443" s="1">
        <v>17562</v>
      </c>
      <c r="B443" s="1" t="s">
        <v>11</v>
      </c>
      <c r="C443" s="1" t="s">
        <v>1</v>
      </c>
      <c r="D443" s="2">
        <v>38173</v>
      </c>
      <c r="E443" s="1" t="s">
        <v>488</v>
      </c>
      <c r="F443" s="1" t="s">
        <v>493</v>
      </c>
      <c r="G443">
        <f t="shared" si="6"/>
        <v>2004</v>
      </c>
    </row>
    <row r="444" spans="1:7" ht="47" hidden="1" x14ac:dyDescent="0.35">
      <c r="A444" s="1">
        <v>17570</v>
      </c>
      <c r="B444" s="1" t="s">
        <v>0</v>
      </c>
      <c r="C444" s="1" t="s">
        <v>1</v>
      </c>
      <c r="D444" s="2">
        <v>38184</v>
      </c>
      <c r="E444" s="1" t="s">
        <v>488</v>
      </c>
      <c r="F444" s="1" t="s">
        <v>494</v>
      </c>
      <c r="G444">
        <f t="shared" si="6"/>
        <v>2004</v>
      </c>
    </row>
    <row r="445" spans="1:7" ht="47" hidden="1" x14ac:dyDescent="0.35">
      <c r="A445" s="1">
        <v>17604</v>
      </c>
      <c r="B445" s="1" t="s">
        <v>0</v>
      </c>
      <c r="C445" s="1" t="s">
        <v>1</v>
      </c>
      <c r="D445" s="2">
        <v>38199</v>
      </c>
      <c r="E445" s="1" t="s">
        <v>488</v>
      </c>
      <c r="F445" s="1" t="s">
        <v>495</v>
      </c>
      <c r="G445">
        <f t="shared" si="6"/>
        <v>2004</v>
      </c>
    </row>
    <row r="446" spans="1:7" ht="47" hidden="1" x14ac:dyDescent="0.35">
      <c r="A446" s="1">
        <v>17638</v>
      </c>
      <c r="B446" s="1" t="s">
        <v>0</v>
      </c>
      <c r="C446" s="1" t="s">
        <v>1</v>
      </c>
      <c r="D446" s="2">
        <v>38217</v>
      </c>
      <c r="E446" s="1" t="s">
        <v>488</v>
      </c>
      <c r="F446" s="1" t="s">
        <v>496</v>
      </c>
      <c r="G446">
        <f t="shared" si="6"/>
        <v>2004</v>
      </c>
    </row>
    <row r="447" spans="1:7" ht="47" hidden="1" x14ac:dyDescent="0.35">
      <c r="A447" s="1">
        <v>17657</v>
      </c>
      <c r="B447" s="1" t="s">
        <v>0</v>
      </c>
      <c r="C447" s="1" t="s">
        <v>1</v>
      </c>
      <c r="D447" s="2">
        <v>38229</v>
      </c>
      <c r="E447" s="1" t="s">
        <v>488</v>
      </c>
      <c r="F447" s="1" t="s">
        <v>497</v>
      </c>
      <c r="G447">
        <f t="shared" si="6"/>
        <v>2004</v>
      </c>
    </row>
    <row r="448" spans="1:7" ht="47" hidden="1" x14ac:dyDescent="0.35">
      <c r="A448" s="1">
        <v>17707</v>
      </c>
      <c r="B448" s="1" t="s">
        <v>0</v>
      </c>
      <c r="C448" s="1" t="s">
        <v>1</v>
      </c>
      <c r="D448" s="2">
        <v>38250</v>
      </c>
      <c r="E448" s="1" t="s">
        <v>488</v>
      </c>
      <c r="F448" s="1" t="s">
        <v>498</v>
      </c>
      <c r="G448">
        <f t="shared" si="6"/>
        <v>2004</v>
      </c>
    </row>
    <row r="449" spans="1:7" ht="47" hidden="1" x14ac:dyDescent="0.35">
      <c r="A449" s="1">
        <v>17728</v>
      </c>
      <c r="B449" s="1" t="s">
        <v>0</v>
      </c>
      <c r="C449" s="1" t="s">
        <v>1</v>
      </c>
      <c r="D449" s="2">
        <v>38254</v>
      </c>
      <c r="E449" s="1" t="s">
        <v>488</v>
      </c>
      <c r="F449" s="1" t="s">
        <v>283</v>
      </c>
      <c r="G449">
        <f t="shared" si="6"/>
        <v>2004</v>
      </c>
    </row>
    <row r="450" spans="1:7" ht="47" hidden="1" x14ac:dyDescent="0.35">
      <c r="A450" s="1">
        <v>17802</v>
      </c>
      <c r="B450" s="1" t="s">
        <v>0</v>
      </c>
      <c r="C450" s="1" t="s">
        <v>1</v>
      </c>
      <c r="D450" s="2">
        <v>38283</v>
      </c>
      <c r="E450" s="1" t="s">
        <v>488</v>
      </c>
      <c r="F450" s="1" t="s">
        <v>404</v>
      </c>
      <c r="G450">
        <f t="shared" si="6"/>
        <v>2004</v>
      </c>
    </row>
    <row r="451" spans="1:7" ht="47" hidden="1" x14ac:dyDescent="0.35">
      <c r="A451" s="1">
        <v>17824</v>
      </c>
      <c r="B451" s="1" t="s">
        <v>11</v>
      </c>
      <c r="C451" s="1" t="s">
        <v>1</v>
      </c>
      <c r="D451" s="2">
        <v>38290</v>
      </c>
      <c r="E451" s="1" t="s">
        <v>488</v>
      </c>
      <c r="F451" s="1" t="s">
        <v>499</v>
      </c>
      <c r="G451">
        <f t="shared" ref="G451:G514" si="7">YEAR(D451)</f>
        <v>2004</v>
      </c>
    </row>
    <row r="452" spans="1:7" ht="47" hidden="1" x14ac:dyDescent="0.35">
      <c r="A452" s="1">
        <v>17829</v>
      </c>
      <c r="B452" s="1" t="s">
        <v>0</v>
      </c>
      <c r="C452" s="1" t="s">
        <v>1</v>
      </c>
      <c r="D452" s="2">
        <v>38299</v>
      </c>
      <c r="E452" s="1" t="s">
        <v>488</v>
      </c>
      <c r="F452" s="1" t="s">
        <v>500</v>
      </c>
      <c r="G452">
        <f t="shared" si="7"/>
        <v>2004</v>
      </c>
    </row>
    <row r="453" spans="1:7" ht="47" hidden="1" x14ac:dyDescent="0.35">
      <c r="A453" s="1">
        <v>17851</v>
      </c>
      <c r="B453" s="1" t="s">
        <v>0</v>
      </c>
      <c r="C453" s="1" t="s">
        <v>1</v>
      </c>
      <c r="D453" s="2">
        <v>38307</v>
      </c>
      <c r="E453" s="1" t="s">
        <v>488</v>
      </c>
      <c r="F453" s="1" t="s">
        <v>501</v>
      </c>
      <c r="G453">
        <f t="shared" si="7"/>
        <v>2004</v>
      </c>
    </row>
    <row r="454" spans="1:7" ht="47" hidden="1" x14ac:dyDescent="0.35">
      <c r="A454" s="1">
        <v>17900</v>
      </c>
      <c r="B454" s="1" t="s">
        <v>11</v>
      </c>
      <c r="C454" s="1" t="s">
        <v>1</v>
      </c>
      <c r="D454" s="2">
        <v>38324</v>
      </c>
      <c r="E454" s="1" t="s">
        <v>488</v>
      </c>
      <c r="F454" s="1" t="s">
        <v>408</v>
      </c>
      <c r="G454">
        <f t="shared" si="7"/>
        <v>2004</v>
      </c>
    </row>
    <row r="455" spans="1:7" ht="47" hidden="1" x14ac:dyDescent="0.35">
      <c r="A455" s="1">
        <v>17911</v>
      </c>
      <c r="B455" s="1" t="s">
        <v>11</v>
      </c>
      <c r="C455" s="1" t="s">
        <v>1</v>
      </c>
      <c r="D455" s="2">
        <v>38329</v>
      </c>
      <c r="E455" s="1" t="s">
        <v>488</v>
      </c>
      <c r="F455" s="1" t="s">
        <v>502</v>
      </c>
      <c r="G455">
        <f t="shared" si="7"/>
        <v>2004</v>
      </c>
    </row>
    <row r="456" spans="1:7" ht="47" hidden="1" x14ac:dyDescent="0.35">
      <c r="A456" s="1">
        <v>17968</v>
      </c>
      <c r="B456" s="1" t="s">
        <v>0</v>
      </c>
      <c r="C456" s="1" t="s">
        <v>1</v>
      </c>
      <c r="D456" s="2">
        <v>38351</v>
      </c>
      <c r="E456" s="1" t="s">
        <v>488</v>
      </c>
      <c r="F456" s="1" t="s">
        <v>503</v>
      </c>
      <c r="G456">
        <f t="shared" si="7"/>
        <v>2004</v>
      </c>
    </row>
    <row r="457" spans="1:7" ht="47" hidden="1" x14ac:dyDescent="0.35">
      <c r="A457" s="1">
        <v>18117</v>
      </c>
      <c r="B457" s="1" t="s">
        <v>11</v>
      </c>
      <c r="C457" s="1" t="s">
        <v>1</v>
      </c>
      <c r="D457" s="2">
        <v>38400</v>
      </c>
      <c r="E457" s="1" t="s">
        <v>488</v>
      </c>
      <c r="F457" s="1" t="s">
        <v>504</v>
      </c>
      <c r="G457">
        <f t="shared" si="7"/>
        <v>2005</v>
      </c>
    </row>
    <row r="458" spans="1:7" ht="47" hidden="1" x14ac:dyDescent="0.35">
      <c r="A458" s="1">
        <v>18120</v>
      </c>
      <c r="B458" s="1" t="s">
        <v>0</v>
      </c>
      <c r="C458" s="1" t="s">
        <v>1</v>
      </c>
      <c r="D458" s="2">
        <v>38401</v>
      </c>
      <c r="E458" s="1" t="s">
        <v>488</v>
      </c>
      <c r="F458" s="1" t="s">
        <v>505</v>
      </c>
      <c r="G458">
        <f t="shared" si="7"/>
        <v>2005</v>
      </c>
    </row>
    <row r="459" spans="1:7" ht="47" hidden="1" x14ac:dyDescent="0.35">
      <c r="A459" s="1">
        <v>18154</v>
      </c>
      <c r="B459" s="1" t="s">
        <v>11</v>
      </c>
      <c r="C459" s="1" t="s">
        <v>1</v>
      </c>
      <c r="D459" s="2">
        <v>38411</v>
      </c>
      <c r="E459" s="1" t="s">
        <v>488</v>
      </c>
      <c r="F459" s="1" t="s">
        <v>506</v>
      </c>
      <c r="G459">
        <f t="shared" si="7"/>
        <v>2005</v>
      </c>
    </row>
    <row r="460" spans="1:7" ht="47" hidden="1" x14ac:dyDescent="0.35">
      <c r="A460" s="1">
        <v>18176</v>
      </c>
      <c r="B460" s="1" t="s">
        <v>0</v>
      </c>
      <c r="C460" s="1" t="s">
        <v>1</v>
      </c>
      <c r="D460" s="2">
        <v>38411</v>
      </c>
      <c r="E460" s="1" t="s">
        <v>488</v>
      </c>
      <c r="F460" s="1" t="s">
        <v>507</v>
      </c>
      <c r="G460">
        <f t="shared" si="7"/>
        <v>2005</v>
      </c>
    </row>
    <row r="461" spans="1:7" ht="47" hidden="1" x14ac:dyDescent="0.35">
      <c r="A461" s="1">
        <v>18192</v>
      </c>
      <c r="B461" s="1" t="s">
        <v>0</v>
      </c>
      <c r="C461" s="1" t="s">
        <v>1</v>
      </c>
      <c r="D461" s="2">
        <v>38422</v>
      </c>
      <c r="E461" s="1" t="s">
        <v>488</v>
      </c>
      <c r="F461" s="1" t="s">
        <v>82</v>
      </c>
      <c r="G461">
        <f t="shared" si="7"/>
        <v>2005</v>
      </c>
    </row>
    <row r="462" spans="1:7" ht="47" hidden="1" x14ac:dyDescent="0.35">
      <c r="A462" s="1">
        <v>18249</v>
      </c>
      <c r="B462" s="1" t="s">
        <v>11</v>
      </c>
      <c r="C462" s="1" t="s">
        <v>1</v>
      </c>
      <c r="D462" s="2">
        <v>38440</v>
      </c>
      <c r="E462" s="1" t="s">
        <v>488</v>
      </c>
      <c r="F462" s="1" t="s">
        <v>508</v>
      </c>
      <c r="G462">
        <f t="shared" si="7"/>
        <v>2005</v>
      </c>
    </row>
    <row r="463" spans="1:7" ht="47" hidden="1" x14ac:dyDescent="0.35">
      <c r="A463" s="1">
        <v>18256</v>
      </c>
      <c r="B463" s="1" t="s">
        <v>0</v>
      </c>
      <c r="C463" s="1" t="s">
        <v>1</v>
      </c>
      <c r="D463" s="2">
        <v>38435</v>
      </c>
      <c r="E463" s="1" t="s">
        <v>488</v>
      </c>
      <c r="F463" s="1" t="s">
        <v>509</v>
      </c>
      <c r="G463">
        <f t="shared" si="7"/>
        <v>2005</v>
      </c>
    </row>
    <row r="464" spans="1:7" ht="47" hidden="1" x14ac:dyDescent="0.35">
      <c r="A464" s="1">
        <v>18331</v>
      </c>
      <c r="B464" s="1" t="s">
        <v>0</v>
      </c>
      <c r="C464" s="1" t="s">
        <v>1</v>
      </c>
      <c r="D464" s="2">
        <v>38472</v>
      </c>
      <c r="E464" s="1" t="s">
        <v>488</v>
      </c>
      <c r="F464" s="1" t="s">
        <v>510</v>
      </c>
      <c r="G464">
        <f t="shared" si="7"/>
        <v>2005</v>
      </c>
    </row>
    <row r="465" spans="1:7" ht="47" hidden="1" x14ac:dyDescent="0.35">
      <c r="A465" s="1">
        <v>18386</v>
      </c>
      <c r="B465" s="1" t="s">
        <v>11</v>
      </c>
      <c r="C465" s="1" t="s">
        <v>1</v>
      </c>
      <c r="D465" s="2">
        <v>38493</v>
      </c>
      <c r="E465" s="1" t="s">
        <v>488</v>
      </c>
      <c r="F465" s="1" t="s">
        <v>511</v>
      </c>
      <c r="G465">
        <f t="shared" si="7"/>
        <v>2005</v>
      </c>
    </row>
    <row r="466" spans="1:7" ht="47" hidden="1" x14ac:dyDescent="0.35">
      <c r="A466" s="1">
        <v>18401</v>
      </c>
      <c r="B466" s="1" t="s">
        <v>0</v>
      </c>
      <c r="C466" s="1" t="s">
        <v>1</v>
      </c>
      <c r="D466" s="2">
        <v>38494</v>
      </c>
      <c r="E466" s="1" t="s">
        <v>488</v>
      </c>
      <c r="F466" s="1" t="s">
        <v>512</v>
      </c>
      <c r="G466">
        <f t="shared" si="7"/>
        <v>2005</v>
      </c>
    </row>
    <row r="467" spans="1:7" ht="47" hidden="1" x14ac:dyDescent="0.35">
      <c r="A467" s="1">
        <v>18453</v>
      </c>
      <c r="B467" s="1" t="s">
        <v>0</v>
      </c>
      <c r="C467" s="1" t="s">
        <v>1</v>
      </c>
      <c r="D467" s="2">
        <v>38519</v>
      </c>
      <c r="E467" s="1" t="s">
        <v>488</v>
      </c>
      <c r="F467" s="1" t="s">
        <v>513</v>
      </c>
      <c r="G467">
        <f t="shared" si="7"/>
        <v>2005</v>
      </c>
    </row>
    <row r="468" spans="1:7" ht="47" hidden="1" x14ac:dyDescent="0.35">
      <c r="A468" s="1">
        <v>18454</v>
      </c>
      <c r="B468" s="1" t="s">
        <v>11</v>
      </c>
      <c r="C468" s="1" t="s">
        <v>1</v>
      </c>
      <c r="D468" s="2">
        <v>38521</v>
      </c>
      <c r="E468" s="1" t="s">
        <v>488</v>
      </c>
      <c r="F468" s="1" t="s">
        <v>514</v>
      </c>
      <c r="G468">
        <f t="shared" si="7"/>
        <v>2005</v>
      </c>
    </row>
    <row r="469" spans="1:7" ht="47" hidden="1" x14ac:dyDescent="0.35">
      <c r="A469" s="1">
        <v>18469</v>
      </c>
      <c r="B469" s="1" t="s">
        <v>0</v>
      </c>
      <c r="C469" s="1" t="s">
        <v>1</v>
      </c>
      <c r="D469" s="2">
        <v>38531</v>
      </c>
      <c r="E469" s="1" t="s">
        <v>488</v>
      </c>
      <c r="F469" s="1" t="s">
        <v>515</v>
      </c>
      <c r="G469">
        <f t="shared" si="7"/>
        <v>2005</v>
      </c>
    </row>
    <row r="470" spans="1:7" ht="47" hidden="1" x14ac:dyDescent="0.35">
      <c r="A470" s="1">
        <v>18530</v>
      </c>
      <c r="B470" s="1" t="s">
        <v>11</v>
      </c>
      <c r="C470" s="1" t="s">
        <v>1</v>
      </c>
      <c r="D470" s="2">
        <v>38548</v>
      </c>
      <c r="E470" s="1" t="s">
        <v>488</v>
      </c>
      <c r="F470" s="1" t="s">
        <v>516</v>
      </c>
      <c r="G470">
        <f t="shared" si="7"/>
        <v>2005</v>
      </c>
    </row>
    <row r="471" spans="1:7" ht="47" hidden="1" x14ac:dyDescent="0.35">
      <c r="A471" s="1">
        <v>18558</v>
      </c>
      <c r="B471" s="1" t="s">
        <v>0</v>
      </c>
      <c r="C471" s="1" t="s">
        <v>1</v>
      </c>
      <c r="D471" s="2">
        <v>38558</v>
      </c>
      <c r="E471" s="1" t="s">
        <v>488</v>
      </c>
      <c r="F471" s="1" t="s">
        <v>517</v>
      </c>
      <c r="G471">
        <f t="shared" si="7"/>
        <v>2005</v>
      </c>
    </row>
    <row r="472" spans="1:7" ht="47" hidden="1" x14ac:dyDescent="0.35">
      <c r="A472" s="1">
        <v>18576</v>
      </c>
      <c r="B472" s="1" t="s">
        <v>0</v>
      </c>
      <c r="C472" s="1" t="s">
        <v>1</v>
      </c>
      <c r="D472" s="2">
        <v>38563</v>
      </c>
      <c r="E472" s="1" t="s">
        <v>488</v>
      </c>
      <c r="F472" s="1" t="s">
        <v>501</v>
      </c>
      <c r="G472">
        <f t="shared" si="7"/>
        <v>2005</v>
      </c>
    </row>
    <row r="473" spans="1:7" ht="47" hidden="1" x14ac:dyDescent="0.35">
      <c r="A473" s="1">
        <v>18713</v>
      </c>
      <c r="B473" s="1" t="s">
        <v>0</v>
      </c>
      <c r="C473" s="1" t="s">
        <v>1</v>
      </c>
      <c r="D473" s="2">
        <v>38582</v>
      </c>
      <c r="E473" s="1" t="s">
        <v>488</v>
      </c>
      <c r="F473" s="1" t="s">
        <v>35</v>
      </c>
      <c r="G473">
        <f t="shared" si="7"/>
        <v>2005</v>
      </c>
    </row>
    <row r="474" spans="1:7" ht="47" hidden="1" x14ac:dyDescent="0.35">
      <c r="A474" s="1">
        <v>18714</v>
      </c>
      <c r="B474" s="1" t="s">
        <v>0</v>
      </c>
      <c r="C474" s="1" t="s">
        <v>1</v>
      </c>
      <c r="D474" s="2">
        <v>38582</v>
      </c>
      <c r="E474" s="1" t="s">
        <v>488</v>
      </c>
      <c r="F474" s="1" t="s">
        <v>518</v>
      </c>
      <c r="G474">
        <f t="shared" si="7"/>
        <v>2005</v>
      </c>
    </row>
    <row r="475" spans="1:7" ht="47" hidden="1" x14ac:dyDescent="0.35">
      <c r="A475" s="1">
        <v>18781</v>
      </c>
      <c r="B475" s="1" t="s">
        <v>0</v>
      </c>
      <c r="C475" s="1" t="s">
        <v>1</v>
      </c>
      <c r="D475" s="2">
        <v>38607</v>
      </c>
      <c r="E475" s="1" t="s">
        <v>488</v>
      </c>
      <c r="F475" s="1" t="s">
        <v>519</v>
      </c>
      <c r="G475">
        <f t="shared" si="7"/>
        <v>2005</v>
      </c>
    </row>
    <row r="476" spans="1:7" ht="47" hidden="1" x14ac:dyDescent="0.35">
      <c r="A476" s="1">
        <v>18816</v>
      </c>
      <c r="B476" s="1" t="s">
        <v>0</v>
      </c>
      <c r="C476" s="1" t="s">
        <v>1</v>
      </c>
      <c r="D476" s="2">
        <v>38595</v>
      </c>
      <c r="E476" s="1" t="s">
        <v>488</v>
      </c>
      <c r="F476" s="1" t="s">
        <v>520</v>
      </c>
      <c r="G476">
        <f t="shared" si="7"/>
        <v>2005</v>
      </c>
    </row>
    <row r="477" spans="1:7" ht="47" hidden="1" x14ac:dyDescent="0.35">
      <c r="A477" s="1">
        <v>18885</v>
      </c>
      <c r="B477" s="1" t="s">
        <v>11</v>
      </c>
      <c r="C477" s="1" t="s">
        <v>1</v>
      </c>
      <c r="D477" s="2">
        <v>38626</v>
      </c>
      <c r="E477" s="1" t="s">
        <v>488</v>
      </c>
      <c r="F477" s="1" t="s">
        <v>521</v>
      </c>
      <c r="G477">
        <f t="shared" si="7"/>
        <v>2005</v>
      </c>
    </row>
    <row r="478" spans="1:7" ht="47" hidden="1" x14ac:dyDescent="0.35">
      <c r="A478" s="1">
        <v>18921</v>
      </c>
      <c r="B478" s="1" t="s">
        <v>0</v>
      </c>
      <c r="C478" s="1" t="s">
        <v>1</v>
      </c>
      <c r="D478" s="2">
        <v>38649</v>
      </c>
      <c r="E478" s="1" t="s">
        <v>488</v>
      </c>
      <c r="F478" s="1" t="s">
        <v>522</v>
      </c>
      <c r="G478">
        <f t="shared" si="7"/>
        <v>2005</v>
      </c>
    </row>
    <row r="479" spans="1:7" ht="47" hidden="1" x14ac:dyDescent="0.35">
      <c r="A479" s="1">
        <v>18941</v>
      </c>
      <c r="B479" s="1" t="s">
        <v>0</v>
      </c>
      <c r="C479" s="1" t="s">
        <v>1</v>
      </c>
      <c r="D479" s="2">
        <v>38656</v>
      </c>
      <c r="E479" s="1" t="s">
        <v>488</v>
      </c>
      <c r="F479" s="1" t="s">
        <v>523</v>
      </c>
      <c r="G479">
        <f t="shared" si="7"/>
        <v>2005</v>
      </c>
    </row>
    <row r="480" spans="1:7" ht="47" hidden="1" x14ac:dyDescent="0.35">
      <c r="A480" s="1">
        <v>18965</v>
      </c>
      <c r="B480" s="1" t="s">
        <v>0</v>
      </c>
      <c r="C480" s="1" t="s">
        <v>1</v>
      </c>
      <c r="D480" s="2">
        <v>38665</v>
      </c>
      <c r="E480" s="1" t="s">
        <v>488</v>
      </c>
      <c r="F480" s="1" t="s">
        <v>524</v>
      </c>
      <c r="G480">
        <f t="shared" si="7"/>
        <v>2005</v>
      </c>
    </row>
    <row r="481" spans="1:7" ht="47" hidden="1" x14ac:dyDescent="0.35">
      <c r="A481" s="1">
        <v>18973</v>
      </c>
      <c r="B481" s="1" t="s">
        <v>0</v>
      </c>
      <c r="C481" s="1" t="s">
        <v>1</v>
      </c>
      <c r="D481" s="2">
        <v>38679</v>
      </c>
      <c r="E481" s="1" t="s">
        <v>488</v>
      </c>
      <c r="F481" s="1" t="s">
        <v>525</v>
      </c>
      <c r="G481">
        <f t="shared" si="7"/>
        <v>2005</v>
      </c>
    </row>
    <row r="482" spans="1:7" ht="47" hidden="1" x14ac:dyDescent="0.35">
      <c r="A482" s="1">
        <v>18974</v>
      </c>
      <c r="B482" s="1" t="s">
        <v>0</v>
      </c>
      <c r="C482" s="1" t="s">
        <v>1</v>
      </c>
      <c r="D482" s="2">
        <v>38672</v>
      </c>
      <c r="E482" s="1" t="s">
        <v>488</v>
      </c>
      <c r="F482" s="1" t="s">
        <v>526</v>
      </c>
      <c r="G482">
        <f t="shared" si="7"/>
        <v>2005</v>
      </c>
    </row>
    <row r="483" spans="1:7" ht="47" hidden="1" x14ac:dyDescent="0.35">
      <c r="A483" s="1">
        <v>18980</v>
      </c>
      <c r="B483" s="1" t="s">
        <v>0</v>
      </c>
      <c r="C483" s="1" t="s">
        <v>1</v>
      </c>
      <c r="D483" s="2">
        <v>38679</v>
      </c>
      <c r="E483" s="1" t="s">
        <v>488</v>
      </c>
      <c r="F483" s="1" t="s">
        <v>308</v>
      </c>
      <c r="G483">
        <f t="shared" si="7"/>
        <v>2005</v>
      </c>
    </row>
    <row r="484" spans="1:7" ht="47" hidden="1" x14ac:dyDescent="0.35">
      <c r="A484" s="1">
        <v>19013</v>
      </c>
      <c r="B484" s="1" t="s">
        <v>0</v>
      </c>
      <c r="C484" s="1" t="s">
        <v>1</v>
      </c>
      <c r="D484" s="2">
        <v>38684</v>
      </c>
      <c r="E484" s="1" t="s">
        <v>488</v>
      </c>
      <c r="F484" s="1" t="s">
        <v>527</v>
      </c>
      <c r="G484">
        <f t="shared" si="7"/>
        <v>2005</v>
      </c>
    </row>
    <row r="485" spans="1:7" ht="47" hidden="1" x14ac:dyDescent="0.35">
      <c r="A485" s="1">
        <v>19037</v>
      </c>
      <c r="B485" s="1" t="s">
        <v>0</v>
      </c>
      <c r="C485" s="1" t="s">
        <v>1</v>
      </c>
      <c r="D485" s="2">
        <v>38695</v>
      </c>
      <c r="E485" s="1" t="s">
        <v>488</v>
      </c>
      <c r="F485" s="1" t="s">
        <v>47</v>
      </c>
      <c r="G485">
        <f t="shared" si="7"/>
        <v>2005</v>
      </c>
    </row>
    <row r="486" spans="1:7" ht="47" hidden="1" x14ac:dyDescent="0.35">
      <c r="A486" s="1">
        <v>19046</v>
      </c>
      <c r="B486" s="1" t="s">
        <v>0</v>
      </c>
      <c r="C486" s="1" t="s">
        <v>1</v>
      </c>
      <c r="D486" s="2">
        <v>38686</v>
      </c>
      <c r="E486" s="1" t="s">
        <v>488</v>
      </c>
      <c r="F486" s="1" t="s">
        <v>528</v>
      </c>
      <c r="G486">
        <f t="shared" si="7"/>
        <v>2005</v>
      </c>
    </row>
    <row r="487" spans="1:7" ht="47" hidden="1" x14ac:dyDescent="0.35">
      <c r="A487" s="1">
        <v>19071</v>
      </c>
      <c r="B487" s="1" t="s">
        <v>0</v>
      </c>
      <c r="C487" s="1" t="s">
        <v>1</v>
      </c>
      <c r="D487" s="2">
        <v>38705</v>
      </c>
      <c r="E487" s="1" t="s">
        <v>488</v>
      </c>
      <c r="F487" s="1" t="s">
        <v>529</v>
      </c>
      <c r="G487">
        <f t="shared" si="7"/>
        <v>2005</v>
      </c>
    </row>
    <row r="488" spans="1:7" ht="47" hidden="1" x14ac:dyDescent="0.35">
      <c r="A488" s="1">
        <v>19088</v>
      </c>
      <c r="B488" s="1" t="s">
        <v>0</v>
      </c>
      <c r="C488" s="1" t="s">
        <v>1</v>
      </c>
      <c r="D488" s="2">
        <v>38710</v>
      </c>
      <c r="E488" s="1" t="s">
        <v>488</v>
      </c>
      <c r="F488" s="1" t="s">
        <v>530</v>
      </c>
      <c r="G488">
        <f t="shared" si="7"/>
        <v>2005</v>
      </c>
    </row>
    <row r="489" spans="1:7" ht="47" hidden="1" x14ac:dyDescent="0.35">
      <c r="A489" s="1">
        <v>19106</v>
      </c>
      <c r="B489" s="1" t="s">
        <v>0</v>
      </c>
      <c r="C489" s="1" t="s">
        <v>1</v>
      </c>
      <c r="D489" s="2">
        <v>38723</v>
      </c>
      <c r="E489" s="1" t="s">
        <v>488</v>
      </c>
      <c r="F489" s="1" t="s">
        <v>531</v>
      </c>
      <c r="G489">
        <f t="shared" si="7"/>
        <v>2006</v>
      </c>
    </row>
    <row r="490" spans="1:7" ht="47" hidden="1" x14ac:dyDescent="0.35">
      <c r="A490" s="1">
        <v>19152</v>
      </c>
      <c r="B490" s="1" t="s">
        <v>0</v>
      </c>
      <c r="C490" s="1" t="s">
        <v>1</v>
      </c>
      <c r="D490" s="2">
        <v>38747</v>
      </c>
      <c r="E490" s="1" t="s">
        <v>488</v>
      </c>
      <c r="F490" s="1" t="s">
        <v>532</v>
      </c>
      <c r="G490">
        <f t="shared" si="7"/>
        <v>2006</v>
      </c>
    </row>
    <row r="491" spans="1:7" ht="47" hidden="1" x14ac:dyDescent="0.35">
      <c r="A491" s="1">
        <v>19153</v>
      </c>
      <c r="B491" s="1" t="s">
        <v>0</v>
      </c>
      <c r="C491" s="1" t="s">
        <v>1</v>
      </c>
      <c r="D491" s="2">
        <v>38747</v>
      </c>
      <c r="E491" s="1" t="s">
        <v>488</v>
      </c>
      <c r="F491" s="1" t="s">
        <v>403</v>
      </c>
      <c r="G491">
        <f t="shared" si="7"/>
        <v>2006</v>
      </c>
    </row>
    <row r="492" spans="1:7" ht="47" hidden="1" x14ac:dyDescent="0.35">
      <c r="A492" s="1">
        <v>19186</v>
      </c>
      <c r="B492" s="1" t="s">
        <v>0</v>
      </c>
      <c r="C492" s="1" t="s">
        <v>1</v>
      </c>
      <c r="D492" s="2">
        <v>38748</v>
      </c>
      <c r="E492" s="1" t="s">
        <v>488</v>
      </c>
      <c r="F492" s="1" t="s">
        <v>533</v>
      </c>
      <c r="G492">
        <f t="shared" si="7"/>
        <v>2006</v>
      </c>
    </row>
    <row r="493" spans="1:7" ht="47" hidden="1" x14ac:dyDescent="0.35">
      <c r="A493" s="1">
        <v>19226</v>
      </c>
      <c r="B493" s="1" t="s">
        <v>0</v>
      </c>
      <c r="C493" s="1" t="s">
        <v>1</v>
      </c>
      <c r="D493" s="2">
        <v>38776</v>
      </c>
      <c r="E493" s="1" t="s">
        <v>488</v>
      </c>
      <c r="F493" s="1" t="s">
        <v>534</v>
      </c>
      <c r="G493">
        <f t="shared" si="7"/>
        <v>2006</v>
      </c>
    </row>
    <row r="494" spans="1:7" ht="47" hidden="1" x14ac:dyDescent="0.35">
      <c r="A494" s="1">
        <v>19238</v>
      </c>
      <c r="B494" s="1" t="s">
        <v>0</v>
      </c>
      <c r="C494" s="1" t="s">
        <v>1</v>
      </c>
      <c r="D494" s="2">
        <v>38776</v>
      </c>
      <c r="E494" s="1" t="s">
        <v>488</v>
      </c>
      <c r="F494" s="1" t="s">
        <v>535</v>
      </c>
      <c r="G494">
        <f t="shared" si="7"/>
        <v>2006</v>
      </c>
    </row>
    <row r="495" spans="1:7" ht="47" hidden="1" x14ac:dyDescent="0.35">
      <c r="A495" s="1">
        <v>19247</v>
      </c>
      <c r="B495" s="1" t="s">
        <v>0</v>
      </c>
      <c r="C495" s="1" t="s">
        <v>1</v>
      </c>
      <c r="D495" s="2">
        <v>38780</v>
      </c>
      <c r="E495" s="1" t="s">
        <v>488</v>
      </c>
      <c r="F495" s="1" t="s">
        <v>94</v>
      </c>
      <c r="G495">
        <f t="shared" si="7"/>
        <v>2006</v>
      </c>
    </row>
    <row r="496" spans="1:7" ht="47" hidden="1" x14ac:dyDescent="0.35">
      <c r="A496" s="1">
        <v>19265</v>
      </c>
      <c r="B496" s="1" t="s">
        <v>0</v>
      </c>
      <c r="C496" s="1" t="s">
        <v>1</v>
      </c>
      <c r="D496" s="2">
        <v>38791</v>
      </c>
      <c r="E496" s="1" t="s">
        <v>488</v>
      </c>
      <c r="F496" s="1" t="s">
        <v>536</v>
      </c>
      <c r="G496">
        <f t="shared" si="7"/>
        <v>2006</v>
      </c>
    </row>
    <row r="497" spans="1:7" ht="47" hidden="1" x14ac:dyDescent="0.35">
      <c r="A497" s="1">
        <v>19281</v>
      </c>
      <c r="B497" s="1" t="s">
        <v>0</v>
      </c>
      <c r="C497" s="1" t="s">
        <v>1</v>
      </c>
      <c r="D497" s="2">
        <v>38793</v>
      </c>
      <c r="E497" s="1" t="s">
        <v>488</v>
      </c>
      <c r="F497" s="1" t="s">
        <v>116</v>
      </c>
      <c r="G497">
        <f t="shared" si="7"/>
        <v>2006</v>
      </c>
    </row>
    <row r="498" spans="1:7" ht="47" hidden="1" x14ac:dyDescent="0.35">
      <c r="A498" s="1">
        <v>19283</v>
      </c>
      <c r="B498" s="1" t="s">
        <v>0</v>
      </c>
      <c r="C498" s="1" t="s">
        <v>1</v>
      </c>
      <c r="D498" s="2">
        <v>38797</v>
      </c>
      <c r="E498" s="1" t="s">
        <v>488</v>
      </c>
      <c r="F498" s="1" t="s">
        <v>411</v>
      </c>
      <c r="G498">
        <f t="shared" si="7"/>
        <v>2006</v>
      </c>
    </row>
    <row r="499" spans="1:7" ht="47" hidden="1" x14ac:dyDescent="0.35">
      <c r="A499" s="1">
        <v>19308</v>
      </c>
      <c r="B499" s="1" t="s">
        <v>0</v>
      </c>
      <c r="C499" s="1" t="s">
        <v>1</v>
      </c>
      <c r="D499" s="2">
        <v>38803</v>
      </c>
      <c r="E499" s="1" t="s">
        <v>488</v>
      </c>
      <c r="F499" s="1" t="s">
        <v>537</v>
      </c>
      <c r="G499">
        <f t="shared" si="7"/>
        <v>2006</v>
      </c>
    </row>
    <row r="500" spans="1:7" ht="47" hidden="1" x14ac:dyDescent="0.35">
      <c r="A500" s="1">
        <v>19330</v>
      </c>
      <c r="B500" s="1" t="s">
        <v>0</v>
      </c>
      <c r="C500" s="1" t="s">
        <v>1</v>
      </c>
      <c r="D500" s="2">
        <v>38807</v>
      </c>
      <c r="E500" s="1" t="s">
        <v>488</v>
      </c>
      <c r="F500" s="1" t="s">
        <v>538</v>
      </c>
      <c r="G500">
        <f t="shared" si="7"/>
        <v>2006</v>
      </c>
    </row>
    <row r="501" spans="1:7" ht="47" hidden="1" x14ac:dyDescent="0.35">
      <c r="A501" s="1">
        <v>19338</v>
      </c>
      <c r="B501" s="1" t="s">
        <v>11</v>
      </c>
      <c r="C501" s="1" t="s">
        <v>1</v>
      </c>
      <c r="D501" s="2">
        <v>38807</v>
      </c>
      <c r="E501" s="1" t="s">
        <v>488</v>
      </c>
      <c r="F501" s="1" t="s">
        <v>539</v>
      </c>
      <c r="G501">
        <f t="shared" si="7"/>
        <v>2006</v>
      </c>
    </row>
    <row r="502" spans="1:7" ht="47" hidden="1" x14ac:dyDescent="0.35">
      <c r="A502" s="1">
        <v>19387</v>
      </c>
      <c r="B502" s="1" t="s">
        <v>0</v>
      </c>
      <c r="C502" s="1" t="s">
        <v>1</v>
      </c>
      <c r="D502" s="2">
        <v>38825</v>
      </c>
      <c r="E502" s="1" t="s">
        <v>488</v>
      </c>
      <c r="F502" s="1" t="s">
        <v>364</v>
      </c>
      <c r="G502">
        <f t="shared" si="7"/>
        <v>2006</v>
      </c>
    </row>
    <row r="503" spans="1:7" ht="47" hidden="1" x14ac:dyDescent="0.35">
      <c r="A503" s="1">
        <v>19388</v>
      </c>
      <c r="B503" s="1" t="s">
        <v>0</v>
      </c>
      <c r="C503" s="1" t="s">
        <v>1</v>
      </c>
      <c r="D503" s="2">
        <v>38825</v>
      </c>
      <c r="E503" s="1" t="s">
        <v>488</v>
      </c>
      <c r="F503" s="1" t="s">
        <v>540</v>
      </c>
      <c r="G503">
        <f t="shared" si="7"/>
        <v>2006</v>
      </c>
    </row>
    <row r="504" spans="1:7" ht="47" hidden="1" x14ac:dyDescent="0.35">
      <c r="A504" s="1">
        <v>19398</v>
      </c>
      <c r="B504" s="1" t="s">
        <v>0</v>
      </c>
      <c r="C504" s="1" t="s">
        <v>1</v>
      </c>
      <c r="D504" s="2">
        <v>38833</v>
      </c>
      <c r="E504" s="1" t="s">
        <v>488</v>
      </c>
      <c r="F504" s="1" t="s">
        <v>541</v>
      </c>
      <c r="G504">
        <f t="shared" si="7"/>
        <v>2006</v>
      </c>
    </row>
    <row r="505" spans="1:7" ht="47" hidden="1" x14ac:dyDescent="0.35">
      <c r="A505" s="1">
        <v>19409</v>
      </c>
      <c r="B505" s="1" t="s">
        <v>0</v>
      </c>
      <c r="C505" s="1" t="s">
        <v>1</v>
      </c>
      <c r="D505" s="2">
        <v>38836</v>
      </c>
      <c r="E505" s="1" t="s">
        <v>488</v>
      </c>
      <c r="F505" s="1" t="s">
        <v>542</v>
      </c>
      <c r="G505">
        <f t="shared" si="7"/>
        <v>2006</v>
      </c>
    </row>
    <row r="506" spans="1:7" ht="47" hidden="1" x14ac:dyDescent="0.35">
      <c r="A506" s="1">
        <v>19454</v>
      </c>
      <c r="B506" s="1" t="s">
        <v>0</v>
      </c>
      <c r="C506" s="1" t="s">
        <v>1</v>
      </c>
      <c r="D506" s="2">
        <v>38859</v>
      </c>
      <c r="E506" s="1" t="s">
        <v>488</v>
      </c>
      <c r="F506" s="1" t="s">
        <v>543</v>
      </c>
      <c r="G506">
        <f t="shared" si="7"/>
        <v>2006</v>
      </c>
    </row>
    <row r="507" spans="1:7" ht="47" hidden="1" x14ac:dyDescent="0.35">
      <c r="A507" s="1">
        <v>19478</v>
      </c>
      <c r="B507" s="1" t="s">
        <v>11</v>
      </c>
      <c r="C507" s="1" t="s">
        <v>1</v>
      </c>
      <c r="D507" s="2">
        <v>38863</v>
      </c>
      <c r="E507" s="1" t="s">
        <v>488</v>
      </c>
      <c r="F507" s="1" t="s">
        <v>544</v>
      </c>
      <c r="G507">
        <f t="shared" si="7"/>
        <v>2006</v>
      </c>
    </row>
    <row r="508" spans="1:7" ht="47" hidden="1" x14ac:dyDescent="0.35">
      <c r="A508" s="1">
        <v>19484</v>
      </c>
      <c r="B508" s="1" t="s">
        <v>0</v>
      </c>
      <c r="C508" s="1" t="s">
        <v>1</v>
      </c>
      <c r="D508" s="2">
        <v>38868</v>
      </c>
      <c r="E508" s="1" t="s">
        <v>488</v>
      </c>
      <c r="F508" s="1" t="s">
        <v>545</v>
      </c>
      <c r="G508">
        <f t="shared" si="7"/>
        <v>2006</v>
      </c>
    </row>
    <row r="509" spans="1:7" ht="47" hidden="1" x14ac:dyDescent="0.35">
      <c r="A509" s="1">
        <v>19516</v>
      </c>
      <c r="B509" s="1" t="s">
        <v>0</v>
      </c>
      <c r="C509" s="1" t="s">
        <v>1</v>
      </c>
      <c r="D509" s="2">
        <v>38873</v>
      </c>
      <c r="E509" s="1" t="s">
        <v>488</v>
      </c>
      <c r="F509" s="1" t="s">
        <v>546</v>
      </c>
      <c r="G509">
        <f t="shared" si="7"/>
        <v>2006</v>
      </c>
    </row>
    <row r="510" spans="1:7" ht="47" hidden="1" x14ac:dyDescent="0.35">
      <c r="A510" s="1">
        <v>19548</v>
      </c>
      <c r="B510" s="1" t="s">
        <v>0</v>
      </c>
      <c r="C510" s="1" t="s">
        <v>1</v>
      </c>
      <c r="D510" s="2">
        <v>38889</v>
      </c>
      <c r="E510" s="1" t="s">
        <v>488</v>
      </c>
      <c r="F510" s="1" t="s">
        <v>547</v>
      </c>
      <c r="G510">
        <f t="shared" si="7"/>
        <v>2006</v>
      </c>
    </row>
    <row r="511" spans="1:7" ht="47" hidden="1" x14ac:dyDescent="0.35">
      <c r="A511" s="1">
        <v>19553</v>
      </c>
      <c r="B511" s="1" t="s">
        <v>0</v>
      </c>
      <c r="C511" s="1" t="s">
        <v>1</v>
      </c>
      <c r="D511" s="2">
        <v>38888</v>
      </c>
      <c r="E511" s="1" t="s">
        <v>488</v>
      </c>
      <c r="F511" s="1" t="s">
        <v>548</v>
      </c>
      <c r="G511">
        <f t="shared" si="7"/>
        <v>2006</v>
      </c>
    </row>
    <row r="512" spans="1:7" ht="47" hidden="1" x14ac:dyDescent="0.35">
      <c r="A512" s="1">
        <v>19578</v>
      </c>
      <c r="B512" s="1" t="s">
        <v>0</v>
      </c>
      <c r="C512" s="1" t="s">
        <v>1</v>
      </c>
      <c r="D512" s="2">
        <v>38896</v>
      </c>
      <c r="E512" s="1" t="s">
        <v>488</v>
      </c>
      <c r="F512" s="1" t="s">
        <v>549</v>
      </c>
      <c r="G512">
        <f t="shared" si="7"/>
        <v>2006</v>
      </c>
    </row>
    <row r="513" spans="1:7" ht="47" hidden="1" x14ac:dyDescent="0.35">
      <c r="A513" s="1">
        <v>19588</v>
      </c>
      <c r="B513" s="1" t="s">
        <v>0</v>
      </c>
      <c r="C513" s="1" t="s">
        <v>1</v>
      </c>
      <c r="D513" s="2">
        <v>38898</v>
      </c>
      <c r="E513" s="1" t="s">
        <v>488</v>
      </c>
      <c r="F513" s="1" t="s">
        <v>550</v>
      </c>
      <c r="G513">
        <f t="shared" si="7"/>
        <v>2006</v>
      </c>
    </row>
    <row r="514" spans="1:7" ht="47" hidden="1" x14ac:dyDescent="0.35">
      <c r="A514" s="1">
        <v>19605</v>
      </c>
      <c r="B514" s="1" t="s">
        <v>0</v>
      </c>
      <c r="C514" s="1" t="s">
        <v>1</v>
      </c>
      <c r="D514" s="2">
        <v>39157</v>
      </c>
      <c r="E514" s="1" t="s">
        <v>488</v>
      </c>
      <c r="F514" s="1" t="s">
        <v>119</v>
      </c>
      <c r="G514">
        <f t="shared" si="7"/>
        <v>2007</v>
      </c>
    </row>
    <row r="515" spans="1:7" ht="47" hidden="1" x14ac:dyDescent="0.35">
      <c r="A515" s="1">
        <v>19607</v>
      </c>
      <c r="B515" s="1" t="s">
        <v>0</v>
      </c>
      <c r="C515" s="1" t="s">
        <v>1</v>
      </c>
      <c r="D515" s="2">
        <v>38909</v>
      </c>
      <c r="E515" s="1" t="s">
        <v>488</v>
      </c>
      <c r="F515" s="1" t="s">
        <v>551</v>
      </c>
      <c r="G515">
        <f t="shared" ref="G515:G578" si="8">YEAR(D515)</f>
        <v>2006</v>
      </c>
    </row>
    <row r="516" spans="1:7" ht="47" hidden="1" x14ac:dyDescent="0.35">
      <c r="A516" s="1">
        <v>19608</v>
      </c>
      <c r="B516" s="1" t="s">
        <v>0</v>
      </c>
      <c r="C516" s="1" t="s">
        <v>1</v>
      </c>
      <c r="D516" s="2">
        <v>38908</v>
      </c>
      <c r="E516" s="1" t="s">
        <v>488</v>
      </c>
      <c r="F516" s="1" t="s">
        <v>552</v>
      </c>
      <c r="G516">
        <f t="shared" si="8"/>
        <v>2006</v>
      </c>
    </row>
    <row r="517" spans="1:7" ht="47" hidden="1" x14ac:dyDescent="0.35">
      <c r="A517" s="1">
        <v>19643</v>
      </c>
      <c r="B517" s="1" t="s">
        <v>11</v>
      </c>
      <c r="C517" s="1" t="s">
        <v>1</v>
      </c>
      <c r="D517" s="2">
        <v>38924</v>
      </c>
      <c r="E517" s="1" t="s">
        <v>488</v>
      </c>
      <c r="F517" s="1" t="s">
        <v>553</v>
      </c>
      <c r="G517">
        <f t="shared" si="8"/>
        <v>2006</v>
      </c>
    </row>
    <row r="518" spans="1:7" ht="47" hidden="1" x14ac:dyDescent="0.35">
      <c r="A518" s="1">
        <v>19644</v>
      </c>
      <c r="B518" s="1" t="s">
        <v>11</v>
      </c>
      <c r="C518" s="1" t="s">
        <v>1</v>
      </c>
      <c r="D518" s="2">
        <v>38926</v>
      </c>
      <c r="E518" s="1" t="s">
        <v>488</v>
      </c>
      <c r="F518" s="1" t="s">
        <v>554</v>
      </c>
      <c r="G518">
        <f t="shared" si="8"/>
        <v>2006</v>
      </c>
    </row>
    <row r="519" spans="1:7" ht="47" hidden="1" x14ac:dyDescent="0.35">
      <c r="A519" s="1">
        <v>19649</v>
      </c>
      <c r="B519" s="1" t="s">
        <v>0</v>
      </c>
      <c r="C519" s="1" t="s">
        <v>1</v>
      </c>
      <c r="D519" s="2">
        <v>38929</v>
      </c>
      <c r="E519" s="1" t="s">
        <v>488</v>
      </c>
      <c r="F519" s="1" t="s">
        <v>555</v>
      </c>
      <c r="G519">
        <f t="shared" si="8"/>
        <v>2006</v>
      </c>
    </row>
    <row r="520" spans="1:7" ht="47" hidden="1" x14ac:dyDescent="0.35">
      <c r="A520" s="1">
        <v>19671</v>
      </c>
      <c r="B520" s="1" t="s">
        <v>0</v>
      </c>
      <c r="C520" s="1" t="s">
        <v>1</v>
      </c>
      <c r="D520" s="2">
        <v>38934</v>
      </c>
      <c r="E520" s="1" t="s">
        <v>488</v>
      </c>
      <c r="F520" s="1" t="s">
        <v>556</v>
      </c>
      <c r="G520">
        <f t="shared" si="8"/>
        <v>2006</v>
      </c>
    </row>
    <row r="521" spans="1:7" ht="47" hidden="1" x14ac:dyDescent="0.35">
      <c r="A521" s="1">
        <v>19711</v>
      </c>
      <c r="B521" s="1" t="s">
        <v>0</v>
      </c>
      <c r="C521" s="1" t="s">
        <v>1</v>
      </c>
      <c r="D521" s="2">
        <v>38946</v>
      </c>
      <c r="E521" s="1" t="s">
        <v>488</v>
      </c>
      <c r="F521" s="1" t="s">
        <v>557</v>
      </c>
      <c r="G521">
        <f t="shared" si="8"/>
        <v>2006</v>
      </c>
    </row>
    <row r="522" spans="1:7" ht="47" hidden="1" x14ac:dyDescent="0.35">
      <c r="A522" s="1">
        <v>19730</v>
      </c>
      <c r="B522" s="1" t="s">
        <v>0</v>
      </c>
      <c r="C522" s="1" t="s">
        <v>1</v>
      </c>
      <c r="D522" s="2">
        <v>38960</v>
      </c>
      <c r="E522" s="1" t="s">
        <v>488</v>
      </c>
      <c r="F522" s="1" t="s">
        <v>558</v>
      </c>
      <c r="G522">
        <f t="shared" si="8"/>
        <v>2006</v>
      </c>
    </row>
    <row r="523" spans="1:7" ht="47" hidden="1" x14ac:dyDescent="0.35">
      <c r="A523" s="1">
        <v>19755</v>
      </c>
      <c r="B523" s="1" t="s">
        <v>11</v>
      </c>
      <c r="C523" s="1" t="s">
        <v>1</v>
      </c>
      <c r="D523" s="2">
        <v>38967</v>
      </c>
      <c r="E523" s="1" t="s">
        <v>488</v>
      </c>
      <c r="F523" s="1" t="s">
        <v>559</v>
      </c>
      <c r="G523">
        <f t="shared" si="8"/>
        <v>2006</v>
      </c>
    </row>
    <row r="524" spans="1:7" ht="47" hidden="1" x14ac:dyDescent="0.35">
      <c r="A524" s="1">
        <v>19805</v>
      </c>
      <c r="B524" s="1" t="s">
        <v>0</v>
      </c>
      <c r="C524" s="1" t="s">
        <v>1</v>
      </c>
      <c r="D524" s="2">
        <v>38985</v>
      </c>
      <c r="E524" s="1" t="s">
        <v>488</v>
      </c>
      <c r="F524" s="1" t="s">
        <v>560</v>
      </c>
      <c r="G524">
        <f t="shared" si="8"/>
        <v>2006</v>
      </c>
    </row>
    <row r="525" spans="1:7" ht="47" hidden="1" x14ac:dyDescent="0.35">
      <c r="A525" s="1">
        <v>19823</v>
      </c>
      <c r="B525" s="1" t="s">
        <v>0</v>
      </c>
      <c r="C525" s="1" t="s">
        <v>1</v>
      </c>
      <c r="D525" s="2">
        <v>38987</v>
      </c>
      <c r="E525" s="1" t="s">
        <v>488</v>
      </c>
      <c r="F525" s="1" t="s">
        <v>561</v>
      </c>
      <c r="G525">
        <f t="shared" si="8"/>
        <v>2006</v>
      </c>
    </row>
    <row r="526" spans="1:7" ht="47" hidden="1" x14ac:dyDescent="0.35">
      <c r="A526" s="1">
        <v>19837</v>
      </c>
      <c r="B526" s="1" t="s">
        <v>0</v>
      </c>
      <c r="C526" s="1" t="s">
        <v>1</v>
      </c>
      <c r="D526" s="2">
        <v>38989</v>
      </c>
      <c r="E526" s="1" t="s">
        <v>488</v>
      </c>
      <c r="F526" s="1" t="s">
        <v>562</v>
      </c>
      <c r="G526">
        <f t="shared" si="8"/>
        <v>2006</v>
      </c>
    </row>
    <row r="527" spans="1:7" ht="47" hidden="1" x14ac:dyDescent="0.35">
      <c r="A527" s="1">
        <v>19851</v>
      </c>
      <c r="B527" s="1" t="s">
        <v>11</v>
      </c>
      <c r="C527" s="1" t="s">
        <v>1</v>
      </c>
      <c r="D527" s="2">
        <v>38996</v>
      </c>
      <c r="E527" s="1" t="s">
        <v>488</v>
      </c>
      <c r="F527" s="1" t="s">
        <v>563</v>
      </c>
      <c r="G527">
        <f t="shared" si="8"/>
        <v>2006</v>
      </c>
    </row>
    <row r="528" spans="1:7" ht="47" hidden="1" x14ac:dyDescent="0.35">
      <c r="A528" s="1">
        <v>19862</v>
      </c>
      <c r="B528" s="1" t="s">
        <v>0</v>
      </c>
      <c r="C528" s="1" t="s">
        <v>1</v>
      </c>
      <c r="D528" s="2">
        <v>38999</v>
      </c>
      <c r="E528" s="1" t="s">
        <v>488</v>
      </c>
      <c r="F528" s="1" t="s">
        <v>564</v>
      </c>
      <c r="G528">
        <f t="shared" si="8"/>
        <v>2006</v>
      </c>
    </row>
    <row r="529" spans="1:7" ht="47" hidden="1" x14ac:dyDescent="0.35">
      <c r="A529" s="1">
        <v>19908</v>
      </c>
      <c r="B529" s="1" t="s">
        <v>0</v>
      </c>
      <c r="C529" s="1" t="s">
        <v>1</v>
      </c>
      <c r="D529" s="2">
        <v>39016</v>
      </c>
      <c r="E529" s="1" t="s">
        <v>488</v>
      </c>
      <c r="F529" s="1" t="s">
        <v>565</v>
      </c>
      <c r="G529">
        <f t="shared" si="8"/>
        <v>2006</v>
      </c>
    </row>
    <row r="530" spans="1:7" ht="47" hidden="1" x14ac:dyDescent="0.35">
      <c r="A530" s="1">
        <v>19932</v>
      </c>
      <c r="B530" s="1" t="s">
        <v>0</v>
      </c>
      <c r="C530" s="1" t="s">
        <v>1</v>
      </c>
      <c r="D530" s="2">
        <v>39020</v>
      </c>
      <c r="E530" s="1" t="s">
        <v>488</v>
      </c>
      <c r="F530" s="1" t="s">
        <v>566</v>
      </c>
      <c r="G530">
        <f t="shared" si="8"/>
        <v>2006</v>
      </c>
    </row>
    <row r="531" spans="1:7" ht="47" hidden="1" x14ac:dyDescent="0.35">
      <c r="A531" s="1">
        <v>19959</v>
      </c>
      <c r="B531" s="1" t="s">
        <v>0</v>
      </c>
      <c r="C531" s="1" t="s">
        <v>1</v>
      </c>
      <c r="D531" s="2">
        <v>39028</v>
      </c>
      <c r="E531" s="1" t="s">
        <v>488</v>
      </c>
      <c r="F531" s="1" t="s">
        <v>567</v>
      </c>
      <c r="G531">
        <f t="shared" si="8"/>
        <v>2006</v>
      </c>
    </row>
    <row r="532" spans="1:7" ht="47" hidden="1" x14ac:dyDescent="0.35">
      <c r="A532" s="1">
        <v>19983</v>
      </c>
      <c r="B532" s="1" t="s">
        <v>11</v>
      </c>
      <c r="C532" s="1" t="s">
        <v>1</v>
      </c>
      <c r="D532" s="2">
        <v>39037</v>
      </c>
      <c r="E532" s="1" t="s">
        <v>488</v>
      </c>
      <c r="F532" s="1" t="s">
        <v>568</v>
      </c>
      <c r="G532">
        <f t="shared" si="8"/>
        <v>2006</v>
      </c>
    </row>
    <row r="533" spans="1:7" ht="47" hidden="1" x14ac:dyDescent="0.35">
      <c r="A533" s="1">
        <v>19998</v>
      </c>
      <c r="B533" s="1" t="s">
        <v>11</v>
      </c>
      <c r="C533" s="1" t="s">
        <v>1</v>
      </c>
      <c r="D533" s="2">
        <v>39038</v>
      </c>
      <c r="E533" s="1" t="s">
        <v>488</v>
      </c>
      <c r="F533" s="1" t="s">
        <v>569</v>
      </c>
      <c r="G533">
        <f t="shared" si="8"/>
        <v>2006</v>
      </c>
    </row>
    <row r="534" spans="1:7" ht="47" hidden="1" x14ac:dyDescent="0.35">
      <c r="A534" s="1">
        <v>20031</v>
      </c>
      <c r="B534" s="1" t="s">
        <v>0</v>
      </c>
      <c r="C534" s="1" t="s">
        <v>1</v>
      </c>
      <c r="D534" s="2">
        <v>39055</v>
      </c>
      <c r="E534" s="1" t="s">
        <v>488</v>
      </c>
      <c r="F534" s="1" t="s">
        <v>570</v>
      </c>
      <c r="G534">
        <f t="shared" si="8"/>
        <v>2006</v>
      </c>
    </row>
    <row r="535" spans="1:7" ht="47" hidden="1" x14ac:dyDescent="0.35">
      <c r="A535" s="1">
        <v>20113</v>
      </c>
      <c r="B535" s="1" t="s">
        <v>0</v>
      </c>
      <c r="C535" s="1" t="s">
        <v>1</v>
      </c>
      <c r="D535" s="2">
        <v>39081</v>
      </c>
      <c r="E535" s="1" t="s">
        <v>488</v>
      </c>
      <c r="F535" s="1" t="s">
        <v>571</v>
      </c>
      <c r="G535">
        <f t="shared" si="8"/>
        <v>2006</v>
      </c>
    </row>
    <row r="536" spans="1:7" ht="47" hidden="1" x14ac:dyDescent="0.35">
      <c r="A536" s="1">
        <v>20122</v>
      </c>
      <c r="B536" s="1" t="s">
        <v>0</v>
      </c>
      <c r="C536" s="1" t="s">
        <v>1</v>
      </c>
      <c r="D536" s="2">
        <v>39078</v>
      </c>
      <c r="E536" s="1" t="s">
        <v>488</v>
      </c>
      <c r="F536" s="1" t="s">
        <v>572</v>
      </c>
      <c r="G536">
        <f t="shared" si="8"/>
        <v>2006</v>
      </c>
    </row>
    <row r="537" spans="1:7" ht="47" hidden="1" x14ac:dyDescent="0.35">
      <c r="A537" s="1">
        <v>20128</v>
      </c>
      <c r="B537" s="1" t="s">
        <v>11</v>
      </c>
      <c r="C537" s="1" t="s">
        <v>1</v>
      </c>
      <c r="D537" s="2">
        <v>39081</v>
      </c>
      <c r="E537" s="1" t="s">
        <v>488</v>
      </c>
      <c r="F537" s="1" t="s">
        <v>573</v>
      </c>
      <c r="G537">
        <f t="shared" si="8"/>
        <v>2006</v>
      </c>
    </row>
    <row r="538" spans="1:7" ht="47" hidden="1" x14ac:dyDescent="0.35">
      <c r="A538" s="1">
        <v>20211</v>
      </c>
      <c r="B538" s="1" t="s">
        <v>0</v>
      </c>
      <c r="C538" s="1" t="s">
        <v>1</v>
      </c>
      <c r="D538" s="2">
        <v>39098</v>
      </c>
      <c r="E538" s="1" t="s">
        <v>488</v>
      </c>
      <c r="F538" s="1" t="s">
        <v>574</v>
      </c>
      <c r="G538">
        <f t="shared" si="8"/>
        <v>2007</v>
      </c>
    </row>
    <row r="539" spans="1:7" ht="47" hidden="1" x14ac:dyDescent="0.35">
      <c r="A539" s="1">
        <v>20300</v>
      </c>
      <c r="B539" s="1" t="s">
        <v>0</v>
      </c>
      <c r="C539" s="1" t="s">
        <v>1</v>
      </c>
      <c r="D539" s="2">
        <v>39135</v>
      </c>
      <c r="E539" s="1" t="s">
        <v>488</v>
      </c>
      <c r="F539" s="1" t="s">
        <v>575</v>
      </c>
      <c r="G539">
        <f t="shared" si="8"/>
        <v>2007</v>
      </c>
    </row>
    <row r="540" spans="1:7" ht="47" hidden="1" x14ac:dyDescent="0.35">
      <c r="A540" s="1">
        <v>20307</v>
      </c>
      <c r="B540" s="1" t="s">
        <v>0</v>
      </c>
      <c r="C540" s="1" t="s">
        <v>1</v>
      </c>
      <c r="D540" s="2">
        <v>39137</v>
      </c>
      <c r="E540" s="1" t="s">
        <v>488</v>
      </c>
      <c r="F540" s="1" t="s">
        <v>576</v>
      </c>
      <c r="G540">
        <f t="shared" si="8"/>
        <v>2007</v>
      </c>
    </row>
    <row r="541" spans="1:7" ht="47" hidden="1" x14ac:dyDescent="0.35">
      <c r="A541" s="1">
        <v>20316</v>
      </c>
      <c r="B541" s="1" t="s">
        <v>11</v>
      </c>
      <c r="C541" s="1" t="s">
        <v>1</v>
      </c>
      <c r="D541" s="2">
        <v>39132</v>
      </c>
      <c r="E541" s="1" t="s">
        <v>488</v>
      </c>
      <c r="F541" s="1" t="s">
        <v>577</v>
      </c>
      <c r="G541">
        <f t="shared" si="8"/>
        <v>2007</v>
      </c>
    </row>
    <row r="542" spans="1:7" ht="47" hidden="1" x14ac:dyDescent="0.35">
      <c r="A542" s="1">
        <v>20393</v>
      </c>
      <c r="B542" s="1" t="s">
        <v>0</v>
      </c>
      <c r="C542" s="1" t="s">
        <v>1</v>
      </c>
      <c r="D542" s="2">
        <v>39170</v>
      </c>
      <c r="E542" s="1" t="s">
        <v>488</v>
      </c>
      <c r="F542" s="1" t="s">
        <v>578</v>
      </c>
      <c r="G542">
        <f t="shared" si="8"/>
        <v>2007</v>
      </c>
    </row>
    <row r="543" spans="1:7" ht="47" hidden="1" x14ac:dyDescent="0.35">
      <c r="A543" s="1">
        <v>20629</v>
      </c>
      <c r="B543" s="1" t="s">
        <v>0</v>
      </c>
      <c r="C543" s="1" t="s">
        <v>1</v>
      </c>
      <c r="D543" s="2">
        <v>39255</v>
      </c>
      <c r="E543" s="1" t="s">
        <v>488</v>
      </c>
      <c r="F543" s="1" t="s">
        <v>579</v>
      </c>
      <c r="G543">
        <f t="shared" si="8"/>
        <v>2007</v>
      </c>
    </row>
    <row r="544" spans="1:7" ht="47" hidden="1" x14ac:dyDescent="0.35">
      <c r="A544" s="1">
        <v>20708</v>
      </c>
      <c r="B544" s="1" t="s">
        <v>0</v>
      </c>
      <c r="C544" s="1" t="s">
        <v>1</v>
      </c>
      <c r="D544" s="2">
        <v>39281</v>
      </c>
      <c r="E544" s="1" t="s">
        <v>488</v>
      </c>
      <c r="F544" s="1" t="s">
        <v>580</v>
      </c>
      <c r="G544">
        <f t="shared" si="8"/>
        <v>2007</v>
      </c>
    </row>
    <row r="545" spans="1:7" ht="47" hidden="1" x14ac:dyDescent="0.35">
      <c r="A545" s="1">
        <v>20766</v>
      </c>
      <c r="B545" s="1" t="s">
        <v>11</v>
      </c>
      <c r="C545" s="1" t="s">
        <v>1</v>
      </c>
      <c r="D545" s="2">
        <v>39294</v>
      </c>
      <c r="E545" s="1" t="s">
        <v>488</v>
      </c>
      <c r="F545" s="1" t="s">
        <v>581</v>
      </c>
      <c r="G545">
        <f t="shared" si="8"/>
        <v>2007</v>
      </c>
    </row>
    <row r="546" spans="1:7" ht="47" hidden="1" x14ac:dyDescent="0.35">
      <c r="A546" s="1">
        <v>20870</v>
      </c>
      <c r="B546" s="1" t="s">
        <v>0</v>
      </c>
      <c r="C546" s="1" t="s">
        <v>1</v>
      </c>
      <c r="D546" s="2">
        <v>39342</v>
      </c>
      <c r="E546" s="1" t="s">
        <v>488</v>
      </c>
      <c r="F546" s="1" t="s">
        <v>582</v>
      </c>
      <c r="G546">
        <f t="shared" si="8"/>
        <v>2007</v>
      </c>
    </row>
    <row r="547" spans="1:7" ht="47" hidden="1" x14ac:dyDescent="0.35">
      <c r="A547" s="1">
        <v>20890</v>
      </c>
      <c r="B547" s="1" t="s">
        <v>0</v>
      </c>
      <c r="C547" s="1" t="s">
        <v>1</v>
      </c>
      <c r="D547" s="2">
        <v>39349</v>
      </c>
      <c r="E547" s="1" t="s">
        <v>488</v>
      </c>
      <c r="F547" s="1" t="s">
        <v>583</v>
      </c>
      <c r="G547">
        <f t="shared" si="8"/>
        <v>2007</v>
      </c>
    </row>
    <row r="548" spans="1:7" ht="47" hidden="1" x14ac:dyDescent="0.35">
      <c r="A548" s="1">
        <v>20909</v>
      </c>
      <c r="B548" s="1" t="s">
        <v>0</v>
      </c>
      <c r="C548" s="1" t="s">
        <v>1</v>
      </c>
      <c r="D548" s="2">
        <v>39354</v>
      </c>
      <c r="E548" s="1" t="s">
        <v>488</v>
      </c>
      <c r="F548" s="1" t="s">
        <v>584</v>
      </c>
      <c r="G548">
        <f t="shared" si="8"/>
        <v>2007</v>
      </c>
    </row>
    <row r="549" spans="1:7" ht="47" hidden="1" x14ac:dyDescent="0.35">
      <c r="A549" s="1">
        <v>21012</v>
      </c>
      <c r="B549" s="1" t="s">
        <v>0</v>
      </c>
      <c r="C549" s="1" t="s">
        <v>1</v>
      </c>
      <c r="D549" s="2">
        <v>39384</v>
      </c>
      <c r="E549" s="1" t="s">
        <v>488</v>
      </c>
      <c r="F549" s="1" t="s">
        <v>585</v>
      </c>
      <c r="G549">
        <f t="shared" si="8"/>
        <v>2007</v>
      </c>
    </row>
    <row r="550" spans="1:7" ht="47" hidden="1" x14ac:dyDescent="0.35">
      <c r="A550" s="1">
        <v>21096</v>
      </c>
      <c r="B550" s="1" t="s">
        <v>0</v>
      </c>
      <c r="C550" s="1" t="s">
        <v>1</v>
      </c>
      <c r="D550" s="2">
        <v>39409</v>
      </c>
      <c r="E550" s="1" t="s">
        <v>488</v>
      </c>
      <c r="F550" s="1" t="s">
        <v>586</v>
      </c>
      <c r="G550">
        <f t="shared" si="8"/>
        <v>2007</v>
      </c>
    </row>
    <row r="551" spans="1:7" ht="47" hidden="1" x14ac:dyDescent="0.35">
      <c r="A551" s="1">
        <v>21121</v>
      </c>
      <c r="B551" s="1" t="s">
        <v>0</v>
      </c>
      <c r="C551" s="1" t="s">
        <v>1</v>
      </c>
      <c r="D551" s="2">
        <v>39422</v>
      </c>
      <c r="E551" s="1" t="s">
        <v>488</v>
      </c>
      <c r="F551" s="1" t="s">
        <v>587</v>
      </c>
      <c r="G551">
        <f t="shared" si="8"/>
        <v>2007</v>
      </c>
    </row>
    <row r="552" spans="1:7" ht="47" hidden="1" x14ac:dyDescent="0.35">
      <c r="A552" s="1">
        <v>21223</v>
      </c>
      <c r="B552" s="1" t="s">
        <v>0</v>
      </c>
      <c r="C552" s="1" t="s">
        <v>1</v>
      </c>
      <c r="D552" s="2">
        <v>39447</v>
      </c>
      <c r="E552" s="1" t="s">
        <v>488</v>
      </c>
      <c r="F552" s="1" t="s">
        <v>588</v>
      </c>
      <c r="G552">
        <f t="shared" si="8"/>
        <v>2007</v>
      </c>
    </row>
    <row r="553" spans="1:7" ht="47" hidden="1" x14ac:dyDescent="0.35">
      <c r="A553" s="1">
        <v>21329</v>
      </c>
      <c r="B553" s="1" t="s">
        <v>11</v>
      </c>
      <c r="C553" s="1" t="s">
        <v>1</v>
      </c>
      <c r="D553" s="2">
        <v>39478</v>
      </c>
      <c r="E553" s="1" t="s">
        <v>488</v>
      </c>
      <c r="F553" s="1" t="s">
        <v>589</v>
      </c>
      <c r="G553">
        <f t="shared" si="8"/>
        <v>2008</v>
      </c>
    </row>
    <row r="554" spans="1:7" ht="47" hidden="1" x14ac:dyDescent="0.35">
      <c r="A554" s="1">
        <v>21688</v>
      </c>
      <c r="B554" s="1" t="s">
        <v>0</v>
      </c>
      <c r="C554" s="1" t="s">
        <v>1</v>
      </c>
      <c r="D554" s="2">
        <v>39606</v>
      </c>
      <c r="E554" s="1" t="s">
        <v>488</v>
      </c>
      <c r="F554" s="1" t="s">
        <v>590</v>
      </c>
      <c r="G554">
        <f t="shared" si="8"/>
        <v>2008</v>
      </c>
    </row>
    <row r="555" spans="1:7" ht="47" hidden="1" x14ac:dyDescent="0.35">
      <c r="A555" s="1">
        <v>21767</v>
      </c>
      <c r="B555" s="1" t="s">
        <v>0</v>
      </c>
      <c r="C555" s="1" t="s">
        <v>1</v>
      </c>
      <c r="D555" s="2">
        <v>39626</v>
      </c>
      <c r="E555" s="1" t="s">
        <v>488</v>
      </c>
      <c r="F555" s="1" t="s">
        <v>591</v>
      </c>
      <c r="G555">
        <f t="shared" si="8"/>
        <v>2008</v>
      </c>
    </row>
    <row r="556" spans="1:7" ht="47" hidden="1" x14ac:dyDescent="0.35">
      <c r="A556" s="1">
        <v>21845</v>
      </c>
      <c r="B556" s="1" t="s">
        <v>11</v>
      </c>
      <c r="C556" s="1" t="s">
        <v>1</v>
      </c>
      <c r="D556" s="2">
        <v>39659</v>
      </c>
      <c r="E556" s="1" t="s">
        <v>488</v>
      </c>
      <c r="F556" s="1" t="s">
        <v>592</v>
      </c>
      <c r="G556">
        <f t="shared" si="8"/>
        <v>2008</v>
      </c>
    </row>
    <row r="557" spans="1:7" ht="47" hidden="1" x14ac:dyDescent="0.35">
      <c r="A557" s="1">
        <v>21934</v>
      </c>
      <c r="B557" s="1" t="s">
        <v>0</v>
      </c>
      <c r="C557" s="1" t="s">
        <v>1</v>
      </c>
      <c r="D557" s="2">
        <v>39693</v>
      </c>
      <c r="E557" s="1" t="s">
        <v>488</v>
      </c>
      <c r="F557" s="1" t="s">
        <v>593</v>
      </c>
      <c r="G557">
        <f t="shared" si="8"/>
        <v>2008</v>
      </c>
    </row>
    <row r="558" spans="1:7" ht="47" hidden="1" x14ac:dyDescent="0.35">
      <c r="A558" s="1">
        <v>22204</v>
      </c>
      <c r="B558" s="1" t="s">
        <v>0</v>
      </c>
      <c r="C558" s="1" t="s">
        <v>1</v>
      </c>
      <c r="D558" s="2">
        <v>39771</v>
      </c>
      <c r="E558" s="1" t="s">
        <v>488</v>
      </c>
      <c r="F558" s="1" t="s">
        <v>594</v>
      </c>
      <c r="G558">
        <f t="shared" si="8"/>
        <v>2008</v>
      </c>
    </row>
    <row r="559" spans="1:7" ht="47" hidden="1" x14ac:dyDescent="0.35">
      <c r="A559" s="1">
        <v>22265</v>
      </c>
      <c r="B559" s="1" t="s">
        <v>0</v>
      </c>
      <c r="C559" s="1" t="s">
        <v>1</v>
      </c>
      <c r="D559" s="2">
        <v>39788</v>
      </c>
      <c r="E559" s="1" t="s">
        <v>488</v>
      </c>
      <c r="F559" s="1" t="s">
        <v>595</v>
      </c>
      <c r="G559">
        <f t="shared" si="8"/>
        <v>2008</v>
      </c>
    </row>
    <row r="560" spans="1:7" ht="47" hidden="1" x14ac:dyDescent="0.35">
      <c r="A560" s="1">
        <v>22464</v>
      </c>
      <c r="B560" s="1" t="s">
        <v>0</v>
      </c>
      <c r="C560" s="1" t="s">
        <v>1</v>
      </c>
      <c r="D560" s="2">
        <v>39836</v>
      </c>
      <c r="E560" s="1" t="s">
        <v>488</v>
      </c>
      <c r="F560" s="1" t="s">
        <v>596</v>
      </c>
      <c r="G560">
        <f t="shared" si="8"/>
        <v>2009</v>
      </c>
    </row>
    <row r="561" spans="1:7" ht="47" hidden="1" x14ac:dyDescent="0.35">
      <c r="A561" s="1">
        <v>22473</v>
      </c>
      <c r="B561" s="1" t="s">
        <v>0</v>
      </c>
      <c r="C561" s="1" t="s">
        <v>1</v>
      </c>
      <c r="D561" s="2">
        <v>39842</v>
      </c>
      <c r="E561" s="1" t="s">
        <v>488</v>
      </c>
      <c r="F561" s="1" t="s">
        <v>597</v>
      </c>
      <c r="G561">
        <f t="shared" si="8"/>
        <v>2009</v>
      </c>
    </row>
    <row r="562" spans="1:7" ht="47" hidden="1" x14ac:dyDescent="0.35">
      <c r="A562" s="1">
        <v>22477</v>
      </c>
      <c r="B562" s="1" t="s">
        <v>0</v>
      </c>
      <c r="C562" s="1" t="s">
        <v>598</v>
      </c>
      <c r="D562" s="2">
        <v>39835</v>
      </c>
      <c r="E562" s="1" t="s">
        <v>488</v>
      </c>
      <c r="F562" s="1" t="s">
        <v>599</v>
      </c>
      <c r="G562">
        <f t="shared" si="8"/>
        <v>2009</v>
      </c>
    </row>
    <row r="563" spans="1:7" ht="47" hidden="1" x14ac:dyDescent="0.35">
      <c r="A563" s="1">
        <v>22589</v>
      </c>
      <c r="B563" s="1" t="s">
        <v>0</v>
      </c>
      <c r="C563" s="1" t="s">
        <v>1</v>
      </c>
      <c r="D563" s="2">
        <v>39871</v>
      </c>
      <c r="E563" s="1" t="s">
        <v>488</v>
      </c>
      <c r="F563" s="1" t="s">
        <v>600</v>
      </c>
      <c r="G563">
        <f t="shared" si="8"/>
        <v>2009</v>
      </c>
    </row>
    <row r="564" spans="1:7" ht="47" hidden="1" x14ac:dyDescent="0.35">
      <c r="A564" s="1">
        <v>22652</v>
      </c>
      <c r="B564" s="1" t="s">
        <v>0</v>
      </c>
      <c r="C564" s="1" t="s">
        <v>1</v>
      </c>
      <c r="D564" s="2">
        <v>39893</v>
      </c>
      <c r="E564" s="1" t="s">
        <v>488</v>
      </c>
      <c r="F564" s="1" t="s">
        <v>601</v>
      </c>
      <c r="G564">
        <f t="shared" si="8"/>
        <v>2009</v>
      </c>
    </row>
    <row r="565" spans="1:7" ht="47" hidden="1" x14ac:dyDescent="0.35">
      <c r="A565" s="1">
        <v>22754</v>
      </c>
      <c r="B565" s="1" t="s">
        <v>0</v>
      </c>
      <c r="C565" s="1" t="s">
        <v>1</v>
      </c>
      <c r="D565" s="2">
        <v>39933</v>
      </c>
      <c r="E565" s="1" t="s">
        <v>488</v>
      </c>
      <c r="F565" s="1" t="s">
        <v>602</v>
      </c>
      <c r="G565">
        <f t="shared" si="8"/>
        <v>2009</v>
      </c>
    </row>
    <row r="566" spans="1:7" ht="47" hidden="1" x14ac:dyDescent="0.35">
      <c r="A566" s="1">
        <v>22789</v>
      </c>
      <c r="B566" s="1" t="s">
        <v>0</v>
      </c>
      <c r="C566" s="1" t="s">
        <v>1</v>
      </c>
      <c r="D566" s="2">
        <v>39948</v>
      </c>
      <c r="E566" s="1" t="s">
        <v>488</v>
      </c>
      <c r="F566" s="1" t="s">
        <v>603</v>
      </c>
      <c r="G566">
        <f t="shared" si="8"/>
        <v>2009</v>
      </c>
    </row>
    <row r="567" spans="1:7" ht="47" hidden="1" x14ac:dyDescent="0.35">
      <c r="A567" s="1">
        <v>22830</v>
      </c>
      <c r="B567" s="1" t="s">
        <v>11</v>
      </c>
      <c r="C567" s="1" t="s">
        <v>1</v>
      </c>
      <c r="D567" s="2">
        <v>39960</v>
      </c>
      <c r="E567" s="1" t="s">
        <v>488</v>
      </c>
      <c r="F567" s="1" t="s">
        <v>604</v>
      </c>
      <c r="G567">
        <f t="shared" si="8"/>
        <v>2009</v>
      </c>
    </row>
    <row r="568" spans="1:7" ht="47" hidden="1" x14ac:dyDescent="0.35">
      <c r="A568" s="1">
        <v>22831</v>
      </c>
      <c r="B568" s="1" t="s">
        <v>11</v>
      </c>
      <c r="C568" s="1" t="s">
        <v>598</v>
      </c>
      <c r="D568" s="2">
        <v>39962</v>
      </c>
      <c r="E568" s="1" t="s">
        <v>488</v>
      </c>
      <c r="F568" s="1" t="s">
        <v>605</v>
      </c>
      <c r="G568">
        <f t="shared" si="8"/>
        <v>2009</v>
      </c>
    </row>
    <row r="569" spans="1:7" ht="47" hidden="1" x14ac:dyDescent="0.35">
      <c r="A569" s="1">
        <v>22832</v>
      </c>
      <c r="B569" s="1" t="s">
        <v>0</v>
      </c>
      <c r="C569" s="1" t="s">
        <v>1</v>
      </c>
      <c r="D569" s="2">
        <v>39963</v>
      </c>
      <c r="E569" s="1" t="s">
        <v>488</v>
      </c>
      <c r="F569" s="1" t="s">
        <v>606</v>
      </c>
      <c r="G569">
        <f t="shared" si="8"/>
        <v>2009</v>
      </c>
    </row>
    <row r="570" spans="1:7" ht="47" hidden="1" x14ac:dyDescent="0.35">
      <c r="A570" s="1">
        <v>22865</v>
      </c>
      <c r="B570" s="1" t="s">
        <v>0</v>
      </c>
      <c r="C570" s="1" t="s">
        <v>1</v>
      </c>
      <c r="D570" s="2">
        <v>39976</v>
      </c>
      <c r="E570" s="1" t="s">
        <v>488</v>
      </c>
      <c r="F570" s="1" t="s">
        <v>607</v>
      </c>
      <c r="G570">
        <f t="shared" si="8"/>
        <v>2009</v>
      </c>
    </row>
    <row r="571" spans="1:7" ht="47" hidden="1" x14ac:dyDescent="0.35">
      <c r="A571" s="1">
        <v>22970</v>
      </c>
      <c r="B571" s="1" t="s">
        <v>0</v>
      </c>
      <c r="C571" s="1" t="s">
        <v>1</v>
      </c>
      <c r="D571" s="2">
        <v>40012</v>
      </c>
      <c r="E571" s="1" t="s">
        <v>488</v>
      </c>
      <c r="F571" s="1" t="s">
        <v>608</v>
      </c>
      <c r="G571">
        <f t="shared" si="8"/>
        <v>2009</v>
      </c>
    </row>
    <row r="572" spans="1:7" ht="47" hidden="1" x14ac:dyDescent="0.35">
      <c r="A572" s="1">
        <v>23068</v>
      </c>
      <c r="B572" s="1" t="s">
        <v>0</v>
      </c>
      <c r="C572" s="1" t="s">
        <v>1</v>
      </c>
      <c r="D572" s="2">
        <v>40049</v>
      </c>
      <c r="E572" s="1" t="s">
        <v>488</v>
      </c>
      <c r="F572" s="1" t="s">
        <v>609</v>
      </c>
      <c r="G572">
        <f t="shared" si="8"/>
        <v>2009</v>
      </c>
    </row>
    <row r="573" spans="1:7" ht="47" hidden="1" x14ac:dyDescent="0.35">
      <c r="A573" s="1">
        <v>23084</v>
      </c>
      <c r="B573" s="1" t="s">
        <v>0</v>
      </c>
      <c r="C573" s="1" t="s">
        <v>1</v>
      </c>
      <c r="D573" s="2">
        <v>40056</v>
      </c>
      <c r="E573" s="1" t="s">
        <v>488</v>
      </c>
      <c r="F573" s="1" t="s">
        <v>610</v>
      </c>
      <c r="G573">
        <f t="shared" si="8"/>
        <v>2009</v>
      </c>
    </row>
    <row r="574" spans="1:7" ht="47" hidden="1" x14ac:dyDescent="0.35">
      <c r="A574" s="1">
        <v>23174</v>
      </c>
      <c r="B574" s="1" t="s">
        <v>0</v>
      </c>
      <c r="C574" s="1" t="s">
        <v>1</v>
      </c>
      <c r="D574" s="2">
        <v>40095</v>
      </c>
      <c r="E574" s="1" t="s">
        <v>488</v>
      </c>
      <c r="F574" s="1" t="s">
        <v>611</v>
      </c>
      <c r="G574">
        <f t="shared" si="8"/>
        <v>2009</v>
      </c>
    </row>
    <row r="575" spans="1:7" ht="47" hidden="1" x14ac:dyDescent="0.35">
      <c r="A575" s="1">
        <v>23436</v>
      </c>
      <c r="B575" s="1" t="s">
        <v>0</v>
      </c>
      <c r="C575" s="1" t="s">
        <v>1</v>
      </c>
      <c r="D575" s="2">
        <v>40178</v>
      </c>
      <c r="E575" s="1" t="s">
        <v>488</v>
      </c>
      <c r="F575" s="1" t="s">
        <v>612</v>
      </c>
      <c r="G575">
        <f t="shared" si="8"/>
        <v>2009</v>
      </c>
    </row>
    <row r="576" spans="1:7" ht="47" hidden="1" x14ac:dyDescent="0.35">
      <c r="A576" s="1">
        <v>23525</v>
      </c>
      <c r="B576" s="1" t="s">
        <v>0</v>
      </c>
      <c r="C576" s="1" t="s">
        <v>1</v>
      </c>
      <c r="D576" s="2">
        <v>40212</v>
      </c>
      <c r="E576" s="1" t="s">
        <v>488</v>
      </c>
      <c r="F576" s="1" t="s">
        <v>613</v>
      </c>
      <c r="G576">
        <f t="shared" si="8"/>
        <v>2010</v>
      </c>
    </row>
    <row r="577" spans="1:7" ht="47" hidden="1" x14ac:dyDescent="0.35">
      <c r="A577" s="1">
        <v>23601</v>
      </c>
      <c r="B577" s="1" t="s">
        <v>0</v>
      </c>
      <c r="C577" s="1" t="s">
        <v>1</v>
      </c>
      <c r="D577" s="2">
        <v>40235</v>
      </c>
      <c r="E577" s="1" t="s">
        <v>488</v>
      </c>
      <c r="F577" s="1" t="s">
        <v>614</v>
      </c>
      <c r="G577">
        <f t="shared" si="8"/>
        <v>2010</v>
      </c>
    </row>
    <row r="578" spans="1:7" ht="47" hidden="1" x14ac:dyDescent="0.35">
      <c r="A578" s="1">
        <v>23657</v>
      </c>
      <c r="B578" s="1" t="s">
        <v>11</v>
      </c>
      <c r="C578" s="1" t="s">
        <v>1</v>
      </c>
      <c r="D578" s="2">
        <v>40276</v>
      </c>
      <c r="E578" s="1" t="s">
        <v>488</v>
      </c>
      <c r="F578" s="1" t="s">
        <v>615</v>
      </c>
      <c r="G578">
        <f t="shared" si="8"/>
        <v>2010</v>
      </c>
    </row>
    <row r="579" spans="1:7" ht="47" hidden="1" x14ac:dyDescent="0.35">
      <c r="A579" s="1">
        <v>23814</v>
      </c>
      <c r="B579" s="1" t="s">
        <v>0</v>
      </c>
      <c r="C579" s="1" t="s">
        <v>1</v>
      </c>
      <c r="D579" s="2">
        <v>40318</v>
      </c>
      <c r="E579" s="1" t="s">
        <v>488</v>
      </c>
      <c r="F579" s="1" t="s">
        <v>616</v>
      </c>
      <c r="G579">
        <f t="shared" ref="G579:G642" si="9">YEAR(D579)</f>
        <v>2010</v>
      </c>
    </row>
    <row r="580" spans="1:7" ht="47" hidden="1" x14ac:dyDescent="0.35">
      <c r="A580" s="1">
        <v>23898</v>
      </c>
      <c r="B580" s="1" t="s">
        <v>0</v>
      </c>
      <c r="C580" s="1" t="s">
        <v>1</v>
      </c>
      <c r="D580" s="2">
        <v>40358</v>
      </c>
      <c r="E580" s="1" t="s">
        <v>488</v>
      </c>
      <c r="F580" s="1" t="s">
        <v>617</v>
      </c>
      <c r="G580">
        <f t="shared" si="9"/>
        <v>2010</v>
      </c>
    </row>
    <row r="581" spans="1:7" ht="47" hidden="1" x14ac:dyDescent="0.35">
      <c r="A581" s="1">
        <v>24086</v>
      </c>
      <c r="B581" s="1" t="s">
        <v>0</v>
      </c>
      <c r="C581" s="1" t="s">
        <v>1</v>
      </c>
      <c r="D581" s="2">
        <v>40421</v>
      </c>
      <c r="E581" s="1" t="s">
        <v>488</v>
      </c>
      <c r="F581" s="1" t="s">
        <v>618</v>
      </c>
      <c r="G581">
        <f t="shared" si="9"/>
        <v>2010</v>
      </c>
    </row>
    <row r="582" spans="1:7" ht="47" hidden="1" x14ac:dyDescent="0.35">
      <c r="A582" s="1">
        <v>24116</v>
      </c>
      <c r="B582" s="1" t="s">
        <v>0</v>
      </c>
      <c r="C582" s="1" t="s">
        <v>1</v>
      </c>
      <c r="D582" s="2">
        <v>40448</v>
      </c>
      <c r="E582" s="1" t="s">
        <v>488</v>
      </c>
      <c r="F582" s="1" t="s">
        <v>120</v>
      </c>
      <c r="G582">
        <f t="shared" si="9"/>
        <v>2010</v>
      </c>
    </row>
    <row r="583" spans="1:7" ht="47" hidden="1" x14ac:dyDescent="0.35">
      <c r="A583" s="1">
        <v>24188</v>
      </c>
      <c r="B583" s="1" t="s">
        <v>0</v>
      </c>
      <c r="C583" s="1" t="s">
        <v>1</v>
      </c>
      <c r="D583" s="2">
        <v>40448</v>
      </c>
      <c r="E583" s="1" t="s">
        <v>488</v>
      </c>
      <c r="F583" s="1" t="s">
        <v>619</v>
      </c>
      <c r="G583">
        <f t="shared" si="9"/>
        <v>2010</v>
      </c>
    </row>
    <row r="584" spans="1:7" ht="47" hidden="1" x14ac:dyDescent="0.35">
      <c r="A584" s="1">
        <v>24285</v>
      </c>
      <c r="B584" s="1" t="s">
        <v>0</v>
      </c>
      <c r="C584" s="1" t="s">
        <v>1</v>
      </c>
      <c r="D584" s="2">
        <v>40480</v>
      </c>
      <c r="E584" s="1" t="s">
        <v>488</v>
      </c>
      <c r="F584" s="1" t="s">
        <v>620</v>
      </c>
      <c r="G584">
        <f t="shared" si="9"/>
        <v>2010</v>
      </c>
    </row>
    <row r="585" spans="1:7" ht="47" hidden="1" x14ac:dyDescent="0.35">
      <c r="A585" s="1">
        <v>24296</v>
      </c>
      <c r="B585" s="1" t="s">
        <v>11</v>
      </c>
      <c r="C585" s="1" t="s">
        <v>1</v>
      </c>
      <c r="D585" s="2">
        <v>40486</v>
      </c>
      <c r="E585" s="1" t="s">
        <v>488</v>
      </c>
      <c r="F585" s="1" t="s">
        <v>621</v>
      </c>
      <c r="G585">
        <f t="shared" si="9"/>
        <v>2010</v>
      </c>
    </row>
    <row r="586" spans="1:7" ht="47" hidden="1" x14ac:dyDescent="0.35">
      <c r="A586" s="1">
        <v>24371</v>
      </c>
      <c r="B586" s="1" t="s">
        <v>0</v>
      </c>
      <c r="C586" s="1" t="s">
        <v>1</v>
      </c>
      <c r="D586" s="2">
        <v>40507</v>
      </c>
      <c r="E586" s="1" t="s">
        <v>488</v>
      </c>
      <c r="F586" s="1" t="s">
        <v>622</v>
      </c>
      <c r="G586">
        <f t="shared" si="9"/>
        <v>2010</v>
      </c>
    </row>
    <row r="587" spans="1:7" ht="47" hidden="1" x14ac:dyDescent="0.35">
      <c r="A587" s="1">
        <v>24520</v>
      </c>
      <c r="B587" s="1" t="s">
        <v>0</v>
      </c>
      <c r="C587" s="1" t="s">
        <v>1</v>
      </c>
      <c r="D587" s="2">
        <v>40560</v>
      </c>
      <c r="E587" s="1" t="s">
        <v>488</v>
      </c>
      <c r="F587" s="1" t="s">
        <v>623</v>
      </c>
      <c r="G587">
        <f t="shared" si="9"/>
        <v>2011</v>
      </c>
    </row>
    <row r="588" spans="1:7" ht="47" hidden="1" x14ac:dyDescent="0.35">
      <c r="A588" s="1">
        <v>24544</v>
      </c>
      <c r="B588" s="1" t="s">
        <v>0</v>
      </c>
      <c r="C588" s="1" t="s">
        <v>1</v>
      </c>
      <c r="D588" s="2">
        <v>40604</v>
      </c>
      <c r="E588" s="1" t="s">
        <v>488</v>
      </c>
      <c r="F588" s="1" t="s">
        <v>291</v>
      </c>
      <c r="G588">
        <f t="shared" si="9"/>
        <v>2011</v>
      </c>
    </row>
    <row r="589" spans="1:7" ht="47" hidden="1" x14ac:dyDescent="0.35">
      <c r="A589" s="1">
        <v>24997</v>
      </c>
      <c r="B589" s="1" t="s">
        <v>0</v>
      </c>
      <c r="C589" s="1" t="s">
        <v>1</v>
      </c>
      <c r="D589" s="2">
        <v>40701</v>
      </c>
      <c r="E589" s="1" t="s">
        <v>488</v>
      </c>
      <c r="F589" s="1" t="s">
        <v>624</v>
      </c>
      <c r="G589">
        <f t="shared" si="9"/>
        <v>2011</v>
      </c>
    </row>
    <row r="590" spans="1:7" ht="47" hidden="1" x14ac:dyDescent="0.35">
      <c r="A590" s="1">
        <v>25424</v>
      </c>
      <c r="B590" s="1" t="s">
        <v>0</v>
      </c>
      <c r="C590" s="1" t="s">
        <v>1</v>
      </c>
      <c r="D590" s="2">
        <v>40850</v>
      </c>
      <c r="E590" s="1" t="s">
        <v>488</v>
      </c>
      <c r="F590" s="1" t="s">
        <v>625</v>
      </c>
      <c r="G590">
        <f t="shared" si="9"/>
        <v>2011</v>
      </c>
    </row>
    <row r="591" spans="1:7" ht="47" hidden="1" x14ac:dyDescent="0.35">
      <c r="A591" s="1">
        <v>25517</v>
      </c>
      <c r="B591" s="1" t="s">
        <v>0</v>
      </c>
      <c r="C591" s="1" t="s">
        <v>1</v>
      </c>
      <c r="D591" s="2">
        <v>40883</v>
      </c>
      <c r="E591" s="1" t="s">
        <v>488</v>
      </c>
      <c r="F591" s="1" t="s">
        <v>626</v>
      </c>
      <c r="G591">
        <f t="shared" si="9"/>
        <v>2011</v>
      </c>
    </row>
    <row r="592" spans="1:7" ht="47" hidden="1" x14ac:dyDescent="0.35">
      <c r="A592" s="1">
        <v>25650</v>
      </c>
      <c r="B592" s="1" t="s">
        <v>0</v>
      </c>
      <c r="C592" s="1" t="s">
        <v>1</v>
      </c>
      <c r="D592" s="2">
        <v>40918</v>
      </c>
      <c r="E592" s="1" t="s">
        <v>488</v>
      </c>
      <c r="F592" s="1" t="s">
        <v>627</v>
      </c>
      <c r="G592">
        <f t="shared" si="9"/>
        <v>2012</v>
      </c>
    </row>
    <row r="593" spans="1:7" ht="47" hidden="1" x14ac:dyDescent="0.35">
      <c r="A593" s="1">
        <v>25694</v>
      </c>
      <c r="B593" s="1" t="s">
        <v>0</v>
      </c>
      <c r="C593" s="1" t="s">
        <v>1</v>
      </c>
      <c r="D593" s="2">
        <v>40926</v>
      </c>
      <c r="E593" s="1" t="s">
        <v>488</v>
      </c>
      <c r="F593" s="1" t="s">
        <v>628</v>
      </c>
      <c r="G593">
        <f t="shared" si="9"/>
        <v>2012</v>
      </c>
    </row>
    <row r="594" spans="1:7" ht="47" hidden="1" x14ac:dyDescent="0.35">
      <c r="A594" s="1">
        <v>25810</v>
      </c>
      <c r="B594" s="1" t="s">
        <v>0</v>
      </c>
      <c r="C594" s="1" t="s">
        <v>1</v>
      </c>
      <c r="D594" s="2">
        <v>40982</v>
      </c>
      <c r="E594" s="1" t="s">
        <v>488</v>
      </c>
      <c r="F594" s="1" t="s">
        <v>629</v>
      </c>
      <c r="G594">
        <f t="shared" si="9"/>
        <v>2012</v>
      </c>
    </row>
    <row r="595" spans="1:7" ht="47" hidden="1" x14ac:dyDescent="0.35">
      <c r="A595" s="1">
        <v>25901</v>
      </c>
      <c r="B595" s="1" t="s">
        <v>11</v>
      </c>
      <c r="C595" s="1" t="s">
        <v>1</v>
      </c>
      <c r="D595" s="2">
        <v>41001</v>
      </c>
      <c r="E595" s="1" t="s">
        <v>488</v>
      </c>
      <c r="F595" s="1" t="s">
        <v>630</v>
      </c>
      <c r="G595">
        <f t="shared" si="9"/>
        <v>2012</v>
      </c>
    </row>
    <row r="596" spans="1:7" ht="47" hidden="1" x14ac:dyDescent="0.35">
      <c r="A596" s="1">
        <v>25976</v>
      </c>
      <c r="B596" s="1" t="s">
        <v>0</v>
      </c>
      <c r="C596" s="1" t="s">
        <v>1</v>
      </c>
      <c r="D596" s="2">
        <v>41022</v>
      </c>
      <c r="E596" s="1" t="s">
        <v>488</v>
      </c>
      <c r="F596" s="1" t="s">
        <v>631</v>
      </c>
      <c r="G596">
        <f t="shared" si="9"/>
        <v>2012</v>
      </c>
    </row>
    <row r="597" spans="1:7" ht="47" hidden="1" x14ac:dyDescent="0.35">
      <c r="A597" s="1">
        <v>26035</v>
      </c>
      <c r="B597" s="1" t="s">
        <v>0</v>
      </c>
      <c r="C597" s="1" t="s">
        <v>1</v>
      </c>
      <c r="D597" s="2">
        <v>41061</v>
      </c>
      <c r="E597" s="1" t="s">
        <v>488</v>
      </c>
      <c r="F597" s="1" t="s">
        <v>412</v>
      </c>
      <c r="G597">
        <f t="shared" si="9"/>
        <v>2012</v>
      </c>
    </row>
    <row r="598" spans="1:7" ht="47" hidden="1" x14ac:dyDescent="0.35">
      <c r="A598" s="1">
        <v>26102</v>
      </c>
      <c r="B598" s="1" t="s">
        <v>0</v>
      </c>
      <c r="C598" s="1" t="s">
        <v>1</v>
      </c>
      <c r="D598" s="2">
        <v>41159</v>
      </c>
      <c r="E598" s="1" t="s">
        <v>488</v>
      </c>
      <c r="F598" s="1" t="s">
        <v>632</v>
      </c>
      <c r="G598">
        <f t="shared" si="9"/>
        <v>2012</v>
      </c>
    </row>
    <row r="599" spans="1:7" ht="47" hidden="1" x14ac:dyDescent="0.35">
      <c r="A599" s="1">
        <v>26239</v>
      </c>
      <c r="B599" s="1" t="s">
        <v>0</v>
      </c>
      <c r="C599" s="1" t="s">
        <v>1</v>
      </c>
      <c r="D599" s="2">
        <v>41122</v>
      </c>
      <c r="E599" s="1" t="s">
        <v>488</v>
      </c>
      <c r="F599" s="1" t="s">
        <v>633</v>
      </c>
      <c r="G599">
        <f t="shared" si="9"/>
        <v>2012</v>
      </c>
    </row>
    <row r="600" spans="1:7" ht="47" hidden="1" x14ac:dyDescent="0.35">
      <c r="A600" s="1">
        <v>26313</v>
      </c>
      <c r="B600" s="1" t="s">
        <v>0</v>
      </c>
      <c r="C600" s="1" t="s">
        <v>1</v>
      </c>
      <c r="D600" s="2">
        <v>41151</v>
      </c>
      <c r="E600" s="1" t="s">
        <v>488</v>
      </c>
      <c r="F600" s="1" t="s">
        <v>634</v>
      </c>
      <c r="G600">
        <f t="shared" si="9"/>
        <v>2012</v>
      </c>
    </row>
    <row r="601" spans="1:7" ht="47" hidden="1" x14ac:dyDescent="0.35">
      <c r="A601" s="1">
        <v>26314</v>
      </c>
      <c r="B601" s="1" t="s">
        <v>0</v>
      </c>
      <c r="C601" s="1" t="s">
        <v>1</v>
      </c>
      <c r="D601" s="2">
        <v>41145</v>
      </c>
      <c r="E601" s="1" t="s">
        <v>488</v>
      </c>
      <c r="F601" s="1" t="s">
        <v>635</v>
      </c>
      <c r="G601">
        <f t="shared" si="9"/>
        <v>2012</v>
      </c>
    </row>
    <row r="602" spans="1:7" ht="47" hidden="1" x14ac:dyDescent="0.35">
      <c r="A602" s="1">
        <v>26369</v>
      </c>
      <c r="B602" s="1" t="s">
        <v>0</v>
      </c>
      <c r="C602" s="1" t="s">
        <v>1</v>
      </c>
      <c r="D602" s="2">
        <v>41162</v>
      </c>
      <c r="E602" s="1" t="s">
        <v>488</v>
      </c>
      <c r="F602" s="1" t="s">
        <v>636</v>
      </c>
      <c r="G602">
        <f t="shared" si="9"/>
        <v>2012</v>
      </c>
    </row>
    <row r="603" spans="1:7" ht="47" hidden="1" x14ac:dyDescent="0.35">
      <c r="A603" s="1">
        <v>26387</v>
      </c>
      <c r="B603" s="1" t="s">
        <v>0</v>
      </c>
      <c r="C603" s="1" t="s">
        <v>1</v>
      </c>
      <c r="D603" s="2">
        <v>41166</v>
      </c>
      <c r="E603" s="1" t="s">
        <v>488</v>
      </c>
      <c r="F603" s="1" t="s">
        <v>637</v>
      </c>
      <c r="G603">
        <f t="shared" si="9"/>
        <v>2012</v>
      </c>
    </row>
    <row r="604" spans="1:7" ht="47" hidden="1" x14ac:dyDescent="0.35">
      <c r="A604" s="1">
        <v>26452</v>
      </c>
      <c r="B604" s="1" t="s">
        <v>0</v>
      </c>
      <c r="C604" s="1" t="s">
        <v>1</v>
      </c>
      <c r="D604" s="2">
        <v>41179</v>
      </c>
      <c r="E604" s="1" t="s">
        <v>488</v>
      </c>
      <c r="F604" s="1" t="s">
        <v>638</v>
      </c>
      <c r="G604">
        <f t="shared" si="9"/>
        <v>2012</v>
      </c>
    </row>
    <row r="605" spans="1:7" ht="47" hidden="1" x14ac:dyDescent="0.35">
      <c r="A605" s="1">
        <v>26865</v>
      </c>
      <c r="B605" s="1" t="s">
        <v>0</v>
      </c>
      <c r="C605" s="1" t="s">
        <v>1</v>
      </c>
      <c r="D605" s="2">
        <v>41319</v>
      </c>
      <c r="E605" s="1" t="s">
        <v>488</v>
      </c>
      <c r="F605" s="1" t="s">
        <v>639</v>
      </c>
      <c r="G605">
        <f t="shared" si="9"/>
        <v>2013</v>
      </c>
    </row>
    <row r="606" spans="1:7" ht="47" hidden="1" x14ac:dyDescent="0.35">
      <c r="A606" s="1">
        <v>26951</v>
      </c>
      <c r="B606" s="1" t="s">
        <v>0</v>
      </c>
      <c r="C606" s="1" t="s">
        <v>1</v>
      </c>
      <c r="D606" s="2">
        <v>41363</v>
      </c>
      <c r="E606" s="1" t="s">
        <v>488</v>
      </c>
      <c r="F606" s="1" t="s">
        <v>640</v>
      </c>
      <c r="G606">
        <f t="shared" si="9"/>
        <v>2013</v>
      </c>
    </row>
    <row r="607" spans="1:7" ht="47" hidden="1" x14ac:dyDescent="0.35">
      <c r="A607" s="1">
        <v>27021</v>
      </c>
      <c r="B607" s="1" t="s">
        <v>0</v>
      </c>
      <c r="C607" s="1" t="s">
        <v>1</v>
      </c>
      <c r="D607" s="2">
        <v>41373</v>
      </c>
      <c r="E607" s="1" t="s">
        <v>488</v>
      </c>
      <c r="F607" s="1" t="s">
        <v>641</v>
      </c>
      <c r="G607">
        <f t="shared" si="9"/>
        <v>2013</v>
      </c>
    </row>
    <row r="608" spans="1:7" ht="47" hidden="1" x14ac:dyDescent="0.35">
      <c r="A608" s="1">
        <v>27106</v>
      </c>
      <c r="B608" s="1" t="s">
        <v>0</v>
      </c>
      <c r="C608" s="1" t="s">
        <v>1</v>
      </c>
      <c r="D608" s="2">
        <v>41401</v>
      </c>
      <c r="E608" s="1" t="s">
        <v>488</v>
      </c>
      <c r="F608" s="1" t="s">
        <v>642</v>
      </c>
      <c r="G608">
        <f t="shared" si="9"/>
        <v>2013</v>
      </c>
    </row>
    <row r="609" spans="1:7" ht="47" hidden="1" x14ac:dyDescent="0.35">
      <c r="A609" s="1">
        <v>27111</v>
      </c>
      <c r="B609" s="1" t="s">
        <v>0</v>
      </c>
      <c r="C609" s="1" t="s">
        <v>1</v>
      </c>
      <c r="D609" s="2">
        <v>41403</v>
      </c>
      <c r="E609" s="1" t="s">
        <v>488</v>
      </c>
      <c r="F609" s="1" t="s">
        <v>643</v>
      </c>
      <c r="G609">
        <f t="shared" si="9"/>
        <v>2013</v>
      </c>
    </row>
    <row r="610" spans="1:7" ht="47" hidden="1" x14ac:dyDescent="0.35">
      <c r="A610" s="1">
        <v>27168</v>
      </c>
      <c r="B610" s="1" t="s">
        <v>0</v>
      </c>
      <c r="C610" s="1" t="s">
        <v>1</v>
      </c>
      <c r="D610" s="2">
        <v>41436</v>
      </c>
      <c r="E610" s="1" t="s">
        <v>488</v>
      </c>
      <c r="F610" s="1" t="s">
        <v>644</v>
      </c>
      <c r="G610">
        <f t="shared" si="9"/>
        <v>2013</v>
      </c>
    </row>
    <row r="611" spans="1:7" ht="47" hidden="1" x14ac:dyDescent="0.35">
      <c r="A611" s="1">
        <v>27234</v>
      </c>
      <c r="B611" s="1" t="s">
        <v>0</v>
      </c>
      <c r="C611" s="1" t="s">
        <v>1</v>
      </c>
      <c r="D611" s="2">
        <v>41464</v>
      </c>
      <c r="E611" s="1" t="s">
        <v>488</v>
      </c>
      <c r="F611" s="1" t="s">
        <v>645</v>
      </c>
      <c r="G611">
        <f t="shared" si="9"/>
        <v>2013</v>
      </c>
    </row>
    <row r="612" spans="1:7" ht="47" hidden="1" x14ac:dyDescent="0.35">
      <c r="A612" s="1">
        <v>27302</v>
      </c>
      <c r="B612" s="1" t="s">
        <v>0</v>
      </c>
      <c r="C612" s="1" t="s">
        <v>1</v>
      </c>
      <c r="D612" s="2">
        <v>41484</v>
      </c>
      <c r="E612" s="1" t="s">
        <v>488</v>
      </c>
      <c r="F612" s="1" t="s">
        <v>646</v>
      </c>
      <c r="G612">
        <f t="shared" si="9"/>
        <v>2013</v>
      </c>
    </row>
    <row r="613" spans="1:7" ht="47" hidden="1" x14ac:dyDescent="0.35">
      <c r="A613" s="1">
        <v>27364</v>
      </c>
      <c r="B613" s="1" t="s">
        <v>0</v>
      </c>
      <c r="C613" s="1" t="s">
        <v>1</v>
      </c>
      <c r="D613" s="2">
        <v>41508</v>
      </c>
      <c r="E613" s="1" t="s">
        <v>488</v>
      </c>
      <c r="F613" s="1" t="s">
        <v>200</v>
      </c>
      <c r="G613">
        <f t="shared" si="9"/>
        <v>2013</v>
      </c>
    </row>
    <row r="614" spans="1:7" ht="47" hidden="1" x14ac:dyDescent="0.35">
      <c r="A614" s="1">
        <v>27401</v>
      </c>
      <c r="B614" s="1" t="s">
        <v>0</v>
      </c>
      <c r="C614" s="1" t="s">
        <v>1</v>
      </c>
      <c r="D614" s="2">
        <v>41517</v>
      </c>
      <c r="E614" s="1" t="s">
        <v>488</v>
      </c>
      <c r="F614" s="1" t="s">
        <v>647</v>
      </c>
      <c r="G614">
        <f t="shared" si="9"/>
        <v>2013</v>
      </c>
    </row>
    <row r="615" spans="1:7" ht="47" hidden="1" x14ac:dyDescent="0.35">
      <c r="A615" s="1">
        <v>27501</v>
      </c>
      <c r="B615" s="1" t="s">
        <v>0</v>
      </c>
      <c r="C615" s="1" t="s">
        <v>1</v>
      </c>
      <c r="D615" s="2">
        <v>41536</v>
      </c>
      <c r="E615" s="1" t="s">
        <v>488</v>
      </c>
      <c r="F615" s="1" t="s">
        <v>150</v>
      </c>
      <c r="G615">
        <f t="shared" si="9"/>
        <v>2013</v>
      </c>
    </row>
    <row r="616" spans="1:7" ht="47" hidden="1" x14ac:dyDescent="0.35">
      <c r="A616" s="1">
        <v>27502</v>
      </c>
      <c r="B616" s="1" t="s">
        <v>0</v>
      </c>
      <c r="C616" s="1" t="s">
        <v>1</v>
      </c>
      <c r="D616" s="2">
        <v>41536</v>
      </c>
      <c r="E616" s="1" t="s">
        <v>488</v>
      </c>
      <c r="F616" s="1" t="s">
        <v>648</v>
      </c>
      <c r="G616">
        <f t="shared" si="9"/>
        <v>2013</v>
      </c>
    </row>
    <row r="617" spans="1:7" ht="47" hidden="1" x14ac:dyDescent="0.35">
      <c r="A617" s="1">
        <v>27550</v>
      </c>
      <c r="B617" s="1" t="s">
        <v>0</v>
      </c>
      <c r="C617" s="1" t="s">
        <v>1</v>
      </c>
      <c r="D617" s="2">
        <v>41547</v>
      </c>
      <c r="E617" s="1" t="s">
        <v>488</v>
      </c>
      <c r="F617" s="1" t="s">
        <v>309</v>
      </c>
      <c r="G617">
        <f t="shared" si="9"/>
        <v>2013</v>
      </c>
    </row>
    <row r="618" spans="1:7" ht="47" hidden="1" x14ac:dyDescent="0.35">
      <c r="A618" s="1">
        <v>27551</v>
      </c>
      <c r="B618" s="1" t="s">
        <v>0</v>
      </c>
      <c r="C618" s="1" t="s">
        <v>1</v>
      </c>
      <c r="D618" s="2">
        <v>41547</v>
      </c>
      <c r="E618" s="1" t="s">
        <v>488</v>
      </c>
      <c r="F618" s="1" t="s">
        <v>311</v>
      </c>
      <c r="G618">
        <f t="shared" si="9"/>
        <v>2013</v>
      </c>
    </row>
    <row r="619" spans="1:7" ht="47" hidden="1" x14ac:dyDescent="0.35">
      <c r="A619" s="1">
        <v>27795</v>
      </c>
      <c r="B619" s="1" t="s">
        <v>0</v>
      </c>
      <c r="C619" s="1" t="s">
        <v>1</v>
      </c>
      <c r="D619" s="2">
        <v>41629</v>
      </c>
      <c r="E619" s="1" t="s">
        <v>488</v>
      </c>
      <c r="F619" s="1" t="s">
        <v>649</v>
      </c>
      <c r="G619">
        <f t="shared" si="9"/>
        <v>2013</v>
      </c>
    </row>
    <row r="620" spans="1:7" ht="47" hidden="1" x14ac:dyDescent="0.35">
      <c r="A620" s="1">
        <v>27842</v>
      </c>
      <c r="B620" s="1" t="s">
        <v>0</v>
      </c>
      <c r="C620" s="1" t="s">
        <v>1</v>
      </c>
      <c r="D620" s="2">
        <v>41646</v>
      </c>
      <c r="E620" s="1" t="s">
        <v>488</v>
      </c>
      <c r="F620" s="1" t="s">
        <v>127</v>
      </c>
      <c r="G620">
        <f t="shared" si="9"/>
        <v>2014</v>
      </c>
    </row>
    <row r="621" spans="1:7" ht="47" hidden="1" x14ac:dyDescent="0.35">
      <c r="A621" s="1">
        <v>27843</v>
      </c>
      <c r="B621" s="1" t="s">
        <v>0</v>
      </c>
      <c r="C621" s="1" t="s">
        <v>1</v>
      </c>
      <c r="D621" s="2">
        <v>41648</v>
      </c>
      <c r="E621" s="1" t="s">
        <v>488</v>
      </c>
      <c r="F621" s="1" t="s">
        <v>650</v>
      </c>
      <c r="G621">
        <f t="shared" si="9"/>
        <v>2014</v>
      </c>
    </row>
    <row r="622" spans="1:7" ht="47" hidden="1" x14ac:dyDescent="0.35">
      <c r="A622" s="1">
        <v>27873</v>
      </c>
      <c r="B622" s="1" t="s">
        <v>0</v>
      </c>
      <c r="C622" s="1" t="s">
        <v>1</v>
      </c>
      <c r="D622" s="2">
        <v>41667</v>
      </c>
      <c r="E622" s="1" t="s">
        <v>488</v>
      </c>
      <c r="F622" s="1" t="s">
        <v>651</v>
      </c>
      <c r="G622">
        <f t="shared" si="9"/>
        <v>2014</v>
      </c>
    </row>
    <row r="623" spans="1:7" ht="47" hidden="1" x14ac:dyDescent="0.35">
      <c r="A623" s="1">
        <v>27926</v>
      </c>
      <c r="B623" s="1" t="s">
        <v>0</v>
      </c>
      <c r="C623" s="1" t="s">
        <v>1</v>
      </c>
      <c r="D623" s="2">
        <v>41677</v>
      </c>
      <c r="E623" s="1" t="s">
        <v>488</v>
      </c>
      <c r="F623" s="1" t="s">
        <v>652</v>
      </c>
      <c r="G623">
        <f t="shared" si="9"/>
        <v>2014</v>
      </c>
    </row>
    <row r="624" spans="1:7" ht="47" hidden="1" x14ac:dyDescent="0.35">
      <c r="A624" s="1">
        <v>27959</v>
      </c>
      <c r="B624" s="1" t="s">
        <v>0</v>
      </c>
      <c r="C624" s="1" t="s">
        <v>1</v>
      </c>
      <c r="D624" s="2">
        <v>41683</v>
      </c>
      <c r="E624" s="1" t="s">
        <v>488</v>
      </c>
      <c r="F624" s="1" t="s">
        <v>653</v>
      </c>
      <c r="G624">
        <f t="shared" si="9"/>
        <v>2014</v>
      </c>
    </row>
    <row r="625" spans="1:7" ht="47" hidden="1" x14ac:dyDescent="0.35">
      <c r="A625" s="1">
        <v>28442</v>
      </c>
      <c r="B625" s="1" t="s">
        <v>0</v>
      </c>
      <c r="C625" s="1" t="s">
        <v>1</v>
      </c>
      <c r="D625" s="2">
        <v>41835</v>
      </c>
      <c r="E625" s="1" t="s">
        <v>488</v>
      </c>
      <c r="F625" s="1" t="s">
        <v>205</v>
      </c>
      <c r="G625">
        <f t="shared" si="9"/>
        <v>2014</v>
      </c>
    </row>
    <row r="626" spans="1:7" ht="47" hidden="1" x14ac:dyDescent="0.35">
      <c r="A626" s="1">
        <v>28448</v>
      </c>
      <c r="B626" s="1" t="s">
        <v>0</v>
      </c>
      <c r="C626" s="1" t="s">
        <v>1</v>
      </c>
      <c r="D626" s="2">
        <v>41842</v>
      </c>
      <c r="E626" s="1" t="s">
        <v>488</v>
      </c>
      <c r="F626" s="1" t="s">
        <v>198</v>
      </c>
      <c r="G626">
        <f t="shared" si="9"/>
        <v>2014</v>
      </c>
    </row>
    <row r="627" spans="1:7" ht="47" hidden="1" x14ac:dyDescent="0.35">
      <c r="A627" s="1">
        <v>28721</v>
      </c>
      <c r="B627" s="1" t="s">
        <v>0</v>
      </c>
      <c r="C627" s="1" t="s">
        <v>1</v>
      </c>
      <c r="D627" s="2">
        <v>41926</v>
      </c>
      <c r="E627" s="1" t="s">
        <v>488</v>
      </c>
      <c r="F627" s="1" t="s">
        <v>30</v>
      </c>
      <c r="G627">
        <f t="shared" si="9"/>
        <v>2014</v>
      </c>
    </row>
    <row r="628" spans="1:7" ht="47" hidden="1" x14ac:dyDescent="0.35">
      <c r="A628" s="1">
        <v>28940</v>
      </c>
      <c r="B628" s="1" t="s">
        <v>0</v>
      </c>
      <c r="C628" s="1" t="s">
        <v>1</v>
      </c>
      <c r="D628" s="2">
        <v>42010</v>
      </c>
      <c r="E628" s="1" t="s">
        <v>488</v>
      </c>
      <c r="F628" s="1" t="s">
        <v>215</v>
      </c>
      <c r="G628">
        <f t="shared" si="9"/>
        <v>2015</v>
      </c>
    </row>
    <row r="629" spans="1:7" ht="47" hidden="1" x14ac:dyDescent="0.35">
      <c r="A629" s="1">
        <v>28995</v>
      </c>
      <c r="B629" s="1" t="s">
        <v>0</v>
      </c>
      <c r="C629" s="1" t="s">
        <v>1</v>
      </c>
      <c r="D629" s="2">
        <v>42025</v>
      </c>
      <c r="E629" s="1" t="s">
        <v>488</v>
      </c>
      <c r="F629" s="1" t="s">
        <v>654</v>
      </c>
      <c r="G629">
        <f t="shared" si="9"/>
        <v>2015</v>
      </c>
    </row>
    <row r="630" spans="1:7" ht="47" hidden="1" x14ac:dyDescent="0.35">
      <c r="A630" s="1">
        <v>29048</v>
      </c>
      <c r="B630" s="1" t="s">
        <v>0</v>
      </c>
      <c r="C630" s="1" t="s">
        <v>1</v>
      </c>
      <c r="D630" s="2">
        <v>42040</v>
      </c>
      <c r="E630" s="1" t="s">
        <v>488</v>
      </c>
      <c r="F630" s="1" t="s">
        <v>207</v>
      </c>
      <c r="G630">
        <f t="shared" si="9"/>
        <v>2015</v>
      </c>
    </row>
    <row r="631" spans="1:7" ht="47" hidden="1" x14ac:dyDescent="0.35">
      <c r="A631" s="1">
        <v>29097</v>
      </c>
      <c r="B631" s="1" t="s">
        <v>0</v>
      </c>
      <c r="C631" s="1" t="s">
        <v>1</v>
      </c>
      <c r="D631" s="2">
        <v>42067</v>
      </c>
      <c r="E631" s="1" t="s">
        <v>488</v>
      </c>
      <c r="F631" s="1" t="s">
        <v>125</v>
      </c>
      <c r="G631">
        <f t="shared" si="9"/>
        <v>2015</v>
      </c>
    </row>
    <row r="632" spans="1:7" ht="47" hidden="1" x14ac:dyDescent="0.35">
      <c r="A632" s="1">
        <v>29389</v>
      </c>
      <c r="B632" s="1" t="s">
        <v>0</v>
      </c>
      <c r="C632" s="1" t="s">
        <v>1</v>
      </c>
      <c r="D632" s="2">
        <v>42154</v>
      </c>
      <c r="E632" s="1" t="s">
        <v>488</v>
      </c>
      <c r="F632" s="1" t="s">
        <v>655</v>
      </c>
      <c r="G632">
        <f t="shared" si="9"/>
        <v>2015</v>
      </c>
    </row>
    <row r="633" spans="1:7" ht="47" hidden="1" x14ac:dyDescent="0.35">
      <c r="A633" s="1">
        <v>29483</v>
      </c>
      <c r="B633" s="1" t="s">
        <v>0</v>
      </c>
      <c r="C633" s="1" t="s">
        <v>1</v>
      </c>
      <c r="D633" s="2">
        <v>42181</v>
      </c>
      <c r="E633" s="1" t="s">
        <v>488</v>
      </c>
      <c r="F633" s="1" t="s">
        <v>656</v>
      </c>
      <c r="G633">
        <f t="shared" si="9"/>
        <v>2015</v>
      </c>
    </row>
    <row r="634" spans="1:7" ht="47" hidden="1" x14ac:dyDescent="0.35">
      <c r="A634" s="1">
        <v>29519</v>
      </c>
      <c r="B634" s="1" t="s">
        <v>0</v>
      </c>
      <c r="C634" s="1" t="s">
        <v>1</v>
      </c>
      <c r="D634" s="2">
        <v>42198</v>
      </c>
      <c r="E634" s="1" t="s">
        <v>488</v>
      </c>
      <c r="F634" s="1" t="s">
        <v>322</v>
      </c>
      <c r="G634">
        <f t="shared" si="9"/>
        <v>2015</v>
      </c>
    </row>
    <row r="635" spans="1:7" ht="47" hidden="1" x14ac:dyDescent="0.35">
      <c r="A635" s="1">
        <v>29577</v>
      </c>
      <c r="B635" s="1" t="s">
        <v>0</v>
      </c>
      <c r="C635" s="1" t="s">
        <v>1</v>
      </c>
      <c r="D635" s="2">
        <v>42216</v>
      </c>
      <c r="E635" s="1" t="s">
        <v>488</v>
      </c>
      <c r="F635" s="1" t="s">
        <v>657</v>
      </c>
      <c r="G635">
        <f t="shared" si="9"/>
        <v>2015</v>
      </c>
    </row>
    <row r="636" spans="1:7" ht="47" hidden="1" x14ac:dyDescent="0.35">
      <c r="A636" s="1">
        <v>29789</v>
      </c>
      <c r="B636" s="1" t="s">
        <v>0</v>
      </c>
      <c r="C636" s="1" t="s">
        <v>1</v>
      </c>
      <c r="D636" s="2">
        <v>42276</v>
      </c>
      <c r="E636" s="1" t="s">
        <v>488</v>
      </c>
      <c r="F636" s="1" t="s">
        <v>658</v>
      </c>
      <c r="G636">
        <f t="shared" si="9"/>
        <v>2015</v>
      </c>
    </row>
    <row r="637" spans="1:7" ht="47" hidden="1" x14ac:dyDescent="0.35">
      <c r="A637" s="1">
        <v>30086</v>
      </c>
      <c r="B637" s="1" t="s">
        <v>0</v>
      </c>
      <c r="C637" s="1" t="s">
        <v>1</v>
      </c>
      <c r="D637" s="2">
        <v>42361</v>
      </c>
      <c r="E637" s="1" t="s">
        <v>488</v>
      </c>
      <c r="F637" s="1" t="s">
        <v>659</v>
      </c>
      <c r="G637">
        <f t="shared" si="9"/>
        <v>2015</v>
      </c>
    </row>
    <row r="638" spans="1:7" ht="47" hidden="1" x14ac:dyDescent="0.35">
      <c r="A638" s="1">
        <v>30118</v>
      </c>
      <c r="B638" s="1" t="s">
        <v>0</v>
      </c>
      <c r="C638" s="1" t="s">
        <v>1</v>
      </c>
      <c r="D638" s="2">
        <v>42369</v>
      </c>
      <c r="E638" s="1" t="s">
        <v>488</v>
      </c>
      <c r="F638" s="1" t="s">
        <v>222</v>
      </c>
      <c r="G638">
        <f t="shared" si="9"/>
        <v>2015</v>
      </c>
    </row>
    <row r="639" spans="1:7" ht="47" hidden="1" x14ac:dyDescent="0.35">
      <c r="A639" s="1">
        <v>30311</v>
      </c>
      <c r="B639" s="1" t="s">
        <v>0</v>
      </c>
      <c r="C639" s="1" t="s">
        <v>1</v>
      </c>
      <c r="D639" s="2">
        <v>42436</v>
      </c>
      <c r="E639" s="1" t="s">
        <v>488</v>
      </c>
      <c r="F639" s="1" t="s">
        <v>660</v>
      </c>
      <c r="G639">
        <f t="shared" si="9"/>
        <v>2016</v>
      </c>
    </row>
    <row r="640" spans="1:7" ht="47" hidden="1" x14ac:dyDescent="0.35">
      <c r="A640" s="1">
        <v>30340</v>
      </c>
      <c r="B640" s="1" t="s">
        <v>0</v>
      </c>
      <c r="C640" s="1" t="s">
        <v>1</v>
      </c>
      <c r="D640" s="2">
        <v>42444</v>
      </c>
      <c r="E640" s="1" t="s">
        <v>488</v>
      </c>
      <c r="F640" s="1" t="s">
        <v>420</v>
      </c>
      <c r="G640">
        <f t="shared" si="9"/>
        <v>2016</v>
      </c>
    </row>
    <row r="641" spans="1:7" ht="47" hidden="1" x14ac:dyDescent="0.35">
      <c r="A641" s="1">
        <v>30560</v>
      </c>
      <c r="B641" s="1" t="s">
        <v>0</v>
      </c>
      <c r="C641" s="1" t="s">
        <v>1</v>
      </c>
      <c r="D641" s="2">
        <v>42522</v>
      </c>
      <c r="E641" s="1" t="s">
        <v>488</v>
      </c>
      <c r="F641" s="1" t="s">
        <v>661</v>
      </c>
      <c r="G641">
        <f t="shared" si="9"/>
        <v>2016</v>
      </c>
    </row>
    <row r="642" spans="1:7" ht="47" hidden="1" x14ac:dyDescent="0.35">
      <c r="A642" s="1">
        <v>30704</v>
      </c>
      <c r="B642" s="1" t="s">
        <v>0</v>
      </c>
      <c r="C642" s="1" t="s">
        <v>1</v>
      </c>
      <c r="D642" s="2">
        <v>42563</v>
      </c>
      <c r="E642" s="1" t="s">
        <v>488</v>
      </c>
      <c r="F642" s="1" t="s">
        <v>221</v>
      </c>
      <c r="G642">
        <f t="shared" si="9"/>
        <v>2016</v>
      </c>
    </row>
    <row r="643" spans="1:7" ht="47" hidden="1" x14ac:dyDescent="0.35">
      <c r="A643" s="1">
        <v>30801</v>
      </c>
      <c r="B643" s="1" t="s">
        <v>0</v>
      </c>
      <c r="C643" s="1" t="s">
        <v>1</v>
      </c>
      <c r="D643" s="2">
        <v>42599</v>
      </c>
      <c r="E643" s="1" t="s">
        <v>488</v>
      </c>
      <c r="F643" s="1" t="s">
        <v>662</v>
      </c>
      <c r="G643">
        <f t="shared" ref="G643:G706" si="10">YEAR(D643)</f>
        <v>2016</v>
      </c>
    </row>
    <row r="644" spans="1:7" ht="47" hidden="1" x14ac:dyDescent="0.35">
      <c r="A644" s="1">
        <v>30928</v>
      </c>
      <c r="B644" s="1" t="s">
        <v>0</v>
      </c>
      <c r="C644" s="1" t="s">
        <v>1</v>
      </c>
      <c r="D644" s="2">
        <v>42628</v>
      </c>
      <c r="E644" s="1" t="s">
        <v>488</v>
      </c>
      <c r="F644" s="1" t="s">
        <v>218</v>
      </c>
      <c r="G644">
        <f t="shared" si="10"/>
        <v>2016</v>
      </c>
    </row>
    <row r="645" spans="1:7" ht="47" hidden="1" x14ac:dyDescent="0.35">
      <c r="A645" s="1">
        <v>30964</v>
      </c>
      <c r="B645" s="1" t="s">
        <v>0</v>
      </c>
      <c r="C645" s="1" t="s">
        <v>1</v>
      </c>
      <c r="D645" s="2">
        <v>42641</v>
      </c>
      <c r="E645" s="1" t="s">
        <v>488</v>
      </c>
      <c r="F645" s="1" t="s">
        <v>33</v>
      </c>
      <c r="G645">
        <f t="shared" si="10"/>
        <v>2016</v>
      </c>
    </row>
    <row r="646" spans="1:7" ht="47" hidden="1" x14ac:dyDescent="0.35">
      <c r="A646" s="1">
        <v>31093</v>
      </c>
      <c r="B646" s="1" t="s">
        <v>0</v>
      </c>
      <c r="C646" s="1" t="s">
        <v>1</v>
      </c>
      <c r="D646" s="2">
        <v>42674</v>
      </c>
      <c r="E646" s="1" t="s">
        <v>488</v>
      </c>
      <c r="F646" s="1" t="s">
        <v>663</v>
      </c>
      <c r="G646">
        <f t="shared" si="10"/>
        <v>2016</v>
      </c>
    </row>
    <row r="647" spans="1:7" ht="47" hidden="1" x14ac:dyDescent="0.35">
      <c r="A647" s="1">
        <v>31095</v>
      </c>
      <c r="B647" s="1" t="s">
        <v>0</v>
      </c>
      <c r="C647" s="1" t="s">
        <v>1</v>
      </c>
      <c r="D647" s="2">
        <v>42678</v>
      </c>
      <c r="E647" s="1" t="s">
        <v>488</v>
      </c>
      <c r="F647" s="1" t="s">
        <v>664</v>
      </c>
      <c r="G647">
        <f t="shared" si="10"/>
        <v>2016</v>
      </c>
    </row>
    <row r="648" spans="1:7" ht="47" hidden="1" x14ac:dyDescent="0.35">
      <c r="A648" s="1">
        <v>31265</v>
      </c>
      <c r="B648" s="1" t="s">
        <v>0</v>
      </c>
      <c r="C648" s="1" t="s">
        <v>1</v>
      </c>
      <c r="D648" s="2">
        <v>42734</v>
      </c>
      <c r="E648" s="1" t="s">
        <v>488</v>
      </c>
      <c r="F648" s="1" t="s">
        <v>315</v>
      </c>
      <c r="G648">
        <f t="shared" si="10"/>
        <v>2016</v>
      </c>
    </row>
    <row r="649" spans="1:7" ht="47" hidden="1" x14ac:dyDescent="0.35">
      <c r="A649" s="1">
        <v>31304</v>
      </c>
      <c r="B649" s="1" t="s">
        <v>0</v>
      </c>
      <c r="C649" s="1" t="s">
        <v>1</v>
      </c>
      <c r="D649" s="2">
        <v>42745</v>
      </c>
      <c r="E649" s="1" t="s">
        <v>488</v>
      </c>
      <c r="F649" s="1" t="s">
        <v>665</v>
      </c>
      <c r="G649">
        <f t="shared" si="10"/>
        <v>2017</v>
      </c>
    </row>
    <row r="650" spans="1:7" ht="47" hidden="1" x14ac:dyDescent="0.35">
      <c r="A650" s="1">
        <v>31316</v>
      </c>
      <c r="B650" s="1" t="s">
        <v>0</v>
      </c>
      <c r="C650" s="1" t="s">
        <v>1</v>
      </c>
      <c r="D650" s="2">
        <v>42754</v>
      </c>
      <c r="E650" s="1" t="s">
        <v>488</v>
      </c>
      <c r="F650" s="1" t="s">
        <v>324</v>
      </c>
      <c r="G650">
        <f t="shared" si="10"/>
        <v>2017</v>
      </c>
    </row>
    <row r="651" spans="1:7" ht="47" hidden="1" x14ac:dyDescent="0.35">
      <c r="A651" s="1">
        <v>31336</v>
      </c>
      <c r="B651" s="1" t="s">
        <v>0</v>
      </c>
      <c r="C651" s="1" t="s">
        <v>1</v>
      </c>
      <c r="D651" s="2">
        <v>42756</v>
      </c>
      <c r="E651" s="1" t="s">
        <v>488</v>
      </c>
      <c r="F651" s="1" t="s">
        <v>666</v>
      </c>
      <c r="G651">
        <f t="shared" si="10"/>
        <v>2017</v>
      </c>
    </row>
    <row r="652" spans="1:7" ht="47" hidden="1" x14ac:dyDescent="0.35">
      <c r="A652" s="1">
        <v>31358</v>
      </c>
      <c r="B652" s="1" t="s">
        <v>0</v>
      </c>
      <c r="C652" s="1" t="s">
        <v>1</v>
      </c>
      <c r="D652" s="2">
        <v>42760</v>
      </c>
      <c r="E652" s="1" t="s">
        <v>488</v>
      </c>
      <c r="F652" s="1" t="s">
        <v>667</v>
      </c>
      <c r="G652">
        <f t="shared" si="10"/>
        <v>2017</v>
      </c>
    </row>
    <row r="653" spans="1:7" ht="47" hidden="1" x14ac:dyDescent="0.35">
      <c r="A653" s="1">
        <v>31397</v>
      </c>
      <c r="B653" s="1" t="s">
        <v>0</v>
      </c>
      <c r="C653" s="1" t="s">
        <v>1</v>
      </c>
      <c r="D653" s="2">
        <v>42775</v>
      </c>
      <c r="E653" s="1" t="s">
        <v>488</v>
      </c>
      <c r="F653" s="1" t="s">
        <v>181</v>
      </c>
      <c r="G653">
        <f t="shared" si="10"/>
        <v>2017</v>
      </c>
    </row>
    <row r="654" spans="1:7" ht="47" hidden="1" x14ac:dyDescent="0.35">
      <c r="A654" s="1">
        <v>31402</v>
      </c>
      <c r="B654" s="1" t="s">
        <v>0</v>
      </c>
      <c r="C654" s="1" t="s">
        <v>1</v>
      </c>
      <c r="D654" s="2">
        <v>42784</v>
      </c>
      <c r="E654" s="1" t="s">
        <v>488</v>
      </c>
      <c r="F654" s="1" t="s">
        <v>668</v>
      </c>
      <c r="G654">
        <f t="shared" si="10"/>
        <v>2017</v>
      </c>
    </row>
    <row r="655" spans="1:7" ht="47" hidden="1" x14ac:dyDescent="0.35">
      <c r="A655" s="1">
        <v>31470</v>
      </c>
      <c r="B655" s="1" t="s">
        <v>0</v>
      </c>
      <c r="C655" s="1" t="s">
        <v>1</v>
      </c>
      <c r="D655" s="2">
        <v>42810</v>
      </c>
      <c r="E655" s="1" t="s">
        <v>488</v>
      </c>
      <c r="F655" s="1" t="s">
        <v>669</v>
      </c>
      <c r="G655">
        <f t="shared" si="10"/>
        <v>2017</v>
      </c>
    </row>
    <row r="656" spans="1:7" ht="47" hidden="1" x14ac:dyDescent="0.35">
      <c r="A656" s="1">
        <v>31675</v>
      </c>
      <c r="B656" s="1" t="s">
        <v>0</v>
      </c>
      <c r="C656" s="1" t="s">
        <v>1</v>
      </c>
      <c r="D656" s="2">
        <v>42850</v>
      </c>
      <c r="E656" s="1" t="s">
        <v>488</v>
      </c>
      <c r="F656" s="1" t="s">
        <v>670</v>
      </c>
      <c r="G656">
        <f t="shared" si="10"/>
        <v>2017</v>
      </c>
    </row>
    <row r="657" spans="1:7" ht="47" hidden="1" x14ac:dyDescent="0.35">
      <c r="A657" s="1">
        <v>31749</v>
      </c>
      <c r="B657" s="1" t="s">
        <v>0</v>
      </c>
      <c r="C657" s="1" t="s">
        <v>1</v>
      </c>
      <c r="D657" s="2">
        <v>42870</v>
      </c>
      <c r="E657" s="1" t="s">
        <v>488</v>
      </c>
      <c r="F657" s="1" t="s">
        <v>38</v>
      </c>
      <c r="G657">
        <f t="shared" si="10"/>
        <v>2017</v>
      </c>
    </row>
    <row r="658" spans="1:7" ht="47" hidden="1" x14ac:dyDescent="0.35">
      <c r="A658" s="1">
        <v>31757</v>
      </c>
      <c r="B658" s="1" t="s">
        <v>0</v>
      </c>
      <c r="C658" s="1" t="s">
        <v>1</v>
      </c>
      <c r="D658" s="2">
        <v>42875</v>
      </c>
      <c r="E658" s="1" t="s">
        <v>488</v>
      </c>
      <c r="F658" s="1" t="s">
        <v>671</v>
      </c>
      <c r="G658">
        <f t="shared" si="10"/>
        <v>2017</v>
      </c>
    </row>
    <row r="659" spans="1:7" ht="47" hidden="1" x14ac:dyDescent="0.35">
      <c r="A659" s="1">
        <v>31841</v>
      </c>
      <c r="B659" s="1" t="s">
        <v>0</v>
      </c>
      <c r="C659" s="1" t="s">
        <v>1</v>
      </c>
      <c r="D659" s="2">
        <v>42922</v>
      </c>
      <c r="E659" s="1" t="s">
        <v>488</v>
      </c>
      <c r="F659" s="1" t="s">
        <v>338</v>
      </c>
      <c r="G659">
        <f t="shared" si="10"/>
        <v>2017</v>
      </c>
    </row>
    <row r="660" spans="1:7" ht="47" hidden="1" x14ac:dyDescent="0.35">
      <c r="A660" s="1">
        <v>31930</v>
      </c>
      <c r="B660" s="1" t="s">
        <v>0</v>
      </c>
      <c r="C660" s="1" t="s">
        <v>1</v>
      </c>
      <c r="D660" s="2">
        <v>42945</v>
      </c>
      <c r="E660" s="1" t="s">
        <v>488</v>
      </c>
      <c r="F660" s="1" t="s">
        <v>672</v>
      </c>
      <c r="G660">
        <f t="shared" si="10"/>
        <v>2017</v>
      </c>
    </row>
    <row r="661" spans="1:7" ht="47" hidden="1" x14ac:dyDescent="0.35">
      <c r="A661" s="1">
        <v>32019</v>
      </c>
      <c r="B661" s="1" t="s">
        <v>0</v>
      </c>
      <c r="C661" s="1" t="s">
        <v>1</v>
      </c>
      <c r="D661" s="2">
        <v>42977</v>
      </c>
      <c r="E661" s="1" t="s">
        <v>488</v>
      </c>
      <c r="F661" s="1" t="s">
        <v>673</v>
      </c>
      <c r="G661">
        <f t="shared" si="10"/>
        <v>2017</v>
      </c>
    </row>
    <row r="662" spans="1:7" ht="47" hidden="1" x14ac:dyDescent="0.35">
      <c r="A662" s="1">
        <v>32126</v>
      </c>
      <c r="B662" s="1" t="s">
        <v>0</v>
      </c>
      <c r="C662" s="1" t="s">
        <v>1</v>
      </c>
      <c r="D662" s="2">
        <v>43014</v>
      </c>
      <c r="E662" s="1" t="s">
        <v>488</v>
      </c>
      <c r="F662" s="1" t="s">
        <v>340</v>
      </c>
      <c r="G662">
        <f t="shared" si="10"/>
        <v>2017</v>
      </c>
    </row>
    <row r="663" spans="1:7" ht="47" hidden="1" x14ac:dyDescent="0.35">
      <c r="A663" s="1">
        <v>32218</v>
      </c>
      <c r="B663" s="1" t="s">
        <v>0</v>
      </c>
      <c r="C663" s="1" t="s">
        <v>1</v>
      </c>
      <c r="D663" s="2">
        <v>43054</v>
      </c>
      <c r="E663" s="1" t="s">
        <v>488</v>
      </c>
      <c r="F663" s="1" t="s">
        <v>674</v>
      </c>
      <c r="G663">
        <f t="shared" si="10"/>
        <v>2017</v>
      </c>
    </row>
    <row r="664" spans="1:7" ht="47" hidden="1" x14ac:dyDescent="0.35">
      <c r="A664" s="1">
        <v>32343</v>
      </c>
      <c r="B664" s="1" t="s">
        <v>0</v>
      </c>
      <c r="C664" s="1" t="s">
        <v>1</v>
      </c>
      <c r="D664" s="2">
        <v>43095</v>
      </c>
      <c r="E664" s="1" t="s">
        <v>488</v>
      </c>
      <c r="F664" s="1" t="s">
        <v>675</v>
      </c>
      <c r="G664">
        <f t="shared" si="10"/>
        <v>2017</v>
      </c>
    </row>
    <row r="665" spans="1:7" ht="47" hidden="1" x14ac:dyDescent="0.35">
      <c r="A665" s="1">
        <v>32393</v>
      </c>
      <c r="B665" s="1" t="s">
        <v>0</v>
      </c>
      <c r="C665" s="1" t="s">
        <v>1</v>
      </c>
      <c r="D665" s="2">
        <v>43097</v>
      </c>
      <c r="E665" s="1" t="s">
        <v>488</v>
      </c>
      <c r="F665" s="1" t="s">
        <v>676</v>
      </c>
      <c r="G665">
        <f t="shared" si="10"/>
        <v>2017</v>
      </c>
    </row>
    <row r="666" spans="1:7" ht="47" hidden="1" x14ac:dyDescent="0.35">
      <c r="A666" s="1">
        <v>32454</v>
      </c>
      <c r="B666" s="1" t="s">
        <v>0</v>
      </c>
      <c r="C666" s="1" t="s">
        <v>1</v>
      </c>
      <c r="D666" s="2">
        <v>43124</v>
      </c>
      <c r="E666" s="1" t="s">
        <v>488</v>
      </c>
      <c r="F666" s="1" t="s">
        <v>44</v>
      </c>
      <c r="G666">
        <f t="shared" si="10"/>
        <v>2018</v>
      </c>
    </row>
    <row r="667" spans="1:7" ht="47" hidden="1" x14ac:dyDescent="0.35">
      <c r="A667" s="1">
        <v>32696</v>
      </c>
      <c r="B667" s="1" t="s">
        <v>0</v>
      </c>
      <c r="C667" s="1" t="s">
        <v>1</v>
      </c>
      <c r="D667" s="2">
        <v>43203</v>
      </c>
      <c r="E667" s="1" t="s">
        <v>488</v>
      </c>
      <c r="F667" s="1" t="s">
        <v>342</v>
      </c>
      <c r="G667">
        <f t="shared" si="10"/>
        <v>2018</v>
      </c>
    </row>
    <row r="668" spans="1:7" ht="47" hidden="1" x14ac:dyDescent="0.35">
      <c r="A668" s="1">
        <v>32851</v>
      </c>
      <c r="B668" s="1" t="s">
        <v>0</v>
      </c>
      <c r="C668" s="1" t="s">
        <v>1</v>
      </c>
      <c r="D668" s="2">
        <v>43252</v>
      </c>
      <c r="E668" s="1" t="s">
        <v>488</v>
      </c>
      <c r="F668" s="1" t="s">
        <v>677</v>
      </c>
      <c r="G668">
        <f t="shared" si="10"/>
        <v>2018</v>
      </c>
    </row>
    <row r="669" spans="1:7" ht="47" hidden="1" x14ac:dyDescent="0.35">
      <c r="A669" s="1">
        <v>32861</v>
      </c>
      <c r="B669" s="1" t="s">
        <v>0</v>
      </c>
      <c r="C669" s="1" t="s">
        <v>1</v>
      </c>
      <c r="D669" s="2">
        <v>43263</v>
      </c>
      <c r="E669" s="1" t="s">
        <v>488</v>
      </c>
      <c r="F669" s="1" t="s">
        <v>678</v>
      </c>
      <c r="G669">
        <f t="shared" si="10"/>
        <v>2018</v>
      </c>
    </row>
    <row r="670" spans="1:7" ht="47" hidden="1" x14ac:dyDescent="0.35">
      <c r="A670" s="1">
        <v>32930</v>
      </c>
      <c r="B670" s="1" t="s">
        <v>0</v>
      </c>
      <c r="C670" s="1" t="s">
        <v>1</v>
      </c>
      <c r="D670" s="2">
        <v>43553</v>
      </c>
      <c r="E670" s="1" t="s">
        <v>488</v>
      </c>
      <c r="F670" s="1" t="s">
        <v>679</v>
      </c>
      <c r="G670">
        <f t="shared" si="10"/>
        <v>2019</v>
      </c>
    </row>
    <row r="671" spans="1:7" ht="47" hidden="1" x14ac:dyDescent="0.35">
      <c r="A671" s="1">
        <v>32940</v>
      </c>
      <c r="B671" s="1" t="s">
        <v>0</v>
      </c>
      <c r="C671" s="1" t="s">
        <v>1</v>
      </c>
      <c r="D671" s="2">
        <v>43280</v>
      </c>
      <c r="E671" s="1" t="s">
        <v>488</v>
      </c>
      <c r="F671" s="1" t="s">
        <v>680</v>
      </c>
      <c r="G671">
        <f t="shared" si="10"/>
        <v>2018</v>
      </c>
    </row>
    <row r="672" spans="1:7" ht="47" hidden="1" x14ac:dyDescent="0.35">
      <c r="A672" s="1">
        <v>33130</v>
      </c>
      <c r="B672" s="1" t="s">
        <v>0</v>
      </c>
      <c r="C672" s="1" t="s">
        <v>1</v>
      </c>
      <c r="D672" s="2">
        <v>43342</v>
      </c>
      <c r="E672" s="1" t="s">
        <v>488</v>
      </c>
      <c r="F672" s="1" t="s">
        <v>681</v>
      </c>
      <c r="G672">
        <f t="shared" si="10"/>
        <v>2018</v>
      </c>
    </row>
    <row r="673" spans="1:7" ht="47" hidden="1" x14ac:dyDescent="0.35">
      <c r="A673" s="1">
        <v>33200</v>
      </c>
      <c r="B673" s="1" t="s">
        <v>0</v>
      </c>
      <c r="C673" s="1" t="s">
        <v>1</v>
      </c>
      <c r="D673" s="2">
        <v>43371</v>
      </c>
      <c r="E673" s="1" t="s">
        <v>488</v>
      </c>
      <c r="F673" s="1" t="s">
        <v>682</v>
      </c>
      <c r="G673">
        <f t="shared" si="10"/>
        <v>2018</v>
      </c>
    </row>
    <row r="674" spans="1:7" ht="47" hidden="1" x14ac:dyDescent="0.35">
      <c r="A674" s="1">
        <v>33405</v>
      </c>
      <c r="B674" s="1" t="s">
        <v>0</v>
      </c>
      <c r="C674" s="1" t="s">
        <v>1</v>
      </c>
      <c r="D674" s="2">
        <v>43435</v>
      </c>
      <c r="E674" s="1" t="s">
        <v>488</v>
      </c>
      <c r="F674" s="1" t="s">
        <v>683</v>
      </c>
      <c r="G674">
        <f t="shared" si="10"/>
        <v>2018</v>
      </c>
    </row>
    <row r="675" spans="1:7" ht="47" hidden="1" x14ac:dyDescent="0.35">
      <c r="A675" s="1">
        <v>33477</v>
      </c>
      <c r="B675" s="1" t="s">
        <v>0</v>
      </c>
      <c r="C675" s="1" t="s">
        <v>1</v>
      </c>
      <c r="D675" s="2">
        <v>43461</v>
      </c>
      <c r="E675" s="1" t="s">
        <v>488</v>
      </c>
      <c r="F675" s="1" t="s">
        <v>684</v>
      </c>
      <c r="G675">
        <f t="shared" si="10"/>
        <v>2018</v>
      </c>
    </row>
    <row r="676" spans="1:7" ht="47" hidden="1" x14ac:dyDescent="0.35">
      <c r="A676" s="1">
        <v>33572</v>
      </c>
      <c r="B676" s="1" t="s">
        <v>0</v>
      </c>
      <c r="C676" s="1" t="s">
        <v>1</v>
      </c>
      <c r="D676" s="2">
        <v>43509</v>
      </c>
      <c r="E676" s="1" t="s">
        <v>488</v>
      </c>
      <c r="F676" s="1" t="s">
        <v>343</v>
      </c>
      <c r="G676">
        <f t="shared" si="10"/>
        <v>2019</v>
      </c>
    </row>
    <row r="677" spans="1:7" ht="47" hidden="1" x14ac:dyDescent="0.35">
      <c r="A677" s="1">
        <v>33590</v>
      </c>
      <c r="B677" s="1" t="s">
        <v>0</v>
      </c>
      <c r="C677" s="1" t="s">
        <v>1</v>
      </c>
      <c r="D677" s="2">
        <v>43512</v>
      </c>
      <c r="E677" s="1" t="s">
        <v>488</v>
      </c>
      <c r="F677" s="1" t="s">
        <v>685</v>
      </c>
      <c r="G677">
        <f t="shared" si="10"/>
        <v>2019</v>
      </c>
    </row>
    <row r="678" spans="1:7" ht="47" hidden="1" x14ac:dyDescent="0.35">
      <c r="A678" s="1">
        <v>33622</v>
      </c>
      <c r="B678" s="1" t="s">
        <v>0</v>
      </c>
      <c r="C678" s="1" t="s">
        <v>1</v>
      </c>
      <c r="D678" s="2">
        <v>43525</v>
      </c>
      <c r="E678" s="1" t="s">
        <v>488</v>
      </c>
      <c r="F678" s="1" t="s">
        <v>686</v>
      </c>
      <c r="G678">
        <f t="shared" si="10"/>
        <v>2019</v>
      </c>
    </row>
    <row r="679" spans="1:7" ht="47" hidden="1" x14ac:dyDescent="0.35">
      <c r="A679" s="1">
        <v>33633</v>
      </c>
      <c r="B679" s="1" t="s">
        <v>0</v>
      </c>
      <c r="C679" s="1" t="s">
        <v>1</v>
      </c>
      <c r="D679" s="2">
        <v>43526</v>
      </c>
      <c r="E679" s="1" t="s">
        <v>488</v>
      </c>
      <c r="F679" s="1" t="s">
        <v>687</v>
      </c>
      <c r="G679">
        <f t="shared" si="10"/>
        <v>2019</v>
      </c>
    </row>
    <row r="680" spans="1:7" ht="47" hidden="1" x14ac:dyDescent="0.35">
      <c r="A680" s="1">
        <v>33769</v>
      </c>
      <c r="B680" s="1" t="s">
        <v>0</v>
      </c>
      <c r="C680" s="1" t="s">
        <v>1</v>
      </c>
      <c r="D680" s="2">
        <v>43563</v>
      </c>
      <c r="E680" s="1" t="s">
        <v>488</v>
      </c>
      <c r="F680" s="1" t="s">
        <v>688</v>
      </c>
      <c r="G680">
        <f t="shared" si="10"/>
        <v>2019</v>
      </c>
    </row>
    <row r="681" spans="1:7" ht="47" hidden="1" x14ac:dyDescent="0.35">
      <c r="A681" s="1">
        <v>33787</v>
      </c>
      <c r="B681" s="1" t="s">
        <v>0</v>
      </c>
      <c r="C681" s="1" t="s">
        <v>1</v>
      </c>
      <c r="D681" s="2">
        <v>43573</v>
      </c>
      <c r="E681" s="1" t="s">
        <v>488</v>
      </c>
      <c r="F681" s="1" t="s">
        <v>689</v>
      </c>
      <c r="G681">
        <f t="shared" si="10"/>
        <v>2019</v>
      </c>
    </row>
    <row r="682" spans="1:7" ht="47" hidden="1" x14ac:dyDescent="0.35">
      <c r="A682" s="1">
        <v>33827</v>
      </c>
      <c r="B682" s="1" t="s">
        <v>0</v>
      </c>
      <c r="C682" s="1" t="s">
        <v>1</v>
      </c>
      <c r="D682" s="2">
        <v>43585</v>
      </c>
      <c r="E682" s="1" t="s">
        <v>488</v>
      </c>
      <c r="F682" s="1" t="s">
        <v>690</v>
      </c>
      <c r="G682">
        <f t="shared" si="10"/>
        <v>2019</v>
      </c>
    </row>
    <row r="683" spans="1:7" ht="47" hidden="1" x14ac:dyDescent="0.35">
      <c r="A683" s="1">
        <v>33880</v>
      </c>
      <c r="B683" s="1" t="s">
        <v>0</v>
      </c>
      <c r="C683" s="1" t="s">
        <v>1</v>
      </c>
      <c r="D683" s="2">
        <v>43608</v>
      </c>
      <c r="E683" s="1" t="s">
        <v>488</v>
      </c>
      <c r="F683" s="1" t="s">
        <v>691</v>
      </c>
      <c r="G683">
        <f t="shared" si="10"/>
        <v>2019</v>
      </c>
    </row>
    <row r="684" spans="1:7" ht="47" hidden="1" x14ac:dyDescent="0.35">
      <c r="A684" s="1">
        <v>33910</v>
      </c>
      <c r="B684" s="1" t="s">
        <v>0</v>
      </c>
      <c r="C684" s="1" t="s">
        <v>1</v>
      </c>
      <c r="D684" s="2">
        <v>43621</v>
      </c>
      <c r="E684" s="1" t="s">
        <v>488</v>
      </c>
      <c r="F684" s="1" t="s">
        <v>692</v>
      </c>
      <c r="G684">
        <f t="shared" si="10"/>
        <v>2019</v>
      </c>
    </row>
    <row r="685" spans="1:7" ht="47" hidden="1" x14ac:dyDescent="0.35">
      <c r="A685" s="1">
        <v>33916</v>
      </c>
      <c r="B685" s="1" t="s">
        <v>0</v>
      </c>
      <c r="C685" s="1" t="s">
        <v>1</v>
      </c>
      <c r="D685" s="2">
        <v>43623</v>
      </c>
      <c r="E685" s="1" t="s">
        <v>488</v>
      </c>
      <c r="F685" s="1" t="s">
        <v>693</v>
      </c>
      <c r="G685">
        <f t="shared" si="10"/>
        <v>2019</v>
      </c>
    </row>
    <row r="686" spans="1:7" ht="47" hidden="1" x14ac:dyDescent="0.35">
      <c r="A686" s="1">
        <v>33940</v>
      </c>
      <c r="B686" s="1" t="s">
        <v>0</v>
      </c>
      <c r="C686" s="1" t="s">
        <v>1</v>
      </c>
      <c r="D686" s="2">
        <v>43631</v>
      </c>
      <c r="E686" s="1" t="s">
        <v>488</v>
      </c>
      <c r="F686" s="1" t="s">
        <v>694</v>
      </c>
      <c r="G686">
        <f t="shared" si="10"/>
        <v>2019</v>
      </c>
    </row>
    <row r="687" spans="1:7" ht="47" hidden="1" x14ac:dyDescent="0.35">
      <c r="A687" s="1">
        <v>33956</v>
      </c>
      <c r="B687" s="1" t="s">
        <v>0</v>
      </c>
      <c r="C687" s="1" t="s">
        <v>1</v>
      </c>
      <c r="D687" s="2">
        <v>43642</v>
      </c>
      <c r="E687" s="1" t="s">
        <v>488</v>
      </c>
      <c r="F687" s="1" t="s">
        <v>695</v>
      </c>
      <c r="G687">
        <f t="shared" si="10"/>
        <v>2019</v>
      </c>
    </row>
    <row r="688" spans="1:7" ht="47" hidden="1" x14ac:dyDescent="0.35">
      <c r="A688" s="1">
        <v>34072</v>
      </c>
      <c r="B688" s="1" t="s">
        <v>0</v>
      </c>
      <c r="C688" s="1" t="s">
        <v>1</v>
      </c>
      <c r="D688" s="2">
        <v>43691</v>
      </c>
      <c r="E688" s="1" t="s">
        <v>488</v>
      </c>
      <c r="F688" s="1" t="s">
        <v>696</v>
      </c>
      <c r="G688">
        <f t="shared" si="10"/>
        <v>2019</v>
      </c>
    </row>
    <row r="689" spans="1:7" ht="47" hidden="1" x14ac:dyDescent="0.35">
      <c r="A689" s="1">
        <v>34086</v>
      </c>
      <c r="B689" s="1" t="s">
        <v>0</v>
      </c>
      <c r="C689" s="1" t="s">
        <v>1</v>
      </c>
      <c r="D689" s="2">
        <v>43698</v>
      </c>
      <c r="E689" s="1" t="s">
        <v>488</v>
      </c>
      <c r="F689" s="1" t="s">
        <v>241</v>
      </c>
      <c r="G689">
        <f t="shared" si="10"/>
        <v>2019</v>
      </c>
    </row>
    <row r="690" spans="1:7" ht="47" hidden="1" x14ac:dyDescent="0.35">
      <c r="A690" s="1">
        <v>34191</v>
      </c>
      <c r="B690" s="1" t="s">
        <v>0</v>
      </c>
      <c r="C690" s="1" t="s">
        <v>1</v>
      </c>
      <c r="D690" s="2">
        <v>43734</v>
      </c>
      <c r="E690" s="1" t="s">
        <v>488</v>
      </c>
      <c r="F690" s="1" t="s">
        <v>314</v>
      </c>
      <c r="G690">
        <f t="shared" si="10"/>
        <v>2019</v>
      </c>
    </row>
    <row r="691" spans="1:7" ht="47" hidden="1" x14ac:dyDescent="0.35">
      <c r="A691" s="1">
        <v>34576</v>
      </c>
      <c r="B691" s="1" t="s">
        <v>0</v>
      </c>
      <c r="C691" s="1" t="s">
        <v>1</v>
      </c>
      <c r="D691" s="2">
        <v>43876</v>
      </c>
      <c r="E691" s="1" t="s">
        <v>488</v>
      </c>
      <c r="F691" s="1" t="s">
        <v>247</v>
      </c>
      <c r="G691">
        <f t="shared" si="10"/>
        <v>2020</v>
      </c>
    </row>
    <row r="692" spans="1:7" ht="47" hidden="1" x14ac:dyDescent="0.35">
      <c r="A692" s="1">
        <v>34892</v>
      </c>
      <c r="B692" s="1" t="s">
        <v>0</v>
      </c>
      <c r="C692" s="1" t="s">
        <v>1</v>
      </c>
      <c r="D692" s="2">
        <v>43978</v>
      </c>
      <c r="E692" s="1" t="s">
        <v>488</v>
      </c>
      <c r="F692" s="1" t="s">
        <v>697</v>
      </c>
      <c r="G692">
        <f t="shared" si="10"/>
        <v>2020</v>
      </c>
    </row>
    <row r="693" spans="1:7" ht="47" hidden="1" x14ac:dyDescent="0.35">
      <c r="A693" s="1">
        <v>34899</v>
      </c>
      <c r="B693" s="1" t="s">
        <v>0</v>
      </c>
      <c r="C693" s="1" t="s">
        <v>1</v>
      </c>
      <c r="D693" s="2">
        <v>43981</v>
      </c>
      <c r="E693" s="1" t="s">
        <v>488</v>
      </c>
      <c r="F693" s="1" t="s">
        <v>698</v>
      </c>
      <c r="G693">
        <f t="shared" si="10"/>
        <v>2020</v>
      </c>
    </row>
    <row r="694" spans="1:7" ht="24" hidden="1" x14ac:dyDescent="0.35">
      <c r="A694" s="1">
        <v>4351</v>
      </c>
      <c r="B694" s="1" t="s">
        <v>11</v>
      </c>
      <c r="C694" s="1" t="s">
        <v>1</v>
      </c>
      <c r="D694" s="2">
        <v>29931</v>
      </c>
      <c r="E694" s="1" t="s">
        <v>699</v>
      </c>
      <c r="F694" s="1" t="s">
        <v>700</v>
      </c>
      <c r="G694">
        <f t="shared" si="10"/>
        <v>1981</v>
      </c>
    </row>
    <row r="695" spans="1:7" ht="24" hidden="1" x14ac:dyDescent="0.35">
      <c r="A695" s="1">
        <v>5438</v>
      </c>
      <c r="B695" s="1" t="s">
        <v>11</v>
      </c>
      <c r="C695" s="1" t="s">
        <v>1</v>
      </c>
      <c r="D695" s="2">
        <v>30803</v>
      </c>
      <c r="E695" s="1" t="s">
        <v>699</v>
      </c>
      <c r="F695" s="1" t="s">
        <v>701</v>
      </c>
      <c r="G695">
        <f t="shared" si="10"/>
        <v>1984</v>
      </c>
    </row>
    <row r="696" spans="1:7" ht="24" hidden="1" x14ac:dyDescent="0.35">
      <c r="A696" s="1">
        <v>5446</v>
      </c>
      <c r="B696" s="1" t="s">
        <v>11</v>
      </c>
      <c r="C696" s="1" t="s">
        <v>1</v>
      </c>
      <c r="D696" s="2">
        <v>30837</v>
      </c>
      <c r="E696" s="1" t="s">
        <v>699</v>
      </c>
      <c r="F696" s="1" t="s">
        <v>702</v>
      </c>
      <c r="G696">
        <f t="shared" si="10"/>
        <v>1984</v>
      </c>
    </row>
    <row r="697" spans="1:7" ht="24" hidden="1" x14ac:dyDescent="0.35">
      <c r="A697" s="1">
        <v>5616</v>
      </c>
      <c r="B697" s="1" t="s">
        <v>0</v>
      </c>
      <c r="C697" s="1" t="s">
        <v>1</v>
      </c>
      <c r="D697" s="2">
        <v>30972</v>
      </c>
      <c r="E697" s="1" t="s">
        <v>699</v>
      </c>
      <c r="F697" s="1" t="s">
        <v>703</v>
      </c>
      <c r="G697">
        <f t="shared" si="10"/>
        <v>1984</v>
      </c>
    </row>
    <row r="698" spans="1:7" ht="24" hidden="1" x14ac:dyDescent="0.35">
      <c r="A698" s="1">
        <v>5881</v>
      </c>
      <c r="B698" s="1" t="s">
        <v>11</v>
      </c>
      <c r="C698" s="1" t="s">
        <v>1</v>
      </c>
      <c r="D698" s="2">
        <v>31210</v>
      </c>
      <c r="E698" s="1" t="s">
        <v>699</v>
      </c>
      <c r="F698" s="1" t="s">
        <v>704</v>
      </c>
      <c r="G698">
        <f t="shared" si="10"/>
        <v>1985</v>
      </c>
    </row>
    <row r="699" spans="1:7" ht="24" hidden="1" x14ac:dyDescent="0.35">
      <c r="A699" s="1">
        <v>6477</v>
      </c>
      <c r="B699" s="1" t="s">
        <v>11</v>
      </c>
      <c r="C699" s="1" t="s">
        <v>1</v>
      </c>
      <c r="D699" s="2">
        <v>31610</v>
      </c>
      <c r="E699" s="1" t="s">
        <v>699</v>
      </c>
      <c r="F699" s="1" t="s">
        <v>705</v>
      </c>
      <c r="G699">
        <f t="shared" si="10"/>
        <v>1986</v>
      </c>
    </row>
    <row r="700" spans="1:7" ht="24" hidden="1" x14ac:dyDescent="0.35">
      <c r="A700" s="1">
        <v>6478</v>
      </c>
      <c r="B700" s="1" t="s">
        <v>11</v>
      </c>
      <c r="C700" s="1" t="s">
        <v>1</v>
      </c>
      <c r="D700" s="2">
        <v>31610</v>
      </c>
      <c r="E700" s="1" t="s">
        <v>699</v>
      </c>
      <c r="F700" s="1" t="s">
        <v>706</v>
      </c>
      <c r="G700">
        <f t="shared" si="10"/>
        <v>1986</v>
      </c>
    </row>
    <row r="701" spans="1:7" ht="35.5" hidden="1" x14ac:dyDescent="0.35">
      <c r="A701" s="1">
        <v>6479</v>
      </c>
      <c r="B701" s="1" t="s">
        <v>11</v>
      </c>
      <c r="C701" s="1" t="s">
        <v>1</v>
      </c>
      <c r="D701" s="2">
        <v>31600</v>
      </c>
      <c r="E701" s="1" t="s">
        <v>699</v>
      </c>
      <c r="F701" s="1" t="s">
        <v>707</v>
      </c>
      <c r="G701">
        <f t="shared" si="10"/>
        <v>1986</v>
      </c>
    </row>
    <row r="702" spans="1:7" ht="24" hidden="1" x14ac:dyDescent="0.35">
      <c r="A702" s="1">
        <v>6480</v>
      </c>
      <c r="B702" s="1" t="s">
        <v>11</v>
      </c>
      <c r="C702" s="1" t="s">
        <v>1</v>
      </c>
      <c r="D702" s="2">
        <v>31610</v>
      </c>
      <c r="E702" s="1" t="s">
        <v>699</v>
      </c>
      <c r="F702" s="1" t="s">
        <v>708</v>
      </c>
      <c r="G702">
        <f t="shared" si="10"/>
        <v>1986</v>
      </c>
    </row>
    <row r="703" spans="1:7" ht="24" hidden="1" x14ac:dyDescent="0.35">
      <c r="A703" s="1">
        <v>6499</v>
      </c>
      <c r="B703" s="1" t="s">
        <v>0</v>
      </c>
      <c r="C703" s="1" t="s">
        <v>1</v>
      </c>
      <c r="D703" s="2">
        <v>31621</v>
      </c>
      <c r="E703" s="1" t="s">
        <v>699</v>
      </c>
      <c r="F703" s="1" t="s">
        <v>709</v>
      </c>
      <c r="G703">
        <f t="shared" si="10"/>
        <v>1986</v>
      </c>
    </row>
    <row r="704" spans="1:7" ht="24" hidden="1" x14ac:dyDescent="0.35">
      <c r="A704" s="1">
        <v>6500</v>
      </c>
      <c r="B704" s="1" t="s">
        <v>0</v>
      </c>
      <c r="C704" s="1" t="s">
        <v>1</v>
      </c>
      <c r="D704" s="2">
        <v>31621</v>
      </c>
      <c r="E704" s="1" t="s">
        <v>699</v>
      </c>
      <c r="F704" s="1" t="s">
        <v>710</v>
      </c>
      <c r="G704">
        <f t="shared" si="10"/>
        <v>1986</v>
      </c>
    </row>
    <row r="705" spans="1:7" ht="24" hidden="1" x14ac:dyDescent="0.35">
      <c r="A705" s="1">
        <v>6599</v>
      </c>
      <c r="B705" s="1" t="s">
        <v>11</v>
      </c>
      <c r="C705" s="1" t="s">
        <v>1</v>
      </c>
      <c r="D705" s="2">
        <v>31714</v>
      </c>
      <c r="E705" s="1" t="s">
        <v>699</v>
      </c>
      <c r="F705" s="1" t="s">
        <v>711</v>
      </c>
      <c r="G705">
        <f t="shared" si="10"/>
        <v>1986</v>
      </c>
    </row>
    <row r="706" spans="1:7" ht="24" hidden="1" x14ac:dyDescent="0.35">
      <c r="A706" s="1">
        <v>6705</v>
      </c>
      <c r="B706" s="1" t="s">
        <v>11</v>
      </c>
      <c r="C706" s="1" t="s">
        <v>1</v>
      </c>
      <c r="D706" s="2">
        <v>31751</v>
      </c>
      <c r="E706" s="1" t="s">
        <v>699</v>
      </c>
      <c r="F706" s="1" t="s">
        <v>712</v>
      </c>
      <c r="G706">
        <f t="shared" si="10"/>
        <v>1986</v>
      </c>
    </row>
    <row r="707" spans="1:7" ht="24" hidden="1" x14ac:dyDescent="0.35">
      <c r="A707" s="1">
        <v>6885</v>
      </c>
      <c r="B707" s="1" t="s">
        <v>0</v>
      </c>
      <c r="C707" s="1" t="s">
        <v>1</v>
      </c>
      <c r="D707" s="2">
        <v>31797</v>
      </c>
      <c r="E707" s="1" t="s">
        <v>699</v>
      </c>
      <c r="F707" s="1" t="s">
        <v>363</v>
      </c>
      <c r="G707">
        <f t="shared" ref="G707:G770" si="11">YEAR(D707)</f>
        <v>1987</v>
      </c>
    </row>
    <row r="708" spans="1:7" ht="24" hidden="1" x14ac:dyDescent="0.35">
      <c r="A708" s="1">
        <v>6886</v>
      </c>
      <c r="B708" s="1" t="s">
        <v>11</v>
      </c>
      <c r="C708" s="1" t="s">
        <v>1</v>
      </c>
      <c r="D708" s="2">
        <v>31798</v>
      </c>
      <c r="E708" s="1" t="s">
        <v>699</v>
      </c>
      <c r="F708" s="1" t="s">
        <v>713</v>
      </c>
      <c r="G708">
        <f t="shared" si="11"/>
        <v>1987</v>
      </c>
    </row>
    <row r="709" spans="1:7" ht="24" hidden="1" x14ac:dyDescent="0.35">
      <c r="A709" s="1">
        <v>7171</v>
      </c>
      <c r="B709" s="1" t="s">
        <v>0</v>
      </c>
      <c r="C709" s="1" t="s">
        <v>1</v>
      </c>
      <c r="D709" s="2">
        <v>32062</v>
      </c>
      <c r="E709" s="1" t="s">
        <v>699</v>
      </c>
      <c r="F709" s="1" t="s">
        <v>714</v>
      </c>
      <c r="G709">
        <f t="shared" si="11"/>
        <v>1987</v>
      </c>
    </row>
    <row r="710" spans="1:7" ht="24" hidden="1" x14ac:dyDescent="0.35">
      <c r="A710" s="1">
        <v>7174</v>
      </c>
      <c r="B710" s="1" t="s">
        <v>11</v>
      </c>
      <c r="C710" s="1" t="s">
        <v>1</v>
      </c>
      <c r="D710" s="2">
        <v>32062</v>
      </c>
      <c r="E710" s="1" t="s">
        <v>699</v>
      </c>
      <c r="F710" s="1" t="s">
        <v>715</v>
      </c>
      <c r="G710">
        <f t="shared" si="11"/>
        <v>1987</v>
      </c>
    </row>
    <row r="711" spans="1:7" ht="24" hidden="1" x14ac:dyDescent="0.35">
      <c r="A711" s="1">
        <v>7717</v>
      </c>
      <c r="B711" s="1" t="s">
        <v>11</v>
      </c>
      <c r="C711" s="1" t="s">
        <v>1</v>
      </c>
      <c r="D711" s="2">
        <v>32434</v>
      </c>
      <c r="E711" s="1" t="s">
        <v>699</v>
      </c>
      <c r="F711" s="1" t="s">
        <v>716</v>
      </c>
      <c r="G711">
        <f t="shared" si="11"/>
        <v>1988</v>
      </c>
    </row>
    <row r="712" spans="1:7" ht="24" hidden="1" x14ac:dyDescent="0.35">
      <c r="A712" s="1">
        <v>8060</v>
      </c>
      <c r="B712" s="1" t="s">
        <v>11</v>
      </c>
      <c r="C712" s="1" t="s">
        <v>1</v>
      </c>
      <c r="D712" s="2">
        <v>32634</v>
      </c>
      <c r="E712" s="1" t="s">
        <v>699</v>
      </c>
      <c r="F712" s="1" t="s">
        <v>717</v>
      </c>
      <c r="G712">
        <f t="shared" si="11"/>
        <v>1989</v>
      </c>
    </row>
    <row r="713" spans="1:7" ht="24" hidden="1" x14ac:dyDescent="0.35">
      <c r="A713" s="1">
        <v>8062</v>
      </c>
      <c r="B713" s="1" t="s">
        <v>0</v>
      </c>
      <c r="C713" s="1" t="s">
        <v>1</v>
      </c>
      <c r="D713" s="2">
        <v>32634</v>
      </c>
      <c r="E713" s="1" t="s">
        <v>699</v>
      </c>
      <c r="F713" s="1" t="s">
        <v>718</v>
      </c>
      <c r="G713">
        <f t="shared" si="11"/>
        <v>1989</v>
      </c>
    </row>
    <row r="714" spans="1:7" ht="24" hidden="1" x14ac:dyDescent="0.35">
      <c r="A714" s="1">
        <v>8120</v>
      </c>
      <c r="B714" s="1" t="s">
        <v>11</v>
      </c>
      <c r="C714" s="1" t="s">
        <v>1</v>
      </c>
      <c r="D714" s="2">
        <v>32696</v>
      </c>
      <c r="E714" s="1" t="s">
        <v>699</v>
      </c>
      <c r="F714" s="1" t="s">
        <v>719</v>
      </c>
      <c r="G714">
        <f t="shared" si="11"/>
        <v>1989</v>
      </c>
    </row>
    <row r="715" spans="1:7" ht="24" hidden="1" x14ac:dyDescent="0.35">
      <c r="A715" s="1">
        <v>8415</v>
      </c>
      <c r="B715" s="1" t="s">
        <v>11</v>
      </c>
      <c r="C715" s="1" t="s">
        <v>1</v>
      </c>
      <c r="D715" s="2">
        <v>32910</v>
      </c>
      <c r="E715" s="1" t="s">
        <v>699</v>
      </c>
      <c r="F715" s="1" t="s">
        <v>720</v>
      </c>
      <c r="G715">
        <f t="shared" si="11"/>
        <v>1990</v>
      </c>
    </row>
    <row r="716" spans="1:7" ht="24" hidden="1" x14ac:dyDescent="0.35">
      <c r="A716" s="1">
        <v>8627</v>
      </c>
      <c r="B716" s="1" t="s">
        <v>11</v>
      </c>
      <c r="C716" s="1" t="s">
        <v>1</v>
      </c>
      <c r="D716" s="2">
        <v>33056</v>
      </c>
      <c r="E716" s="1" t="s">
        <v>699</v>
      </c>
      <c r="F716" s="1" t="s">
        <v>721</v>
      </c>
      <c r="G716">
        <f t="shared" si="11"/>
        <v>1990</v>
      </c>
    </row>
    <row r="717" spans="1:7" ht="24" hidden="1" x14ac:dyDescent="0.35">
      <c r="A717" s="1">
        <v>9219</v>
      </c>
      <c r="B717" s="1" t="s">
        <v>11</v>
      </c>
      <c r="C717" s="1" t="s">
        <v>1</v>
      </c>
      <c r="D717" s="2">
        <v>33422</v>
      </c>
      <c r="E717" s="1" t="s">
        <v>699</v>
      </c>
      <c r="F717" s="1" t="s">
        <v>722</v>
      </c>
      <c r="G717">
        <f t="shared" si="11"/>
        <v>1991</v>
      </c>
    </row>
    <row r="718" spans="1:7" ht="24" hidden="1" x14ac:dyDescent="0.35">
      <c r="A718" s="1">
        <v>10642</v>
      </c>
      <c r="B718" s="1" t="s">
        <v>0</v>
      </c>
      <c r="C718" s="1" t="s">
        <v>1</v>
      </c>
      <c r="D718" s="2">
        <v>34333</v>
      </c>
      <c r="E718" s="1" t="s">
        <v>699</v>
      </c>
      <c r="F718" s="1" t="s">
        <v>723</v>
      </c>
      <c r="G718">
        <f t="shared" si="11"/>
        <v>1993</v>
      </c>
    </row>
    <row r="719" spans="1:7" ht="24" hidden="1" x14ac:dyDescent="0.35">
      <c r="A719" s="1">
        <v>10710</v>
      </c>
      <c r="B719" s="1" t="s">
        <v>11</v>
      </c>
      <c r="C719" s="1" t="s">
        <v>1</v>
      </c>
      <c r="D719" s="2">
        <v>34372</v>
      </c>
      <c r="E719" s="1" t="s">
        <v>699</v>
      </c>
      <c r="F719" s="1" t="s">
        <v>724</v>
      </c>
      <c r="G719">
        <f t="shared" si="11"/>
        <v>1994</v>
      </c>
    </row>
    <row r="720" spans="1:7" ht="24" hidden="1" x14ac:dyDescent="0.35">
      <c r="A720" s="1">
        <v>10858</v>
      </c>
      <c r="B720" s="1" t="s">
        <v>11</v>
      </c>
      <c r="C720" s="1" t="s">
        <v>1</v>
      </c>
      <c r="D720" s="2">
        <v>34435</v>
      </c>
      <c r="E720" s="1" t="s">
        <v>699</v>
      </c>
      <c r="F720" s="1" t="s">
        <v>725</v>
      </c>
      <c r="G720">
        <f t="shared" si="11"/>
        <v>1994</v>
      </c>
    </row>
    <row r="721" spans="1:7" ht="35.5" hidden="1" x14ac:dyDescent="0.35">
      <c r="A721" s="1">
        <v>11271</v>
      </c>
      <c r="B721" s="1" t="s">
        <v>11</v>
      </c>
      <c r="C721" s="1" t="s">
        <v>1</v>
      </c>
      <c r="D721" s="2">
        <v>34698</v>
      </c>
      <c r="E721" s="1" t="s">
        <v>699</v>
      </c>
      <c r="F721" s="1" t="s">
        <v>726</v>
      </c>
      <c r="G721">
        <f t="shared" si="11"/>
        <v>1994</v>
      </c>
    </row>
    <row r="722" spans="1:7" ht="24" hidden="1" x14ac:dyDescent="0.35">
      <c r="A722" s="1">
        <v>11449</v>
      </c>
      <c r="B722" s="1" t="s">
        <v>0</v>
      </c>
      <c r="C722" s="1" t="s">
        <v>1</v>
      </c>
      <c r="D722" s="2">
        <v>34806</v>
      </c>
      <c r="E722" s="1" t="s">
        <v>699</v>
      </c>
      <c r="F722" s="1" t="s">
        <v>405</v>
      </c>
      <c r="G722">
        <f t="shared" si="11"/>
        <v>1995</v>
      </c>
    </row>
    <row r="723" spans="1:7" ht="24" hidden="1" x14ac:dyDescent="0.35">
      <c r="A723" s="1">
        <v>11524</v>
      </c>
      <c r="B723" s="1" t="s">
        <v>11</v>
      </c>
      <c r="C723" s="1" t="s">
        <v>1</v>
      </c>
      <c r="D723" s="2">
        <v>34843</v>
      </c>
      <c r="E723" s="1" t="s">
        <v>699</v>
      </c>
      <c r="F723" s="1" t="s">
        <v>507</v>
      </c>
      <c r="G723">
        <f t="shared" si="11"/>
        <v>1995</v>
      </c>
    </row>
    <row r="724" spans="1:7" ht="24" hidden="1" x14ac:dyDescent="0.35">
      <c r="A724" s="1">
        <v>11811</v>
      </c>
      <c r="B724" s="1" t="s">
        <v>11</v>
      </c>
      <c r="C724" s="1" t="s">
        <v>1</v>
      </c>
      <c r="D724" s="2">
        <v>35079</v>
      </c>
      <c r="E724" s="1" t="s">
        <v>699</v>
      </c>
      <c r="F724" s="1" t="s">
        <v>727</v>
      </c>
      <c r="G724">
        <f t="shared" si="11"/>
        <v>1996</v>
      </c>
    </row>
    <row r="725" spans="1:7" ht="24" hidden="1" x14ac:dyDescent="0.35">
      <c r="A725" s="1">
        <v>12784</v>
      </c>
      <c r="B725" s="1" t="s">
        <v>11</v>
      </c>
      <c r="C725" s="1" t="s">
        <v>1</v>
      </c>
      <c r="D725" s="2">
        <v>35776</v>
      </c>
      <c r="E725" s="1" t="s">
        <v>699</v>
      </c>
      <c r="F725" s="1" t="s">
        <v>728</v>
      </c>
      <c r="G725">
        <f t="shared" si="11"/>
        <v>1997</v>
      </c>
    </row>
    <row r="726" spans="1:7" ht="24" hidden="1" x14ac:dyDescent="0.35">
      <c r="A726" s="1">
        <v>12827</v>
      </c>
      <c r="B726" s="1" t="s">
        <v>0</v>
      </c>
      <c r="C726" s="1" t="s">
        <v>1</v>
      </c>
      <c r="D726" s="2">
        <v>35816</v>
      </c>
      <c r="E726" s="1" t="s">
        <v>699</v>
      </c>
      <c r="F726" s="1" t="s">
        <v>729</v>
      </c>
      <c r="G726">
        <f t="shared" si="11"/>
        <v>1998</v>
      </c>
    </row>
    <row r="727" spans="1:7" ht="24" hidden="1" x14ac:dyDescent="0.35">
      <c r="A727" s="1">
        <v>13887</v>
      </c>
      <c r="B727" s="1" t="s">
        <v>11</v>
      </c>
      <c r="C727" s="1" t="s">
        <v>1</v>
      </c>
      <c r="D727" s="2">
        <v>36136</v>
      </c>
      <c r="E727" s="1" t="s">
        <v>699</v>
      </c>
      <c r="F727" s="1" t="s">
        <v>730</v>
      </c>
      <c r="G727">
        <f t="shared" si="11"/>
        <v>1998</v>
      </c>
    </row>
    <row r="728" spans="1:7" ht="24" hidden="1" x14ac:dyDescent="0.35">
      <c r="A728" s="1">
        <v>14334</v>
      </c>
      <c r="B728" s="1" t="s">
        <v>0</v>
      </c>
      <c r="C728" s="1" t="s">
        <v>1</v>
      </c>
      <c r="D728" s="2">
        <v>36378</v>
      </c>
      <c r="E728" s="1" t="s">
        <v>699</v>
      </c>
      <c r="F728" s="1" t="s">
        <v>731</v>
      </c>
      <c r="G728">
        <f t="shared" si="11"/>
        <v>1999</v>
      </c>
    </row>
    <row r="729" spans="1:7" ht="24" hidden="1" x14ac:dyDescent="0.35">
      <c r="A729" s="1">
        <v>14352</v>
      </c>
      <c r="B729" s="1" t="s">
        <v>0</v>
      </c>
      <c r="C729" s="1" t="s">
        <v>1</v>
      </c>
      <c r="D729" s="2">
        <v>36391</v>
      </c>
      <c r="E729" s="1" t="s">
        <v>699</v>
      </c>
      <c r="F729" s="1" t="s">
        <v>732</v>
      </c>
      <c r="G729">
        <f t="shared" si="11"/>
        <v>1999</v>
      </c>
    </row>
    <row r="730" spans="1:7" ht="24" hidden="1" x14ac:dyDescent="0.35">
      <c r="A730" s="1">
        <v>14437</v>
      </c>
      <c r="B730" s="1" t="s">
        <v>0</v>
      </c>
      <c r="C730" s="1" t="s">
        <v>1</v>
      </c>
      <c r="D730" s="2">
        <v>36438</v>
      </c>
      <c r="E730" s="1" t="s">
        <v>699</v>
      </c>
      <c r="F730" s="1" t="s">
        <v>733</v>
      </c>
      <c r="G730">
        <f t="shared" si="11"/>
        <v>1999</v>
      </c>
    </row>
    <row r="731" spans="1:7" ht="24" hidden="1" x14ac:dyDescent="0.35">
      <c r="A731" s="1">
        <v>14637</v>
      </c>
      <c r="B731" s="1" t="s">
        <v>0</v>
      </c>
      <c r="C731" s="1" t="s">
        <v>1</v>
      </c>
      <c r="D731" s="2">
        <v>36514</v>
      </c>
      <c r="E731" s="1" t="s">
        <v>699</v>
      </c>
      <c r="F731" s="1" t="s">
        <v>734</v>
      </c>
      <c r="G731">
        <f t="shared" si="11"/>
        <v>1999</v>
      </c>
    </row>
    <row r="732" spans="1:7" ht="24" hidden="1" x14ac:dyDescent="0.35">
      <c r="A732" s="1">
        <v>14686</v>
      </c>
      <c r="B732" s="1" t="s">
        <v>11</v>
      </c>
      <c r="C732" s="1" t="s">
        <v>1</v>
      </c>
      <c r="D732" s="2">
        <v>36551</v>
      </c>
      <c r="E732" s="1" t="s">
        <v>699</v>
      </c>
      <c r="F732" s="1" t="s">
        <v>735</v>
      </c>
      <c r="G732">
        <f t="shared" si="11"/>
        <v>2000</v>
      </c>
    </row>
    <row r="733" spans="1:7" ht="24" hidden="1" x14ac:dyDescent="0.35">
      <c r="A733" s="1">
        <v>14709</v>
      </c>
      <c r="B733" s="1" t="s">
        <v>0</v>
      </c>
      <c r="C733" s="1" t="s">
        <v>1</v>
      </c>
      <c r="D733" s="2">
        <v>36567</v>
      </c>
      <c r="E733" s="1" t="s">
        <v>699</v>
      </c>
      <c r="F733" s="1" t="s">
        <v>517</v>
      </c>
      <c r="G733">
        <f t="shared" si="11"/>
        <v>2000</v>
      </c>
    </row>
    <row r="734" spans="1:7" ht="24" hidden="1" x14ac:dyDescent="0.35">
      <c r="A734" s="1">
        <v>15052</v>
      </c>
      <c r="B734" s="1" t="s">
        <v>0</v>
      </c>
      <c r="C734" s="1" t="s">
        <v>1</v>
      </c>
      <c r="D734" s="2">
        <v>36787</v>
      </c>
      <c r="E734" s="1" t="s">
        <v>699</v>
      </c>
      <c r="F734" s="1" t="s">
        <v>736</v>
      </c>
      <c r="G734">
        <f t="shared" si="11"/>
        <v>2000</v>
      </c>
    </row>
    <row r="735" spans="1:7" ht="24" hidden="1" x14ac:dyDescent="0.35">
      <c r="A735" s="1">
        <v>15145</v>
      </c>
      <c r="B735" s="1" t="s">
        <v>0</v>
      </c>
      <c r="C735" s="1" t="s">
        <v>1</v>
      </c>
      <c r="D735" s="2">
        <v>36847</v>
      </c>
      <c r="E735" s="1" t="s">
        <v>699</v>
      </c>
      <c r="F735" s="1" t="s">
        <v>737</v>
      </c>
      <c r="G735">
        <f t="shared" si="11"/>
        <v>2000</v>
      </c>
    </row>
    <row r="736" spans="1:7" ht="24" hidden="1" x14ac:dyDescent="0.35">
      <c r="A736" s="1">
        <v>15161</v>
      </c>
      <c r="B736" s="1" t="s">
        <v>0</v>
      </c>
      <c r="C736" s="1" t="s">
        <v>1</v>
      </c>
      <c r="D736" s="2">
        <v>36857</v>
      </c>
      <c r="E736" s="1" t="s">
        <v>699</v>
      </c>
      <c r="F736" s="1" t="s">
        <v>507</v>
      </c>
      <c r="G736">
        <f t="shared" si="11"/>
        <v>2000</v>
      </c>
    </row>
    <row r="737" spans="1:7" ht="24" hidden="1" x14ac:dyDescent="0.35">
      <c r="A737" s="1">
        <v>15693</v>
      </c>
      <c r="B737" s="1" t="s">
        <v>0</v>
      </c>
      <c r="C737" s="1" t="s">
        <v>1</v>
      </c>
      <c r="D737" s="2">
        <v>37195</v>
      </c>
      <c r="E737" s="1" t="s">
        <v>699</v>
      </c>
      <c r="F737" s="1" t="s">
        <v>94</v>
      </c>
      <c r="G737">
        <f t="shared" si="11"/>
        <v>2001</v>
      </c>
    </row>
    <row r="738" spans="1:7" ht="24" hidden="1" x14ac:dyDescent="0.35">
      <c r="A738" s="1">
        <v>15706</v>
      </c>
      <c r="B738" s="1" t="s">
        <v>11</v>
      </c>
      <c r="C738" s="1" t="s">
        <v>1</v>
      </c>
      <c r="D738" s="2">
        <v>37203</v>
      </c>
      <c r="E738" s="1" t="s">
        <v>699</v>
      </c>
      <c r="F738" s="1" t="s">
        <v>738</v>
      </c>
      <c r="G738">
        <f t="shared" si="11"/>
        <v>2001</v>
      </c>
    </row>
    <row r="739" spans="1:7" ht="24" hidden="1" x14ac:dyDescent="0.35">
      <c r="A739" s="1">
        <v>15724</v>
      </c>
      <c r="B739" s="1" t="s">
        <v>0</v>
      </c>
      <c r="C739" s="1" t="s">
        <v>1</v>
      </c>
      <c r="D739" s="2">
        <v>37210</v>
      </c>
      <c r="E739" s="1" t="s">
        <v>699</v>
      </c>
      <c r="F739" s="1" t="s">
        <v>739</v>
      </c>
      <c r="G739">
        <f t="shared" si="11"/>
        <v>2001</v>
      </c>
    </row>
    <row r="740" spans="1:7" ht="24" hidden="1" x14ac:dyDescent="0.35">
      <c r="A740" s="1">
        <v>15774</v>
      </c>
      <c r="B740" s="1" t="s">
        <v>0</v>
      </c>
      <c r="C740" s="1" t="s">
        <v>1</v>
      </c>
      <c r="D740" s="2">
        <v>37244</v>
      </c>
      <c r="E740" s="1" t="s">
        <v>699</v>
      </c>
      <c r="F740" s="1" t="s">
        <v>740</v>
      </c>
      <c r="G740">
        <f t="shared" si="11"/>
        <v>2001</v>
      </c>
    </row>
    <row r="741" spans="1:7" ht="24" hidden="1" x14ac:dyDescent="0.35">
      <c r="A741" s="1">
        <v>15778</v>
      </c>
      <c r="B741" s="1" t="s">
        <v>0</v>
      </c>
      <c r="C741" s="1" t="s">
        <v>1</v>
      </c>
      <c r="D741" s="2">
        <v>37253</v>
      </c>
      <c r="E741" s="1" t="s">
        <v>699</v>
      </c>
      <c r="F741" s="1" t="s">
        <v>537</v>
      </c>
      <c r="G741">
        <f t="shared" si="11"/>
        <v>2001</v>
      </c>
    </row>
    <row r="742" spans="1:7" ht="24" hidden="1" x14ac:dyDescent="0.35">
      <c r="A742" s="1">
        <v>15813</v>
      </c>
      <c r="B742" s="1" t="s">
        <v>11</v>
      </c>
      <c r="C742" s="1" t="s">
        <v>1</v>
      </c>
      <c r="D742" s="2">
        <v>37273</v>
      </c>
      <c r="E742" s="1" t="s">
        <v>699</v>
      </c>
      <c r="F742" s="1" t="s">
        <v>741</v>
      </c>
      <c r="G742">
        <f t="shared" si="11"/>
        <v>2002</v>
      </c>
    </row>
    <row r="743" spans="1:7" ht="24" hidden="1" x14ac:dyDescent="0.35">
      <c r="A743" s="1">
        <v>15864</v>
      </c>
      <c r="B743" s="1" t="s">
        <v>0</v>
      </c>
      <c r="C743" s="1" t="s">
        <v>1</v>
      </c>
      <c r="D743" s="2">
        <v>37302</v>
      </c>
      <c r="E743" s="1" t="s">
        <v>699</v>
      </c>
      <c r="F743" s="1" t="s">
        <v>97</v>
      </c>
      <c r="G743">
        <f t="shared" si="11"/>
        <v>2002</v>
      </c>
    </row>
    <row r="744" spans="1:7" ht="24" hidden="1" x14ac:dyDescent="0.35">
      <c r="A744" s="1">
        <v>16024</v>
      </c>
      <c r="B744" s="1" t="s">
        <v>0</v>
      </c>
      <c r="C744" s="1" t="s">
        <v>1</v>
      </c>
      <c r="D744" s="2">
        <v>37431</v>
      </c>
      <c r="E744" s="1" t="s">
        <v>699</v>
      </c>
      <c r="F744" s="1" t="s">
        <v>742</v>
      </c>
      <c r="G744">
        <f t="shared" si="11"/>
        <v>2002</v>
      </c>
    </row>
    <row r="745" spans="1:7" ht="24" hidden="1" x14ac:dyDescent="0.35">
      <c r="A745" s="1">
        <v>16109</v>
      </c>
      <c r="B745" s="1" t="s">
        <v>0</v>
      </c>
      <c r="C745" s="1" t="s">
        <v>1</v>
      </c>
      <c r="D745" s="2">
        <v>37491</v>
      </c>
      <c r="E745" s="1" t="s">
        <v>699</v>
      </c>
      <c r="F745" s="1" t="s">
        <v>269</v>
      </c>
      <c r="G745">
        <f t="shared" si="11"/>
        <v>2002</v>
      </c>
    </row>
    <row r="746" spans="1:7" ht="24" hidden="1" x14ac:dyDescent="0.35">
      <c r="A746" s="1">
        <v>16553</v>
      </c>
      <c r="B746" s="1" t="s">
        <v>0</v>
      </c>
      <c r="C746" s="1" t="s">
        <v>1</v>
      </c>
      <c r="D746" s="2">
        <v>37740</v>
      </c>
      <c r="E746" s="1" t="s">
        <v>699</v>
      </c>
      <c r="F746" s="1" t="s">
        <v>158</v>
      </c>
      <c r="G746">
        <f t="shared" si="11"/>
        <v>2003</v>
      </c>
    </row>
    <row r="747" spans="1:7" ht="24" hidden="1" x14ac:dyDescent="0.35">
      <c r="A747" s="1">
        <v>16636</v>
      </c>
      <c r="B747" s="1" t="s">
        <v>0</v>
      </c>
      <c r="C747" s="1" t="s">
        <v>1</v>
      </c>
      <c r="D747" s="2">
        <v>37784</v>
      </c>
      <c r="E747" s="1" t="s">
        <v>699</v>
      </c>
      <c r="F747" s="1" t="s">
        <v>530</v>
      </c>
      <c r="G747">
        <f t="shared" si="11"/>
        <v>2003</v>
      </c>
    </row>
    <row r="748" spans="1:7" ht="24" hidden="1" x14ac:dyDescent="0.35">
      <c r="A748" s="1">
        <v>16671</v>
      </c>
      <c r="B748" s="1" t="s">
        <v>0</v>
      </c>
      <c r="C748" s="1" t="s">
        <v>1</v>
      </c>
      <c r="D748" s="2">
        <v>37802</v>
      </c>
      <c r="E748" s="1" t="s">
        <v>699</v>
      </c>
      <c r="F748" s="1" t="s">
        <v>150</v>
      </c>
      <c r="G748">
        <f t="shared" si="11"/>
        <v>2003</v>
      </c>
    </row>
    <row r="749" spans="1:7" ht="24" hidden="1" x14ac:dyDescent="0.35">
      <c r="A749" s="1">
        <v>16672</v>
      </c>
      <c r="B749" s="1" t="s">
        <v>0</v>
      </c>
      <c r="C749" s="1" t="s">
        <v>1</v>
      </c>
      <c r="D749" s="2">
        <v>37802</v>
      </c>
      <c r="E749" s="1" t="s">
        <v>699</v>
      </c>
      <c r="F749" s="1" t="s">
        <v>414</v>
      </c>
      <c r="G749">
        <f t="shared" si="11"/>
        <v>2003</v>
      </c>
    </row>
    <row r="750" spans="1:7" ht="24" hidden="1" x14ac:dyDescent="0.35">
      <c r="A750" s="1">
        <v>16677</v>
      </c>
      <c r="B750" s="1" t="s">
        <v>0</v>
      </c>
      <c r="C750" s="1" t="s">
        <v>1</v>
      </c>
      <c r="D750" s="2">
        <v>37802</v>
      </c>
      <c r="E750" s="1" t="s">
        <v>699</v>
      </c>
      <c r="F750" s="1" t="s">
        <v>496</v>
      </c>
      <c r="G750">
        <f t="shared" si="11"/>
        <v>2003</v>
      </c>
    </row>
    <row r="751" spans="1:7" ht="24" hidden="1" x14ac:dyDescent="0.35">
      <c r="A751" s="1">
        <v>16678</v>
      </c>
      <c r="B751" s="1" t="s">
        <v>0</v>
      </c>
      <c r="C751" s="1" t="s">
        <v>1</v>
      </c>
      <c r="D751" s="2">
        <v>37802</v>
      </c>
      <c r="E751" s="1" t="s">
        <v>699</v>
      </c>
      <c r="F751" s="1" t="s">
        <v>363</v>
      </c>
      <c r="G751">
        <f t="shared" si="11"/>
        <v>2003</v>
      </c>
    </row>
    <row r="752" spans="1:7" ht="24" hidden="1" x14ac:dyDescent="0.35">
      <c r="A752" s="1">
        <v>16753</v>
      </c>
      <c r="B752" s="1" t="s">
        <v>11</v>
      </c>
      <c r="C752" s="1" t="s">
        <v>1</v>
      </c>
      <c r="D752" s="2">
        <v>37844</v>
      </c>
      <c r="E752" s="1" t="s">
        <v>699</v>
      </c>
      <c r="F752" s="1" t="s">
        <v>358</v>
      </c>
      <c r="G752">
        <f t="shared" si="11"/>
        <v>2003</v>
      </c>
    </row>
    <row r="753" spans="1:7" ht="24" hidden="1" x14ac:dyDescent="0.35">
      <c r="A753" s="1">
        <v>16764</v>
      </c>
      <c r="B753" s="1" t="s">
        <v>11</v>
      </c>
      <c r="C753" s="1" t="s">
        <v>1</v>
      </c>
      <c r="D753" s="2">
        <v>37851</v>
      </c>
      <c r="E753" s="1" t="s">
        <v>699</v>
      </c>
      <c r="F753" s="1" t="s">
        <v>533</v>
      </c>
      <c r="G753">
        <f t="shared" si="11"/>
        <v>2003</v>
      </c>
    </row>
    <row r="754" spans="1:7" ht="24" hidden="1" x14ac:dyDescent="0.35">
      <c r="A754" s="1">
        <v>16916</v>
      </c>
      <c r="B754" s="1" t="s">
        <v>0</v>
      </c>
      <c r="C754" s="1" t="s">
        <v>1</v>
      </c>
      <c r="D754" s="2">
        <v>37915</v>
      </c>
      <c r="E754" s="1" t="s">
        <v>699</v>
      </c>
      <c r="F754" s="1" t="s">
        <v>743</v>
      </c>
      <c r="G754">
        <f t="shared" si="11"/>
        <v>2003</v>
      </c>
    </row>
    <row r="755" spans="1:7" ht="24" hidden="1" x14ac:dyDescent="0.35">
      <c r="A755" s="1">
        <v>16922</v>
      </c>
      <c r="B755" s="1" t="s">
        <v>0</v>
      </c>
      <c r="C755" s="1" t="s">
        <v>1</v>
      </c>
      <c r="D755" s="2">
        <v>37915</v>
      </c>
      <c r="E755" s="1" t="s">
        <v>699</v>
      </c>
      <c r="F755" s="1" t="s">
        <v>97</v>
      </c>
      <c r="G755">
        <f t="shared" si="11"/>
        <v>2003</v>
      </c>
    </row>
    <row r="756" spans="1:7" ht="24" hidden="1" x14ac:dyDescent="0.35">
      <c r="A756" s="1">
        <v>16963</v>
      </c>
      <c r="B756" s="1" t="s">
        <v>0</v>
      </c>
      <c r="C756" s="1" t="s">
        <v>1</v>
      </c>
      <c r="D756" s="2">
        <v>37942</v>
      </c>
      <c r="E756" s="1" t="s">
        <v>699</v>
      </c>
      <c r="F756" s="1" t="s">
        <v>505</v>
      </c>
      <c r="G756">
        <f t="shared" si="11"/>
        <v>2003</v>
      </c>
    </row>
    <row r="757" spans="1:7" ht="24" hidden="1" x14ac:dyDescent="0.35">
      <c r="A757" s="1">
        <v>17018</v>
      </c>
      <c r="B757" s="1" t="s">
        <v>0</v>
      </c>
      <c r="C757" s="1" t="s">
        <v>1</v>
      </c>
      <c r="D757" s="2">
        <v>37966</v>
      </c>
      <c r="E757" s="1" t="s">
        <v>699</v>
      </c>
      <c r="F757" s="1" t="s">
        <v>744</v>
      </c>
      <c r="G757">
        <f t="shared" si="11"/>
        <v>2003</v>
      </c>
    </row>
    <row r="758" spans="1:7" ht="24" hidden="1" x14ac:dyDescent="0.35">
      <c r="A758" s="1">
        <v>17032</v>
      </c>
      <c r="B758" s="1" t="s">
        <v>0</v>
      </c>
      <c r="C758" s="1" t="s">
        <v>1</v>
      </c>
      <c r="D758" s="2">
        <v>37972</v>
      </c>
      <c r="E758" s="1" t="s">
        <v>699</v>
      </c>
      <c r="F758" s="1" t="s">
        <v>524</v>
      </c>
      <c r="G758">
        <f t="shared" si="11"/>
        <v>2003</v>
      </c>
    </row>
    <row r="759" spans="1:7" ht="24" hidden="1" x14ac:dyDescent="0.35">
      <c r="A759" s="1">
        <v>17033</v>
      </c>
      <c r="B759" s="1" t="s">
        <v>0</v>
      </c>
      <c r="C759" s="1" t="s">
        <v>1</v>
      </c>
      <c r="D759" s="2">
        <v>37972</v>
      </c>
      <c r="E759" s="1" t="s">
        <v>699</v>
      </c>
      <c r="F759" s="1" t="s">
        <v>417</v>
      </c>
      <c r="G759">
        <f t="shared" si="11"/>
        <v>2003</v>
      </c>
    </row>
    <row r="760" spans="1:7" ht="24" hidden="1" x14ac:dyDescent="0.35">
      <c r="A760" s="1">
        <v>17064</v>
      </c>
      <c r="B760" s="1" t="s">
        <v>0</v>
      </c>
      <c r="C760" s="1" t="s">
        <v>1</v>
      </c>
      <c r="D760" s="2">
        <v>37984</v>
      </c>
      <c r="E760" s="1" t="s">
        <v>699</v>
      </c>
      <c r="F760" s="1" t="s">
        <v>745</v>
      </c>
      <c r="G760">
        <f t="shared" si="11"/>
        <v>2003</v>
      </c>
    </row>
    <row r="761" spans="1:7" ht="24" hidden="1" x14ac:dyDescent="0.35">
      <c r="A761" s="1">
        <v>17107</v>
      </c>
      <c r="B761" s="1" t="s">
        <v>11</v>
      </c>
      <c r="C761" s="1" t="s">
        <v>1</v>
      </c>
      <c r="D761" s="2">
        <v>38007</v>
      </c>
      <c r="E761" s="1" t="s">
        <v>699</v>
      </c>
      <c r="F761" s="1" t="s">
        <v>746</v>
      </c>
      <c r="G761">
        <f t="shared" si="11"/>
        <v>2004</v>
      </c>
    </row>
    <row r="762" spans="1:7" ht="24" hidden="1" x14ac:dyDescent="0.35">
      <c r="A762" s="1">
        <v>17148</v>
      </c>
      <c r="B762" s="1" t="s">
        <v>0</v>
      </c>
      <c r="C762" s="1" t="s">
        <v>1</v>
      </c>
      <c r="D762" s="2">
        <v>38023</v>
      </c>
      <c r="E762" s="1" t="s">
        <v>699</v>
      </c>
      <c r="F762" s="1" t="s">
        <v>522</v>
      </c>
      <c r="G762">
        <f t="shared" si="11"/>
        <v>2004</v>
      </c>
    </row>
    <row r="763" spans="1:7" ht="24" hidden="1" x14ac:dyDescent="0.35">
      <c r="A763" s="1">
        <v>17187</v>
      </c>
      <c r="B763" s="1" t="s">
        <v>0</v>
      </c>
      <c r="C763" s="1" t="s">
        <v>1</v>
      </c>
      <c r="D763" s="2">
        <v>38042</v>
      </c>
      <c r="E763" s="1" t="s">
        <v>699</v>
      </c>
      <c r="F763" s="1" t="s">
        <v>531</v>
      </c>
      <c r="G763">
        <f t="shared" si="11"/>
        <v>2004</v>
      </c>
    </row>
    <row r="764" spans="1:7" ht="24" hidden="1" x14ac:dyDescent="0.35">
      <c r="A764" s="1">
        <v>17223</v>
      </c>
      <c r="B764" s="1" t="s">
        <v>0</v>
      </c>
      <c r="C764" s="1" t="s">
        <v>1</v>
      </c>
      <c r="D764" s="2">
        <v>37690</v>
      </c>
      <c r="E764" s="1" t="s">
        <v>699</v>
      </c>
      <c r="F764" s="1" t="s">
        <v>747</v>
      </c>
      <c r="G764">
        <f t="shared" si="11"/>
        <v>2003</v>
      </c>
    </row>
    <row r="765" spans="1:7" ht="24" hidden="1" x14ac:dyDescent="0.35">
      <c r="A765" s="1">
        <v>17317</v>
      </c>
      <c r="B765" s="1" t="s">
        <v>0</v>
      </c>
      <c r="C765" s="1" t="s">
        <v>1</v>
      </c>
      <c r="D765" s="2">
        <v>38092</v>
      </c>
      <c r="E765" s="1" t="s">
        <v>699</v>
      </c>
      <c r="F765" s="1" t="s">
        <v>83</v>
      </c>
      <c r="G765">
        <f t="shared" si="11"/>
        <v>2004</v>
      </c>
    </row>
    <row r="766" spans="1:7" ht="24" hidden="1" x14ac:dyDescent="0.35">
      <c r="A766" s="1">
        <v>17330</v>
      </c>
      <c r="B766" s="1" t="s">
        <v>0</v>
      </c>
      <c r="C766" s="1" t="s">
        <v>1</v>
      </c>
      <c r="D766" s="2">
        <v>38099</v>
      </c>
      <c r="E766" s="1" t="s">
        <v>699</v>
      </c>
      <c r="F766" s="1" t="s">
        <v>82</v>
      </c>
      <c r="G766">
        <f t="shared" si="11"/>
        <v>2004</v>
      </c>
    </row>
    <row r="767" spans="1:7" ht="24" hidden="1" x14ac:dyDescent="0.35">
      <c r="A767" s="1">
        <v>17396</v>
      </c>
      <c r="B767" s="1" t="s">
        <v>11</v>
      </c>
      <c r="C767" s="1" t="s">
        <v>1</v>
      </c>
      <c r="D767" s="2">
        <v>38132</v>
      </c>
      <c r="E767" s="1" t="s">
        <v>699</v>
      </c>
      <c r="F767" s="1" t="s">
        <v>748</v>
      </c>
      <c r="G767">
        <f t="shared" si="11"/>
        <v>2004</v>
      </c>
    </row>
    <row r="768" spans="1:7" ht="24" hidden="1" x14ac:dyDescent="0.35">
      <c r="A768" s="1">
        <v>17397</v>
      </c>
      <c r="B768" s="1" t="s">
        <v>0</v>
      </c>
      <c r="C768" s="1" t="s">
        <v>1</v>
      </c>
      <c r="D768" s="2">
        <v>38132</v>
      </c>
      <c r="E768" s="1" t="s">
        <v>699</v>
      </c>
      <c r="F768" s="1" t="s">
        <v>538</v>
      </c>
      <c r="G768">
        <f t="shared" si="11"/>
        <v>2004</v>
      </c>
    </row>
    <row r="769" spans="1:7" ht="24" hidden="1" x14ac:dyDescent="0.35">
      <c r="A769" s="1">
        <v>17456</v>
      </c>
      <c r="B769" s="1" t="s">
        <v>0</v>
      </c>
      <c r="C769" s="1" t="s">
        <v>1</v>
      </c>
      <c r="D769" s="2">
        <v>38146</v>
      </c>
      <c r="E769" s="1" t="s">
        <v>699</v>
      </c>
      <c r="F769" s="1" t="s">
        <v>407</v>
      </c>
      <c r="G769">
        <f t="shared" si="11"/>
        <v>2004</v>
      </c>
    </row>
    <row r="770" spans="1:7" ht="24" hidden="1" x14ac:dyDescent="0.35">
      <c r="A770" s="1">
        <v>17535</v>
      </c>
      <c r="B770" s="1" t="s">
        <v>0</v>
      </c>
      <c r="C770" s="1" t="s">
        <v>1</v>
      </c>
      <c r="D770" s="2">
        <v>38187</v>
      </c>
      <c r="E770" s="1" t="s">
        <v>699</v>
      </c>
      <c r="F770" s="1" t="s">
        <v>408</v>
      </c>
      <c r="G770">
        <f t="shared" si="11"/>
        <v>2004</v>
      </c>
    </row>
    <row r="771" spans="1:7" ht="24" hidden="1" x14ac:dyDescent="0.35">
      <c r="A771" s="1">
        <v>17633</v>
      </c>
      <c r="B771" s="1" t="s">
        <v>11</v>
      </c>
      <c r="C771" s="1" t="s">
        <v>1</v>
      </c>
      <c r="D771" s="2">
        <v>38229</v>
      </c>
      <c r="E771" s="1" t="s">
        <v>699</v>
      </c>
      <c r="F771" s="1" t="s">
        <v>749</v>
      </c>
      <c r="G771">
        <f t="shared" ref="G771:G834" si="12">YEAR(D771)</f>
        <v>2004</v>
      </c>
    </row>
    <row r="772" spans="1:7" ht="24" hidden="1" x14ac:dyDescent="0.35">
      <c r="A772" s="1">
        <v>17646</v>
      </c>
      <c r="B772" s="1" t="s">
        <v>0</v>
      </c>
      <c r="C772" s="1" t="s">
        <v>1</v>
      </c>
      <c r="D772" s="2">
        <v>38230</v>
      </c>
      <c r="E772" s="1" t="s">
        <v>699</v>
      </c>
      <c r="F772" s="1" t="s">
        <v>503</v>
      </c>
      <c r="G772">
        <f t="shared" si="12"/>
        <v>2004</v>
      </c>
    </row>
    <row r="773" spans="1:7" ht="24" hidden="1" x14ac:dyDescent="0.35">
      <c r="A773" s="1">
        <v>17680</v>
      </c>
      <c r="B773" s="1" t="s">
        <v>0</v>
      </c>
      <c r="C773" s="1" t="s">
        <v>1</v>
      </c>
      <c r="D773" s="2">
        <v>38239</v>
      </c>
      <c r="E773" s="1" t="s">
        <v>699</v>
      </c>
      <c r="F773" s="1" t="s">
        <v>537</v>
      </c>
      <c r="G773">
        <f t="shared" si="12"/>
        <v>2004</v>
      </c>
    </row>
    <row r="774" spans="1:7" ht="24" hidden="1" x14ac:dyDescent="0.35">
      <c r="A774" s="1">
        <v>17720</v>
      </c>
      <c r="B774" s="1" t="s">
        <v>0</v>
      </c>
      <c r="C774" s="1" t="s">
        <v>1</v>
      </c>
      <c r="D774" s="2">
        <v>38260</v>
      </c>
      <c r="E774" s="1" t="s">
        <v>699</v>
      </c>
      <c r="F774" s="1" t="s">
        <v>104</v>
      </c>
      <c r="G774">
        <f t="shared" si="12"/>
        <v>2004</v>
      </c>
    </row>
    <row r="775" spans="1:7" ht="24" hidden="1" x14ac:dyDescent="0.35">
      <c r="A775" s="1">
        <v>17765</v>
      </c>
      <c r="B775" s="1" t="s">
        <v>0</v>
      </c>
      <c r="C775" s="1" t="s">
        <v>1</v>
      </c>
      <c r="D775" s="2">
        <v>38280</v>
      </c>
      <c r="E775" s="1" t="s">
        <v>699</v>
      </c>
      <c r="F775" s="1" t="s">
        <v>750</v>
      </c>
      <c r="G775">
        <f t="shared" si="12"/>
        <v>2004</v>
      </c>
    </row>
    <row r="776" spans="1:7" ht="24" hidden="1" x14ac:dyDescent="0.35">
      <c r="A776" s="1">
        <v>17793</v>
      </c>
      <c r="B776" s="1" t="s">
        <v>0</v>
      </c>
      <c r="C776" s="1" t="s">
        <v>1</v>
      </c>
      <c r="D776" s="2">
        <v>38285</v>
      </c>
      <c r="E776" s="1" t="s">
        <v>699</v>
      </c>
      <c r="F776" s="1" t="s">
        <v>751</v>
      </c>
      <c r="G776">
        <f t="shared" si="12"/>
        <v>2004</v>
      </c>
    </row>
    <row r="777" spans="1:7" ht="24" hidden="1" x14ac:dyDescent="0.35">
      <c r="A777" s="1">
        <v>17811</v>
      </c>
      <c r="B777" s="1" t="s">
        <v>0</v>
      </c>
      <c r="C777" s="1" t="s">
        <v>1</v>
      </c>
      <c r="D777" s="2">
        <v>38299</v>
      </c>
      <c r="E777" s="1" t="s">
        <v>699</v>
      </c>
      <c r="F777" s="1" t="s">
        <v>752</v>
      </c>
      <c r="G777">
        <f t="shared" si="12"/>
        <v>2004</v>
      </c>
    </row>
    <row r="778" spans="1:7" ht="24" hidden="1" x14ac:dyDescent="0.35">
      <c r="A778" s="1">
        <v>17842</v>
      </c>
      <c r="B778" s="1" t="s">
        <v>11</v>
      </c>
      <c r="C778" s="1" t="s">
        <v>1</v>
      </c>
      <c r="D778" s="2">
        <v>38313</v>
      </c>
      <c r="E778" s="1" t="s">
        <v>699</v>
      </c>
      <c r="F778" s="1" t="s">
        <v>753</v>
      </c>
      <c r="G778">
        <f t="shared" si="12"/>
        <v>2004</v>
      </c>
    </row>
    <row r="779" spans="1:7" ht="24" hidden="1" x14ac:dyDescent="0.35">
      <c r="A779" s="1">
        <v>17905</v>
      </c>
      <c r="B779" s="1" t="s">
        <v>0</v>
      </c>
      <c r="C779" s="1" t="s">
        <v>1</v>
      </c>
      <c r="D779" s="2">
        <v>38338</v>
      </c>
      <c r="E779" s="1" t="s">
        <v>699</v>
      </c>
      <c r="F779" s="1" t="s">
        <v>754</v>
      </c>
      <c r="G779">
        <f t="shared" si="12"/>
        <v>2004</v>
      </c>
    </row>
    <row r="780" spans="1:7" ht="24" hidden="1" x14ac:dyDescent="0.35">
      <c r="A780" s="1">
        <v>17906</v>
      </c>
      <c r="B780" s="1" t="s">
        <v>0</v>
      </c>
      <c r="C780" s="1" t="s">
        <v>1</v>
      </c>
      <c r="D780" s="2">
        <v>38334</v>
      </c>
      <c r="E780" s="1" t="s">
        <v>699</v>
      </c>
      <c r="F780" s="1" t="s">
        <v>755</v>
      </c>
      <c r="G780">
        <f t="shared" si="12"/>
        <v>2004</v>
      </c>
    </row>
    <row r="781" spans="1:7" ht="24" hidden="1" x14ac:dyDescent="0.35">
      <c r="A781" s="1">
        <v>18021</v>
      </c>
      <c r="B781" s="1" t="s">
        <v>0</v>
      </c>
      <c r="C781" s="1" t="s">
        <v>1</v>
      </c>
      <c r="D781" s="2">
        <v>38378</v>
      </c>
      <c r="E781" s="1" t="s">
        <v>699</v>
      </c>
      <c r="F781" s="1" t="s">
        <v>122</v>
      </c>
      <c r="G781">
        <f t="shared" si="12"/>
        <v>2005</v>
      </c>
    </row>
    <row r="782" spans="1:7" ht="24" hidden="1" x14ac:dyDescent="0.35">
      <c r="A782" s="1">
        <v>18022</v>
      </c>
      <c r="B782" s="1" t="s">
        <v>0</v>
      </c>
      <c r="C782" s="1" t="s">
        <v>1</v>
      </c>
      <c r="D782" s="2">
        <v>38378</v>
      </c>
      <c r="E782" s="1" t="s">
        <v>699</v>
      </c>
      <c r="F782" s="1" t="s">
        <v>756</v>
      </c>
      <c r="G782">
        <f t="shared" si="12"/>
        <v>2005</v>
      </c>
    </row>
    <row r="783" spans="1:7" ht="24" hidden="1" x14ac:dyDescent="0.35">
      <c r="A783" s="1">
        <v>18179</v>
      </c>
      <c r="B783" s="1" t="s">
        <v>11</v>
      </c>
      <c r="C783" s="1" t="s">
        <v>1</v>
      </c>
      <c r="D783" s="2">
        <v>38422</v>
      </c>
      <c r="E783" s="1" t="s">
        <v>699</v>
      </c>
      <c r="F783" s="1" t="s">
        <v>757</v>
      </c>
      <c r="G783">
        <f t="shared" si="12"/>
        <v>2005</v>
      </c>
    </row>
    <row r="784" spans="1:7" ht="24" hidden="1" x14ac:dyDescent="0.35">
      <c r="A784" s="1">
        <v>18378</v>
      </c>
      <c r="B784" s="1" t="s">
        <v>11</v>
      </c>
      <c r="C784" s="1" t="s">
        <v>1</v>
      </c>
      <c r="D784" s="2">
        <v>38498</v>
      </c>
      <c r="E784" s="1" t="s">
        <v>699</v>
      </c>
      <c r="F784" s="1" t="s">
        <v>738</v>
      </c>
      <c r="G784">
        <f t="shared" si="12"/>
        <v>2005</v>
      </c>
    </row>
    <row r="785" spans="1:7" ht="24" hidden="1" x14ac:dyDescent="0.35">
      <c r="A785" s="1">
        <v>18405</v>
      </c>
      <c r="B785" s="1" t="s">
        <v>11</v>
      </c>
      <c r="C785" s="1" t="s">
        <v>1</v>
      </c>
      <c r="D785" s="2">
        <v>38505</v>
      </c>
      <c r="E785" s="1" t="s">
        <v>699</v>
      </c>
      <c r="F785" s="1" t="s">
        <v>758</v>
      </c>
      <c r="G785">
        <f t="shared" si="12"/>
        <v>2005</v>
      </c>
    </row>
    <row r="786" spans="1:7" ht="24" hidden="1" x14ac:dyDescent="0.35">
      <c r="A786" s="1">
        <v>18421</v>
      </c>
      <c r="B786" s="1" t="s">
        <v>0</v>
      </c>
      <c r="C786" s="1" t="s">
        <v>1</v>
      </c>
      <c r="D786" s="2">
        <v>38512</v>
      </c>
      <c r="E786" s="1" t="s">
        <v>699</v>
      </c>
      <c r="F786" s="1" t="s">
        <v>273</v>
      </c>
      <c r="G786">
        <f t="shared" si="12"/>
        <v>2005</v>
      </c>
    </row>
    <row r="787" spans="1:7" ht="24" hidden="1" x14ac:dyDescent="0.35">
      <c r="A787" s="1">
        <v>18422</v>
      </c>
      <c r="B787" s="1" t="s">
        <v>0</v>
      </c>
      <c r="C787" s="1" t="s">
        <v>1</v>
      </c>
      <c r="D787" s="2">
        <v>38512</v>
      </c>
      <c r="E787" s="1" t="s">
        <v>699</v>
      </c>
      <c r="F787" s="1" t="s">
        <v>759</v>
      </c>
      <c r="G787">
        <f t="shared" si="12"/>
        <v>2005</v>
      </c>
    </row>
    <row r="788" spans="1:7" ht="24" hidden="1" x14ac:dyDescent="0.35">
      <c r="A788" s="1">
        <v>18701</v>
      </c>
      <c r="B788" s="1" t="s">
        <v>0</v>
      </c>
      <c r="C788" s="1" t="s">
        <v>1</v>
      </c>
      <c r="D788" s="2">
        <v>38589</v>
      </c>
      <c r="E788" s="1" t="s">
        <v>699</v>
      </c>
      <c r="F788" s="1" t="s">
        <v>274</v>
      </c>
      <c r="G788">
        <f t="shared" si="12"/>
        <v>2005</v>
      </c>
    </row>
    <row r="789" spans="1:7" ht="24" hidden="1" x14ac:dyDescent="0.35">
      <c r="A789" s="1">
        <v>18723</v>
      </c>
      <c r="B789" s="1" t="s">
        <v>0</v>
      </c>
      <c r="C789" s="1" t="s">
        <v>1</v>
      </c>
      <c r="D789" s="2">
        <v>38595</v>
      </c>
      <c r="E789" s="1" t="s">
        <v>699</v>
      </c>
      <c r="F789" s="1" t="s">
        <v>760</v>
      </c>
      <c r="G789">
        <f t="shared" si="12"/>
        <v>2005</v>
      </c>
    </row>
    <row r="790" spans="1:7" ht="24" hidden="1" x14ac:dyDescent="0.35">
      <c r="A790" s="1">
        <v>18800</v>
      </c>
      <c r="B790" s="1" t="s">
        <v>11</v>
      </c>
      <c r="C790" s="1" t="s">
        <v>1</v>
      </c>
      <c r="D790" s="2">
        <v>38616</v>
      </c>
      <c r="E790" s="1" t="s">
        <v>699</v>
      </c>
      <c r="F790" s="1" t="s">
        <v>761</v>
      </c>
      <c r="G790">
        <f t="shared" si="12"/>
        <v>2005</v>
      </c>
    </row>
    <row r="791" spans="1:7" ht="24" hidden="1" x14ac:dyDescent="0.35">
      <c r="A791" s="1">
        <v>18820</v>
      </c>
      <c r="B791" s="1" t="s">
        <v>0</v>
      </c>
      <c r="C791" s="1" t="s">
        <v>1</v>
      </c>
      <c r="D791" s="2">
        <v>38623</v>
      </c>
      <c r="E791" s="1" t="s">
        <v>699</v>
      </c>
      <c r="F791" s="1" t="s">
        <v>160</v>
      </c>
      <c r="G791">
        <f t="shared" si="12"/>
        <v>2005</v>
      </c>
    </row>
    <row r="792" spans="1:7" ht="24" hidden="1" x14ac:dyDescent="0.35">
      <c r="A792" s="1">
        <v>18821</v>
      </c>
      <c r="B792" s="1" t="s">
        <v>0</v>
      </c>
      <c r="C792" s="1" t="s">
        <v>1</v>
      </c>
      <c r="D792" s="2">
        <v>38623</v>
      </c>
      <c r="E792" s="1" t="s">
        <v>699</v>
      </c>
      <c r="F792" s="1" t="s">
        <v>762</v>
      </c>
      <c r="G792">
        <f t="shared" si="12"/>
        <v>2005</v>
      </c>
    </row>
    <row r="793" spans="1:7" ht="24" hidden="1" x14ac:dyDescent="0.35">
      <c r="A793" s="1">
        <v>18931</v>
      </c>
      <c r="B793" s="1" t="s">
        <v>11</v>
      </c>
      <c r="C793" s="1" t="s">
        <v>1</v>
      </c>
      <c r="D793" s="2">
        <v>38660</v>
      </c>
      <c r="E793" s="1" t="s">
        <v>699</v>
      </c>
      <c r="F793" s="1" t="s">
        <v>763</v>
      </c>
      <c r="G793">
        <f t="shared" si="12"/>
        <v>2005</v>
      </c>
    </row>
    <row r="794" spans="1:7" ht="24" hidden="1" x14ac:dyDescent="0.35">
      <c r="A794" s="1">
        <v>19131</v>
      </c>
      <c r="B794" s="1" t="s">
        <v>0</v>
      </c>
      <c r="C794" s="1" t="s">
        <v>1</v>
      </c>
      <c r="D794" s="2">
        <v>38742</v>
      </c>
      <c r="E794" s="1" t="s">
        <v>699</v>
      </c>
      <c r="F794" s="1" t="s">
        <v>764</v>
      </c>
      <c r="G794">
        <f t="shared" si="12"/>
        <v>2006</v>
      </c>
    </row>
    <row r="795" spans="1:7" ht="24" hidden="1" x14ac:dyDescent="0.35">
      <c r="A795" s="1">
        <v>19180</v>
      </c>
      <c r="B795" s="1" t="s">
        <v>11</v>
      </c>
      <c r="C795" s="1" t="s">
        <v>1</v>
      </c>
      <c r="D795" s="2">
        <v>38936</v>
      </c>
      <c r="E795" s="1" t="s">
        <v>699</v>
      </c>
      <c r="F795" s="1" t="s">
        <v>765</v>
      </c>
      <c r="G795">
        <f t="shared" si="12"/>
        <v>2006</v>
      </c>
    </row>
    <row r="796" spans="1:7" ht="24" hidden="1" x14ac:dyDescent="0.35">
      <c r="A796" s="1">
        <v>19181</v>
      </c>
      <c r="B796" s="1" t="s">
        <v>0</v>
      </c>
      <c r="C796" s="1" t="s">
        <v>1</v>
      </c>
      <c r="D796" s="2">
        <v>38785</v>
      </c>
      <c r="E796" s="1" t="s">
        <v>699</v>
      </c>
      <c r="F796" s="1" t="s">
        <v>594</v>
      </c>
      <c r="G796">
        <f t="shared" si="12"/>
        <v>2006</v>
      </c>
    </row>
    <row r="797" spans="1:7" ht="24" hidden="1" x14ac:dyDescent="0.35">
      <c r="A797" s="1">
        <v>19182</v>
      </c>
      <c r="B797" s="1" t="s">
        <v>11</v>
      </c>
      <c r="C797" s="1" t="s">
        <v>1</v>
      </c>
      <c r="D797" s="2">
        <v>38855</v>
      </c>
      <c r="E797" s="1" t="s">
        <v>699</v>
      </c>
      <c r="F797" s="1" t="s">
        <v>766</v>
      </c>
      <c r="G797">
        <f t="shared" si="12"/>
        <v>2006</v>
      </c>
    </row>
    <row r="798" spans="1:7" ht="24" hidden="1" x14ac:dyDescent="0.35">
      <c r="A798" s="1">
        <v>19183</v>
      </c>
      <c r="B798" s="1" t="s">
        <v>11</v>
      </c>
      <c r="C798" s="1" t="s">
        <v>1</v>
      </c>
      <c r="D798" s="2">
        <v>38765</v>
      </c>
      <c r="E798" s="1" t="s">
        <v>699</v>
      </c>
      <c r="F798" s="1" t="s">
        <v>767</v>
      </c>
      <c r="G798">
        <f t="shared" si="12"/>
        <v>2006</v>
      </c>
    </row>
    <row r="799" spans="1:7" ht="24" hidden="1" x14ac:dyDescent="0.35">
      <c r="A799" s="1">
        <v>19309</v>
      </c>
      <c r="B799" s="1" t="s">
        <v>11</v>
      </c>
      <c r="C799" s="1" t="s">
        <v>1</v>
      </c>
      <c r="D799" s="2">
        <v>39143</v>
      </c>
      <c r="E799" s="1" t="s">
        <v>699</v>
      </c>
      <c r="F799" s="1" t="s">
        <v>768</v>
      </c>
      <c r="G799">
        <f t="shared" si="12"/>
        <v>2007</v>
      </c>
    </row>
    <row r="800" spans="1:7" ht="24" hidden="1" x14ac:dyDescent="0.35">
      <c r="A800" s="1">
        <v>19725</v>
      </c>
      <c r="B800" s="1" t="s">
        <v>11</v>
      </c>
      <c r="C800" s="1" t="s">
        <v>1</v>
      </c>
      <c r="D800" s="2">
        <v>38961</v>
      </c>
      <c r="E800" s="1" t="s">
        <v>699</v>
      </c>
      <c r="F800" s="1" t="s">
        <v>769</v>
      </c>
      <c r="G800">
        <f t="shared" si="12"/>
        <v>2006</v>
      </c>
    </row>
    <row r="801" spans="1:7" ht="24" hidden="1" x14ac:dyDescent="0.35">
      <c r="A801" s="1">
        <v>19748</v>
      </c>
      <c r="B801" s="1" t="s">
        <v>0</v>
      </c>
      <c r="C801" s="1" t="s">
        <v>1</v>
      </c>
      <c r="D801" s="2">
        <v>39485</v>
      </c>
      <c r="E801" s="1" t="s">
        <v>699</v>
      </c>
      <c r="F801" s="1" t="s">
        <v>133</v>
      </c>
      <c r="G801">
        <f t="shared" si="12"/>
        <v>2008</v>
      </c>
    </row>
    <row r="802" spans="1:7" ht="24" hidden="1" x14ac:dyDescent="0.35">
      <c r="A802" s="1">
        <v>19749</v>
      </c>
      <c r="B802" s="1" t="s">
        <v>0</v>
      </c>
      <c r="C802" s="1" t="s">
        <v>1</v>
      </c>
      <c r="D802" s="2">
        <v>38953</v>
      </c>
      <c r="E802" s="1" t="s">
        <v>699</v>
      </c>
      <c r="F802" s="1" t="s">
        <v>770</v>
      </c>
      <c r="G802">
        <f t="shared" si="12"/>
        <v>2006</v>
      </c>
    </row>
    <row r="803" spans="1:7" ht="24" hidden="1" x14ac:dyDescent="0.35">
      <c r="A803" s="1">
        <v>19750</v>
      </c>
      <c r="B803" s="1" t="s">
        <v>11</v>
      </c>
      <c r="C803" s="1" t="s">
        <v>1</v>
      </c>
      <c r="D803" s="2">
        <v>38953</v>
      </c>
      <c r="E803" s="1" t="s">
        <v>699</v>
      </c>
      <c r="F803" s="1" t="s">
        <v>771</v>
      </c>
      <c r="G803">
        <f t="shared" si="12"/>
        <v>2006</v>
      </c>
    </row>
    <row r="804" spans="1:7" ht="24" hidden="1" x14ac:dyDescent="0.35">
      <c r="A804" s="1">
        <v>19753</v>
      </c>
      <c r="B804" s="1" t="s">
        <v>0</v>
      </c>
      <c r="C804" s="1" t="s">
        <v>1</v>
      </c>
      <c r="D804" s="2">
        <v>39541</v>
      </c>
      <c r="E804" s="1" t="s">
        <v>699</v>
      </c>
      <c r="F804" s="1" t="s">
        <v>512</v>
      </c>
      <c r="G804">
        <f t="shared" si="12"/>
        <v>2008</v>
      </c>
    </row>
    <row r="805" spans="1:7" ht="24" hidden="1" x14ac:dyDescent="0.35">
      <c r="A805" s="1">
        <v>19784</v>
      </c>
      <c r="B805" s="1" t="s">
        <v>11</v>
      </c>
      <c r="C805" s="1" t="s">
        <v>1</v>
      </c>
      <c r="D805" s="2">
        <v>39765</v>
      </c>
      <c r="E805" s="1" t="s">
        <v>699</v>
      </c>
      <c r="F805" s="1" t="s">
        <v>497</v>
      </c>
      <c r="G805">
        <f t="shared" si="12"/>
        <v>2008</v>
      </c>
    </row>
    <row r="806" spans="1:7" ht="24" hidden="1" x14ac:dyDescent="0.35">
      <c r="A806" s="1">
        <v>19785</v>
      </c>
      <c r="B806" s="1" t="s">
        <v>0</v>
      </c>
      <c r="C806" s="1" t="s">
        <v>1</v>
      </c>
      <c r="D806" s="2">
        <v>38982</v>
      </c>
      <c r="E806" s="1" t="s">
        <v>699</v>
      </c>
      <c r="F806" s="1" t="s">
        <v>14</v>
      </c>
      <c r="G806">
        <f t="shared" si="12"/>
        <v>2006</v>
      </c>
    </row>
    <row r="807" spans="1:7" ht="24" hidden="1" x14ac:dyDescent="0.35">
      <c r="A807" s="1">
        <v>19987</v>
      </c>
      <c r="B807" s="1" t="s">
        <v>0</v>
      </c>
      <c r="C807" s="1" t="s">
        <v>1</v>
      </c>
      <c r="D807" s="2">
        <v>39043</v>
      </c>
      <c r="E807" s="1" t="s">
        <v>699</v>
      </c>
      <c r="F807" s="1" t="s">
        <v>277</v>
      </c>
      <c r="G807">
        <f t="shared" si="12"/>
        <v>2006</v>
      </c>
    </row>
    <row r="808" spans="1:7" ht="24" hidden="1" x14ac:dyDescent="0.35">
      <c r="A808" s="1">
        <v>20003</v>
      </c>
      <c r="B808" s="1" t="s">
        <v>0</v>
      </c>
      <c r="C808" s="1" t="s">
        <v>1</v>
      </c>
      <c r="D808" s="2">
        <v>39050</v>
      </c>
      <c r="E808" s="1" t="s">
        <v>699</v>
      </c>
      <c r="F808" s="1" t="s">
        <v>772</v>
      </c>
      <c r="G808">
        <f t="shared" si="12"/>
        <v>2006</v>
      </c>
    </row>
    <row r="809" spans="1:7" ht="24" hidden="1" x14ac:dyDescent="0.35">
      <c r="A809" s="1">
        <v>20158</v>
      </c>
      <c r="B809" s="1" t="s">
        <v>11</v>
      </c>
      <c r="C809" s="1" t="s">
        <v>1</v>
      </c>
      <c r="D809" s="2">
        <v>39863</v>
      </c>
      <c r="E809" s="1" t="s">
        <v>699</v>
      </c>
      <c r="F809" s="1" t="s">
        <v>773</v>
      </c>
      <c r="G809">
        <f t="shared" si="12"/>
        <v>2009</v>
      </c>
    </row>
    <row r="810" spans="1:7" ht="24" hidden="1" x14ac:dyDescent="0.35">
      <c r="A810" s="1">
        <v>20159</v>
      </c>
      <c r="B810" s="1" t="s">
        <v>11</v>
      </c>
      <c r="C810" s="1" t="s">
        <v>1</v>
      </c>
      <c r="D810" s="2">
        <v>39262</v>
      </c>
      <c r="E810" s="1" t="s">
        <v>699</v>
      </c>
      <c r="F810" s="1" t="s">
        <v>774</v>
      </c>
      <c r="G810">
        <f t="shared" si="12"/>
        <v>2007</v>
      </c>
    </row>
    <row r="811" spans="1:7" ht="24" hidden="1" x14ac:dyDescent="0.35">
      <c r="A811" s="1">
        <v>20161</v>
      </c>
      <c r="B811" s="1" t="s">
        <v>11</v>
      </c>
      <c r="C811" s="1" t="s">
        <v>1</v>
      </c>
      <c r="D811" s="2">
        <v>39099</v>
      </c>
      <c r="E811" s="1" t="s">
        <v>699</v>
      </c>
      <c r="F811" s="1" t="s">
        <v>775</v>
      </c>
      <c r="G811">
        <f t="shared" si="12"/>
        <v>2007</v>
      </c>
    </row>
    <row r="812" spans="1:7" ht="24" hidden="1" x14ac:dyDescent="0.35">
      <c r="A812" s="1">
        <v>20162</v>
      </c>
      <c r="B812" s="1" t="s">
        <v>0</v>
      </c>
      <c r="C812" s="1" t="s">
        <v>1</v>
      </c>
      <c r="D812" s="2">
        <v>39157</v>
      </c>
      <c r="E812" s="1" t="s">
        <v>699</v>
      </c>
      <c r="F812" s="1" t="s">
        <v>776</v>
      </c>
      <c r="G812">
        <f t="shared" si="12"/>
        <v>2007</v>
      </c>
    </row>
    <row r="813" spans="1:7" ht="24" hidden="1" x14ac:dyDescent="0.35">
      <c r="A813" s="1">
        <v>20163</v>
      </c>
      <c r="B813" s="1" t="s">
        <v>11</v>
      </c>
      <c r="C813" s="1" t="s">
        <v>1</v>
      </c>
      <c r="D813" s="2">
        <v>39099</v>
      </c>
      <c r="E813" s="1" t="s">
        <v>699</v>
      </c>
      <c r="F813" s="1" t="s">
        <v>777</v>
      </c>
      <c r="G813">
        <f t="shared" si="12"/>
        <v>2007</v>
      </c>
    </row>
    <row r="814" spans="1:7" ht="24" hidden="1" x14ac:dyDescent="0.35">
      <c r="A814" s="1">
        <v>20164</v>
      </c>
      <c r="B814" s="1" t="s">
        <v>11</v>
      </c>
      <c r="C814" s="1" t="s">
        <v>1</v>
      </c>
      <c r="D814" s="2">
        <v>39099</v>
      </c>
      <c r="E814" s="1" t="s">
        <v>699</v>
      </c>
      <c r="F814" s="1" t="s">
        <v>778</v>
      </c>
      <c r="G814">
        <f t="shared" si="12"/>
        <v>2007</v>
      </c>
    </row>
    <row r="815" spans="1:7" ht="24" hidden="1" x14ac:dyDescent="0.35">
      <c r="A815" s="1">
        <v>20165</v>
      </c>
      <c r="B815" s="1" t="s">
        <v>0</v>
      </c>
      <c r="C815" s="1" t="s">
        <v>1</v>
      </c>
      <c r="D815" s="2">
        <v>39331</v>
      </c>
      <c r="E815" s="1" t="s">
        <v>699</v>
      </c>
      <c r="F815" s="1" t="s">
        <v>779</v>
      </c>
      <c r="G815">
        <f t="shared" si="12"/>
        <v>2007</v>
      </c>
    </row>
    <row r="816" spans="1:7" ht="24" hidden="1" x14ac:dyDescent="0.35">
      <c r="A816" s="1">
        <v>20168</v>
      </c>
      <c r="B816" s="1" t="s">
        <v>11</v>
      </c>
      <c r="C816" s="1" t="s">
        <v>1</v>
      </c>
      <c r="D816" s="2">
        <v>39520</v>
      </c>
      <c r="E816" s="1" t="s">
        <v>699</v>
      </c>
      <c r="F816" s="1" t="s">
        <v>780</v>
      </c>
      <c r="G816">
        <f t="shared" si="12"/>
        <v>2008</v>
      </c>
    </row>
    <row r="817" spans="1:7" ht="24" hidden="1" x14ac:dyDescent="0.35">
      <c r="A817" s="1">
        <v>20169</v>
      </c>
      <c r="B817" s="1" t="s">
        <v>11</v>
      </c>
      <c r="C817" s="1" t="s">
        <v>1</v>
      </c>
      <c r="D817" s="2">
        <v>39099</v>
      </c>
      <c r="E817" s="1" t="s">
        <v>699</v>
      </c>
      <c r="F817" s="1" t="s">
        <v>781</v>
      </c>
      <c r="G817">
        <f t="shared" si="12"/>
        <v>2007</v>
      </c>
    </row>
    <row r="818" spans="1:7" ht="24" hidden="1" x14ac:dyDescent="0.35">
      <c r="A818" s="1">
        <v>20170</v>
      </c>
      <c r="B818" s="1" t="s">
        <v>11</v>
      </c>
      <c r="C818" s="1" t="s">
        <v>1</v>
      </c>
      <c r="D818" s="2">
        <v>39660</v>
      </c>
      <c r="E818" s="1" t="s">
        <v>699</v>
      </c>
      <c r="F818" s="1" t="s">
        <v>782</v>
      </c>
      <c r="G818">
        <f t="shared" si="12"/>
        <v>2008</v>
      </c>
    </row>
    <row r="819" spans="1:7" ht="24" hidden="1" x14ac:dyDescent="0.35">
      <c r="A819" s="1">
        <v>20171</v>
      </c>
      <c r="B819" s="1" t="s">
        <v>0</v>
      </c>
      <c r="C819" s="1" t="s">
        <v>1</v>
      </c>
      <c r="D819" s="2">
        <v>39436</v>
      </c>
      <c r="E819" s="1" t="s">
        <v>699</v>
      </c>
      <c r="F819" s="1" t="s">
        <v>783</v>
      </c>
      <c r="G819">
        <f t="shared" si="12"/>
        <v>2007</v>
      </c>
    </row>
    <row r="820" spans="1:7" ht="24" hidden="1" x14ac:dyDescent="0.35">
      <c r="A820" s="1">
        <v>20172</v>
      </c>
      <c r="B820" s="1" t="s">
        <v>11</v>
      </c>
      <c r="C820" s="1" t="s">
        <v>1</v>
      </c>
      <c r="D820" s="2">
        <v>39562</v>
      </c>
      <c r="E820" s="1" t="s">
        <v>699</v>
      </c>
      <c r="F820" s="1" t="s">
        <v>784</v>
      </c>
      <c r="G820">
        <f t="shared" si="12"/>
        <v>2008</v>
      </c>
    </row>
    <row r="821" spans="1:7" ht="24" hidden="1" x14ac:dyDescent="0.35">
      <c r="A821" s="1">
        <v>20173</v>
      </c>
      <c r="B821" s="1" t="s">
        <v>0</v>
      </c>
      <c r="C821" s="1" t="s">
        <v>1</v>
      </c>
      <c r="D821" s="2">
        <v>39099</v>
      </c>
      <c r="E821" s="1" t="s">
        <v>699</v>
      </c>
      <c r="F821" s="1" t="s">
        <v>785</v>
      </c>
      <c r="G821">
        <f t="shared" si="12"/>
        <v>2007</v>
      </c>
    </row>
    <row r="822" spans="1:7" ht="24" hidden="1" x14ac:dyDescent="0.35">
      <c r="A822" s="1">
        <v>20175</v>
      </c>
      <c r="B822" s="1" t="s">
        <v>0</v>
      </c>
      <c r="C822" s="1" t="s">
        <v>1</v>
      </c>
      <c r="D822" s="2">
        <v>39625</v>
      </c>
      <c r="E822" s="1" t="s">
        <v>699</v>
      </c>
      <c r="F822" s="1" t="s">
        <v>786</v>
      </c>
      <c r="G822">
        <f t="shared" si="12"/>
        <v>2008</v>
      </c>
    </row>
    <row r="823" spans="1:7" ht="24" hidden="1" x14ac:dyDescent="0.35">
      <c r="A823" s="1">
        <v>20176</v>
      </c>
      <c r="B823" s="1" t="s">
        <v>11</v>
      </c>
      <c r="C823" s="1" t="s">
        <v>1</v>
      </c>
      <c r="D823" s="2">
        <v>39785</v>
      </c>
      <c r="E823" s="1" t="s">
        <v>699</v>
      </c>
      <c r="F823" s="1" t="s">
        <v>787</v>
      </c>
      <c r="G823">
        <f t="shared" si="12"/>
        <v>2008</v>
      </c>
    </row>
    <row r="824" spans="1:7" ht="24" hidden="1" x14ac:dyDescent="0.35">
      <c r="A824" s="1">
        <v>20178</v>
      </c>
      <c r="B824" s="1" t="s">
        <v>0</v>
      </c>
      <c r="C824" s="1" t="s">
        <v>1</v>
      </c>
      <c r="D824" s="2">
        <v>39196</v>
      </c>
      <c r="E824" s="1" t="s">
        <v>699</v>
      </c>
      <c r="F824" s="1" t="s">
        <v>788</v>
      </c>
      <c r="G824">
        <f t="shared" si="12"/>
        <v>2007</v>
      </c>
    </row>
    <row r="825" spans="1:7" ht="24" hidden="1" x14ac:dyDescent="0.35">
      <c r="A825" s="1">
        <v>20180</v>
      </c>
      <c r="B825" s="1" t="s">
        <v>0</v>
      </c>
      <c r="C825" s="1" t="s">
        <v>1</v>
      </c>
      <c r="D825" s="2">
        <v>39939</v>
      </c>
      <c r="E825" s="1" t="s">
        <v>699</v>
      </c>
      <c r="F825" s="1" t="s">
        <v>789</v>
      </c>
      <c r="G825">
        <f t="shared" si="12"/>
        <v>2009</v>
      </c>
    </row>
    <row r="826" spans="1:7" ht="24" hidden="1" x14ac:dyDescent="0.35">
      <c r="A826" s="1">
        <v>20182</v>
      </c>
      <c r="B826" s="1" t="s">
        <v>11</v>
      </c>
      <c r="C826" s="1" t="s">
        <v>1</v>
      </c>
      <c r="D826" s="2">
        <v>39196</v>
      </c>
      <c r="E826" s="1" t="s">
        <v>699</v>
      </c>
      <c r="F826" s="1" t="s">
        <v>790</v>
      </c>
      <c r="G826">
        <f t="shared" si="12"/>
        <v>2007</v>
      </c>
    </row>
    <row r="827" spans="1:7" ht="24" hidden="1" x14ac:dyDescent="0.35">
      <c r="A827" s="1">
        <v>20186</v>
      </c>
      <c r="B827" s="1" t="s">
        <v>11</v>
      </c>
      <c r="C827" s="1" t="s">
        <v>1</v>
      </c>
      <c r="D827" s="2">
        <v>39625</v>
      </c>
      <c r="E827" s="1" t="s">
        <v>699</v>
      </c>
      <c r="F827" s="1" t="s">
        <v>791</v>
      </c>
      <c r="G827">
        <f t="shared" si="12"/>
        <v>2008</v>
      </c>
    </row>
    <row r="828" spans="1:7" ht="24" hidden="1" x14ac:dyDescent="0.35">
      <c r="A828" s="1">
        <v>20187</v>
      </c>
      <c r="B828" s="1" t="s">
        <v>11</v>
      </c>
      <c r="C828" s="1" t="s">
        <v>1</v>
      </c>
      <c r="D828" s="2">
        <v>39562</v>
      </c>
      <c r="E828" s="1" t="s">
        <v>699</v>
      </c>
      <c r="F828" s="1" t="s">
        <v>792</v>
      </c>
      <c r="G828">
        <f t="shared" si="12"/>
        <v>2008</v>
      </c>
    </row>
    <row r="829" spans="1:7" ht="24" hidden="1" x14ac:dyDescent="0.35">
      <c r="A829" s="1">
        <v>20188</v>
      </c>
      <c r="B829" s="1" t="s">
        <v>11</v>
      </c>
      <c r="C829" s="1" t="s">
        <v>1</v>
      </c>
      <c r="D829" s="2">
        <v>39553</v>
      </c>
      <c r="E829" s="1" t="s">
        <v>699</v>
      </c>
      <c r="F829" s="1" t="s">
        <v>793</v>
      </c>
      <c r="G829">
        <f t="shared" si="12"/>
        <v>2008</v>
      </c>
    </row>
    <row r="830" spans="1:7" ht="24" hidden="1" x14ac:dyDescent="0.35">
      <c r="A830" s="1">
        <v>20189</v>
      </c>
      <c r="B830" s="1" t="s">
        <v>11</v>
      </c>
      <c r="C830" s="1" t="s">
        <v>1</v>
      </c>
      <c r="D830" s="2">
        <v>39279</v>
      </c>
      <c r="E830" s="1" t="s">
        <v>699</v>
      </c>
      <c r="F830" s="1" t="s">
        <v>794</v>
      </c>
      <c r="G830">
        <f t="shared" si="12"/>
        <v>2007</v>
      </c>
    </row>
    <row r="831" spans="1:7" ht="24" hidden="1" x14ac:dyDescent="0.35">
      <c r="A831" s="1">
        <v>20192</v>
      </c>
      <c r="B831" s="1" t="s">
        <v>11</v>
      </c>
      <c r="C831" s="1" t="s">
        <v>1</v>
      </c>
      <c r="D831" s="2">
        <v>39168</v>
      </c>
      <c r="E831" s="1" t="s">
        <v>699</v>
      </c>
      <c r="F831" s="1" t="s">
        <v>795</v>
      </c>
      <c r="G831">
        <f t="shared" si="12"/>
        <v>2007</v>
      </c>
    </row>
    <row r="832" spans="1:7" ht="24" hidden="1" x14ac:dyDescent="0.35">
      <c r="A832" s="1">
        <v>20679</v>
      </c>
      <c r="B832" s="1" t="s">
        <v>11</v>
      </c>
      <c r="C832" s="1" t="s">
        <v>1</v>
      </c>
      <c r="D832" s="2">
        <v>39393</v>
      </c>
      <c r="E832" s="1" t="s">
        <v>699</v>
      </c>
      <c r="F832" s="1" t="s">
        <v>796</v>
      </c>
      <c r="G832">
        <f t="shared" si="12"/>
        <v>2007</v>
      </c>
    </row>
    <row r="833" spans="1:7" ht="24" hidden="1" x14ac:dyDescent="0.35">
      <c r="A833" s="1">
        <v>20680</v>
      </c>
      <c r="B833" s="1" t="s">
        <v>0</v>
      </c>
      <c r="C833" s="1" t="s">
        <v>1</v>
      </c>
      <c r="D833" s="2">
        <v>39310</v>
      </c>
      <c r="E833" s="1" t="s">
        <v>699</v>
      </c>
      <c r="F833" s="1" t="s">
        <v>797</v>
      </c>
      <c r="G833">
        <f t="shared" si="12"/>
        <v>2007</v>
      </c>
    </row>
    <row r="834" spans="1:7" ht="24" hidden="1" x14ac:dyDescent="0.35">
      <c r="A834" s="1">
        <v>20711</v>
      </c>
      <c r="B834" s="1" t="s">
        <v>0</v>
      </c>
      <c r="C834" s="1" t="s">
        <v>1</v>
      </c>
      <c r="D834" s="2">
        <v>39562</v>
      </c>
      <c r="E834" s="1" t="s">
        <v>699</v>
      </c>
      <c r="F834" s="1" t="s">
        <v>404</v>
      </c>
      <c r="G834">
        <f t="shared" si="12"/>
        <v>2008</v>
      </c>
    </row>
    <row r="835" spans="1:7" ht="24" hidden="1" x14ac:dyDescent="0.35">
      <c r="A835" s="1">
        <v>20967</v>
      </c>
      <c r="B835" s="1" t="s">
        <v>11</v>
      </c>
      <c r="C835" s="1" t="s">
        <v>1</v>
      </c>
      <c r="D835" s="2">
        <v>39393</v>
      </c>
      <c r="E835" s="1" t="s">
        <v>699</v>
      </c>
      <c r="F835" s="1" t="s">
        <v>282</v>
      </c>
      <c r="G835">
        <f t="shared" ref="G835:G898" si="13">YEAR(D835)</f>
        <v>2007</v>
      </c>
    </row>
    <row r="836" spans="1:7" ht="24" hidden="1" x14ac:dyDescent="0.35">
      <c r="A836" s="1">
        <v>20969</v>
      </c>
      <c r="B836" s="1" t="s">
        <v>11</v>
      </c>
      <c r="C836" s="1" t="s">
        <v>1</v>
      </c>
      <c r="D836" s="2">
        <v>39429</v>
      </c>
      <c r="E836" s="1" t="s">
        <v>699</v>
      </c>
      <c r="F836" s="1" t="s">
        <v>798</v>
      </c>
      <c r="G836">
        <f t="shared" si="13"/>
        <v>2007</v>
      </c>
    </row>
    <row r="837" spans="1:7" ht="24" hidden="1" x14ac:dyDescent="0.35">
      <c r="A837" s="1">
        <v>21546</v>
      </c>
      <c r="B837" s="1" t="s">
        <v>0</v>
      </c>
      <c r="C837" s="1" t="s">
        <v>1</v>
      </c>
      <c r="D837" s="2">
        <v>39679</v>
      </c>
      <c r="E837" s="1" t="s">
        <v>699</v>
      </c>
      <c r="F837" s="1" t="s">
        <v>799</v>
      </c>
      <c r="G837">
        <f t="shared" si="13"/>
        <v>2008</v>
      </c>
    </row>
    <row r="838" spans="1:7" ht="24" hidden="1" x14ac:dyDescent="0.35">
      <c r="A838" s="1">
        <v>21547</v>
      </c>
      <c r="B838" s="1" t="s">
        <v>0</v>
      </c>
      <c r="C838" s="1" t="s">
        <v>1</v>
      </c>
      <c r="D838" s="2">
        <v>39632</v>
      </c>
      <c r="E838" s="1" t="s">
        <v>699</v>
      </c>
      <c r="F838" s="1" t="s">
        <v>800</v>
      </c>
      <c r="G838">
        <f t="shared" si="13"/>
        <v>2008</v>
      </c>
    </row>
    <row r="839" spans="1:7" ht="24" hidden="1" x14ac:dyDescent="0.35">
      <c r="A839" s="1">
        <v>21557</v>
      </c>
      <c r="B839" s="1" t="s">
        <v>0</v>
      </c>
      <c r="C839" s="1" t="s">
        <v>1</v>
      </c>
      <c r="D839" s="2">
        <v>39597</v>
      </c>
      <c r="E839" s="1" t="s">
        <v>699</v>
      </c>
      <c r="F839" s="1" t="s">
        <v>50</v>
      </c>
      <c r="G839">
        <f t="shared" si="13"/>
        <v>2008</v>
      </c>
    </row>
    <row r="840" spans="1:7" ht="24" hidden="1" x14ac:dyDescent="0.35">
      <c r="A840" s="1">
        <v>21620</v>
      </c>
      <c r="B840" s="1" t="s">
        <v>0</v>
      </c>
      <c r="C840" s="1" t="s">
        <v>1</v>
      </c>
      <c r="D840" s="2">
        <v>40044</v>
      </c>
      <c r="E840" s="1" t="s">
        <v>699</v>
      </c>
      <c r="F840" s="1" t="s">
        <v>155</v>
      </c>
      <c r="G840">
        <f t="shared" si="13"/>
        <v>2009</v>
      </c>
    </row>
    <row r="841" spans="1:7" ht="24" hidden="1" x14ac:dyDescent="0.35">
      <c r="A841" s="1">
        <v>21621</v>
      </c>
      <c r="B841" s="1" t="s">
        <v>11</v>
      </c>
      <c r="C841" s="1" t="s">
        <v>1</v>
      </c>
      <c r="D841" s="2">
        <v>39646</v>
      </c>
      <c r="E841" s="1" t="s">
        <v>699</v>
      </c>
      <c r="F841" s="1" t="s">
        <v>801</v>
      </c>
      <c r="G841">
        <f t="shared" si="13"/>
        <v>2008</v>
      </c>
    </row>
    <row r="842" spans="1:7" ht="24" hidden="1" x14ac:dyDescent="0.35">
      <c r="A842" s="1">
        <v>21763</v>
      </c>
      <c r="B842" s="1" t="s">
        <v>0</v>
      </c>
      <c r="C842" s="1" t="s">
        <v>1</v>
      </c>
      <c r="D842" s="2">
        <v>39721</v>
      </c>
      <c r="E842" s="1" t="s">
        <v>699</v>
      </c>
      <c r="F842" s="1" t="s">
        <v>802</v>
      </c>
      <c r="G842">
        <f t="shared" si="13"/>
        <v>2008</v>
      </c>
    </row>
    <row r="843" spans="1:7" ht="24" hidden="1" x14ac:dyDescent="0.35">
      <c r="A843" s="1">
        <v>21764</v>
      </c>
      <c r="B843" s="1" t="s">
        <v>0</v>
      </c>
      <c r="C843" s="1" t="s">
        <v>1</v>
      </c>
      <c r="D843" s="2">
        <v>39721</v>
      </c>
      <c r="E843" s="1" t="s">
        <v>699</v>
      </c>
      <c r="F843" s="1" t="s">
        <v>803</v>
      </c>
      <c r="G843">
        <f t="shared" si="13"/>
        <v>2008</v>
      </c>
    </row>
    <row r="844" spans="1:7" ht="24" hidden="1" x14ac:dyDescent="0.35">
      <c r="A844" s="1">
        <v>21927</v>
      </c>
      <c r="B844" s="1" t="s">
        <v>11</v>
      </c>
      <c r="C844" s="1" t="s">
        <v>1</v>
      </c>
      <c r="D844" s="2">
        <v>39771</v>
      </c>
      <c r="E844" s="1" t="s">
        <v>699</v>
      </c>
      <c r="F844" s="1" t="s">
        <v>804</v>
      </c>
      <c r="G844">
        <f t="shared" si="13"/>
        <v>2008</v>
      </c>
    </row>
    <row r="845" spans="1:7" ht="24" hidden="1" x14ac:dyDescent="0.35">
      <c r="A845" s="1">
        <v>21954</v>
      </c>
      <c r="B845" s="1" t="s">
        <v>11</v>
      </c>
      <c r="C845" s="1" t="s">
        <v>1</v>
      </c>
      <c r="D845" s="2">
        <v>39722</v>
      </c>
      <c r="E845" s="1" t="s">
        <v>699</v>
      </c>
      <c r="F845" s="1" t="s">
        <v>805</v>
      </c>
      <c r="G845">
        <f t="shared" si="13"/>
        <v>2008</v>
      </c>
    </row>
    <row r="846" spans="1:7" ht="24" hidden="1" x14ac:dyDescent="0.35">
      <c r="A846" s="1">
        <v>21966</v>
      </c>
      <c r="B846" s="1" t="s">
        <v>11</v>
      </c>
      <c r="C846" s="1" t="s">
        <v>1</v>
      </c>
      <c r="D846" s="2">
        <v>39785</v>
      </c>
      <c r="E846" s="1" t="s">
        <v>699</v>
      </c>
      <c r="F846" s="1" t="s">
        <v>165</v>
      </c>
      <c r="G846">
        <f t="shared" si="13"/>
        <v>2008</v>
      </c>
    </row>
    <row r="847" spans="1:7" ht="24" hidden="1" x14ac:dyDescent="0.35">
      <c r="A847" s="1">
        <v>21967</v>
      </c>
      <c r="B847" s="1" t="s">
        <v>0</v>
      </c>
      <c r="C847" s="1" t="s">
        <v>1</v>
      </c>
      <c r="D847" s="2">
        <v>39898</v>
      </c>
      <c r="E847" s="1" t="s">
        <v>699</v>
      </c>
      <c r="F847" s="1" t="s">
        <v>806</v>
      </c>
      <c r="G847">
        <f t="shared" si="13"/>
        <v>2009</v>
      </c>
    </row>
    <row r="848" spans="1:7" ht="24" hidden="1" x14ac:dyDescent="0.35">
      <c r="A848" s="1">
        <v>22099</v>
      </c>
      <c r="B848" s="1" t="s">
        <v>0</v>
      </c>
      <c r="C848" s="1" t="s">
        <v>1</v>
      </c>
      <c r="D848" s="2">
        <v>39765</v>
      </c>
      <c r="E848" s="1" t="s">
        <v>699</v>
      </c>
      <c r="F848" s="1" t="s">
        <v>807</v>
      </c>
      <c r="G848">
        <f t="shared" si="13"/>
        <v>2008</v>
      </c>
    </row>
    <row r="849" spans="1:7" ht="24" hidden="1" x14ac:dyDescent="0.35">
      <c r="A849" s="1">
        <v>22125</v>
      </c>
      <c r="B849" s="1" t="s">
        <v>0</v>
      </c>
      <c r="C849" s="1" t="s">
        <v>1</v>
      </c>
      <c r="D849" s="2">
        <v>40044</v>
      </c>
      <c r="E849" s="1" t="s">
        <v>699</v>
      </c>
      <c r="F849" s="1" t="s">
        <v>808</v>
      </c>
      <c r="G849">
        <f t="shared" si="13"/>
        <v>2009</v>
      </c>
    </row>
    <row r="850" spans="1:7" ht="24" hidden="1" x14ac:dyDescent="0.35">
      <c r="A850" s="1">
        <v>22312</v>
      </c>
      <c r="B850" s="1" t="s">
        <v>11</v>
      </c>
      <c r="C850" s="1" t="s">
        <v>1</v>
      </c>
      <c r="D850" s="2">
        <v>39945</v>
      </c>
      <c r="E850" s="1" t="s">
        <v>699</v>
      </c>
      <c r="F850" s="1" t="s">
        <v>809</v>
      </c>
      <c r="G850">
        <f t="shared" si="13"/>
        <v>2009</v>
      </c>
    </row>
    <row r="851" spans="1:7" ht="24" hidden="1" x14ac:dyDescent="0.35">
      <c r="A851" s="1">
        <v>22968</v>
      </c>
      <c r="B851" s="1" t="s">
        <v>0</v>
      </c>
      <c r="C851" s="1" t="s">
        <v>1</v>
      </c>
      <c r="D851" s="2">
        <v>40044</v>
      </c>
      <c r="E851" s="1" t="s">
        <v>699</v>
      </c>
      <c r="F851" s="1" t="s">
        <v>810</v>
      </c>
      <c r="G851">
        <f t="shared" si="13"/>
        <v>2009</v>
      </c>
    </row>
    <row r="852" spans="1:7" ht="24" hidden="1" x14ac:dyDescent="0.35">
      <c r="A852" s="1">
        <v>23660</v>
      </c>
      <c r="B852" s="1" t="s">
        <v>0</v>
      </c>
      <c r="C852" s="1" t="s">
        <v>1</v>
      </c>
      <c r="D852" s="2">
        <v>40618</v>
      </c>
      <c r="E852" s="1" t="s">
        <v>699</v>
      </c>
      <c r="F852" s="1" t="s">
        <v>32</v>
      </c>
      <c r="G852">
        <f t="shared" si="13"/>
        <v>2011</v>
      </c>
    </row>
    <row r="853" spans="1:7" ht="24" hidden="1" x14ac:dyDescent="0.35">
      <c r="A853" s="1">
        <v>23661</v>
      </c>
      <c r="B853" s="1" t="s">
        <v>0</v>
      </c>
      <c r="C853" s="1" t="s">
        <v>1</v>
      </c>
      <c r="D853" s="2">
        <v>40365</v>
      </c>
      <c r="E853" s="1" t="s">
        <v>699</v>
      </c>
      <c r="F853" s="1" t="s">
        <v>811</v>
      </c>
      <c r="G853">
        <f t="shared" si="13"/>
        <v>2010</v>
      </c>
    </row>
    <row r="854" spans="1:7" ht="24" hidden="1" x14ac:dyDescent="0.35">
      <c r="A854" s="1">
        <v>23662</v>
      </c>
      <c r="B854" s="1" t="s">
        <v>0</v>
      </c>
      <c r="C854" s="1" t="s">
        <v>1</v>
      </c>
      <c r="D854" s="2">
        <v>40344</v>
      </c>
      <c r="E854" s="1" t="s">
        <v>699</v>
      </c>
      <c r="F854" s="1" t="s">
        <v>812</v>
      </c>
      <c r="G854">
        <f t="shared" si="13"/>
        <v>2010</v>
      </c>
    </row>
    <row r="855" spans="1:7" ht="24" hidden="1" x14ac:dyDescent="0.35">
      <c r="A855" s="1">
        <v>23663</v>
      </c>
      <c r="B855" s="1" t="s">
        <v>0</v>
      </c>
      <c r="C855" s="1" t="s">
        <v>1</v>
      </c>
      <c r="D855" s="2">
        <v>40319</v>
      </c>
      <c r="E855" s="1" t="s">
        <v>699</v>
      </c>
      <c r="F855" s="1" t="s">
        <v>813</v>
      </c>
      <c r="G855">
        <f t="shared" si="13"/>
        <v>2010</v>
      </c>
    </row>
    <row r="856" spans="1:7" ht="24" hidden="1" x14ac:dyDescent="0.35">
      <c r="A856" s="1">
        <v>24852</v>
      </c>
      <c r="B856" s="1" t="s">
        <v>0</v>
      </c>
      <c r="C856" s="1" t="s">
        <v>1</v>
      </c>
      <c r="D856" s="2">
        <v>40668</v>
      </c>
      <c r="E856" s="1" t="s">
        <v>699</v>
      </c>
      <c r="F856" s="1" t="s">
        <v>814</v>
      </c>
      <c r="G856">
        <f t="shared" si="13"/>
        <v>2011</v>
      </c>
    </row>
    <row r="857" spans="1:7" ht="24" hidden="1" x14ac:dyDescent="0.35">
      <c r="A857" s="1">
        <v>26170</v>
      </c>
      <c r="B857" s="1" t="s">
        <v>0</v>
      </c>
      <c r="C857" s="1" t="s">
        <v>1</v>
      </c>
      <c r="D857" s="2">
        <v>41297</v>
      </c>
      <c r="E857" s="1" t="s">
        <v>699</v>
      </c>
      <c r="F857" s="1" t="s">
        <v>815</v>
      </c>
      <c r="G857">
        <f t="shared" si="13"/>
        <v>2013</v>
      </c>
    </row>
    <row r="858" spans="1:7" ht="24" hidden="1" x14ac:dyDescent="0.35">
      <c r="A858" s="1">
        <v>26299</v>
      </c>
      <c r="B858" s="1" t="s">
        <v>0</v>
      </c>
      <c r="C858" s="1" t="s">
        <v>1</v>
      </c>
      <c r="D858" s="2">
        <v>41143</v>
      </c>
      <c r="E858" s="1" t="s">
        <v>699</v>
      </c>
      <c r="F858" s="1" t="s">
        <v>509</v>
      </c>
      <c r="G858">
        <f t="shared" si="13"/>
        <v>2012</v>
      </c>
    </row>
    <row r="859" spans="1:7" ht="24" hidden="1" x14ac:dyDescent="0.35">
      <c r="A859" s="1">
        <v>26443</v>
      </c>
      <c r="B859" s="1" t="s">
        <v>0</v>
      </c>
      <c r="C859" s="1" t="s">
        <v>1</v>
      </c>
      <c r="D859" s="2">
        <v>41285</v>
      </c>
      <c r="E859" s="1" t="s">
        <v>699</v>
      </c>
      <c r="F859" s="1" t="s">
        <v>47</v>
      </c>
      <c r="G859">
        <f t="shared" si="13"/>
        <v>2013</v>
      </c>
    </row>
    <row r="860" spans="1:7" ht="24" hidden="1" x14ac:dyDescent="0.35">
      <c r="A860" s="1">
        <v>27244</v>
      </c>
      <c r="B860" s="1" t="s">
        <v>0</v>
      </c>
      <c r="C860" s="1" t="s">
        <v>1</v>
      </c>
      <c r="D860" s="2">
        <v>41478</v>
      </c>
      <c r="E860" s="1" t="s">
        <v>699</v>
      </c>
      <c r="F860" s="1" t="s">
        <v>798</v>
      </c>
      <c r="G860">
        <f t="shared" si="13"/>
        <v>2013</v>
      </c>
    </row>
    <row r="861" spans="1:7" ht="24" hidden="1" x14ac:dyDescent="0.35">
      <c r="A861" s="1">
        <v>27442</v>
      </c>
      <c r="B861" s="1" t="s">
        <v>0</v>
      </c>
      <c r="C861" s="1" t="s">
        <v>1</v>
      </c>
      <c r="D861" s="2">
        <v>41530</v>
      </c>
      <c r="E861" s="1" t="s">
        <v>699</v>
      </c>
      <c r="F861" s="1" t="s">
        <v>9</v>
      </c>
      <c r="G861">
        <f t="shared" si="13"/>
        <v>2013</v>
      </c>
    </row>
    <row r="862" spans="1:7" ht="24" hidden="1" x14ac:dyDescent="0.35">
      <c r="A862" s="1">
        <v>27461</v>
      </c>
      <c r="B862" s="1" t="s">
        <v>0</v>
      </c>
      <c r="C862" s="1" t="s">
        <v>1</v>
      </c>
      <c r="D862" s="2">
        <v>41729</v>
      </c>
      <c r="E862" s="1" t="s">
        <v>699</v>
      </c>
      <c r="F862" s="1" t="s">
        <v>816</v>
      </c>
      <c r="G862">
        <f t="shared" si="13"/>
        <v>2014</v>
      </c>
    </row>
    <row r="863" spans="1:7" ht="24" hidden="1" x14ac:dyDescent="0.35">
      <c r="A863" s="1">
        <v>27462</v>
      </c>
      <c r="B863" s="1" t="s">
        <v>0</v>
      </c>
      <c r="C863" s="1" t="s">
        <v>1</v>
      </c>
      <c r="D863" s="2">
        <v>41544</v>
      </c>
      <c r="E863" s="1" t="s">
        <v>699</v>
      </c>
      <c r="F863" s="1" t="s">
        <v>410</v>
      </c>
      <c r="G863">
        <f t="shared" si="13"/>
        <v>2013</v>
      </c>
    </row>
    <row r="864" spans="1:7" ht="24" hidden="1" x14ac:dyDescent="0.35">
      <c r="A864" s="1">
        <v>27528</v>
      </c>
      <c r="B864" s="1" t="s">
        <v>0</v>
      </c>
      <c r="C864" s="1" t="s">
        <v>1</v>
      </c>
      <c r="D864" s="2">
        <v>41544</v>
      </c>
      <c r="E864" s="1" t="s">
        <v>699</v>
      </c>
      <c r="F864" s="1" t="s">
        <v>163</v>
      </c>
      <c r="G864">
        <f t="shared" si="13"/>
        <v>2013</v>
      </c>
    </row>
    <row r="865" spans="1:7" ht="24" hidden="1" x14ac:dyDescent="0.35">
      <c r="A865" s="1">
        <v>28051</v>
      </c>
      <c r="B865" s="1" t="s">
        <v>0</v>
      </c>
      <c r="C865" s="1" t="s">
        <v>1</v>
      </c>
      <c r="D865" s="2">
        <v>41764</v>
      </c>
      <c r="E865" s="1" t="s">
        <v>699</v>
      </c>
      <c r="F865" s="1" t="s">
        <v>200</v>
      </c>
      <c r="G865">
        <f t="shared" si="13"/>
        <v>2014</v>
      </c>
    </row>
    <row r="866" spans="1:7" ht="24" hidden="1" x14ac:dyDescent="0.35">
      <c r="A866" s="1">
        <v>28085</v>
      </c>
      <c r="B866" s="1" t="s">
        <v>0</v>
      </c>
      <c r="C866" s="1" t="s">
        <v>1</v>
      </c>
      <c r="D866" s="2">
        <v>41761</v>
      </c>
      <c r="E866" s="1" t="s">
        <v>699</v>
      </c>
      <c r="F866" s="1" t="s">
        <v>311</v>
      </c>
      <c r="G866">
        <f t="shared" si="13"/>
        <v>2014</v>
      </c>
    </row>
    <row r="867" spans="1:7" ht="24" hidden="1" x14ac:dyDescent="0.35">
      <c r="A867" s="1">
        <v>28087</v>
      </c>
      <c r="B867" s="1" t="s">
        <v>0</v>
      </c>
      <c r="C867" s="1" t="s">
        <v>1</v>
      </c>
      <c r="D867" s="2">
        <v>41729</v>
      </c>
      <c r="E867" s="1" t="s">
        <v>699</v>
      </c>
      <c r="F867" s="1" t="s">
        <v>13</v>
      </c>
      <c r="G867">
        <f t="shared" si="13"/>
        <v>2014</v>
      </c>
    </row>
    <row r="868" spans="1:7" ht="24" hidden="1" x14ac:dyDescent="0.35">
      <c r="A868" s="1">
        <v>28129</v>
      </c>
      <c r="B868" s="1" t="s">
        <v>0</v>
      </c>
      <c r="C868" s="1" t="s">
        <v>1</v>
      </c>
      <c r="D868" s="2">
        <v>41730</v>
      </c>
      <c r="E868" s="1" t="s">
        <v>699</v>
      </c>
      <c r="F868" s="1" t="s">
        <v>817</v>
      </c>
      <c r="G868">
        <f t="shared" si="13"/>
        <v>2014</v>
      </c>
    </row>
    <row r="869" spans="1:7" ht="24" hidden="1" x14ac:dyDescent="0.35">
      <c r="A869" s="1">
        <v>28333</v>
      </c>
      <c r="B869" s="1" t="s">
        <v>11</v>
      </c>
      <c r="C869" s="1" t="s">
        <v>1</v>
      </c>
      <c r="D869" s="2">
        <v>41803</v>
      </c>
      <c r="E869" s="1" t="s">
        <v>699</v>
      </c>
      <c r="F869" s="1" t="s">
        <v>818</v>
      </c>
      <c r="G869">
        <f t="shared" si="13"/>
        <v>2014</v>
      </c>
    </row>
    <row r="870" spans="1:7" ht="24" hidden="1" x14ac:dyDescent="0.35">
      <c r="A870" s="1">
        <v>28360</v>
      </c>
      <c r="B870" s="1" t="s">
        <v>0</v>
      </c>
      <c r="C870" s="1" t="s">
        <v>1</v>
      </c>
      <c r="D870" s="2">
        <v>41820</v>
      </c>
      <c r="E870" s="1" t="s">
        <v>699</v>
      </c>
      <c r="F870" s="1" t="s">
        <v>819</v>
      </c>
      <c r="G870">
        <f t="shared" si="13"/>
        <v>2014</v>
      </c>
    </row>
    <row r="871" spans="1:7" ht="24" hidden="1" x14ac:dyDescent="0.35">
      <c r="A871" s="1">
        <v>28928</v>
      </c>
      <c r="B871" s="1" t="s">
        <v>0</v>
      </c>
      <c r="C871" s="1" t="s">
        <v>1</v>
      </c>
      <c r="D871" s="2">
        <v>42062</v>
      </c>
      <c r="E871" s="1" t="s">
        <v>699</v>
      </c>
      <c r="F871" s="1" t="s">
        <v>820</v>
      </c>
      <c r="G871">
        <f t="shared" si="13"/>
        <v>2015</v>
      </c>
    </row>
    <row r="872" spans="1:7" ht="24" hidden="1" x14ac:dyDescent="0.35">
      <c r="A872" s="1">
        <v>29028</v>
      </c>
      <c r="B872" s="1" t="s">
        <v>0</v>
      </c>
      <c r="C872" s="1" t="s">
        <v>1</v>
      </c>
      <c r="D872" s="2">
        <v>42034</v>
      </c>
      <c r="E872" s="1" t="s">
        <v>699</v>
      </c>
      <c r="F872" s="1" t="s">
        <v>821</v>
      </c>
      <c r="G872">
        <f t="shared" si="13"/>
        <v>2015</v>
      </c>
    </row>
    <row r="873" spans="1:7" ht="24" hidden="1" x14ac:dyDescent="0.35">
      <c r="A873" s="1">
        <v>29029</v>
      </c>
      <c r="B873" s="1" t="s">
        <v>0</v>
      </c>
      <c r="C873" s="1" t="s">
        <v>1</v>
      </c>
      <c r="D873" s="2">
        <v>42076</v>
      </c>
      <c r="E873" s="1" t="s">
        <v>699</v>
      </c>
      <c r="F873" s="1" t="s">
        <v>382</v>
      </c>
      <c r="G873">
        <f t="shared" si="13"/>
        <v>2015</v>
      </c>
    </row>
    <row r="874" spans="1:7" ht="24" hidden="1" x14ac:dyDescent="0.35">
      <c r="A874" s="1">
        <v>29063</v>
      </c>
      <c r="B874" s="1" t="s">
        <v>0</v>
      </c>
      <c r="C874" s="1" t="s">
        <v>1</v>
      </c>
      <c r="D874" s="2">
        <v>42149</v>
      </c>
      <c r="E874" s="1" t="s">
        <v>699</v>
      </c>
      <c r="F874" s="1" t="s">
        <v>822</v>
      </c>
      <c r="G874">
        <f t="shared" si="13"/>
        <v>2015</v>
      </c>
    </row>
    <row r="875" spans="1:7" ht="24" hidden="1" x14ac:dyDescent="0.35">
      <c r="A875" s="1">
        <v>29090</v>
      </c>
      <c r="B875" s="1" t="s">
        <v>0</v>
      </c>
      <c r="C875" s="1" t="s">
        <v>1</v>
      </c>
      <c r="D875" s="2">
        <v>42086</v>
      </c>
      <c r="E875" s="1" t="s">
        <v>699</v>
      </c>
      <c r="F875" s="1" t="s">
        <v>331</v>
      </c>
      <c r="G875">
        <f t="shared" si="13"/>
        <v>2015</v>
      </c>
    </row>
    <row r="876" spans="1:7" ht="24" hidden="1" x14ac:dyDescent="0.35">
      <c r="A876" s="1">
        <v>29125</v>
      </c>
      <c r="B876" s="1" t="s">
        <v>11</v>
      </c>
      <c r="C876" s="1" t="s">
        <v>1</v>
      </c>
      <c r="D876" s="2">
        <v>42094</v>
      </c>
      <c r="E876" s="1" t="s">
        <v>699</v>
      </c>
      <c r="F876" s="1" t="s">
        <v>206</v>
      </c>
      <c r="G876">
        <f t="shared" si="13"/>
        <v>2015</v>
      </c>
    </row>
    <row r="877" spans="1:7" ht="24" hidden="1" x14ac:dyDescent="0.35">
      <c r="A877" s="1">
        <v>29489</v>
      </c>
      <c r="B877" s="1" t="s">
        <v>0</v>
      </c>
      <c r="C877" s="1" t="s">
        <v>1</v>
      </c>
      <c r="D877" s="2">
        <v>42310</v>
      </c>
      <c r="E877" s="1" t="s">
        <v>699</v>
      </c>
      <c r="F877" s="1" t="s">
        <v>309</v>
      </c>
      <c r="G877">
        <f t="shared" si="13"/>
        <v>2015</v>
      </c>
    </row>
    <row r="878" spans="1:7" ht="24" hidden="1" x14ac:dyDescent="0.35">
      <c r="A878" s="1">
        <v>29490</v>
      </c>
      <c r="B878" s="1" t="s">
        <v>0</v>
      </c>
      <c r="C878" s="1" t="s">
        <v>1</v>
      </c>
      <c r="D878" s="2">
        <v>42185</v>
      </c>
      <c r="E878" s="1" t="s">
        <v>699</v>
      </c>
      <c r="F878" s="1" t="s">
        <v>823</v>
      </c>
      <c r="G878">
        <f t="shared" si="13"/>
        <v>2015</v>
      </c>
    </row>
    <row r="879" spans="1:7" ht="24" hidden="1" x14ac:dyDescent="0.35">
      <c r="A879" s="1">
        <v>29493</v>
      </c>
      <c r="B879" s="1" t="s">
        <v>0</v>
      </c>
      <c r="C879" s="1" t="s">
        <v>1</v>
      </c>
      <c r="D879" s="2">
        <v>42185</v>
      </c>
      <c r="E879" s="1" t="s">
        <v>699</v>
      </c>
      <c r="F879" s="1" t="s">
        <v>824</v>
      </c>
      <c r="G879">
        <f t="shared" si="13"/>
        <v>2015</v>
      </c>
    </row>
    <row r="880" spans="1:7" ht="24" hidden="1" x14ac:dyDescent="0.35">
      <c r="A880" s="1">
        <v>29628</v>
      </c>
      <c r="B880" s="1" t="s">
        <v>0</v>
      </c>
      <c r="C880" s="1" t="s">
        <v>1</v>
      </c>
      <c r="D880" s="2">
        <v>42629</v>
      </c>
      <c r="E880" s="1" t="s">
        <v>699</v>
      </c>
      <c r="F880" s="1" t="s">
        <v>825</v>
      </c>
      <c r="G880">
        <f t="shared" si="13"/>
        <v>2016</v>
      </c>
    </row>
    <row r="881" spans="1:7" ht="24" hidden="1" x14ac:dyDescent="0.35">
      <c r="A881" s="1">
        <v>29638</v>
      </c>
      <c r="B881" s="1" t="s">
        <v>0</v>
      </c>
      <c r="C881" s="1" t="s">
        <v>1</v>
      </c>
      <c r="D881" s="2">
        <v>42248</v>
      </c>
      <c r="E881" s="1" t="s">
        <v>699</v>
      </c>
      <c r="F881" s="1" t="s">
        <v>826</v>
      </c>
      <c r="G881">
        <f t="shared" si="13"/>
        <v>2015</v>
      </c>
    </row>
    <row r="882" spans="1:7" ht="24" hidden="1" x14ac:dyDescent="0.35">
      <c r="A882" s="1">
        <v>29639</v>
      </c>
      <c r="B882" s="1" t="s">
        <v>0</v>
      </c>
      <c r="C882" s="1" t="s">
        <v>1</v>
      </c>
      <c r="D882" s="2">
        <v>42248</v>
      </c>
      <c r="E882" s="1" t="s">
        <v>699</v>
      </c>
      <c r="F882" s="1" t="s">
        <v>827</v>
      </c>
      <c r="G882">
        <f t="shared" si="13"/>
        <v>2015</v>
      </c>
    </row>
    <row r="883" spans="1:7" ht="24" hidden="1" x14ac:dyDescent="0.35">
      <c r="A883" s="1">
        <v>29843</v>
      </c>
      <c r="B883" s="1" t="s">
        <v>0</v>
      </c>
      <c r="C883" s="1" t="s">
        <v>1</v>
      </c>
      <c r="D883" s="2">
        <v>42278</v>
      </c>
      <c r="E883" s="1" t="s">
        <v>699</v>
      </c>
      <c r="F883" s="1" t="s">
        <v>357</v>
      </c>
      <c r="G883">
        <f t="shared" si="13"/>
        <v>2015</v>
      </c>
    </row>
    <row r="884" spans="1:7" ht="24" hidden="1" x14ac:dyDescent="0.35">
      <c r="A884" s="1">
        <v>30054</v>
      </c>
      <c r="B884" s="1" t="s">
        <v>11</v>
      </c>
      <c r="C884" s="1" t="s">
        <v>1</v>
      </c>
      <c r="D884" s="2">
        <v>42369</v>
      </c>
      <c r="E884" s="1" t="s">
        <v>699</v>
      </c>
      <c r="F884" s="1" t="s">
        <v>201</v>
      </c>
      <c r="G884">
        <f t="shared" si="13"/>
        <v>2015</v>
      </c>
    </row>
    <row r="885" spans="1:7" ht="24" hidden="1" x14ac:dyDescent="0.35">
      <c r="A885" s="1">
        <v>30055</v>
      </c>
      <c r="B885" s="1" t="s">
        <v>0</v>
      </c>
      <c r="C885" s="1" t="s">
        <v>1</v>
      </c>
      <c r="D885" s="2">
        <v>42446</v>
      </c>
      <c r="E885" s="1" t="s">
        <v>699</v>
      </c>
      <c r="F885" s="1" t="s">
        <v>30</v>
      </c>
      <c r="G885">
        <f t="shared" si="13"/>
        <v>2016</v>
      </c>
    </row>
    <row r="886" spans="1:7" ht="24" hidden="1" x14ac:dyDescent="0.35">
      <c r="A886" s="1">
        <v>30264</v>
      </c>
      <c r="B886" s="1" t="s">
        <v>11</v>
      </c>
      <c r="C886" s="1" t="s">
        <v>1</v>
      </c>
      <c r="D886" s="2">
        <v>42430</v>
      </c>
      <c r="E886" s="1" t="s">
        <v>699</v>
      </c>
      <c r="F886" s="1" t="s">
        <v>402</v>
      </c>
      <c r="G886">
        <f t="shared" si="13"/>
        <v>2016</v>
      </c>
    </row>
    <row r="887" spans="1:7" ht="24" hidden="1" x14ac:dyDescent="0.35">
      <c r="A887" s="1">
        <v>30286</v>
      </c>
      <c r="B887" s="1" t="s">
        <v>0</v>
      </c>
      <c r="C887" s="1" t="s">
        <v>1</v>
      </c>
      <c r="D887" s="2">
        <v>42464</v>
      </c>
      <c r="E887" s="1" t="s">
        <v>699</v>
      </c>
      <c r="F887" s="1" t="s">
        <v>828</v>
      </c>
      <c r="G887">
        <f t="shared" si="13"/>
        <v>2016</v>
      </c>
    </row>
    <row r="888" spans="1:7" ht="24" hidden="1" x14ac:dyDescent="0.35">
      <c r="A888" s="1">
        <v>30417</v>
      </c>
      <c r="B888" s="1" t="s">
        <v>0</v>
      </c>
      <c r="C888" s="1" t="s">
        <v>1</v>
      </c>
      <c r="D888" s="2">
        <v>42639</v>
      </c>
      <c r="E888" s="1" t="s">
        <v>699</v>
      </c>
      <c r="F888" s="1" t="s">
        <v>829</v>
      </c>
      <c r="G888">
        <f t="shared" si="13"/>
        <v>2016</v>
      </c>
    </row>
    <row r="889" spans="1:7" ht="24" hidden="1" x14ac:dyDescent="0.35">
      <c r="A889" s="1">
        <v>30722</v>
      </c>
      <c r="B889" s="1" t="s">
        <v>0</v>
      </c>
      <c r="C889" s="1" t="s">
        <v>1</v>
      </c>
      <c r="D889" s="2">
        <v>42585</v>
      </c>
      <c r="E889" s="1" t="s">
        <v>699</v>
      </c>
      <c r="F889" s="1" t="s">
        <v>174</v>
      </c>
      <c r="G889">
        <f t="shared" si="13"/>
        <v>2016</v>
      </c>
    </row>
    <row r="890" spans="1:7" ht="24" hidden="1" x14ac:dyDescent="0.35">
      <c r="A890" s="1">
        <v>30737</v>
      </c>
      <c r="B890" s="1" t="s">
        <v>11</v>
      </c>
      <c r="C890" s="1" t="s">
        <v>1</v>
      </c>
      <c r="D890" s="2">
        <v>42593</v>
      </c>
      <c r="E890" s="1" t="s">
        <v>699</v>
      </c>
      <c r="F890" s="1" t="s">
        <v>830</v>
      </c>
      <c r="G890">
        <f t="shared" si="13"/>
        <v>2016</v>
      </c>
    </row>
    <row r="891" spans="1:7" ht="24" hidden="1" x14ac:dyDescent="0.35">
      <c r="A891" s="1">
        <v>30773</v>
      </c>
      <c r="B891" s="1" t="s">
        <v>0</v>
      </c>
      <c r="C891" s="1" t="s">
        <v>1</v>
      </c>
      <c r="D891" s="2">
        <v>42737</v>
      </c>
      <c r="E891" s="1" t="s">
        <v>699</v>
      </c>
      <c r="F891" s="1" t="s">
        <v>26</v>
      </c>
      <c r="G891">
        <f t="shared" si="13"/>
        <v>2017</v>
      </c>
    </row>
    <row r="892" spans="1:7" ht="24" hidden="1" x14ac:dyDescent="0.35">
      <c r="A892" s="1">
        <v>30817</v>
      </c>
      <c r="B892" s="1" t="s">
        <v>0</v>
      </c>
      <c r="C892" s="1" t="s">
        <v>1</v>
      </c>
      <c r="D892" s="2">
        <v>42633</v>
      </c>
      <c r="E892" s="1" t="s">
        <v>699</v>
      </c>
      <c r="F892" s="1" t="s">
        <v>314</v>
      </c>
      <c r="G892">
        <f t="shared" si="13"/>
        <v>2016</v>
      </c>
    </row>
    <row r="893" spans="1:7" ht="24" hidden="1" x14ac:dyDescent="0.35">
      <c r="A893" s="1">
        <v>30865</v>
      </c>
      <c r="B893" s="1" t="s">
        <v>0</v>
      </c>
      <c r="C893" s="1" t="s">
        <v>1</v>
      </c>
      <c r="D893" s="2">
        <v>42670</v>
      </c>
      <c r="E893" s="1" t="s">
        <v>699</v>
      </c>
      <c r="F893" s="1" t="s">
        <v>831</v>
      </c>
      <c r="G893">
        <f t="shared" si="13"/>
        <v>2016</v>
      </c>
    </row>
    <row r="894" spans="1:7" ht="24" hidden="1" x14ac:dyDescent="0.35">
      <c r="A894" s="1">
        <v>30967</v>
      </c>
      <c r="B894" s="1" t="s">
        <v>0</v>
      </c>
      <c r="C894" s="1" t="s">
        <v>1</v>
      </c>
      <c r="D894" s="2">
        <v>42671</v>
      </c>
      <c r="E894" s="1" t="s">
        <v>699</v>
      </c>
      <c r="F894" s="1" t="s">
        <v>832</v>
      </c>
      <c r="G894">
        <f t="shared" si="13"/>
        <v>2016</v>
      </c>
    </row>
    <row r="895" spans="1:7" ht="24" hidden="1" x14ac:dyDescent="0.35">
      <c r="A895" s="1">
        <v>30991</v>
      </c>
      <c r="B895" s="1" t="s">
        <v>0</v>
      </c>
      <c r="C895" s="1" t="s">
        <v>1</v>
      </c>
      <c r="D895" s="2">
        <v>42671</v>
      </c>
      <c r="E895" s="1" t="s">
        <v>699</v>
      </c>
      <c r="F895" s="1" t="s">
        <v>48</v>
      </c>
      <c r="G895">
        <f t="shared" si="13"/>
        <v>2016</v>
      </c>
    </row>
    <row r="896" spans="1:7" ht="24" hidden="1" x14ac:dyDescent="0.35">
      <c r="A896" s="1">
        <v>31107</v>
      </c>
      <c r="B896" s="1" t="s">
        <v>0</v>
      </c>
      <c r="C896" s="1" t="s">
        <v>1</v>
      </c>
      <c r="D896" s="2">
        <v>42777</v>
      </c>
      <c r="E896" s="1" t="s">
        <v>699</v>
      </c>
      <c r="F896" s="1" t="s">
        <v>833</v>
      </c>
      <c r="G896">
        <f t="shared" si="13"/>
        <v>2017</v>
      </c>
    </row>
    <row r="897" spans="1:7" ht="24" hidden="1" x14ac:dyDescent="0.35">
      <c r="A897" s="1">
        <v>31389</v>
      </c>
      <c r="B897" s="1" t="s">
        <v>0</v>
      </c>
      <c r="C897" s="1" t="s">
        <v>1</v>
      </c>
      <c r="D897" s="2">
        <v>42798</v>
      </c>
      <c r="E897" s="1" t="s">
        <v>699</v>
      </c>
      <c r="F897" s="1" t="s">
        <v>421</v>
      </c>
      <c r="G897">
        <f t="shared" si="13"/>
        <v>2017</v>
      </c>
    </row>
    <row r="898" spans="1:7" ht="24" hidden="1" x14ac:dyDescent="0.35">
      <c r="A898" s="1">
        <v>31728</v>
      </c>
      <c r="B898" s="1" t="s">
        <v>11</v>
      </c>
      <c r="C898" s="1" t="s">
        <v>1</v>
      </c>
      <c r="D898" s="2">
        <v>42919</v>
      </c>
      <c r="E898" s="1" t="s">
        <v>699</v>
      </c>
      <c r="F898" s="1" t="s">
        <v>235</v>
      </c>
      <c r="G898">
        <f t="shared" si="13"/>
        <v>2017</v>
      </c>
    </row>
    <row r="899" spans="1:7" ht="24" hidden="1" x14ac:dyDescent="0.35">
      <c r="A899" s="1">
        <v>32003</v>
      </c>
      <c r="B899" s="1" t="s">
        <v>0</v>
      </c>
      <c r="C899" s="1" t="s">
        <v>1</v>
      </c>
      <c r="D899" s="2">
        <v>43006</v>
      </c>
      <c r="E899" s="1" t="s">
        <v>699</v>
      </c>
      <c r="F899" s="1" t="s">
        <v>834</v>
      </c>
      <c r="G899">
        <f t="shared" ref="G899:G962" si="14">YEAR(D899)</f>
        <v>2017</v>
      </c>
    </row>
    <row r="900" spans="1:7" ht="24" hidden="1" x14ac:dyDescent="0.35">
      <c r="A900" s="1">
        <v>32317</v>
      </c>
      <c r="B900" s="1" t="s">
        <v>0</v>
      </c>
      <c r="C900" s="1" t="s">
        <v>1</v>
      </c>
      <c r="D900" s="2">
        <v>43140</v>
      </c>
      <c r="E900" s="1" t="s">
        <v>699</v>
      </c>
      <c r="F900" s="1" t="s">
        <v>835</v>
      </c>
      <c r="G900">
        <f t="shared" si="14"/>
        <v>2018</v>
      </c>
    </row>
    <row r="901" spans="1:7" ht="24" hidden="1" x14ac:dyDescent="0.35">
      <c r="A901" s="1">
        <v>32318</v>
      </c>
      <c r="B901" s="1" t="s">
        <v>0</v>
      </c>
      <c r="C901" s="1" t="s">
        <v>1</v>
      </c>
      <c r="D901" s="2">
        <v>43108</v>
      </c>
      <c r="E901" s="1" t="s">
        <v>699</v>
      </c>
      <c r="F901" s="1" t="s">
        <v>238</v>
      </c>
      <c r="G901">
        <f t="shared" si="14"/>
        <v>2018</v>
      </c>
    </row>
    <row r="902" spans="1:7" ht="24" hidden="1" x14ac:dyDescent="0.35">
      <c r="A902" s="1">
        <v>32423</v>
      </c>
      <c r="B902" s="1" t="s">
        <v>0</v>
      </c>
      <c r="C902" s="1" t="s">
        <v>1</v>
      </c>
      <c r="D902" s="2">
        <v>43181</v>
      </c>
      <c r="E902" s="1" t="s">
        <v>699</v>
      </c>
      <c r="F902" s="1" t="s">
        <v>342</v>
      </c>
      <c r="G902">
        <f t="shared" si="14"/>
        <v>2018</v>
      </c>
    </row>
    <row r="903" spans="1:7" ht="24" hidden="1" x14ac:dyDescent="0.35">
      <c r="A903" s="1">
        <v>32433</v>
      </c>
      <c r="B903" s="1" t="s">
        <v>0</v>
      </c>
      <c r="C903" s="1" t="s">
        <v>1</v>
      </c>
      <c r="D903" s="2">
        <v>43189</v>
      </c>
      <c r="E903" s="1" t="s">
        <v>699</v>
      </c>
      <c r="F903" s="1" t="s">
        <v>44</v>
      </c>
      <c r="G903">
        <f t="shared" si="14"/>
        <v>2018</v>
      </c>
    </row>
    <row r="904" spans="1:7" ht="24" hidden="1" x14ac:dyDescent="0.35">
      <c r="A904" s="1">
        <v>32504</v>
      </c>
      <c r="B904" s="1" t="s">
        <v>0</v>
      </c>
      <c r="C904" s="1" t="s">
        <v>1</v>
      </c>
      <c r="D904" s="2">
        <v>43188</v>
      </c>
      <c r="E904" s="1" t="s">
        <v>699</v>
      </c>
      <c r="F904" s="1" t="s">
        <v>836</v>
      </c>
      <c r="G904">
        <f t="shared" si="14"/>
        <v>2018</v>
      </c>
    </row>
    <row r="905" spans="1:7" ht="24" hidden="1" x14ac:dyDescent="0.35">
      <c r="A905" s="1">
        <v>32537</v>
      </c>
      <c r="B905" s="1" t="s">
        <v>0</v>
      </c>
      <c r="C905" s="1" t="s">
        <v>1</v>
      </c>
      <c r="D905" s="2">
        <v>43189</v>
      </c>
      <c r="E905" s="1" t="s">
        <v>699</v>
      </c>
      <c r="F905" s="1" t="s">
        <v>837</v>
      </c>
      <c r="G905">
        <f t="shared" si="14"/>
        <v>2018</v>
      </c>
    </row>
    <row r="906" spans="1:7" ht="24" hidden="1" x14ac:dyDescent="0.35">
      <c r="A906" s="1">
        <v>32642</v>
      </c>
      <c r="B906" s="1" t="s">
        <v>0</v>
      </c>
      <c r="C906" s="1" t="s">
        <v>1</v>
      </c>
      <c r="D906" s="2">
        <v>43189</v>
      </c>
      <c r="E906" s="1" t="s">
        <v>699</v>
      </c>
      <c r="F906" s="1" t="s">
        <v>838</v>
      </c>
      <c r="G906">
        <f t="shared" si="14"/>
        <v>2018</v>
      </c>
    </row>
    <row r="907" spans="1:7" ht="24" hidden="1" x14ac:dyDescent="0.35">
      <c r="A907" s="1">
        <v>32894</v>
      </c>
      <c r="B907" s="1" t="s">
        <v>0</v>
      </c>
      <c r="C907" s="1" t="s">
        <v>1</v>
      </c>
      <c r="D907" s="2">
        <v>43374</v>
      </c>
      <c r="E907" s="1" t="s">
        <v>699</v>
      </c>
      <c r="F907" s="1" t="s">
        <v>415</v>
      </c>
      <c r="G907">
        <f t="shared" si="14"/>
        <v>2018</v>
      </c>
    </row>
    <row r="908" spans="1:7" ht="24" hidden="1" x14ac:dyDescent="0.35">
      <c r="A908" s="1">
        <v>32898</v>
      </c>
      <c r="B908" s="1" t="s">
        <v>0</v>
      </c>
      <c r="C908" s="1" t="s">
        <v>1</v>
      </c>
      <c r="D908" s="2">
        <v>43286</v>
      </c>
      <c r="E908" s="1" t="s">
        <v>699</v>
      </c>
      <c r="F908" s="1" t="s">
        <v>86</v>
      </c>
      <c r="G908">
        <f t="shared" si="14"/>
        <v>2018</v>
      </c>
    </row>
    <row r="909" spans="1:7" ht="24" hidden="1" x14ac:dyDescent="0.35">
      <c r="A909" s="1">
        <v>32899</v>
      </c>
      <c r="B909" s="1" t="s">
        <v>0</v>
      </c>
      <c r="C909" s="1" t="s">
        <v>1</v>
      </c>
      <c r="D909" s="2">
        <v>43286</v>
      </c>
      <c r="E909" s="1" t="s">
        <v>699</v>
      </c>
      <c r="F909" s="1" t="s">
        <v>839</v>
      </c>
      <c r="G909">
        <f t="shared" si="14"/>
        <v>2018</v>
      </c>
    </row>
    <row r="910" spans="1:7" ht="24" hidden="1" x14ac:dyDescent="0.35">
      <c r="A910" s="1">
        <v>33172</v>
      </c>
      <c r="B910" s="1" t="s">
        <v>0</v>
      </c>
      <c r="C910" s="1" t="s">
        <v>1</v>
      </c>
      <c r="D910" s="2">
        <v>43409</v>
      </c>
      <c r="E910" s="1" t="s">
        <v>699</v>
      </c>
      <c r="F910" s="1" t="s">
        <v>840</v>
      </c>
      <c r="G910">
        <f t="shared" si="14"/>
        <v>2018</v>
      </c>
    </row>
    <row r="911" spans="1:7" ht="24" hidden="1" x14ac:dyDescent="0.35">
      <c r="A911" s="1">
        <v>33589</v>
      </c>
      <c r="B911" s="1" t="s">
        <v>0</v>
      </c>
      <c r="C911" s="1" t="s">
        <v>1</v>
      </c>
      <c r="D911" s="2">
        <v>43591</v>
      </c>
      <c r="E911" s="1" t="s">
        <v>699</v>
      </c>
      <c r="F911" s="1" t="s">
        <v>333</v>
      </c>
      <c r="G911">
        <f t="shared" si="14"/>
        <v>2019</v>
      </c>
    </row>
    <row r="912" spans="1:7" ht="24" hidden="1" x14ac:dyDescent="0.35">
      <c r="A912" s="1">
        <v>33603</v>
      </c>
      <c r="B912" s="1" t="s">
        <v>0</v>
      </c>
      <c r="C912" s="1" t="s">
        <v>1</v>
      </c>
      <c r="D912" s="2">
        <v>43557</v>
      </c>
      <c r="E912" s="1" t="s">
        <v>699</v>
      </c>
      <c r="F912" s="1" t="s">
        <v>841</v>
      </c>
      <c r="G912">
        <f t="shared" si="14"/>
        <v>2019</v>
      </c>
    </row>
    <row r="913" spans="1:7" ht="24" hidden="1" x14ac:dyDescent="0.35">
      <c r="A913" s="1">
        <v>34114</v>
      </c>
      <c r="B913" s="1" t="s">
        <v>0</v>
      </c>
      <c r="C913" s="1" t="s">
        <v>1</v>
      </c>
      <c r="D913" s="2">
        <v>43738</v>
      </c>
      <c r="E913" s="1" t="s">
        <v>699</v>
      </c>
      <c r="F913" s="1" t="s">
        <v>842</v>
      </c>
      <c r="G913">
        <f t="shared" si="14"/>
        <v>2019</v>
      </c>
    </row>
    <row r="914" spans="1:7" ht="24" hidden="1" x14ac:dyDescent="0.35">
      <c r="A914" s="1">
        <v>34115</v>
      </c>
      <c r="B914" s="1" t="s">
        <v>0</v>
      </c>
      <c r="C914" s="1" t="s">
        <v>1</v>
      </c>
      <c r="D914" s="2">
        <v>43784</v>
      </c>
      <c r="E914" s="1" t="s">
        <v>699</v>
      </c>
      <c r="F914" s="1" t="s">
        <v>843</v>
      </c>
      <c r="G914">
        <f t="shared" si="14"/>
        <v>2019</v>
      </c>
    </row>
    <row r="915" spans="1:7" ht="24" hidden="1" x14ac:dyDescent="0.35">
      <c r="A915" s="1">
        <v>34261</v>
      </c>
      <c r="B915" s="1" t="s">
        <v>0</v>
      </c>
      <c r="C915" s="1" t="s">
        <v>844</v>
      </c>
      <c r="D915" s="2">
        <v>43781</v>
      </c>
      <c r="E915" s="1" t="s">
        <v>699</v>
      </c>
      <c r="F915" s="1" t="s">
        <v>845</v>
      </c>
      <c r="G915">
        <f t="shared" si="14"/>
        <v>2019</v>
      </c>
    </row>
    <row r="916" spans="1:7" ht="24" hidden="1" x14ac:dyDescent="0.35">
      <c r="A916" s="1">
        <v>34335</v>
      </c>
      <c r="B916" s="1" t="s">
        <v>0</v>
      </c>
      <c r="C916" s="1" t="s">
        <v>1</v>
      </c>
      <c r="D916" s="2">
        <v>43816</v>
      </c>
      <c r="E916" s="1" t="s">
        <v>699</v>
      </c>
      <c r="F916" s="1" t="s">
        <v>419</v>
      </c>
      <c r="G916">
        <f t="shared" si="14"/>
        <v>2019</v>
      </c>
    </row>
    <row r="917" spans="1:7" ht="24" hidden="1" x14ac:dyDescent="0.35">
      <c r="A917" s="1">
        <v>34473</v>
      </c>
      <c r="B917" s="1" t="s">
        <v>0</v>
      </c>
      <c r="C917" s="1" t="s">
        <v>1</v>
      </c>
      <c r="D917" s="2">
        <v>43881</v>
      </c>
      <c r="E917" s="1" t="s">
        <v>699</v>
      </c>
      <c r="F917" s="1" t="s">
        <v>225</v>
      </c>
      <c r="G917">
        <f t="shared" si="14"/>
        <v>2020</v>
      </c>
    </row>
    <row r="918" spans="1:7" ht="35.5" hidden="1" x14ac:dyDescent="0.35">
      <c r="A918" s="1">
        <v>23123</v>
      </c>
      <c r="B918" s="1" t="s">
        <v>11</v>
      </c>
      <c r="C918" s="1" t="s">
        <v>1</v>
      </c>
      <c r="D918" s="2">
        <v>40079</v>
      </c>
      <c r="E918" s="1" t="s">
        <v>846</v>
      </c>
      <c r="F918" s="1" t="s">
        <v>847</v>
      </c>
      <c r="G918">
        <f t="shared" si="14"/>
        <v>2009</v>
      </c>
    </row>
    <row r="919" spans="1:7" ht="35.5" hidden="1" x14ac:dyDescent="0.35">
      <c r="A919" s="1">
        <v>23479</v>
      </c>
      <c r="B919" s="1" t="s">
        <v>0</v>
      </c>
      <c r="C919" s="1" t="s">
        <v>1</v>
      </c>
      <c r="D919" s="2">
        <v>40200</v>
      </c>
      <c r="E919" s="1" t="s">
        <v>846</v>
      </c>
      <c r="F919" s="1" t="s">
        <v>821</v>
      </c>
      <c r="G919">
        <f t="shared" si="14"/>
        <v>2010</v>
      </c>
    </row>
    <row r="920" spans="1:7" ht="35.5" hidden="1" x14ac:dyDescent="0.35">
      <c r="A920" s="1">
        <v>23562</v>
      </c>
      <c r="B920" s="1" t="s">
        <v>0</v>
      </c>
      <c r="C920" s="1" t="s">
        <v>1</v>
      </c>
      <c r="D920" s="2">
        <v>40232</v>
      </c>
      <c r="E920" s="1" t="s">
        <v>846</v>
      </c>
      <c r="F920" s="1" t="s">
        <v>407</v>
      </c>
      <c r="G920">
        <f t="shared" si="14"/>
        <v>2010</v>
      </c>
    </row>
    <row r="921" spans="1:7" ht="35.5" hidden="1" x14ac:dyDescent="0.35">
      <c r="A921" s="1">
        <v>23563</v>
      </c>
      <c r="B921" s="1" t="s">
        <v>0</v>
      </c>
      <c r="C921" s="1" t="s">
        <v>1</v>
      </c>
      <c r="D921" s="2">
        <v>40232</v>
      </c>
      <c r="E921" s="1" t="s">
        <v>846</v>
      </c>
      <c r="F921" s="1" t="s">
        <v>413</v>
      </c>
      <c r="G921">
        <f t="shared" si="14"/>
        <v>2010</v>
      </c>
    </row>
    <row r="922" spans="1:7" ht="35.5" hidden="1" x14ac:dyDescent="0.35">
      <c r="A922" s="1">
        <v>24136</v>
      </c>
      <c r="B922" s="1" t="s">
        <v>0</v>
      </c>
      <c r="C922" s="1" t="s">
        <v>1</v>
      </c>
      <c r="D922" s="2">
        <v>40606</v>
      </c>
      <c r="E922" s="1" t="s">
        <v>846</v>
      </c>
      <c r="F922" s="1" t="s">
        <v>9</v>
      </c>
      <c r="G922">
        <f t="shared" si="14"/>
        <v>2011</v>
      </c>
    </row>
    <row r="923" spans="1:7" ht="35.5" hidden="1" x14ac:dyDescent="0.35">
      <c r="A923" s="1">
        <v>24689</v>
      </c>
      <c r="B923" s="1" t="s">
        <v>0</v>
      </c>
      <c r="C923" s="1" t="s">
        <v>1</v>
      </c>
      <c r="D923" s="2">
        <v>40626</v>
      </c>
      <c r="E923" s="1" t="s">
        <v>846</v>
      </c>
      <c r="F923" s="1" t="s">
        <v>155</v>
      </c>
      <c r="G923">
        <f t="shared" si="14"/>
        <v>2011</v>
      </c>
    </row>
    <row r="924" spans="1:7" ht="35.5" hidden="1" x14ac:dyDescent="0.35">
      <c r="A924" s="1">
        <v>24690</v>
      </c>
      <c r="B924" s="1" t="s">
        <v>0</v>
      </c>
      <c r="C924" s="1" t="s">
        <v>1</v>
      </c>
      <c r="D924" s="2">
        <v>40674</v>
      </c>
      <c r="E924" s="1" t="s">
        <v>846</v>
      </c>
      <c r="F924" s="1" t="s">
        <v>760</v>
      </c>
      <c r="G924">
        <f t="shared" si="14"/>
        <v>2011</v>
      </c>
    </row>
    <row r="925" spans="1:7" ht="35.5" hidden="1" x14ac:dyDescent="0.35">
      <c r="A925" s="1">
        <v>24944</v>
      </c>
      <c r="B925" s="1" t="s">
        <v>0</v>
      </c>
      <c r="C925" s="1" t="s">
        <v>1</v>
      </c>
      <c r="D925" s="2">
        <v>40778</v>
      </c>
      <c r="E925" s="1" t="s">
        <v>846</v>
      </c>
      <c r="F925" s="1" t="s">
        <v>402</v>
      </c>
      <c r="G925">
        <f t="shared" si="14"/>
        <v>2011</v>
      </c>
    </row>
    <row r="926" spans="1:7" ht="35.5" hidden="1" x14ac:dyDescent="0.35">
      <c r="A926" s="1">
        <v>25102</v>
      </c>
      <c r="B926" s="1" t="s">
        <v>0</v>
      </c>
      <c r="C926" s="1" t="s">
        <v>1</v>
      </c>
      <c r="D926" s="2">
        <v>40807</v>
      </c>
      <c r="E926" s="1" t="s">
        <v>846</v>
      </c>
      <c r="F926" s="1" t="s">
        <v>848</v>
      </c>
      <c r="G926">
        <f t="shared" si="14"/>
        <v>2011</v>
      </c>
    </row>
    <row r="927" spans="1:7" ht="35.5" hidden="1" x14ac:dyDescent="0.35">
      <c r="A927" s="1">
        <v>25222</v>
      </c>
      <c r="B927" s="1" t="s">
        <v>0</v>
      </c>
      <c r="C927" s="1" t="s">
        <v>1</v>
      </c>
      <c r="D927" s="2">
        <v>40855</v>
      </c>
      <c r="E927" s="1" t="s">
        <v>846</v>
      </c>
      <c r="F927" s="1" t="s">
        <v>849</v>
      </c>
      <c r="G927">
        <f t="shared" si="14"/>
        <v>2011</v>
      </c>
    </row>
    <row r="928" spans="1:7" ht="35.5" hidden="1" x14ac:dyDescent="0.35">
      <c r="A928" s="1">
        <v>25491</v>
      </c>
      <c r="B928" s="1" t="s">
        <v>0</v>
      </c>
      <c r="C928" s="1" t="s">
        <v>1</v>
      </c>
      <c r="D928" s="2">
        <v>40884</v>
      </c>
      <c r="E928" s="1" t="s">
        <v>846</v>
      </c>
      <c r="F928" s="1" t="s">
        <v>850</v>
      </c>
      <c r="G928">
        <f t="shared" si="14"/>
        <v>2011</v>
      </c>
    </row>
    <row r="929" spans="1:7" ht="35.5" hidden="1" x14ac:dyDescent="0.35">
      <c r="A929" s="1">
        <v>25905</v>
      </c>
      <c r="B929" s="1" t="s">
        <v>0</v>
      </c>
      <c r="C929" s="1" t="s">
        <v>1</v>
      </c>
      <c r="D929" s="2">
        <v>41108</v>
      </c>
      <c r="E929" s="1" t="s">
        <v>846</v>
      </c>
      <c r="F929" s="1" t="s">
        <v>770</v>
      </c>
      <c r="G929">
        <f t="shared" si="14"/>
        <v>2012</v>
      </c>
    </row>
    <row r="930" spans="1:7" ht="35.5" hidden="1" x14ac:dyDescent="0.35">
      <c r="A930" s="1">
        <v>27487</v>
      </c>
      <c r="B930" s="1" t="s">
        <v>0</v>
      </c>
      <c r="C930" s="1" t="s">
        <v>1</v>
      </c>
      <c r="D930" s="2">
        <v>41540</v>
      </c>
      <c r="E930" s="1" t="s">
        <v>846</v>
      </c>
      <c r="F930" s="1" t="s">
        <v>20</v>
      </c>
      <c r="G930">
        <f t="shared" si="14"/>
        <v>2013</v>
      </c>
    </row>
    <row r="931" spans="1:7" ht="35.5" hidden="1" x14ac:dyDescent="0.35">
      <c r="A931" s="1">
        <v>27488</v>
      </c>
      <c r="B931" s="1" t="s">
        <v>0</v>
      </c>
      <c r="C931" s="1" t="s">
        <v>1</v>
      </c>
      <c r="D931" s="2">
        <v>41543</v>
      </c>
      <c r="E931" s="1" t="s">
        <v>846</v>
      </c>
      <c r="F931" s="1" t="s">
        <v>164</v>
      </c>
      <c r="G931">
        <f t="shared" si="14"/>
        <v>2013</v>
      </c>
    </row>
    <row r="932" spans="1:7" ht="35.5" hidden="1" x14ac:dyDescent="0.35">
      <c r="A932" s="1">
        <v>27489</v>
      </c>
      <c r="B932" s="1" t="s">
        <v>0</v>
      </c>
      <c r="C932" s="1" t="s">
        <v>1</v>
      </c>
      <c r="D932" s="2">
        <v>41543</v>
      </c>
      <c r="E932" s="1" t="s">
        <v>846</v>
      </c>
      <c r="F932" s="1" t="s">
        <v>786</v>
      </c>
      <c r="G932">
        <f t="shared" si="14"/>
        <v>2013</v>
      </c>
    </row>
    <row r="933" spans="1:7" ht="35.5" hidden="1" x14ac:dyDescent="0.35">
      <c r="A933" s="1">
        <v>27927</v>
      </c>
      <c r="B933" s="1" t="s">
        <v>0</v>
      </c>
      <c r="C933" s="1" t="s">
        <v>1</v>
      </c>
      <c r="D933" s="2">
        <v>41726</v>
      </c>
      <c r="E933" s="1" t="s">
        <v>846</v>
      </c>
      <c r="F933" s="1" t="s">
        <v>22</v>
      </c>
      <c r="G933">
        <f t="shared" si="14"/>
        <v>2014</v>
      </c>
    </row>
    <row r="934" spans="1:7" ht="35.5" hidden="1" x14ac:dyDescent="0.35">
      <c r="A934" s="1">
        <v>28162</v>
      </c>
      <c r="B934" s="1" t="s">
        <v>0</v>
      </c>
      <c r="C934" s="1" t="s">
        <v>1</v>
      </c>
      <c r="D934" s="2">
        <v>41789</v>
      </c>
      <c r="E934" s="1" t="s">
        <v>846</v>
      </c>
      <c r="F934" s="1" t="s">
        <v>851</v>
      </c>
      <c r="G934">
        <f t="shared" si="14"/>
        <v>2014</v>
      </c>
    </row>
    <row r="935" spans="1:7" ht="35.5" hidden="1" x14ac:dyDescent="0.35">
      <c r="A935" s="1">
        <v>28349</v>
      </c>
      <c r="B935" s="1" t="s">
        <v>0</v>
      </c>
      <c r="C935" s="1" t="s">
        <v>1</v>
      </c>
      <c r="D935" s="2">
        <v>41817</v>
      </c>
      <c r="E935" s="1" t="s">
        <v>846</v>
      </c>
      <c r="F935" s="1" t="s">
        <v>852</v>
      </c>
      <c r="G935">
        <f t="shared" si="14"/>
        <v>2014</v>
      </c>
    </row>
    <row r="936" spans="1:7" ht="35.5" hidden="1" x14ac:dyDescent="0.35">
      <c r="A936" s="1">
        <v>28930</v>
      </c>
      <c r="B936" s="1" t="s">
        <v>0</v>
      </c>
      <c r="C936" s="1" t="s">
        <v>1</v>
      </c>
      <c r="D936" s="2">
        <v>42007</v>
      </c>
      <c r="E936" s="1" t="s">
        <v>846</v>
      </c>
      <c r="F936" s="1" t="s">
        <v>853</v>
      </c>
      <c r="G936">
        <f t="shared" si="14"/>
        <v>2015</v>
      </c>
    </row>
    <row r="937" spans="1:7" ht="35.5" hidden="1" x14ac:dyDescent="0.35">
      <c r="A937" s="1">
        <v>29124</v>
      </c>
      <c r="B937" s="1" t="s">
        <v>0</v>
      </c>
      <c r="C937" s="1" t="s">
        <v>1</v>
      </c>
      <c r="D937" s="2">
        <v>42107</v>
      </c>
      <c r="E937" s="1" t="s">
        <v>846</v>
      </c>
      <c r="F937" s="1" t="s">
        <v>854</v>
      </c>
      <c r="G937">
        <f t="shared" si="14"/>
        <v>2015</v>
      </c>
    </row>
    <row r="938" spans="1:7" ht="35.5" hidden="1" x14ac:dyDescent="0.35">
      <c r="A938" s="1">
        <v>29652</v>
      </c>
      <c r="B938" s="1" t="s">
        <v>0</v>
      </c>
      <c r="C938" s="1" t="s">
        <v>1</v>
      </c>
      <c r="D938" s="2">
        <v>42261</v>
      </c>
      <c r="E938" s="1" t="s">
        <v>846</v>
      </c>
      <c r="F938" s="1" t="s">
        <v>855</v>
      </c>
      <c r="G938">
        <f t="shared" si="14"/>
        <v>2015</v>
      </c>
    </row>
    <row r="939" spans="1:7" ht="35.5" hidden="1" x14ac:dyDescent="0.35">
      <c r="A939" s="1">
        <v>29654</v>
      </c>
      <c r="B939" s="1" t="s">
        <v>0</v>
      </c>
      <c r="C939" s="1" t="s">
        <v>1</v>
      </c>
      <c r="D939" s="2">
        <v>42265</v>
      </c>
      <c r="E939" s="1" t="s">
        <v>846</v>
      </c>
      <c r="F939" s="1" t="s">
        <v>133</v>
      </c>
      <c r="G939">
        <f t="shared" si="14"/>
        <v>2015</v>
      </c>
    </row>
    <row r="940" spans="1:7" ht="35.5" hidden="1" x14ac:dyDescent="0.35">
      <c r="A940" s="1">
        <v>29655</v>
      </c>
      <c r="B940" s="1" t="s">
        <v>0</v>
      </c>
      <c r="C940" s="1" t="s">
        <v>1</v>
      </c>
      <c r="D940" s="2">
        <v>42266</v>
      </c>
      <c r="E940" s="1" t="s">
        <v>846</v>
      </c>
      <c r="F940" s="1" t="s">
        <v>218</v>
      </c>
      <c r="G940">
        <f t="shared" si="14"/>
        <v>2015</v>
      </c>
    </row>
    <row r="941" spans="1:7" ht="35.5" hidden="1" x14ac:dyDescent="0.35">
      <c r="A941" s="1">
        <v>29806</v>
      </c>
      <c r="B941" s="1" t="s">
        <v>0</v>
      </c>
      <c r="C941" s="1" t="s">
        <v>1</v>
      </c>
      <c r="D941" s="2">
        <v>42272</v>
      </c>
      <c r="E941" s="1" t="s">
        <v>846</v>
      </c>
      <c r="F941" s="1" t="s">
        <v>856</v>
      </c>
      <c r="G941">
        <f t="shared" si="14"/>
        <v>2015</v>
      </c>
    </row>
    <row r="942" spans="1:7" ht="35.5" hidden="1" x14ac:dyDescent="0.35">
      <c r="A942" s="1">
        <v>30104</v>
      </c>
      <c r="B942" s="1" t="s">
        <v>0</v>
      </c>
      <c r="C942" s="1" t="s">
        <v>1</v>
      </c>
      <c r="D942" s="2">
        <v>42362</v>
      </c>
      <c r="E942" s="1" t="s">
        <v>846</v>
      </c>
      <c r="F942" s="1" t="s">
        <v>857</v>
      </c>
      <c r="G942">
        <f t="shared" si="14"/>
        <v>2015</v>
      </c>
    </row>
    <row r="943" spans="1:7" ht="35.5" hidden="1" x14ac:dyDescent="0.35">
      <c r="A943" s="1">
        <v>30260</v>
      </c>
      <c r="B943" s="1" t="s">
        <v>0</v>
      </c>
      <c r="C943" s="1" t="s">
        <v>1</v>
      </c>
      <c r="D943" s="2">
        <v>42446</v>
      </c>
      <c r="E943" s="1" t="s">
        <v>846</v>
      </c>
      <c r="F943" s="1" t="s">
        <v>31</v>
      </c>
      <c r="G943">
        <f t="shared" si="14"/>
        <v>2016</v>
      </c>
    </row>
    <row r="944" spans="1:7" ht="35.5" hidden="1" x14ac:dyDescent="0.35">
      <c r="A944" s="1">
        <v>30952</v>
      </c>
      <c r="B944" s="1" t="s">
        <v>0</v>
      </c>
      <c r="C944" s="1" t="s">
        <v>1</v>
      </c>
      <c r="D944" s="2">
        <v>42633</v>
      </c>
      <c r="E944" s="1" t="s">
        <v>846</v>
      </c>
      <c r="F944" s="1" t="s">
        <v>342</v>
      </c>
      <c r="G944">
        <f t="shared" si="14"/>
        <v>2016</v>
      </c>
    </row>
    <row r="945" spans="1:7" ht="35.5" hidden="1" x14ac:dyDescent="0.35">
      <c r="A945" s="1">
        <v>31892</v>
      </c>
      <c r="B945" s="1" t="s">
        <v>0</v>
      </c>
      <c r="C945" s="1" t="s">
        <v>1</v>
      </c>
      <c r="D945" s="2">
        <v>42934</v>
      </c>
      <c r="E945" s="1" t="s">
        <v>846</v>
      </c>
      <c r="F945" s="1" t="s">
        <v>858</v>
      </c>
      <c r="G945">
        <f t="shared" si="14"/>
        <v>2017</v>
      </c>
    </row>
    <row r="946" spans="1:7" ht="35.5" hidden="1" x14ac:dyDescent="0.35">
      <c r="A946" s="1">
        <v>32122</v>
      </c>
      <c r="B946" s="1" t="s">
        <v>0</v>
      </c>
      <c r="C946" s="1" t="s">
        <v>1</v>
      </c>
      <c r="D946" s="2">
        <v>43012</v>
      </c>
      <c r="E946" s="1" t="s">
        <v>846</v>
      </c>
      <c r="F946" s="1" t="s">
        <v>235</v>
      </c>
      <c r="G946">
        <f t="shared" si="14"/>
        <v>2017</v>
      </c>
    </row>
    <row r="947" spans="1:7" ht="35.5" hidden="1" x14ac:dyDescent="0.35">
      <c r="A947" s="1">
        <v>32172</v>
      </c>
      <c r="B947" s="1" t="s">
        <v>0</v>
      </c>
      <c r="C947" s="1" t="s">
        <v>1</v>
      </c>
      <c r="D947" s="2">
        <v>43043</v>
      </c>
      <c r="E947" s="1" t="s">
        <v>846</v>
      </c>
      <c r="F947" s="1" t="s">
        <v>420</v>
      </c>
      <c r="G947">
        <f t="shared" si="14"/>
        <v>2017</v>
      </c>
    </row>
    <row r="948" spans="1:7" ht="35.5" hidden="1" x14ac:dyDescent="0.35">
      <c r="A948" s="1">
        <v>32309</v>
      </c>
      <c r="B948" s="1" t="s">
        <v>0</v>
      </c>
      <c r="C948" s="1" t="s">
        <v>1</v>
      </c>
      <c r="D948" s="2">
        <v>43078</v>
      </c>
      <c r="E948" s="1" t="s">
        <v>846</v>
      </c>
      <c r="F948" s="1" t="s">
        <v>415</v>
      </c>
      <c r="G948">
        <f t="shared" si="14"/>
        <v>2017</v>
      </c>
    </row>
    <row r="949" spans="1:7" ht="35.5" hidden="1" x14ac:dyDescent="0.35">
      <c r="A949" s="1">
        <v>33083</v>
      </c>
      <c r="B949" s="1" t="s">
        <v>0</v>
      </c>
      <c r="C949" s="1" t="s">
        <v>1</v>
      </c>
      <c r="D949" s="2">
        <v>43347</v>
      </c>
      <c r="E949" s="1" t="s">
        <v>846</v>
      </c>
      <c r="F949" s="1" t="s">
        <v>859</v>
      </c>
      <c r="G949">
        <f t="shared" si="14"/>
        <v>2018</v>
      </c>
    </row>
    <row r="950" spans="1:7" ht="35.5" hidden="1" x14ac:dyDescent="0.35">
      <c r="A950" s="1">
        <v>33084</v>
      </c>
      <c r="B950" s="1" t="s">
        <v>0</v>
      </c>
      <c r="C950" s="1" t="s">
        <v>1</v>
      </c>
      <c r="D950" s="2">
        <v>43925</v>
      </c>
      <c r="E950" s="1" t="s">
        <v>846</v>
      </c>
      <c r="F950" s="1" t="s">
        <v>825</v>
      </c>
      <c r="G950">
        <f t="shared" si="14"/>
        <v>2020</v>
      </c>
    </row>
    <row r="951" spans="1:7" ht="35.5" hidden="1" x14ac:dyDescent="0.35">
      <c r="A951" s="1">
        <v>33085</v>
      </c>
      <c r="B951" s="1" t="s">
        <v>0</v>
      </c>
      <c r="C951" s="1" t="s">
        <v>1</v>
      </c>
      <c r="D951" s="2">
        <v>43362</v>
      </c>
      <c r="E951" s="1" t="s">
        <v>846</v>
      </c>
      <c r="F951" s="1" t="s">
        <v>860</v>
      </c>
      <c r="G951">
        <f t="shared" si="14"/>
        <v>2018</v>
      </c>
    </row>
    <row r="952" spans="1:7" ht="35.5" hidden="1" x14ac:dyDescent="0.35">
      <c r="A952" s="1">
        <v>33086</v>
      </c>
      <c r="B952" s="1" t="s">
        <v>0</v>
      </c>
      <c r="C952" s="1" t="s">
        <v>1</v>
      </c>
      <c r="D952" s="2">
        <v>43348</v>
      </c>
      <c r="E952" s="1" t="s">
        <v>846</v>
      </c>
      <c r="F952" s="1" t="s">
        <v>861</v>
      </c>
      <c r="G952">
        <f t="shared" si="14"/>
        <v>2018</v>
      </c>
    </row>
    <row r="953" spans="1:7" ht="35.5" hidden="1" x14ac:dyDescent="0.35">
      <c r="A953" s="1">
        <v>33087</v>
      </c>
      <c r="B953" s="1" t="s">
        <v>0</v>
      </c>
      <c r="C953" s="1" t="s">
        <v>1</v>
      </c>
      <c r="D953" s="2">
        <v>44012</v>
      </c>
      <c r="E953" s="1" t="s">
        <v>846</v>
      </c>
      <c r="F953" s="1" t="s">
        <v>24</v>
      </c>
      <c r="G953">
        <f t="shared" si="14"/>
        <v>2020</v>
      </c>
    </row>
    <row r="954" spans="1:7" ht="35.5" hidden="1" x14ac:dyDescent="0.35">
      <c r="A954" s="1">
        <v>33088</v>
      </c>
      <c r="B954" s="1" t="s">
        <v>0</v>
      </c>
      <c r="C954" s="1" t="s">
        <v>1</v>
      </c>
      <c r="D954" s="2">
        <v>43345</v>
      </c>
      <c r="E954" s="1" t="s">
        <v>846</v>
      </c>
      <c r="F954" s="1" t="s">
        <v>23</v>
      </c>
      <c r="G954">
        <f t="shared" si="14"/>
        <v>2018</v>
      </c>
    </row>
    <row r="955" spans="1:7" ht="35.5" hidden="1" x14ac:dyDescent="0.35">
      <c r="A955" s="1">
        <v>33850</v>
      </c>
      <c r="B955" s="1" t="s">
        <v>0</v>
      </c>
      <c r="C955" s="1" t="s">
        <v>1</v>
      </c>
      <c r="D955" s="2">
        <v>43602</v>
      </c>
      <c r="E955" s="1" t="s">
        <v>846</v>
      </c>
      <c r="F955" s="1" t="s">
        <v>48</v>
      </c>
      <c r="G955">
        <f t="shared" si="14"/>
        <v>2019</v>
      </c>
    </row>
    <row r="956" spans="1:7" ht="35.5" hidden="1" x14ac:dyDescent="0.35">
      <c r="A956" s="1">
        <v>34066</v>
      </c>
      <c r="B956" s="1" t="s">
        <v>0</v>
      </c>
      <c r="C956" s="1" t="s">
        <v>1</v>
      </c>
      <c r="D956" s="2">
        <v>43685</v>
      </c>
      <c r="E956" s="1" t="s">
        <v>846</v>
      </c>
      <c r="F956" s="1" t="s">
        <v>862</v>
      </c>
      <c r="G956">
        <f t="shared" si="14"/>
        <v>2019</v>
      </c>
    </row>
    <row r="957" spans="1:7" ht="35.5" hidden="1" x14ac:dyDescent="0.35">
      <c r="A957" s="1">
        <v>11436</v>
      </c>
      <c r="B957" s="1" t="s">
        <v>11</v>
      </c>
      <c r="C957" s="1" t="s">
        <v>1</v>
      </c>
      <c r="D957" s="2">
        <v>34794</v>
      </c>
      <c r="E957" s="1" t="s">
        <v>863</v>
      </c>
      <c r="F957" s="1" t="s">
        <v>864</v>
      </c>
      <c r="G957">
        <f t="shared" si="14"/>
        <v>1995</v>
      </c>
    </row>
    <row r="958" spans="1:7" ht="35.5" hidden="1" x14ac:dyDescent="0.35">
      <c r="A958" s="1">
        <v>11513</v>
      </c>
      <c r="B958" s="1" t="s">
        <v>11</v>
      </c>
      <c r="C958" s="1" t="s">
        <v>1</v>
      </c>
      <c r="D958" s="2">
        <v>34830</v>
      </c>
      <c r="E958" s="1" t="s">
        <v>863</v>
      </c>
      <c r="F958" s="1" t="s">
        <v>865</v>
      </c>
      <c r="G958">
        <f t="shared" si="14"/>
        <v>1995</v>
      </c>
    </row>
    <row r="959" spans="1:7" ht="35.5" hidden="1" x14ac:dyDescent="0.35">
      <c r="A959" s="1">
        <v>14370</v>
      </c>
      <c r="B959" s="1" t="s">
        <v>11</v>
      </c>
      <c r="C959" s="1" t="s">
        <v>1</v>
      </c>
      <c r="D959" s="2">
        <v>36402</v>
      </c>
      <c r="E959" s="1" t="s">
        <v>863</v>
      </c>
      <c r="F959" s="1" t="s">
        <v>866</v>
      </c>
      <c r="G959">
        <f t="shared" si="14"/>
        <v>1999</v>
      </c>
    </row>
    <row r="960" spans="1:7" ht="35.5" hidden="1" x14ac:dyDescent="0.35">
      <c r="A960" s="1">
        <v>14371</v>
      </c>
      <c r="B960" s="1" t="s">
        <v>11</v>
      </c>
      <c r="C960" s="1" t="s">
        <v>1</v>
      </c>
      <c r="D960" s="2">
        <v>36402</v>
      </c>
      <c r="E960" s="1" t="s">
        <v>863</v>
      </c>
      <c r="F960" s="1" t="s">
        <v>867</v>
      </c>
      <c r="G960">
        <f t="shared" si="14"/>
        <v>1999</v>
      </c>
    </row>
    <row r="961" spans="1:7" ht="35.5" hidden="1" x14ac:dyDescent="0.35">
      <c r="A961" s="1">
        <v>14372</v>
      </c>
      <c r="B961" s="1" t="s">
        <v>0</v>
      </c>
      <c r="C961" s="1" t="s">
        <v>1</v>
      </c>
      <c r="D961" s="2">
        <v>36402</v>
      </c>
      <c r="E961" s="1" t="s">
        <v>863</v>
      </c>
      <c r="F961" s="1" t="s">
        <v>868</v>
      </c>
      <c r="G961">
        <f t="shared" si="14"/>
        <v>1999</v>
      </c>
    </row>
    <row r="962" spans="1:7" ht="35.5" hidden="1" x14ac:dyDescent="0.35">
      <c r="A962" s="1">
        <v>15809</v>
      </c>
      <c r="B962" s="1" t="s">
        <v>11</v>
      </c>
      <c r="C962" s="1" t="s">
        <v>1</v>
      </c>
      <c r="D962" s="2">
        <v>37266</v>
      </c>
      <c r="E962" s="1" t="s">
        <v>863</v>
      </c>
      <c r="F962" s="1" t="s">
        <v>869</v>
      </c>
      <c r="G962">
        <f t="shared" si="14"/>
        <v>2002</v>
      </c>
    </row>
    <row r="963" spans="1:7" ht="35.5" hidden="1" x14ac:dyDescent="0.35">
      <c r="A963" s="1">
        <v>15810</v>
      </c>
      <c r="B963" s="1" t="s">
        <v>11</v>
      </c>
      <c r="C963" s="1" t="s">
        <v>1</v>
      </c>
      <c r="D963" s="2">
        <v>37266</v>
      </c>
      <c r="E963" s="1" t="s">
        <v>863</v>
      </c>
      <c r="F963" s="1" t="s">
        <v>870</v>
      </c>
      <c r="G963">
        <f t="shared" ref="G963:G992" si="15">YEAR(D963)</f>
        <v>2002</v>
      </c>
    </row>
    <row r="964" spans="1:7" ht="35.5" hidden="1" x14ac:dyDescent="0.35">
      <c r="A964" s="1">
        <v>16625</v>
      </c>
      <c r="B964" s="1" t="s">
        <v>0</v>
      </c>
      <c r="C964" s="1" t="s">
        <v>1</v>
      </c>
      <c r="D964" s="2">
        <v>37778</v>
      </c>
      <c r="E964" s="1" t="s">
        <v>863</v>
      </c>
      <c r="F964" s="1" t="s">
        <v>27</v>
      </c>
      <c r="G964">
        <f t="shared" si="15"/>
        <v>2003</v>
      </c>
    </row>
    <row r="965" spans="1:7" ht="35.5" hidden="1" x14ac:dyDescent="0.35">
      <c r="A965" s="1">
        <v>17721</v>
      </c>
      <c r="B965" s="1" t="s">
        <v>11</v>
      </c>
      <c r="C965" s="1" t="s">
        <v>1</v>
      </c>
      <c r="D965" s="2">
        <v>38252</v>
      </c>
      <c r="E965" s="1" t="s">
        <v>863</v>
      </c>
      <c r="F965" s="1" t="s">
        <v>871</v>
      </c>
      <c r="G965">
        <f t="shared" si="15"/>
        <v>2004</v>
      </c>
    </row>
    <row r="966" spans="1:7" ht="35.5" hidden="1" x14ac:dyDescent="0.35">
      <c r="A966" s="1">
        <v>17722</v>
      </c>
      <c r="B966" s="1" t="s">
        <v>0</v>
      </c>
      <c r="C966" s="1" t="s">
        <v>1</v>
      </c>
      <c r="D966" s="2">
        <v>38252</v>
      </c>
      <c r="E966" s="1" t="s">
        <v>863</v>
      </c>
      <c r="F966" s="1" t="s">
        <v>872</v>
      </c>
      <c r="G966">
        <f t="shared" si="15"/>
        <v>2004</v>
      </c>
    </row>
    <row r="967" spans="1:7" ht="35.5" hidden="1" x14ac:dyDescent="0.35">
      <c r="A967" s="1">
        <v>17723</v>
      </c>
      <c r="B967" s="1" t="s">
        <v>0</v>
      </c>
      <c r="C967" s="1" t="s">
        <v>1</v>
      </c>
      <c r="D967" s="2">
        <v>38252</v>
      </c>
      <c r="E967" s="1" t="s">
        <v>863</v>
      </c>
      <c r="F967" s="1" t="s">
        <v>873</v>
      </c>
      <c r="G967">
        <f t="shared" si="15"/>
        <v>2004</v>
      </c>
    </row>
    <row r="968" spans="1:7" ht="35.5" hidden="1" x14ac:dyDescent="0.35">
      <c r="A968" s="1">
        <v>17872</v>
      </c>
      <c r="B968" s="1" t="s">
        <v>0</v>
      </c>
      <c r="C968" s="1" t="s">
        <v>1</v>
      </c>
      <c r="D968" s="2">
        <v>38324</v>
      </c>
      <c r="E968" s="1" t="s">
        <v>863</v>
      </c>
      <c r="F968" s="1" t="s">
        <v>874</v>
      </c>
      <c r="G968">
        <f t="shared" si="15"/>
        <v>2004</v>
      </c>
    </row>
    <row r="969" spans="1:7" ht="35.5" hidden="1" x14ac:dyDescent="0.35">
      <c r="A969" s="1">
        <v>18978</v>
      </c>
      <c r="B969" s="1" t="s">
        <v>0</v>
      </c>
      <c r="C969" s="1" t="s">
        <v>1</v>
      </c>
      <c r="D969" s="2">
        <v>38684</v>
      </c>
      <c r="E969" s="1" t="s">
        <v>863</v>
      </c>
      <c r="F969" s="1" t="s">
        <v>875</v>
      </c>
      <c r="G969">
        <f t="shared" si="15"/>
        <v>2005</v>
      </c>
    </row>
    <row r="970" spans="1:7" ht="35.5" hidden="1" x14ac:dyDescent="0.35">
      <c r="A970" s="1">
        <v>19804</v>
      </c>
      <c r="B970" s="1" t="s">
        <v>0</v>
      </c>
      <c r="C970" s="1" t="s">
        <v>1</v>
      </c>
      <c r="D970" s="2">
        <v>38988</v>
      </c>
      <c r="E970" s="1" t="s">
        <v>863</v>
      </c>
      <c r="F970" s="1" t="s">
        <v>876</v>
      </c>
      <c r="G970">
        <f t="shared" si="15"/>
        <v>2006</v>
      </c>
    </row>
    <row r="971" spans="1:7" ht="35.5" hidden="1" x14ac:dyDescent="0.35">
      <c r="A971" s="1">
        <v>19972</v>
      </c>
      <c r="B971" s="1" t="s">
        <v>0</v>
      </c>
      <c r="C971" s="1" t="s">
        <v>1</v>
      </c>
      <c r="D971" s="2">
        <v>39037</v>
      </c>
      <c r="E971" s="1" t="s">
        <v>863</v>
      </c>
      <c r="F971" s="1" t="s">
        <v>877</v>
      </c>
      <c r="G971">
        <f t="shared" si="15"/>
        <v>2006</v>
      </c>
    </row>
    <row r="972" spans="1:7" ht="35.5" hidden="1" x14ac:dyDescent="0.35">
      <c r="A972" s="1">
        <v>20604</v>
      </c>
      <c r="B972" s="1" t="s">
        <v>11</v>
      </c>
      <c r="C972" s="1" t="s">
        <v>1</v>
      </c>
      <c r="D972" s="2">
        <v>39245</v>
      </c>
      <c r="E972" s="1" t="s">
        <v>863</v>
      </c>
      <c r="F972" s="1" t="s">
        <v>878</v>
      </c>
      <c r="G972">
        <f t="shared" si="15"/>
        <v>2007</v>
      </c>
    </row>
    <row r="973" spans="1:7" ht="35.5" hidden="1" x14ac:dyDescent="0.35">
      <c r="A973" s="1">
        <v>20606</v>
      </c>
      <c r="B973" s="1" t="s">
        <v>0</v>
      </c>
      <c r="C973" s="1" t="s">
        <v>1</v>
      </c>
      <c r="D973" s="2">
        <v>39245</v>
      </c>
      <c r="E973" s="1" t="s">
        <v>863</v>
      </c>
      <c r="F973" s="1" t="s">
        <v>879</v>
      </c>
      <c r="G973">
        <f t="shared" si="15"/>
        <v>2007</v>
      </c>
    </row>
    <row r="974" spans="1:7" ht="35.5" hidden="1" x14ac:dyDescent="0.35">
      <c r="A974" s="1">
        <v>20998</v>
      </c>
      <c r="B974" s="1" t="s">
        <v>0</v>
      </c>
      <c r="C974" s="1" t="s">
        <v>1</v>
      </c>
      <c r="D974" s="2">
        <v>39386</v>
      </c>
      <c r="E974" s="1" t="s">
        <v>863</v>
      </c>
      <c r="F974" s="1" t="s">
        <v>880</v>
      </c>
      <c r="G974">
        <f t="shared" si="15"/>
        <v>2007</v>
      </c>
    </row>
    <row r="975" spans="1:7" ht="35.5" hidden="1" x14ac:dyDescent="0.35">
      <c r="A975" s="1">
        <v>21003</v>
      </c>
      <c r="B975" s="1" t="s">
        <v>11</v>
      </c>
      <c r="C975" s="1" t="s">
        <v>1</v>
      </c>
      <c r="D975" s="2">
        <v>39386</v>
      </c>
      <c r="E975" s="1" t="s">
        <v>863</v>
      </c>
      <c r="F975" s="1" t="s">
        <v>881</v>
      </c>
      <c r="G975">
        <f t="shared" si="15"/>
        <v>2007</v>
      </c>
    </row>
    <row r="976" spans="1:7" ht="35.5" hidden="1" x14ac:dyDescent="0.35">
      <c r="A976" s="1">
        <v>22710</v>
      </c>
      <c r="B976" s="1" t="s">
        <v>0</v>
      </c>
      <c r="C976" s="1" t="s">
        <v>1</v>
      </c>
      <c r="D976" s="2">
        <v>39902</v>
      </c>
      <c r="E976" s="1" t="s">
        <v>863</v>
      </c>
      <c r="F976" s="1" t="s">
        <v>882</v>
      </c>
      <c r="G976">
        <f t="shared" si="15"/>
        <v>2009</v>
      </c>
    </row>
    <row r="977" spans="1:7" ht="35.5" hidden="1" x14ac:dyDescent="0.35">
      <c r="A977" s="1">
        <v>22711</v>
      </c>
      <c r="B977" s="1" t="s">
        <v>0</v>
      </c>
      <c r="C977" s="1" t="s">
        <v>1</v>
      </c>
      <c r="D977" s="2">
        <v>39905</v>
      </c>
      <c r="E977" s="1" t="s">
        <v>863</v>
      </c>
      <c r="F977" s="1" t="s">
        <v>282</v>
      </c>
      <c r="G977">
        <f t="shared" si="15"/>
        <v>2009</v>
      </c>
    </row>
    <row r="978" spans="1:7" ht="35.5" hidden="1" x14ac:dyDescent="0.35">
      <c r="A978" s="1">
        <v>22898</v>
      </c>
      <c r="B978" s="1" t="s">
        <v>0</v>
      </c>
      <c r="C978" s="1" t="s">
        <v>1</v>
      </c>
      <c r="D978" s="2">
        <v>39955</v>
      </c>
      <c r="E978" s="1" t="s">
        <v>863</v>
      </c>
      <c r="F978" s="1" t="s">
        <v>785</v>
      </c>
      <c r="G978">
        <f t="shared" si="15"/>
        <v>2009</v>
      </c>
    </row>
    <row r="979" spans="1:7" ht="35.5" hidden="1" x14ac:dyDescent="0.35">
      <c r="A979" s="1">
        <v>25166</v>
      </c>
      <c r="B979" s="1" t="s">
        <v>11</v>
      </c>
      <c r="C979" s="1" t="s">
        <v>1</v>
      </c>
      <c r="D979" s="2">
        <v>40632</v>
      </c>
      <c r="E979" s="1" t="s">
        <v>863</v>
      </c>
      <c r="F979" s="1" t="s">
        <v>549</v>
      </c>
      <c r="G979">
        <f t="shared" si="15"/>
        <v>2011</v>
      </c>
    </row>
    <row r="980" spans="1:7" ht="35.5" hidden="1" x14ac:dyDescent="0.35">
      <c r="A980" s="1">
        <v>30063</v>
      </c>
      <c r="B980" s="1" t="s">
        <v>0</v>
      </c>
      <c r="C980" s="1" t="s">
        <v>1</v>
      </c>
      <c r="D980" s="2">
        <v>42401</v>
      </c>
      <c r="E980" s="1" t="s">
        <v>863</v>
      </c>
      <c r="F980" s="1" t="s">
        <v>883</v>
      </c>
      <c r="G980">
        <f t="shared" si="15"/>
        <v>2016</v>
      </c>
    </row>
    <row r="981" spans="1:7" ht="35.5" hidden="1" x14ac:dyDescent="0.35">
      <c r="A981" s="1">
        <v>30604</v>
      </c>
      <c r="B981" s="1" t="s">
        <v>0</v>
      </c>
      <c r="C981" s="1" t="s">
        <v>1</v>
      </c>
      <c r="D981" s="2">
        <v>42598</v>
      </c>
      <c r="E981" s="1" t="s">
        <v>863</v>
      </c>
      <c r="F981" s="1" t="s">
        <v>884</v>
      </c>
      <c r="G981">
        <f t="shared" si="15"/>
        <v>2016</v>
      </c>
    </row>
    <row r="982" spans="1:7" ht="35.5" hidden="1" x14ac:dyDescent="0.35">
      <c r="A982" s="1">
        <v>30922</v>
      </c>
      <c r="B982" s="1" t="s">
        <v>0</v>
      </c>
      <c r="C982" s="1" t="s">
        <v>1</v>
      </c>
      <c r="D982" s="2">
        <v>42643</v>
      </c>
      <c r="E982" s="1" t="s">
        <v>863</v>
      </c>
      <c r="F982" s="1" t="s">
        <v>342</v>
      </c>
      <c r="G982">
        <f t="shared" si="15"/>
        <v>2016</v>
      </c>
    </row>
    <row r="983" spans="1:7" ht="35.5" hidden="1" x14ac:dyDescent="0.35">
      <c r="A983" s="1">
        <v>30938</v>
      </c>
      <c r="B983" s="1" t="s">
        <v>0</v>
      </c>
      <c r="C983" s="1" t="s">
        <v>1</v>
      </c>
      <c r="D983" s="2">
        <v>42640</v>
      </c>
      <c r="E983" s="1" t="s">
        <v>863</v>
      </c>
      <c r="F983" s="1" t="s">
        <v>218</v>
      </c>
      <c r="G983">
        <f t="shared" si="15"/>
        <v>2016</v>
      </c>
    </row>
    <row r="984" spans="1:7" ht="35.5" hidden="1" x14ac:dyDescent="0.35">
      <c r="A984" s="1">
        <v>31829</v>
      </c>
      <c r="B984" s="1" t="s">
        <v>0</v>
      </c>
      <c r="C984" s="1" t="s">
        <v>1</v>
      </c>
      <c r="D984" s="2">
        <v>42978</v>
      </c>
      <c r="E984" s="1" t="s">
        <v>863</v>
      </c>
      <c r="F984" s="1" t="s">
        <v>885</v>
      </c>
      <c r="G984">
        <f t="shared" si="15"/>
        <v>2017</v>
      </c>
    </row>
    <row r="985" spans="1:7" ht="35.5" hidden="1" x14ac:dyDescent="0.35">
      <c r="A985" s="1">
        <v>31922</v>
      </c>
      <c r="B985" s="1" t="s">
        <v>0</v>
      </c>
      <c r="C985" s="1" t="s">
        <v>1</v>
      </c>
      <c r="D985" s="2">
        <v>43042</v>
      </c>
      <c r="E985" s="1" t="s">
        <v>863</v>
      </c>
      <c r="F985" s="1" t="s">
        <v>886</v>
      </c>
      <c r="G985">
        <f t="shared" si="15"/>
        <v>2017</v>
      </c>
    </row>
    <row r="986" spans="1:7" ht="35.5" hidden="1" x14ac:dyDescent="0.35">
      <c r="A986" s="1">
        <v>32259</v>
      </c>
      <c r="B986" s="1" t="s">
        <v>0</v>
      </c>
      <c r="C986" s="1" t="s">
        <v>1</v>
      </c>
      <c r="D986" s="2">
        <v>43096</v>
      </c>
      <c r="E986" s="1" t="s">
        <v>863</v>
      </c>
      <c r="F986" s="1" t="s">
        <v>29</v>
      </c>
      <c r="G986">
        <f t="shared" si="15"/>
        <v>2017</v>
      </c>
    </row>
    <row r="987" spans="1:7" ht="35.5" hidden="1" x14ac:dyDescent="0.35">
      <c r="A987" s="1">
        <v>32351</v>
      </c>
      <c r="B987" s="1" t="s">
        <v>0</v>
      </c>
      <c r="C987" s="1" t="s">
        <v>1</v>
      </c>
      <c r="D987" s="2">
        <v>43189</v>
      </c>
      <c r="E987" s="1" t="s">
        <v>863</v>
      </c>
      <c r="F987" s="1" t="s">
        <v>887</v>
      </c>
      <c r="G987">
        <f t="shared" si="15"/>
        <v>2018</v>
      </c>
    </row>
    <row r="988" spans="1:7" ht="35.5" hidden="1" x14ac:dyDescent="0.35">
      <c r="A988" s="1">
        <v>33536</v>
      </c>
      <c r="B988" s="1" t="s">
        <v>0</v>
      </c>
      <c r="C988" s="1" t="s">
        <v>1</v>
      </c>
      <c r="D988" s="2">
        <v>43544</v>
      </c>
      <c r="E988" s="1" t="s">
        <v>863</v>
      </c>
      <c r="F988" s="1" t="s">
        <v>888</v>
      </c>
      <c r="G988">
        <f t="shared" si="15"/>
        <v>2019</v>
      </c>
    </row>
    <row r="989" spans="1:7" ht="35.5" hidden="1" x14ac:dyDescent="0.35">
      <c r="A989" s="1">
        <v>33544</v>
      </c>
      <c r="B989" s="1" t="s">
        <v>0</v>
      </c>
      <c r="C989" s="1" t="s">
        <v>1</v>
      </c>
      <c r="D989" s="2">
        <v>43551</v>
      </c>
      <c r="E989" s="1" t="s">
        <v>863</v>
      </c>
      <c r="F989" s="1" t="s">
        <v>116</v>
      </c>
      <c r="G989">
        <f t="shared" si="15"/>
        <v>2019</v>
      </c>
    </row>
    <row r="990" spans="1:7" ht="35.5" hidden="1" x14ac:dyDescent="0.35">
      <c r="A990" s="1">
        <v>34069</v>
      </c>
      <c r="B990" s="1" t="s">
        <v>0</v>
      </c>
      <c r="C990" s="1" t="s">
        <v>1</v>
      </c>
      <c r="D990" s="2">
        <v>43740</v>
      </c>
      <c r="E990" s="1" t="s">
        <v>863</v>
      </c>
      <c r="F990" s="1" t="s">
        <v>889</v>
      </c>
      <c r="G990">
        <f t="shared" si="15"/>
        <v>2019</v>
      </c>
    </row>
    <row r="991" spans="1:7" ht="35.5" hidden="1" x14ac:dyDescent="0.35">
      <c r="A991" s="1">
        <v>34445</v>
      </c>
      <c r="B991" s="1" t="s">
        <v>0</v>
      </c>
      <c r="C991" s="1" t="s">
        <v>1</v>
      </c>
      <c r="D991" s="2">
        <v>43861</v>
      </c>
      <c r="E991" s="1" t="s">
        <v>863</v>
      </c>
      <c r="F991" s="1" t="s">
        <v>402</v>
      </c>
      <c r="G991">
        <f t="shared" si="15"/>
        <v>2020</v>
      </c>
    </row>
    <row r="992" spans="1:7" ht="35.5" hidden="1" x14ac:dyDescent="0.35">
      <c r="A992" s="1">
        <v>34691</v>
      </c>
      <c r="B992" s="1" t="s">
        <v>0</v>
      </c>
      <c r="C992" s="1" t="s">
        <v>1</v>
      </c>
      <c r="D992" s="2">
        <v>43922</v>
      </c>
      <c r="E992" s="1" t="s">
        <v>863</v>
      </c>
      <c r="F992" s="1" t="s">
        <v>890</v>
      </c>
      <c r="G992">
        <f t="shared" si="15"/>
        <v>2020</v>
      </c>
    </row>
    <row r="993" spans="1:7" ht="70" hidden="1" x14ac:dyDescent="0.35">
      <c r="A993" s="1">
        <v>12207</v>
      </c>
      <c r="B993" s="1" t="s">
        <v>11</v>
      </c>
      <c r="C993" s="1" t="s">
        <v>1</v>
      </c>
      <c r="D993" s="2">
        <v>35375</v>
      </c>
      <c r="E993" s="1" t="s">
        <v>893</v>
      </c>
      <c r="F993" s="1" t="s">
        <v>894</v>
      </c>
      <c r="G993">
        <f t="shared" ref="G993:G1056" si="16">YEAR(D993)</f>
        <v>1996</v>
      </c>
    </row>
    <row r="994" spans="1:7" ht="70" hidden="1" x14ac:dyDescent="0.35">
      <c r="A994" s="1">
        <v>12895</v>
      </c>
      <c r="B994" s="1" t="s">
        <v>11</v>
      </c>
      <c r="C994" s="1" t="s">
        <v>1</v>
      </c>
      <c r="D994" s="2">
        <v>35865</v>
      </c>
      <c r="E994" s="1" t="s">
        <v>893</v>
      </c>
      <c r="F994" s="1" t="s">
        <v>895</v>
      </c>
      <c r="G994">
        <f t="shared" si="16"/>
        <v>1998</v>
      </c>
    </row>
    <row r="995" spans="1:7" ht="70" hidden="1" x14ac:dyDescent="0.35">
      <c r="A995" s="1">
        <v>13072</v>
      </c>
      <c r="B995" s="1" t="s">
        <v>11</v>
      </c>
      <c r="C995" s="1" t="s">
        <v>1</v>
      </c>
      <c r="D995" s="2">
        <v>35989</v>
      </c>
      <c r="E995" s="1" t="s">
        <v>893</v>
      </c>
      <c r="F995" s="1" t="s">
        <v>896</v>
      </c>
      <c r="G995">
        <f t="shared" si="16"/>
        <v>1998</v>
      </c>
    </row>
    <row r="996" spans="1:7" ht="70" hidden="1" x14ac:dyDescent="0.35">
      <c r="A996" s="1">
        <v>13716</v>
      </c>
      <c r="B996" s="1" t="s">
        <v>11</v>
      </c>
      <c r="C996" s="1" t="s">
        <v>1</v>
      </c>
      <c r="D996" s="2">
        <v>36039</v>
      </c>
      <c r="E996" s="1" t="s">
        <v>893</v>
      </c>
      <c r="F996" s="1" t="s">
        <v>897</v>
      </c>
      <c r="G996">
        <f t="shared" si="16"/>
        <v>1998</v>
      </c>
    </row>
    <row r="997" spans="1:7" ht="70" hidden="1" x14ac:dyDescent="0.35">
      <c r="A997" s="1">
        <v>13759</v>
      </c>
      <c r="B997" s="1" t="s">
        <v>11</v>
      </c>
      <c r="C997" s="1" t="s">
        <v>1</v>
      </c>
      <c r="D997" s="2">
        <v>36039</v>
      </c>
      <c r="E997" s="1" t="s">
        <v>893</v>
      </c>
      <c r="F997" s="1" t="s">
        <v>898</v>
      </c>
      <c r="G997">
        <f t="shared" si="16"/>
        <v>1998</v>
      </c>
    </row>
    <row r="998" spans="1:7" ht="70" hidden="1" x14ac:dyDescent="0.35">
      <c r="A998" s="1">
        <v>13820</v>
      </c>
      <c r="B998" s="1" t="s">
        <v>11</v>
      </c>
      <c r="C998" s="1" t="s">
        <v>1</v>
      </c>
      <c r="D998" s="2">
        <v>36104</v>
      </c>
      <c r="E998" s="1" t="s">
        <v>893</v>
      </c>
      <c r="F998" s="1" t="s">
        <v>369</v>
      </c>
      <c r="G998">
        <f t="shared" si="16"/>
        <v>1998</v>
      </c>
    </row>
    <row r="999" spans="1:7" ht="70" hidden="1" x14ac:dyDescent="0.35">
      <c r="A999" s="1">
        <v>14058</v>
      </c>
      <c r="B999" s="1" t="s">
        <v>11</v>
      </c>
      <c r="C999" s="1" t="s">
        <v>1</v>
      </c>
      <c r="D999" s="2">
        <v>36257</v>
      </c>
      <c r="E999" s="1" t="s">
        <v>893</v>
      </c>
      <c r="F999" s="1" t="s">
        <v>899</v>
      </c>
      <c r="G999">
        <f t="shared" si="16"/>
        <v>1999</v>
      </c>
    </row>
    <row r="1000" spans="1:7" ht="70" hidden="1" x14ac:dyDescent="0.35">
      <c r="A1000" s="1">
        <v>14240</v>
      </c>
      <c r="B1000" s="1" t="s">
        <v>11</v>
      </c>
      <c r="C1000" s="1" t="s">
        <v>1</v>
      </c>
      <c r="D1000" s="2">
        <v>36336</v>
      </c>
      <c r="E1000" s="1" t="s">
        <v>893</v>
      </c>
      <c r="F1000" s="1" t="s">
        <v>358</v>
      </c>
      <c r="G1000">
        <f t="shared" si="16"/>
        <v>1999</v>
      </c>
    </row>
    <row r="1001" spans="1:7" ht="70" hidden="1" x14ac:dyDescent="0.35">
      <c r="A1001" s="1">
        <v>14295</v>
      </c>
      <c r="B1001" s="1" t="s">
        <v>11</v>
      </c>
      <c r="C1001" s="1" t="s">
        <v>1</v>
      </c>
      <c r="D1001" s="2">
        <v>36355</v>
      </c>
      <c r="E1001" s="1" t="s">
        <v>893</v>
      </c>
      <c r="F1001" s="1" t="s">
        <v>900</v>
      </c>
      <c r="G1001">
        <f t="shared" si="16"/>
        <v>1999</v>
      </c>
    </row>
    <row r="1002" spans="1:7" ht="70" hidden="1" x14ac:dyDescent="0.35">
      <c r="A1002" s="1">
        <v>14987</v>
      </c>
      <c r="B1002" s="1" t="s">
        <v>0</v>
      </c>
      <c r="C1002" s="1" t="s">
        <v>1</v>
      </c>
      <c r="D1002" s="2">
        <v>36732</v>
      </c>
      <c r="E1002" s="1" t="s">
        <v>893</v>
      </c>
      <c r="F1002" s="1" t="s">
        <v>901</v>
      </c>
      <c r="G1002">
        <f t="shared" si="16"/>
        <v>2000</v>
      </c>
    </row>
    <row r="1003" spans="1:7" ht="70" hidden="1" x14ac:dyDescent="0.35">
      <c r="A1003" s="1">
        <v>14995</v>
      </c>
      <c r="B1003" s="1" t="s">
        <v>11</v>
      </c>
      <c r="C1003" s="1" t="s">
        <v>1</v>
      </c>
      <c r="D1003" s="2">
        <v>36752</v>
      </c>
      <c r="E1003" s="1" t="s">
        <v>893</v>
      </c>
      <c r="F1003" s="1" t="s">
        <v>902</v>
      </c>
      <c r="G1003">
        <f t="shared" si="16"/>
        <v>2000</v>
      </c>
    </row>
    <row r="1004" spans="1:7" ht="70" hidden="1" x14ac:dyDescent="0.35">
      <c r="A1004" s="1">
        <v>15156</v>
      </c>
      <c r="B1004" s="1" t="s">
        <v>11</v>
      </c>
      <c r="C1004" s="1" t="s">
        <v>1</v>
      </c>
      <c r="D1004" s="2">
        <v>36851</v>
      </c>
      <c r="E1004" s="1" t="s">
        <v>893</v>
      </c>
      <c r="F1004" s="1" t="s">
        <v>750</v>
      </c>
      <c r="G1004">
        <f t="shared" si="16"/>
        <v>2000</v>
      </c>
    </row>
    <row r="1005" spans="1:7" ht="70" hidden="1" x14ac:dyDescent="0.35">
      <c r="A1005" s="1">
        <v>15169</v>
      </c>
      <c r="B1005" s="1" t="s">
        <v>11</v>
      </c>
      <c r="C1005" s="1" t="s">
        <v>1</v>
      </c>
      <c r="D1005" s="2">
        <v>36859</v>
      </c>
      <c r="E1005" s="1" t="s">
        <v>893</v>
      </c>
      <c r="F1005" s="1" t="s">
        <v>903</v>
      </c>
      <c r="G1005">
        <f t="shared" si="16"/>
        <v>2000</v>
      </c>
    </row>
    <row r="1006" spans="1:7" ht="70" hidden="1" x14ac:dyDescent="0.35">
      <c r="A1006" s="1">
        <v>15170</v>
      </c>
      <c r="B1006" s="1" t="s">
        <v>11</v>
      </c>
      <c r="C1006" s="1" t="s">
        <v>1</v>
      </c>
      <c r="D1006" s="2">
        <v>36859</v>
      </c>
      <c r="E1006" s="1" t="s">
        <v>893</v>
      </c>
      <c r="F1006" s="1" t="s">
        <v>904</v>
      </c>
      <c r="G1006">
        <f t="shared" si="16"/>
        <v>2000</v>
      </c>
    </row>
    <row r="1007" spans="1:7" ht="70" hidden="1" x14ac:dyDescent="0.35">
      <c r="A1007" s="1">
        <v>15192</v>
      </c>
      <c r="B1007" s="1" t="s">
        <v>11</v>
      </c>
      <c r="C1007" s="1" t="s">
        <v>1</v>
      </c>
      <c r="D1007" s="2">
        <v>36878</v>
      </c>
      <c r="E1007" s="1" t="s">
        <v>893</v>
      </c>
      <c r="F1007" s="1" t="s">
        <v>905</v>
      </c>
      <c r="G1007">
        <f t="shared" si="16"/>
        <v>2000</v>
      </c>
    </row>
    <row r="1008" spans="1:7" ht="70" hidden="1" x14ac:dyDescent="0.35">
      <c r="A1008" s="1">
        <v>15194</v>
      </c>
      <c r="B1008" s="1" t="s">
        <v>11</v>
      </c>
      <c r="C1008" s="1" t="s">
        <v>1</v>
      </c>
      <c r="D1008" s="2">
        <v>36878</v>
      </c>
      <c r="E1008" s="1" t="s">
        <v>893</v>
      </c>
      <c r="F1008" s="1" t="s">
        <v>906</v>
      </c>
      <c r="G1008">
        <f t="shared" si="16"/>
        <v>2000</v>
      </c>
    </row>
    <row r="1009" spans="1:7" ht="70" hidden="1" x14ac:dyDescent="0.35">
      <c r="A1009" s="1">
        <v>15251</v>
      </c>
      <c r="B1009" s="1" t="s">
        <v>0</v>
      </c>
      <c r="C1009" s="1" t="s">
        <v>1</v>
      </c>
      <c r="D1009" s="2">
        <v>36908</v>
      </c>
      <c r="E1009" s="1" t="s">
        <v>893</v>
      </c>
      <c r="F1009" s="1" t="s">
        <v>907</v>
      </c>
      <c r="G1009">
        <f t="shared" si="16"/>
        <v>2001</v>
      </c>
    </row>
    <row r="1010" spans="1:7" ht="70" hidden="1" x14ac:dyDescent="0.35">
      <c r="A1010" s="1">
        <v>15419</v>
      </c>
      <c r="B1010" s="1" t="s">
        <v>11</v>
      </c>
      <c r="C1010" s="1" t="s">
        <v>1</v>
      </c>
      <c r="D1010" s="2">
        <v>37014</v>
      </c>
      <c r="E1010" s="1" t="s">
        <v>893</v>
      </c>
      <c r="F1010" s="1" t="s">
        <v>761</v>
      </c>
      <c r="G1010">
        <f t="shared" si="16"/>
        <v>2001</v>
      </c>
    </row>
    <row r="1011" spans="1:7" ht="70" hidden="1" x14ac:dyDescent="0.35">
      <c r="A1011" s="1">
        <v>15612</v>
      </c>
      <c r="B1011" s="1" t="s">
        <v>0</v>
      </c>
      <c r="C1011" s="1" t="s">
        <v>1</v>
      </c>
      <c r="D1011" s="2">
        <v>37128</v>
      </c>
      <c r="E1011" s="1" t="s">
        <v>893</v>
      </c>
      <c r="F1011" s="1" t="s">
        <v>908</v>
      </c>
      <c r="G1011">
        <f t="shared" si="16"/>
        <v>2001</v>
      </c>
    </row>
    <row r="1012" spans="1:7" ht="70" hidden="1" x14ac:dyDescent="0.35">
      <c r="A1012" s="1">
        <v>15722</v>
      </c>
      <c r="B1012" s="1" t="s">
        <v>11</v>
      </c>
      <c r="C1012" s="1" t="s">
        <v>1</v>
      </c>
      <c r="D1012" s="2">
        <v>37202</v>
      </c>
      <c r="E1012" s="1" t="s">
        <v>893</v>
      </c>
      <c r="F1012" s="1" t="s">
        <v>909</v>
      </c>
      <c r="G1012">
        <f t="shared" si="16"/>
        <v>2001</v>
      </c>
    </row>
    <row r="1013" spans="1:7" ht="70" hidden="1" x14ac:dyDescent="0.35">
      <c r="A1013" s="1">
        <v>15727</v>
      </c>
      <c r="B1013" s="1" t="s">
        <v>0</v>
      </c>
      <c r="C1013" s="1" t="s">
        <v>1</v>
      </c>
      <c r="D1013" s="2">
        <v>37195</v>
      </c>
      <c r="E1013" s="1" t="s">
        <v>893</v>
      </c>
      <c r="F1013" s="1" t="s">
        <v>80</v>
      </c>
      <c r="G1013">
        <f t="shared" si="16"/>
        <v>2001</v>
      </c>
    </row>
    <row r="1014" spans="1:7" ht="70" hidden="1" x14ac:dyDescent="0.35">
      <c r="A1014" s="1">
        <v>15776</v>
      </c>
      <c r="B1014" s="1" t="s">
        <v>11</v>
      </c>
      <c r="C1014" s="1" t="s">
        <v>1</v>
      </c>
      <c r="D1014" s="2">
        <v>37246</v>
      </c>
      <c r="E1014" s="1" t="s">
        <v>893</v>
      </c>
      <c r="F1014" s="1" t="s">
        <v>527</v>
      </c>
      <c r="G1014">
        <f t="shared" si="16"/>
        <v>2001</v>
      </c>
    </row>
    <row r="1015" spans="1:7" ht="70" hidden="1" x14ac:dyDescent="0.35">
      <c r="A1015" s="1">
        <v>15795</v>
      </c>
      <c r="B1015" s="1" t="s">
        <v>11</v>
      </c>
      <c r="C1015" s="1" t="s">
        <v>1</v>
      </c>
      <c r="D1015" s="2">
        <v>37253</v>
      </c>
      <c r="E1015" s="1" t="s">
        <v>893</v>
      </c>
      <c r="F1015" s="1" t="s">
        <v>910</v>
      </c>
      <c r="G1015">
        <f t="shared" si="16"/>
        <v>2001</v>
      </c>
    </row>
    <row r="1016" spans="1:7" ht="70" hidden="1" x14ac:dyDescent="0.35">
      <c r="A1016" s="1">
        <v>15995</v>
      </c>
      <c r="B1016" s="1" t="s">
        <v>0</v>
      </c>
      <c r="C1016" s="1" t="s">
        <v>1</v>
      </c>
      <c r="D1016" s="2">
        <v>37394</v>
      </c>
      <c r="E1016" s="1" t="s">
        <v>893</v>
      </c>
      <c r="F1016" s="1" t="s">
        <v>295</v>
      </c>
      <c r="G1016">
        <f t="shared" si="16"/>
        <v>2002</v>
      </c>
    </row>
    <row r="1017" spans="1:7" ht="70" hidden="1" x14ac:dyDescent="0.35">
      <c r="A1017" s="1">
        <v>16002</v>
      </c>
      <c r="B1017" s="1" t="s">
        <v>0</v>
      </c>
      <c r="C1017" s="1" t="s">
        <v>1</v>
      </c>
      <c r="D1017" s="2">
        <v>37413</v>
      </c>
      <c r="E1017" s="1" t="s">
        <v>893</v>
      </c>
      <c r="F1017" s="1" t="s">
        <v>911</v>
      </c>
      <c r="G1017">
        <f t="shared" si="16"/>
        <v>2002</v>
      </c>
    </row>
    <row r="1018" spans="1:7" ht="70" hidden="1" x14ac:dyDescent="0.35">
      <c r="A1018" s="1">
        <v>16113</v>
      </c>
      <c r="B1018" s="1" t="s">
        <v>0</v>
      </c>
      <c r="C1018" s="1" t="s">
        <v>1</v>
      </c>
      <c r="D1018" s="2">
        <v>37490</v>
      </c>
      <c r="E1018" s="1" t="s">
        <v>893</v>
      </c>
      <c r="F1018" s="1" t="s">
        <v>912</v>
      </c>
      <c r="G1018">
        <f t="shared" si="16"/>
        <v>2002</v>
      </c>
    </row>
    <row r="1019" spans="1:7" ht="70" hidden="1" x14ac:dyDescent="0.35">
      <c r="A1019" s="1">
        <v>16174</v>
      </c>
      <c r="B1019" s="1" t="s">
        <v>0</v>
      </c>
      <c r="C1019" s="1" t="s">
        <v>1</v>
      </c>
      <c r="D1019" s="2">
        <v>37523</v>
      </c>
      <c r="E1019" s="1" t="s">
        <v>893</v>
      </c>
      <c r="F1019" s="1" t="s">
        <v>913</v>
      </c>
      <c r="G1019">
        <f t="shared" si="16"/>
        <v>2002</v>
      </c>
    </row>
    <row r="1020" spans="1:7" ht="70" hidden="1" x14ac:dyDescent="0.35">
      <c r="A1020" s="1">
        <v>16261</v>
      </c>
      <c r="B1020" s="1" t="s">
        <v>11</v>
      </c>
      <c r="C1020" s="1" t="s">
        <v>1</v>
      </c>
      <c r="D1020" s="2">
        <v>37587</v>
      </c>
      <c r="E1020" s="1" t="s">
        <v>893</v>
      </c>
      <c r="F1020" s="1" t="s">
        <v>528</v>
      </c>
      <c r="G1020">
        <f t="shared" si="16"/>
        <v>2002</v>
      </c>
    </row>
    <row r="1021" spans="1:7" ht="70" hidden="1" x14ac:dyDescent="0.35">
      <c r="A1021" s="1">
        <v>16287</v>
      </c>
      <c r="B1021" s="1" t="s">
        <v>11</v>
      </c>
      <c r="C1021" s="1" t="s">
        <v>1</v>
      </c>
      <c r="D1021" s="2">
        <v>37594</v>
      </c>
      <c r="E1021" s="1" t="s">
        <v>893</v>
      </c>
      <c r="F1021" s="1" t="s">
        <v>914</v>
      </c>
      <c r="G1021">
        <f t="shared" si="16"/>
        <v>2002</v>
      </c>
    </row>
    <row r="1022" spans="1:7" ht="70" hidden="1" x14ac:dyDescent="0.35">
      <c r="A1022" s="1">
        <v>16300</v>
      </c>
      <c r="B1022" s="1" t="s">
        <v>0</v>
      </c>
      <c r="C1022" s="1" t="s">
        <v>1</v>
      </c>
      <c r="D1022" s="2">
        <v>37601</v>
      </c>
      <c r="E1022" s="1" t="s">
        <v>893</v>
      </c>
      <c r="F1022" s="1" t="s">
        <v>915</v>
      </c>
      <c r="G1022">
        <f t="shared" si="16"/>
        <v>2002</v>
      </c>
    </row>
    <row r="1023" spans="1:7" ht="70" hidden="1" x14ac:dyDescent="0.35">
      <c r="A1023" s="1">
        <v>16321</v>
      </c>
      <c r="B1023" s="1" t="s">
        <v>11</v>
      </c>
      <c r="C1023" s="1" t="s">
        <v>1</v>
      </c>
      <c r="D1023" s="2">
        <v>37607</v>
      </c>
      <c r="E1023" s="1" t="s">
        <v>893</v>
      </c>
      <c r="F1023" s="1" t="s">
        <v>916</v>
      </c>
      <c r="G1023">
        <f t="shared" si="16"/>
        <v>2002</v>
      </c>
    </row>
    <row r="1024" spans="1:7" ht="70" hidden="1" x14ac:dyDescent="0.35">
      <c r="A1024" s="1">
        <v>16431</v>
      </c>
      <c r="B1024" s="1" t="s">
        <v>11</v>
      </c>
      <c r="C1024" s="1" t="s">
        <v>1</v>
      </c>
      <c r="D1024" s="2">
        <v>37669</v>
      </c>
      <c r="E1024" s="1" t="s">
        <v>893</v>
      </c>
      <c r="F1024" s="1" t="s">
        <v>917</v>
      </c>
      <c r="G1024">
        <f t="shared" si="16"/>
        <v>2003</v>
      </c>
    </row>
    <row r="1025" spans="1:7" ht="70" hidden="1" x14ac:dyDescent="0.35">
      <c r="A1025" s="1">
        <v>16562</v>
      </c>
      <c r="B1025" s="1" t="s">
        <v>0</v>
      </c>
      <c r="C1025" s="1" t="s">
        <v>1</v>
      </c>
      <c r="D1025" s="2">
        <v>37734</v>
      </c>
      <c r="E1025" s="1" t="s">
        <v>893</v>
      </c>
      <c r="F1025" s="1" t="s">
        <v>529</v>
      </c>
      <c r="G1025">
        <f t="shared" si="16"/>
        <v>2003</v>
      </c>
    </row>
    <row r="1026" spans="1:7" ht="70" hidden="1" x14ac:dyDescent="0.35">
      <c r="A1026" s="1">
        <v>16563</v>
      </c>
      <c r="B1026" s="1" t="s">
        <v>11</v>
      </c>
      <c r="C1026" s="1" t="s">
        <v>1</v>
      </c>
      <c r="D1026" s="2">
        <v>37743</v>
      </c>
      <c r="E1026" s="1" t="s">
        <v>893</v>
      </c>
      <c r="F1026" s="1" t="s">
        <v>276</v>
      </c>
      <c r="G1026">
        <f t="shared" si="16"/>
        <v>2003</v>
      </c>
    </row>
    <row r="1027" spans="1:7" ht="70" hidden="1" x14ac:dyDescent="0.35">
      <c r="A1027" s="1">
        <v>16580</v>
      </c>
      <c r="B1027" s="1" t="s">
        <v>11</v>
      </c>
      <c r="C1027" s="1" t="s">
        <v>1</v>
      </c>
      <c r="D1027" s="2">
        <v>37753</v>
      </c>
      <c r="E1027" s="1" t="s">
        <v>893</v>
      </c>
      <c r="F1027" s="1" t="s">
        <v>918</v>
      </c>
      <c r="G1027">
        <f t="shared" si="16"/>
        <v>2003</v>
      </c>
    </row>
    <row r="1028" spans="1:7" ht="70" hidden="1" x14ac:dyDescent="0.35">
      <c r="A1028" s="1">
        <v>16664</v>
      </c>
      <c r="B1028" s="1" t="s">
        <v>0</v>
      </c>
      <c r="C1028" s="1" t="s">
        <v>1</v>
      </c>
      <c r="D1028" s="2">
        <v>37792</v>
      </c>
      <c r="E1028" s="1" t="s">
        <v>893</v>
      </c>
      <c r="F1028" s="1" t="s">
        <v>919</v>
      </c>
      <c r="G1028">
        <f t="shared" si="16"/>
        <v>2003</v>
      </c>
    </row>
    <row r="1029" spans="1:7" ht="70" hidden="1" x14ac:dyDescent="0.35">
      <c r="A1029" s="1">
        <v>16674</v>
      </c>
      <c r="B1029" s="1" t="s">
        <v>11</v>
      </c>
      <c r="C1029" s="1" t="s">
        <v>1</v>
      </c>
      <c r="D1029" s="2">
        <v>37802</v>
      </c>
      <c r="E1029" s="1" t="s">
        <v>893</v>
      </c>
      <c r="F1029" s="1" t="s">
        <v>920</v>
      </c>
      <c r="G1029">
        <f t="shared" si="16"/>
        <v>2003</v>
      </c>
    </row>
    <row r="1030" spans="1:7" ht="70" hidden="1" x14ac:dyDescent="0.35">
      <c r="A1030" s="1">
        <v>16682</v>
      </c>
      <c r="B1030" s="1" t="s">
        <v>11</v>
      </c>
      <c r="C1030" s="1" t="s">
        <v>1</v>
      </c>
      <c r="D1030" s="2">
        <v>37805</v>
      </c>
      <c r="E1030" s="1" t="s">
        <v>893</v>
      </c>
      <c r="F1030" s="1" t="s">
        <v>414</v>
      </c>
      <c r="G1030">
        <f t="shared" si="16"/>
        <v>2003</v>
      </c>
    </row>
    <row r="1031" spans="1:7" ht="70" hidden="1" x14ac:dyDescent="0.35">
      <c r="A1031" s="1">
        <v>16908</v>
      </c>
      <c r="B1031" s="1" t="s">
        <v>11</v>
      </c>
      <c r="C1031" s="1" t="s">
        <v>1</v>
      </c>
      <c r="D1031" s="2">
        <v>37908</v>
      </c>
      <c r="E1031" s="1" t="s">
        <v>893</v>
      </c>
      <c r="F1031" s="1" t="s">
        <v>921</v>
      </c>
      <c r="G1031">
        <f t="shared" si="16"/>
        <v>2003</v>
      </c>
    </row>
    <row r="1032" spans="1:7" ht="70" hidden="1" x14ac:dyDescent="0.35">
      <c r="A1032" s="1">
        <v>16973</v>
      </c>
      <c r="B1032" s="1" t="s">
        <v>11</v>
      </c>
      <c r="C1032" s="1" t="s">
        <v>1</v>
      </c>
      <c r="D1032" s="2">
        <v>37946</v>
      </c>
      <c r="E1032" s="1" t="s">
        <v>893</v>
      </c>
      <c r="F1032" s="1" t="s">
        <v>922</v>
      </c>
      <c r="G1032">
        <f t="shared" si="16"/>
        <v>2003</v>
      </c>
    </row>
    <row r="1033" spans="1:7" ht="70" hidden="1" x14ac:dyDescent="0.35">
      <c r="A1033" s="1">
        <v>16980</v>
      </c>
      <c r="B1033" s="1" t="s">
        <v>11</v>
      </c>
      <c r="C1033" s="1" t="s">
        <v>1</v>
      </c>
      <c r="D1033" s="2">
        <v>37950</v>
      </c>
      <c r="E1033" s="1" t="s">
        <v>893</v>
      </c>
      <c r="F1033" s="1" t="s">
        <v>923</v>
      </c>
      <c r="G1033">
        <f t="shared" si="16"/>
        <v>2003</v>
      </c>
    </row>
    <row r="1034" spans="1:7" ht="70" hidden="1" x14ac:dyDescent="0.35">
      <c r="A1034" s="1">
        <v>17026</v>
      </c>
      <c r="B1034" s="1" t="s">
        <v>11</v>
      </c>
      <c r="C1034" s="1" t="s">
        <v>1</v>
      </c>
      <c r="D1034" s="2">
        <v>37970</v>
      </c>
      <c r="E1034" s="1" t="s">
        <v>893</v>
      </c>
      <c r="F1034" s="1" t="s">
        <v>110</v>
      </c>
      <c r="G1034">
        <f t="shared" si="16"/>
        <v>2003</v>
      </c>
    </row>
    <row r="1035" spans="1:7" ht="70" hidden="1" x14ac:dyDescent="0.35">
      <c r="A1035" s="1">
        <v>17074</v>
      </c>
      <c r="B1035" s="1" t="s">
        <v>0</v>
      </c>
      <c r="C1035" s="1" t="s">
        <v>1</v>
      </c>
      <c r="D1035" s="2">
        <v>37992</v>
      </c>
      <c r="E1035" s="1" t="s">
        <v>893</v>
      </c>
      <c r="F1035" s="1" t="s">
        <v>158</v>
      </c>
      <c r="G1035">
        <f t="shared" si="16"/>
        <v>2004</v>
      </c>
    </row>
    <row r="1036" spans="1:7" ht="70" hidden="1" x14ac:dyDescent="0.35">
      <c r="A1036" s="1">
        <v>17090</v>
      </c>
      <c r="B1036" s="1" t="s">
        <v>0</v>
      </c>
      <c r="C1036" s="1" t="s">
        <v>1</v>
      </c>
      <c r="D1036" s="2">
        <v>37994</v>
      </c>
      <c r="E1036" s="1" t="s">
        <v>893</v>
      </c>
      <c r="F1036" s="1" t="s">
        <v>104</v>
      </c>
      <c r="G1036">
        <f t="shared" si="16"/>
        <v>2004</v>
      </c>
    </row>
    <row r="1037" spans="1:7" ht="70" hidden="1" x14ac:dyDescent="0.35">
      <c r="A1037" s="1">
        <v>17186</v>
      </c>
      <c r="B1037" s="1" t="s">
        <v>0</v>
      </c>
      <c r="C1037" s="1" t="s">
        <v>1</v>
      </c>
      <c r="D1037" s="2">
        <v>38043</v>
      </c>
      <c r="E1037" s="1" t="s">
        <v>893</v>
      </c>
      <c r="F1037" s="1" t="s">
        <v>924</v>
      </c>
      <c r="G1037">
        <f t="shared" si="16"/>
        <v>2004</v>
      </c>
    </row>
    <row r="1038" spans="1:7" ht="70" hidden="1" x14ac:dyDescent="0.35">
      <c r="A1038" s="1">
        <v>17240</v>
      </c>
      <c r="B1038" s="1" t="s">
        <v>0</v>
      </c>
      <c r="C1038" s="1" t="s">
        <v>1</v>
      </c>
      <c r="D1038" s="2">
        <v>38064</v>
      </c>
      <c r="E1038" s="1" t="s">
        <v>893</v>
      </c>
      <c r="F1038" s="1" t="s">
        <v>888</v>
      </c>
      <c r="G1038">
        <f t="shared" si="16"/>
        <v>2004</v>
      </c>
    </row>
    <row r="1039" spans="1:7" ht="70" hidden="1" x14ac:dyDescent="0.35">
      <c r="A1039" s="1">
        <v>17288</v>
      </c>
      <c r="B1039" s="1" t="s">
        <v>11</v>
      </c>
      <c r="C1039" s="1" t="s">
        <v>1</v>
      </c>
      <c r="D1039" s="2">
        <v>38083</v>
      </c>
      <c r="E1039" s="1" t="s">
        <v>893</v>
      </c>
      <c r="F1039" s="1" t="s">
        <v>925</v>
      </c>
      <c r="G1039">
        <f t="shared" si="16"/>
        <v>2004</v>
      </c>
    </row>
    <row r="1040" spans="1:7" ht="70" hidden="1" x14ac:dyDescent="0.35">
      <c r="A1040" s="1">
        <v>17289</v>
      </c>
      <c r="B1040" s="1" t="s">
        <v>0</v>
      </c>
      <c r="C1040" s="1" t="s">
        <v>1</v>
      </c>
      <c r="D1040" s="2">
        <v>38083</v>
      </c>
      <c r="E1040" s="1" t="s">
        <v>893</v>
      </c>
      <c r="F1040" s="1" t="s">
        <v>280</v>
      </c>
      <c r="G1040">
        <f t="shared" si="16"/>
        <v>2004</v>
      </c>
    </row>
    <row r="1041" spans="1:7" ht="70" hidden="1" x14ac:dyDescent="0.35">
      <c r="A1041" s="1">
        <v>17544</v>
      </c>
      <c r="B1041" s="1" t="s">
        <v>11</v>
      </c>
      <c r="C1041" s="1" t="s">
        <v>1</v>
      </c>
      <c r="D1041" s="2">
        <v>38188</v>
      </c>
      <c r="E1041" s="1" t="s">
        <v>893</v>
      </c>
      <c r="F1041" s="1" t="s">
        <v>926</v>
      </c>
      <c r="G1041">
        <f t="shared" si="16"/>
        <v>2004</v>
      </c>
    </row>
    <row r="1042" spans="1:7" ht="70" hidden="1" x14ac:dyDescent="0.35">
      <c r="A1042" s="1">
        <v>17590</v>
      </c>
      <c r="B1042" s="1" t="s">
        <v>0</v>
      </c>
      <c r="C1042" s="1" t="s">
        <v>1</v>
      </c>
      <c r="D1042" s="2">
        <v>38209</v>
      </c>
      <c r="E1042" s="1" t="s">
        <v>893</v>
      </c>
      <c r="F1042" s="1" t="s">
        <v>531</v>
      </c>
      <c r="G1042">
        <f t="shared" si="16"/>
        <v>2004</v>
      </c>
    </row>
    <row r="1043" spans="1:7" ht="70" hidden="1" x14ac:dyDescent="0.35">
      <c r="A1043" s="1">
        <v>17678</v>
      </c>
      <c r="B1043" s="1" t="s">
        <v>0</v>
      </c>
      <c r="C1043" s="1" t="s">
        <v>1</v>
      </c>
      <c r="D1043" s="2">
        <v>38245</v>
      </c>
      <c r="E1043" s="1" t="s">
        <v>893</v>
      </c>
      <c r="F1043" s="1" t="s">
        <v>927</v>
      </c>
      <c r="G1043">
        <f t="shared" si="16"/>
        <v>2004</v>
      </c>
    </row>
    <row r="1044" spans="1:7" ht="70" hidden="1" x14ac:dyDescent="0.35">
      <c r="A1044" s="1">
        <v>17712</v>
      </c>
      <c r="B1044" s="1" t="s">
        <v>0</v>
      </c>
      <c r="C1044" s="1" t="s">
        <v>1</v>
      </c>
      <c r="D1044" s="2">
        <v>38260</v>
      </c>
      <c r="E1044" s="1" t="s">
        <v>893</v>
      </c>
      <c r="F1044" s="1" t="s">
        <v>928</v>
      </c>
      <c r="G1044">
        <f t="shared" si="16"/>
        <v>2004</v>
      </c>
    </row>
    <row r="1045" spans="1:7" ht="70" hidden="1" x14ac:dyDescent="0.35">
      <c r="A1045" s="1">
        <v>17727</v>
      </c>
      <c r="B1045" s="1" t="s">
        <v>0</v>
      </c>
      <c r="C1045" s="1" t="s">
        <v>1</v>
      </c>
      <c r="D1045" s="2">
        <v>38266</v>
      </c>
      <c r="E1045" s="1" t="s">
        <v>893</v>
      </c>
      <c r="F1045" s="1" t="s">
        <v>929</v>
      </c>
      <c r="G1045">
        <f t="shared" si="16"/>
        <v>2004</v>
      </c>
    </row>
    <row r="1046" spans="1:7" ht="70" hidden="1" x14ac:dyDescent="0.35">
      <c r="A1046" s="1">
        <v>17825</v>
      </c>
      <c r="B1046" s="1" t="s">
        <v>0</v>
      </c>
      <c r="C1046" s="1" t="s">
        <v>1</v>
      </c>
      <c r="D1046" s="2">
        <v>38301</v>
      </c>
      <c r="E1046" s="1" t="s">
        <v>893</v>
      </c>
      <c r="F1046" s="1" t="s">
        <v>930</v>
      </c>
      <c r="G1046">
        <f t="shared" si="16"/>
        <v>2004</v>
      </c>
    </row>
    <row r="1047" spans="1:7" ht="70" hidden="1" x14ac:dyDescent="0.35">
      <c r="A1047" s="1">
        <v>17865</v>
      </c>
      <c r="B1047" s="1" t="s">
        <v>11</v>
      </c>
      <c r="C1047" s="1" t="s">
        <v>1</v>
      </c>
      <c r="D1047" s="2">
        <v>38327</v>
      </c>
      <c r="E1047" s="1" t="s">
        <v>893</v>
      </c>
      <c r="F1047" s="1" t="s">
        <v>931</v>
      </c>
      <c r="G1047">
        <f t="shared" si="16"/>
        <v>2004</v>
      </c>
    </row>
    <row r="1048" spans="1:7" ht="70" hidden="1" x14ac:dyDescent="0.35">
      <c r="A1048" s="1">
        <v>17873</v>
      </c>
      <c r="B1048" s="1" t="s">
        <v>11</v>
      </c>
      <c r="C1048" s="1" t="s">
        <v>1</v>
      </c>
      <c r="D1048" s="2">
        <v>38328</v>
      </c>
      <c r="E1048" s="1" t="s">
        <v>893</v>
      </c>
      <c r="F1048" s="1" t="s">
        <v>932</v>
      </c>
      <c r="G1048">
        <f t="shared" si="16"/>
        <v>2004</v>
      </c>
    </row>
    <row r="1049" spans="1:7" ht="70" hidden="1" x14ac:dyDescent="0.35">
      <c r="A1049" s="1">
        <v>17889</v>
      </c>
      <c r="B1049" s="1" t="s">
        <v>0</v>
      </c>
      <c r="C1049" s="1" t="s">
        <v>1</v>
      </c>
      <c r="D1049" s="2">
        <v>38335</v>
      </c>
      <c r="E1049" s="1" t="s">
        <v>893</v>
      </c>
      <c r="F1049" s="1" t="s">
        <v>737</v>
      </c>
      <c r="G1049">
        <f t="shared" si="16"/>
        <v>2004</v>
      </c>
    </row>
    <row r="1050" spans="1:7" ht="70" hidden="1" x14ac:dyDescent="0.35">
      <c r="A1050" s="1">
        <v>17897</v>
      </c>
      <c r="B1050" s="1" t="s">
        <v>11</v>
      </c>
      <c r="C1050" s="1" t="s">
        <v>1</v>
      </c>
      <c r="D1050" s="2">
        <v>38336</v>
      </c>
      <c r="E1050" s="1" t="s">
        <v>893</v>
      </c>
      <c r="F1050" s="1" t="s">
        <v>933</v>
      </c>
      <c r="G1050">
        <f t="shared" si="16"/>
        <v>2004</v>
      </c>
    </row>
    <row r="1051" spans="1:7" ht="70" hidden="1" x14ac:dyDescent="0.35">
      <c r="A1051" s="1">
        <v>17978</v>
      </c>
      <c r="B1051" s="1" t="s">
        <v>0</v>
      </c>
      <c r="C1051" s="1" t="s">
        <v>1</v>
      </c>
      <c r="D1051" s="2">
        <v>38358</v>
      </c>
      <c r="E1051" s="1" t="s">
        <v>893</v>
      </c>
      <c r="F1051" s="1" t="s">
        <v>934</v>
      </c>
      <c r="G1051">
        <f t="shared" si="16"/>
        <v>2005</v>
      </c>
    </row>
    <row r="1052" spans="1:7" ht="70" hidden="1" x14ac:dyDescent="0.35">
      <c r="A1052" s="1">
        <v>17980</v>
      </c>
      <c r="B1052" s="1" t="s">
        <v>0</v>
      </c>
      <c r="C1052" s="1" t="s">
        <v>1</v>
      </c>
      <c r="D1052" s="2">
        <v>38363</v>
      </c>
      <c r="E1052" s="1" t="s">
        <v>893</v>
      </c>
      <c r="F1052" s="1" t="s">
        <v>935</v>
      </c>
      <c r="G1052">
        <f t="shared" si="16"/>
        <v>2005</v>
      </c>
    </row>
    <row r="1053" spans="1:7" ht="70" hidden="1" x14ac:dyDescent="0.35">
      <c r="A1053" s="1">
        <v>18016</v>
      </c>
      <c r="B1053" s="1" t="s">
        <v>11</v>
      </c>
      <c r="C1053" s="1" t="s">
        <v>1</v>
      </c>
      <c r="D1053" s="2">
        <v>38371</v>
      </c>
      <c r="E1053" s="1" t="s">
        <v>893</v>
      </c>
      <c r="F1053" s="1" t="s">
        <v>936</v>
      </c>
      <c r="G1053">
        <f t="shared" si="16"/>
        <v>2005</v>
      </c>
    </row>
    <row r="1054" spans="1:7" ht="70" hidden="1" x14ac:dyDescent="0.35">
      <c r="A1054" s="1">
        <v>18114</v>
      </c>
      <c r="B1054" s="1" t="s">
        <v>11</v>
      </c>
      <c r="C1054" s="1" t="s">
        <v>1</v>
      </c>
      <c r="D1054" s="2">
        <v>38405</v>
      </c>
      <c r="E1054" s="1" t="s">
        <v>893</v>
      </c>
      <c r="F1054" s="1" t="s">
        <v>937</v>
      </c>
      <c r="G1054">
        <f t="shared" si="16"/>
        <v>2005</v>
      </c>
    </row>
    <row r="1055" spans="1:7" ht="70" hidden="1" x14ac:dyDescent="0.35">
      <c r="A1055" s="1">
        <v>18172</v>
      </c>
      <c r="B1055" s="1" t="s">
        <v>0</v>
      </c>
      <c r="C1055" s="1" t="s">
        <v>1</v>
      </c>
      <c r="D1055" s="2">
        <v>38415</v>
      </c>
      <c r="E1055" s="1" t="s">
        <v>893</v>
      </c>
      <c r="F1055" s="1" t="s">
        <v>94</v>
      </c>
      <c r="G1055">
        <f t="shared" si="16"/>
        <v>2005</v>
      </c>
    </row>
    <row r="1056" spans="1:7" ht="70" hidden="1" x14ac:dyDescent="0.35">
      <c r="A1056" s="1">
        <v>18191</v>
      </c>
      <c r="B1056" s="1" t="s">
        <v>0</v>
      </c>
      <c r="C1056" s="1" t="s">
        <v>1</v>
      </c>
      <c r="D1056" s="2">
        <v>38433</v>
      </c>
      <c r="E1056" s="1" t="s">
        <v>893</v>
      </c>
      <c r="F1056" s="1" t="s">
        <v>938</v>
      </c>
      <c r="G1056">
        <f t="shared" si="16"/>
        <v>2005</v>
      </c>
    </row>
    <row r="1057" spans="1:7" ht="70" hidden="1" x14ac:dyDescent="0.35">
      <c r="A1057" s="1">
        <v>18280</v>
      </c>
      <c r="B1057" s="1" t="s">
        <v>11</v>
      </c>
      <c r="C1057" s="1" t="s">
        <v>1</v>
      </c>
      <c r="D1057" s="2">
        <v>38460</v>
      </c>
      <c r="E1057" s="1" t="s">
        <v>893</v>
      </c>
      <c r="F1057" s="1" t="s">
        <v>939</v>
      </c>
      <c r="G1057">
        <f t="shared" ref="G1057:G1120" si="17">YEAR(D1057)</f>
        <v>2005</v>
      </c>
    </row>
    <row r="1058" spans="1:7" ht="70" hidden="1" x14ac:dyDescent="0.35">
      <c r="A1058" s="1">
        <v>18356</v>
      </c>
      <c r="B1058" s="1" t="s">
        <v>11</v>
      </c>
      <c r="C1058" s="1" t="s">
        <v>1</v>
      </c>
      <c r="D1058" s="2">
        <v>38490</v>
      </c>
      <c r="E1058" s="1" t="s">
        <v>893</v>
      </c>
      <c r="F1058" s="1" t="s">
        <v>940</v>
      </c>
      <c r="G1058">
        <f t="shared" si="17"/>
        <v>2005</v>
      </c>
    </row>
    <row r="1059" spans="1:7" ht="70" hidden="1" x14ac:dyDescent="0.35">
      <c r="A1059" s="1">
        <v>18411</v>
      </c>
      <c r="B1059" s="1" t="s">
        <v>11</v>
      </c>
      <c r="C1059" s="1" t="s">
        <v>1</v>
      </c>
      <c r="D1059" s="2">
        <v>38512</v>
      </c>
      <c r="E1059" s="1" t="s">
        <v>893</v>
      </c>
      <c r="F1059" s="1" t="s">
        <v>941</v>
      </c>
      <c r="G1059">
        <f t="shared" si="17"/>
        <v>2005</v>
      </c>
    </row>
    <row r="1060" spans="1:7" ht="70" hidden="1" x14ac:dyDescent="0.35">
      <c r="A1060" s="1">
        <v>18426</v>
      </c>
      <c r="B1060" s="1" t="s">
        <v>11</v>
      </c>
      <c r="C1060" s="1" t="s">
        <v>1</v>
      </c>
      <c r="D1060" s="2">
        <v>38518</v>
      </c>
      <c r="E1060" s="1" t="s">
        <v>893</v>
      </c>
      <c r="F1060" s="1" t="s">
        <v>942</v>
      </c>
      <c r="G1060">
        <f t="shared" si="17"/>
        <v>2005</v>
      </c>
    </row>
    <row r="1061" spans="1:7" ht="70" hidden="1" x14ac:dyDescent="0.35">
      <c r="A1061" s="1">
        <v>18504</v>
      </c>
      <c r="B1061" s="1" t="s">
        <v>0</v>
      </c>
      <c r="C1061" s="1" t="s">
        <v>1</v>
      </c>
      <c r="D1061" s="2">
        <v>38545</v>
      </c>
      <c r="E1061" s="1" t="s">
        <v>893</v>
      </c>
      <c r="F1061" s="1" t="s">
        <v>943</v>
      </c>
      <c r="G1061">
        <f t="shared" si="17"/>
        <v>2005</v>
      </c>
    </row>
    <row r="1062" spans="1:7" ht="70" hidden="1" x14ac:dyDescent="0.35">
      <c r="A1062" s="1">
        <v>18559</v>
      </c>
      <c r="B1062" s="1" t="s">
        <v>11</v>
      </c>
      <c r="C1062" s="1" t="s">
        <v>1</v>
      </c>
      <c r="D1062" s="2">
        <v>38567</v>
      </c>
      <c r="E1062" s="1" t="s">
        <v>893</v>
      </c>
      <c r="F1062" s="1" t="s">
        <v>944</v>
      </c>
      <c r="G1062">
        <f t="shared" si="17"/>
        <v>2005</v>
      </c>
    </row>
    <row r="1063" spans="1:7" ht="70" hidden="1" x14ac:dyDescent="0.35">
      <c r="A1063" s="1">
        <v>19014</v>
      </c>
      <c r="B1063" s="1" t="s">
        <v>0</v>
      </c>
      <c r="C1063" s="1" t="s">
        <v>1</v>
      </c>
      <c r="D1063" s="2">
        <v>38694</v>
      </c>
      <c r="E1063" s="1" t="s">
        <v>893</v>
      </c>
      <c r="F1063" s="1" t="s">
        <v>766</v>
      </c>
      <c r="G1063">
        <f t="shared" si="17"/>
        <v>2005</v>
      </c>
    </row>
    <row r="1064" spans="1:7" ht="70" hidden="1" x14ac:dyDescent="0.35">
      <c r="A1064" s="1">
        <v>19036</v>
      </c>
      <c r="B1064" s="1" t="s">
        <v>11</v>
      </c>
      <c r="C1064" s="1" t="s">
        <v>1</v>
      </c>
      <c r="D1064" s="2">
        <v>38703</v>
      </c>
      <c r="E1064" s="1" t="s">
        <v>893</v>
      </c>
      <c r="F1064" s="1" t="s">
        <v>945</v>
      </c>
      <c r="G1064">
        <f t="shared" si="17"/>
        <v>2005</v>
      </c>
    </row>
    <row r="1065" spans="1:7" ht="70" hidden="1" x14ac:dyDescent="0.35">
      <c r="A1065" s="1">
        <v>19047</v>
      </c>
      <c r="B1065" s="1" t="s">
        <v>11</v>
      </c>
      <c r="C1065" s="1" t="s">
        <v>1</v>
      </c>
      <c r="D1065" s="2">
        <v>38708</v>
      </c>
      <c r="E1065" s="1" t="s">
        <v>893</v>
      </c>
      <c r="F1065" s="1" t="s">
        <v>946</v>
      </c>
      <c r="G1065">
        <f t="shared" si="17"/>
        <v>2005</v>
      </c>
    </row>
    <row r="1066" spans="1:7" ht="70" hidden="1" x14ac:dyDescent="0.35">
      <c r="A1066" s="1">
        <v>19049</v>
      </c>
      <c r="B1066" s="1" t="s">
        <v>11</v>
      </c>
      <c r="C1066" s="1" t="s">
        <v>1</v>
      </c>
      <c r="D1066" s="2">
        <v>38707</v>
      </c>
      <c r="E1066" s="1" t="s">
        <v>893</v>
      </c>
      <c r="F1066" s="1" t="s">
        <v>947</v>
      </c>
      <c r="G1066">
        <f t="shared" si="17"/>
        <v>2005</v>
      </c>
    </row>
    <row r="1067" spans="1:7" ht="70" hidden="1" x14ac:dyDescent="0.35">
      <c r="A1067" s="1">
        <v>19060</v>
      </c>
      <c r="B1067" s="1" t="s">
        <v>11</v>
      </c>
      <c r="C1067" s="1" t="s">
        <v>1</v>
      </c>
      <c r="D1067" s="2">
        <v>38707</v>
      </c>
      <c r="E1067" s="1" t="s">
        <v>893</v>
      </c>
      <c r="F1067" s="1" t="s">
        <v>948</v>
      </c>
      <c r="G1067">
        <f t="shared" si="17"/>
        <v>2005</v>
      </c>
    </row>
    <row r="1068" spans="1:7" ht="70" hidden="1" x14ac:dyDescent="0.35">
      <c r="A1068" s="1">
        <v>19129</v>
      </c>
      <c r="B1068" s="1" t="s">
        <v>0</v>
      </c>
      <c r="C1068" s="1" t="s">
        <v>1</v>
      </c>
      <c r="D1068" s="2">
        <v>38742</v>
      </c>
      <c r="E1068" s="1" t="s">
        <v>893</v>
      </c>
      <c r="F1068" s="1" t="s">
        <v>949</v>
      </c>
      <c r="G1068">
        <f t="shared" si="17"/>
        <v>2006</v>
      </c>
    </row>
    <row r="1069" spans="1:7" ht="70" hidden="1" x14ac:dyDescent="0.35">
      <c r="A1069" s="1">
        <v>19161</v>
      </c>
      <c r="B1069" s="1" t="s">
        <v>11</v>
      </c>
      <c r="C1069" s="1" t="s">
        <v>1</v>
      </c>
      <c r="D1069" s="2">
        <v>38756</v>
      </c>
      <c r="E1069" s="1" t="s">
        <v>893</v>
      </c>
      <c r="F1069" s="1" t="s">
        <v>950</v>
      </c>
      <c r="G1069">
        <f t="shared" si="17"/>
        <v>2006</v>
      </c>
    </row>
    <row r="1070" spans="1:7" ht="70" hidden="1" x14ac:dyDescent="0.35">
      <c r="A1070" s="1">
        <v>19162</v>
      </c>
      <c r="B1070" s="1" t="s">
        <v>0</v>
      </c>
      <c r="C1070" s="1" t="s">
        <v>1</v>
      </c>
      <c r="D1070" s="2">
        <v>38756</v>
      </c>
      <c r="E1070" s="1" t="s">
        <v>893</v>
      </c>
      <c r="F1070" s="1" t="s">
        <v>951</v>
      </c>
      <c r="G1070">
        <f t="shared" si="17"/>
        <v>2006</v>
      </c>
    </row>
    <row r="1071" spans="1:7" ht="70" hidden="1" x14ac:dyDescent="0.35">
      <c r="A1071" s="1">
        <v>19178</v>
      </c>
      <c r="B1071" s="1" t="s">
        <v>0</v>
      </c>
      <c r="C1071" s="1" t="s">
        <v>1</v>
      </c>
      <c r="D1071" s="2">
        <v>38762</v>
      </c>
      <c r="E1071" s="1" t="s">
        <v>893</v>
      </c>
      <c r="F1071" s="1" t="s">
        <v>952</v>
      </c>
      <c r="G1071">
        <f t="shared" si="17"/>
        <v>2006</v>
      </c>
    </row>
    <row r="1072" spans="1:7" ht="70" hidden="1" x14ac:dyDescent="0.35">
      <c r="A1072" s="1">
        <v>19251</v>
      </c>
      <c r="B1072" s="1" t="s">
        <v>11</v>
      </c>
      <c r="C1072" s="1" t="s">
        <v>1</v>
      </c>
      <c r="D1072" s="2">
        <v>38792</v>
      </c>
      <c r="E1072" s="1" t="s">
        <v>893</v>
      </c>
      <c r="F1072" s="1" t="s">
        <v>530</v>
      </c>
      <c r="G1072">
        <f t="shared" si="17"/>
        <v>2006</v>
      </c>
    </row>
    <row r="1073" spans="1:7" ht="70" hidden="1" x14ac:dyDescent="0.35">
      <c r="A1073" s="1">
        <v>19372</v>
      </c>
      <c r="B1073" s="1" t="s">
        <v>0</v>
      </c>
      <c r="C1073" s="1" t="s">
        <v>1</v>
      </c>
      <c r="D1073" s="2">
        <v>38826</v>
      </c>
      <c r="E1073" s="1" t="s">
        <v>893</v>
      </c>
      <c r="F1073" s="1" t="s">
        <v>538</v>
      </c>
      <c r="G1073">
        <f t="shared" si="17"/>
        <v>2006</v>
      </c>
    </row>
    <row r="1074" spans="1:7" ht="70" hidden="1" x14ac:dyDescent="0.35">
      <c r="A1074" s="1">
        <v>19427</v>
      </c>
      <c r="B1074" s="1" t="s">
        <v>0</v>
      </c>
      <c r="C1074" s="1" t="s">
        <v>1</v>
      </c>
      <c r="D1074" s="2">
        <v>38853</v>
      </c>
      <c r="E1074" s="1" t="s">
        <v>893</v>
      </c>
      <c r="F1074" s="1" t="s">
        <v>9</v>
      </c>
      <c r="G1074">
        <f t="shared" si="17"/>
        <v>2006</v>
      </c>
    </row>
    <row r="1075" spans="1:7" ht="70" hidden="1" x14ac:dyDescent="0.35">
      <c r="A1075" s="1">
        <v>19455</v>
      </c>
      <c r="B1075" s="1" t="s">
        <v>0</v>
      </c>
      <c r="C1075" s="1" t="s">
        <v>1</v>
      </c>
      <c r="D1075" s="2">
        <v>38862</v>
      </c>
      <c r="E1075" s="1" t="s">
        <v>893</v>
      </c>
      <c r="F1075" s="1" t="s">
        <v>953</v>
      </c>
      <c r="G1075">
        <f t="shared" si="17"/>
        <v>2006</v>
      </c>
    </row>
    <row r="1076" spans="1:7" ht="70" hidden="1" x14ac:dyDescent="0.35">
      <c r="A1076" s="1">
        <v>19499</v>
      </c>
      <c r="B1076" s="1" t="s">
        <v>0</v>
      </c>
      <c r="C1076" s="1" t="s">
        <v>1</v>
      </c>
      <c r="D1076" s="2">
        <v>38874</v>
      </c>
      <c r="E1076" s="1" t="s">
        <v>893</v>
      </c>
      <c r="F1076" s="1" t="s">
        <v>954</v>
      </c>
      <c r="G1076">
        <f t="shared" si="17"/>
        <v>2006</v>
      </c>
    </row>
    <row r="1077" spans="1:7" ht="70" hidden="1" x14ac:dyDescent="0.35">
      <c r="A1077" s="1">
        <v>19508</v>
      </c>
      <c r="B1077" s="1" t="s">
        <v>11</v>
      </c>
      <c r="C1077" s="1" t="s">
        <v>1</v>
      </c>
      <c r="D1077" s="2">
        <v>38875</v>
      </c>
      <c r="E1077" s="1" t="s">
        <v>893</v>
      </c>
      <c r="F1077" s="1" t="s">
        <v>955</v>
      </c>
      <c r="G1077">
        <f t="shared" si="17"/>
        <v>2006</v>
      </c>
    </row>
    <row r="1078" spans="1:7" ht="70" hidden="1" x14ac:dyDescent="0.35">
      <c r="A1078" s="1">
        <v>19589</v>
      </c>
      <c r="B1078" s="1" t="s">
        <v>0</v>
      </c>
      <c r="C1078" s="1" t="s">
        <v>1</v>
      </c>
      <c r="D1078" s="2">
        <v>38910</v>
      </c>
      <c r="E1078" s="1" t="s">
        <v>893</v>
      </c>
      <c r="F1078" s="1" t="s">
        <v>956</v>
      </c>
      <c r="G1078">
        <f t="shared" si="17"/>
        <v>2006</v>
      </c>
    </row>
    <row r="1079" spans="1:7" ht="70" hidden="1" x14ac:dyDescent="0.35">
      <c r="A1079" s="1">
        <v>19648</v>
      </c>
      <c r="B1079" s="1" t="s">
        <v>0</v>
      </c>
      <c r="C1079" s="1" t="s">
        <v>1</v>
      </c>
      <c r="D1079" s="2">
        <v>38933</v>
      </c>
      <c r="E1079" s="1" t="s">
        <v>893</v>
      </c>
      <c r="F1079" s="1" t="s">
        <v>7</v>
      </c>
      <c r="G1079">
        <f t="shared" si="17"/>
        <v>2006</v>
      </c>
    </row>
    <row r="1080" spans="1:7" ht="70" hidden="1" x14ac:dyDescent="0.35">
      <c r="A1080" s="1">
        <v>19799</v>
      </c>
      <c r="B1080" s="1" t="s">
        <v>0</v>
      </c>
      <c r="C1080" s="1" t="s">
        <v>1</v>
      </c>
      <c r="D1080" s="2">
        <v>38982</v>
      </c>
      <c r="E1080" s="1" t="s">
        <v>893</v>
      </c>
      <c r="F1080" s="1" t="s">
        <v>115</v>
      </c>
      <c r="G1080">
        <f t="shared" si="17"/>
        <v>2006</v>
      </c>
    </row>
    <row r="1081" spans="1:7" ht="70" hidden="1" x14ac:dyDescent="0.35">
      <c r="A1081" s="1">
        <v>19884</v>
      </c>
      <c r="B1081" s="1" t="s">
        <v>0</v>
      </c>
      <c r="C1081" s="1" t="s">
        <v>1</v>
      </c>
      <c r="D1081" s="2">
        <v>39004</v>
      </c>
      <c r="E1081" s="1" t="s">
        <v>893</v>
      </c>
      <c r="F1081" s="1" t="s">
        <v>125</v>
      </c>
      <c r="G1081">
        <f t="shared" si="17"/>
        <v>2006</v>
      </c>
    </row>
    <row r="1082" spans="1:7" ht="70" hidden="1" x14ac:dyDescent="0.35">
      <c r="A1082" s="1">
        <v>19949</v>
      </c>
      <c r="B1082" s="1" t="s">
        <v>11</v>
      </c>
      <c r="C1082" s="1" t="s">
        <v>1</v>
      </c>
      <c r="D1082" s="2">
        <v>39027</v>
      </c>
      <c r="E1082" s="1" t="s">
        <v>893</v>
      </c>
      <c r="F1082" s="1" t="s">
        <v>794</v>
      </c>
      <c r="G1082">
        <f t="shared" si="17"/>
        <v>2006</v>
      </c>
    </row>
    <row r="1083" spans="1:7" ht="70" hidden="1" x14ac:dyDescent="0.35">
      <c r="A1083" s="1">
        <v>20046</v>
      </c>
      <c r="B1083" s="1" t="s">
        <v>11</v>
      </c>
      <c r="C1083" s="1" t="s">
        <v>1</v>
      </c>
      <c r="D1083" s="2">
        <v>39067</v>
      </c>
      <c r="E1083" s="1" t="s">
        <v>893</v>
      </c>
      <c r="F1083" s="1" t="s">
        <v>957</v>
      </c>
      <c r="G1083">
        <f t="shared" si="17"/>
        <v>2006</v>
      </c>
    </row>
    <row r="1084" spans="1:7" ht="70" hidden="1" x14ac:dyDescent="0.35">
      <c r="A1084" s="1">
        <v>20047</v>
      </c>
      <c r="B1084" s="1" t="s">
        <v>11</v>
      </c>
      <c r="C1084" s="1" t="s">
        <v>1</v>
      </c>
      <c r="D1084" s="2">
        <v>39067</v>
      </c>
      <c r="E1084" s="1" t="s">
        <v>893</v>
      </c>
      <c r="F1084" s="1" t="s">
        <v>958</v>
      </c>
      <c r="G1084">
        <f t="shared" si="17"/>
        <v>2006</v>
      </c>
    </row>
    <row r="1085" spans="1:7" ht="70" hidden="1" x14ac:dyDescent="0.35">
      <c r="A1085" s="1">
        <v>20048</v>
      </c>
      <c r="B1085" s="1" t="s">
        <v>11</v>
      </c>
      <c r="C1085" s="1" t="s">
        <v>1</v>
      </c>
      <c r="D1085" s="2">
        <v>39067</v>
      </c>
      <c r="E1085" s="1" t="s">
        <v>893</v>
      </c>
      <c r="F1085" s="1" t="s">
        <v>959</v>
      </c>
      <c r="G1085">
        <f t="shared" si="17"/>
        <v>2006</v>
      </c>
    </row>
    <row r="1086" spans="1:7" ht="70" hidden="1" x14ac:dyDescent="0.35">
      <c r="A1086" s="1">
        <v>20067</v>
      </c>
      <c r="B1086" s="1" t="s">
        <v>11</v>
      </c>
      <c r="C1086" s="1" t="s">
        <v>1</v>
      </c>
      <c r="D1086" s="2">
        <v>39065</v>
      </c>
      <c r="E1086" s="1" t="s">
        <v>893</v>
      </c>
      <c r="F1086" s="1" t="s">
        <v>35</v>
      </c>
      <c r="G1086">
        <f t="shared" si="17"/>
        <v>2006</v>
      </c>
    </row>
    <row r="1087" spans="1:7" ht="70" hidden="1" x14ac:dyDescent="0.35">
      <c r="A1087" s="1">
        <v>20086</v>
      </c>
      <c r="B1087" s="1" t="s">
        <v>11</v>
      </c>
      <c r="C1087" s="1" t="s">
        <v>1</v>
      </c>
      <c r="D1087" s="2">
        <v>39078</v>
      </c>
      <c r="E1087" s="1" t="s">
        <v>893</v>
      </c>
      <c r="F1087" s="1" t="s">
        <v>960</v>
      </c>
      <c r="G1087">
        <f t="shared" si="17"/>
        <v>2006</v>
      </c>
    </row>
    <row r="1088" spans="1:7" ht="70" hidden="1" x14ac:dyDescent="0.35">
      <c r="A1088" s="1">
        <v>20089</v>
      </c>
      <c r="B1088" s="1" t="s">
        <v>11</v>
      </c>
      <c r="C1088" s="1" t="s">
        <v>1</v>
      </c>
      <c r="D1088" s="2">
        <v>39078</v>
      </c>
      <c r="E1088" s="1" t="s">
        <v>893</v>
      </c>
      <c r="F1088" s="1" t="s">
        <v>961</v>
      </c>
      <c r="G1088">
        <f t="shared" si="17"/>
        <v>2006</v>
      </c>
    </row>
    <row r="1089" spans="1:7" ht="70" hidden="1" x14ac:dyDescent="0.35">
      <c r="A1089" s="1">
        <v>20090</v>
      </c>
      <c r="B1089" s="1" t="s">
        <v>11</v>
      </c>
      <c r="C1089" s="1" t="s">
        <v>1</v>
      </c>
      <c r="D1089" s="2">
        <v>39078</v>
      </c>
      <c r="E1089" s="1" t="s">
        <v>893</v>
      </c>
      <c r="F1089" s="1" t="s">
        <v>962</v>
      </c>
      <c r="G1089">
        <f t="shared" si="17"/>
        <v>2006</v>
      </c>
    </row>
    <row r="1090" spans="1:7" ht="70" hidden="1" x14ac:dyDescent="0.35">
      <c r="A1090" s="1">
        <v>20195</v>
      </c>
      <c r="B1090" s="1" t="s">
        <v>11</v>
      </c>
      <c r="C1090" s="1" t="s">
        <v>1</v>
      </c>
      <c r="D1090" s="2">
        <v>39094</v>
      </c>
      <c r="E1090" s="1" t="s">
        <v>893</v>
      </c>
      <c r="F1090" s="1" t="s">
        <v>963</v>
      </c>
      <c r="G1090">
        <f t="shared" si="17"/>
        <v>2007</v>
      </c>
    </row>
    <row r="1091" spans="1:7" ht="70" hidden="1" x14ac:dyDescent="0.35">
      <c r="A1091" s="1">
        <v>20210</v>
      </c>
      <c r="B1091" s="1" t="s">
        <v>0</v>
      </c>
      <c r="C1091" s="1" t="s">
        <v>1</v>
      </c>
      <c r="D1091" s="2">
        <v>39105</v>
      </c>
      <c r="E1091" s="1" t="s">
        <v>893</v>
      </c>
      <c r="F1091" s="1" t="s">
        <v>403</v>
      </c>
      <c r="G1091">
        <f t="shared" si="17"/>
        <v>2007</v>
      </c>
    </row>
    <row r="1092" spans="1:7" ht="70" hidden="1" x14ac:dyDescent="0.35">
      <c r="A1092" s="1">
        <v>20263</v>
      </c>
      <c r="B1092" s="1" t="s">
        <v>0</v>
      </c>
      <c r="C1092" s="1" t="s">
        <v>1</v>
      </c>
      <c r="D1092" s="2">
        <v>39123</v>
      </c>
      <c r="E1092" s="1" t="s">
        <v>893</v>
      </c>
      <c r="F1092" s="1" t="s">
        <v>964</v>
      </c>
      <c r="G1092">
        <f t="shared" si="17"/>
        <v>2007</v>
      </c>
    </row>
    <row r="1093" spans="1:7" ht="70" hidden="1" x14ac:dyDescent="0.35">
      <c r="A1093" s="1">
        <v>20298</v>
      </c>
      <c r="B1093" s="1" t="s">
        <v>11</v>
      </c>
      <c r="C1093" s="1" t="s">
        <v>1</v>
      </c>
      <c r="D1093" s="2">
        <v>39133</v>
      </c>
      <c r="E1093" s="1" t="s">
        <v>893</v>
      </c>
      <c r="F1093" s="1" t="s">
        <v>965</v>
      </c>
      <c r="G1093">
        <f t="shared" si="17"/>
        <v>2007</v>
      </c>
    </row>
    <row r="1094" spans="1:7" ht="70" hidden="1" x14ac:dyDescent="0.35">
      <c r="A1094" s="1">
        <v>20326</v>
      </c>
      <c r="B1094" s="1" t="s">
        <v>0</v>
      </c>
      <c r="C1094" s="1" t="s">
        <v>1</v>
      </c>
      <c r="D1094" s="2">
        <v>39141</v>
      </c>
      <c r="E1094" s="1" t="s">
        <v>893</v>
      </c>
      <c r="F1094" s="1" t="s">
        <v>966</v>
      </c>
      <c r="G1094">
        <f t="shared" si="17"/>
        <v>2007</v>
      </c>
    </row>
    <row r="1095" spans="1:7" ht="70" hidden="1" x14ac:dyDescent="0.35">
      <c r="A1095" s="1">
        <v>20552</v>
      </c>
      <c r="B1095" s="1" t="s">
        <v>0</v>
      </c>
      <c r="C1095" s="1" t="s">
        <v>1</v>
      </c>
      <c r="D1095" s="2">
        <v>39223</v>
      </c>
      <c r="E1095" s="1" t="s">
        <v>893</v>
      </c>
      <c r="F1095" s="1" t="s">
        <v>119</v>
      </c>
      <c r="G1095">
        <f t="shared" si="17"/>
        <v>2007</v>
      </c>
    </row>
    <row r="1096" spans="1:7" ht="70" hidden="1" x14ac:dyDescent="0.35">
      <c r="A1096" s="1">
        <v>20574</v>
      </c>
      <c r="B1096" s="1" t="s">
        <v>0</v>
      </c>
      <c r="C1096" s="1" t="s">
        <v>1</v>
      </c>
      <c r="D1096" s="2">
        <v>39233</v>
      </c>
      <c r="E1096" s="1" t="s">
        <v>893</v>
      </c>
      <c r="F1096" s="1" t="s">
        <v>967</v>
      </c>
      <c r="G1096">
        <f t="shared" si="17"/>
        <v>2007</v>
      </c>
    </row>
    <row r="1097" spans="1:7" ht="70" hidden="1" x14ac:dyDescent="0.35">
      <c r="A1097" s="1">
        <v>20605</v>
      </c>
      <c r="B1097" s="1" t="s">
        <v>0</v>
      </c>
      <c r="C1097" s="1" t="s">
        <v>1</v>
      </c>
      <c r="D1097" s="2">
        <v>39239</v>
      </c>
      <c r="E1097" s="1" t="s">
        <v>893</v>
      </c>
      <c r="F1097" s="1" t="s">
        <v>968</v>
      </c>
      <c r="G1097">
        <f t="shared" si="17"/>
        <v>2007</v>
      </c>
    </row>
    <row r="1098" spans="1:7" ht="70" hidden="1" x14ac:dyDescent="0.35">
      <c r="A1098" s="1">
        <v>20646</v>
      </c>
      <c r="B1098" s="1" t="s">
        <v>11</v>
      </c>
      <c r="C1098" s="1" t="s">
        <v>1</v>
      </c>
      <c r="D1098" s="2">
        <v>39259</v>
      </c>
      <c r="E1098" s="1" t="s">
        <v>893</v>
      </c>
      <c r="F1098" s="1" t="s">
        <v>969</v>
      </c>
      <c r="G1098">
        <f t="shared" si="17"/>
        <v>2007</v>
      </c>
    </row>
    <row r="1099" spans="1:7" ht="70" hidden="1" x14ac:dyDescent="0.35">
      <c r="A1099" s="1">
        <v>20786</v>
      </c>
      <c r="B1099" s="1" t="s">
        <v>0</v>
      </c>
      <c r="C1099" s="1" t="s">
        <v>1</v>
      </c>
      <c r="D1099" s="2">
        <v>39308</v>
      </c>
      <c r="E1099" s="1" t="s">
        <v>893</v>
      </c>
      <c r="F1099" s="1" t="s">
        <v>970</v>
      </c>
      <c r="G1099">
        <f t="shared" si="17"/>
        <v>2007</v>
      </c>
    </row>
    <row r="1100" spans="1:7" ht="70" hidden="1" x14ac:dyDescent="0.35">
      <c r="A1100" s="1">
        <v>20824</v>
      </c>
      <c r="B1100" s="1" t="s">
        <v>0</v>
      </c>
      <c r="C1100" s="1" t="s">
        <v>1</v>
      </c>
      <c r="D1100" s="2">
        <v>39317</v>
      </c>
      <c r="E1100" s="1" t="s">
        <v>893</v>
      </c>
      <c r="F1100" s="1" t="s">
        <v>971</v>
      </c>
      <c r="G1100">
        <f t="shared" si="17"/>
        <v>2007</v>
      </c>
    </row>
    <row r="1101" spans="1:7" ht="70" hidden="1" x14ac:dyDescent="0.35">
      <c r="A1101" s="1">
        <v>20940</v>
      </c>
      <c r="B1101" s="1" t="s">
        <v>0</v>
      </c>
      <c r="C1101" s="1" t="s">
        <v>1</v>
      </c>
      <c r="D1101" s="2">
        <v>39358</v>
      </c>
      <c r="E1101" s="1" t="s">
        <v>893</v>
      </c>
      <c r="F1101" s="1" t="s">
        <v>138</v>
      </c>
      <c r="G1101">
        <f t="shared" si="17"/>
        <v>2007</v>
      </c>
    </row>
    <row r="1102" spans="1:7" ht="70" hidden="1" x14ac:dyDescent="0.35">
      <c r="A1102" s="1">
        <v>21062</v>
      </c>
      <c r="B1102" s="1" t="s">
        <v>0</v>
      </c>
      <c r="C1102" s="1" t="s">
        <v>1</v>
      </c>
      <c r="D1102" s="2">
        <v>39405</v>
      </c>
      <c r="E1102" s="1" t="s">
        <v>893</v>
      </c>
      <c r="F1102" s="1" t="s">
        <v>972</v>
      </c>
      <c r="G1102">
        <f t="shared" si="17"/>
        <v>2007</v>
      </c>
    </row>
    <row r="1103" spans="1:7" ht="70" hidden="1" x14ac:dyDescent="0.35">
      <c r="A1103" s="1">
        <v>21098</v>
      </c>
      <c r="B1103" s="1" t="s">
        <v>11</v>
      </c>
      <c r="C1103" s="1" t="s">
        <v>1</v>
      </c>
      <c r="D1103" s="2">
        <v>39419</v>
      </c>
      <c r="E1103" s="1" t="s">
        <v>893</v>
      </c>
      <c r="F1103" s="1" t="s">
        <v>973</v>
      </c>
      <c r="G1103">
        <f t="shared" si="17"/>
        <v>2007</v>
      </c>
    </row>
    <row r="1104" spans="1:7" ht="70" hidden="1" x14ac:dyDescent="0.35">
      <c r="A1104" s="1">
        <v>21100</v>
      </c>
      <c r="B1104" s="1" t="s">
        <v>11</v>
      </c>
      <c r="C1104" s="1" t="s">
        <v>1</v>
      </c>
      <c r="D1104" s="2">
        <v>39419</v>
      </c>
      <c r="E1104" s="1" t="s">
        <v>893</v>
      </c>
      <c r="F1104" s="1" t="s">
        <v>885</v>
      </c>
      <c r="G1104">
        <f t="shared" si="17"/>
        <v>2007</v>
      </c>
    </row>
    <row r="1105" spans="1:7" ht="70" hidden="1" x14ac:dyDescent="0.35">
      <c r="A1105" s="1">
        <v>21204</v>
      </c>
      <c r="B1105" s="1" t="s">
        <v>11</v>
      </c>
      <c r="C1105" s="1" t="s">
        <v>1</v>
      </c>
      <c r="D1105" s="2">
        <v>39444</v>
      </c>
      <c r="E1105" s="1" t="s">
        <v>893</v>
      </c>
      <c r="F1105" s="1" t="s">
        <v>104</v>
      </c>
      <c r="G1105">
        <f t="shared" si="17"/>
        <v>2007</v>
      </c>
    </row>
    <row r="1106" spans="1:7" ht="70" hidden="1" x14ac:dyDescent="0.35">
      <c r="A1106" s="1">
        <v>21214</v>
      </c>
      <c r="B1106" s="1" t="s">
        <v>0</v>
      </c>
      <c r="C1106" s="1" t="s">
        <v>1</v>
      </c>
      <c r="D1106" s="2">
        <v>39451</v>
      </c>
      <c r="E1106" s="1" t="s">
        <v>893</v>
      </c>
      <c r="F1106" s="1" t="s">
        <v>974</v>
      </c>
      <c r="G1106">
        <f t="shared" si="17"/>
        <v>2008</v>
      </c>
    </row>
    <row r="1107" spans="1:7" ht="70" hidden="1" x14ac:dyDescent="0.35">
      <c r="A1107" s="1">
        <v>21217</v>
      </c>
      <c r="B1107" s="1" t="s">
        <v>0</v>
      </c>
      <c r="C1107" s="1" t="s">
        <v>1</v>
      </c>
      <c r="D1107" s="2">
        <v>39444</v>
      </c>
      <c r="E1107" s="1" t="s">
        <v>893</v>
      </c>
      <c r="F1107" s="1" t="s">
        <v>975</v>
      </c>
      <c r="G1107">
        <f t="shared" si="17"/>
        <v>2007</v>
      </c>
    </row>
    <row r="1108" spans="1:7" ht="70" hidden="1" x14ac:dyDescent="0.35">
      <c r="A1108" s="1">
        <v>21300</v>
      </c>
      <c r="B1108" s="1" t="s">
        <v>0</v>
      </c>
      <c r="C1108" s="1" t="s">
        <v>1</v>
      </c>
      <c r="D1108" s="2">
        <v>39471</v>
      </c>
      <c r="E1108" s="1" t="s">
        <v>893</v>
      </c>
      <c r="F1108" s="1" t="s">
        <v>537</v>
      </c>
      <c r="G1108">
        <f t="shared" si="17"/>
        <v>2008</v>
      </c>
    </row>
    <row r="1109" spans="1:7" ht="70" hidden="1" x14ac:dyDescent="0.35">
      <c r="A1109" s="1">
        <v>21410</v>
      </c>
      <c r="B1109" s="1" t="s">
        <v>0</v>
      </c>
      <c r="C1109" s="1" t="s">
        <v>1</v>
      </c>
      <c r="D1109" s="2">
        <v>39515</v>
      </c>
      <c r="E1109" s="1" t="s">
        <v>893</v>
      </c>
      <c r="F1109" s="1" t="s">
        <v>976</v>
      </c>
      <c r="G1109">
        <f t="shared" si="17"/>
        <v>2008</v>
      </c>
    </row>
    <row r="1110" spans="1:7" ht="70" hidden="1" x14ac:dyDescent="0.35">
      <c r="A1110" s="1">
        <v>21414</v>
      </c>
      <c r="B1110" s="1" t="s">
        <v>0</v>
      </c>
      <c r="C1110" s="1" t="s">
        <v>1</v>
      </c>
      <c r="D1110" s="2">
        <v>39512</v>
      </c>
      <c r="E1110" s="1" t="s">
        <v>893</v>
      </c>
      <c r="F1110" s="1" t="s">
        <v>977</v>
      </c>
      <c r="G1110">
        <f t="shared" si="17"/>
        <v>2008</v>
      </c>
    </row>
    <row r="1111" spans="1:7" ht="70" hidden="1" x14ac:dyDescent="0.35">
      <c r="A1111" s="1">
        <v>21446</v>
      </c>
      <c r="B1111" s="1" t="s">
        <v>0</v>
      </c>
      <c r="C1111" s="1" t="s">
        <v>1</v>
      </c>
      <c r="D1111" s="2">
        <v>39526</v>
      </c>
      <c r="E1111" s="1" t="s">
        <v>893</v>
      </c>
      <c r="F1111" s="1" t="s">
        <v>978</v>
      </c>
      <c r="G1111">
        <f t="shared" si="17"/>
        <v>2008</v>
      </c>
    </row>
    <row r="1112" spans="1:7" ht="70" hidden="1" x14ac:dyDescent="0.35">
      <c r="A1112" s="1">
        <v>21506</v>
      </c>
      <c r="B1112" s="1" t="s">
        <v>0</v>
      </c>
      <c r="C1112" s="1" t="s">
        <v>1</v>
      </c>
      <c r="D1112" s="2">
        <v>39538</v>
      </c>
      <c r="E1112" s="1" t="s">
        <v>893</v>
      </c>
      <c r="F1112" s="1" t="s">
        <v>822</v>
      </c>
      <c r="G1112">
        <f t="shared" si="17"/>
        <v>2008</v>
      </c>
    </row>
    <row r="1113" spans="1:7" ht="70" hidden="1" x14ac:dyDescent="0.35">
      <c r="A1113" s="1">
        <v>21529</v>
      </c>
      <c r="B1113" s="1" t="s">
        <v>0</v>
      </c>
      <c r="C1113" s="1" t="s">
        <v>1</v>
      </c>
      <c r="D1113" s="2">
        <v>39592</v>
      </c>
      <c r="E1113" s="1" t="s">
        <v>893</v>
      </c>
      <c r="F1113" s="1" t="s">
        <v>979</v>
      </c>
      <c r="G1113">
        <f t="shared" si="17"/>
        <v>2008</v>
      </c>
    </row>
    <row r="1114" spans="1:7" ht="70" hidden="1" x14ac:dyDescent="0.35">
      <c r="A1114" s="1">
        <v>21751</v>
      </c>
      <c r="B1114" s="1" t="s">
        <v>11</v>
      </c>
      <c r="C1114" s="1" t="s">
        <v>1</v>
      </c>
      <c r="D1114" s="2">
        <v>39647</v>
      </c>
      <c r="E1114" s="1" t="s">
        <v>893</v>
      </c>
      <c r="F1114" s="1" t="s">
        <v>528</v>
      </c>
      <c r="G1114">
        <f t="shared" si="17"/>
        <v>2008</v>
      </c>
    </row>
    <row r="1115" spans="1:7" ht="70" hidden="1" x14ac:dyDescent="0.35">
      <c r="A1115" s="1">
        <v>21752</v>
      </c>
      <c r="B1115" s="1" t="s">
        <v>0</v>
      </c>
      <c r="C1115" s="1" t="s">
        <v>1</v>
      </c>
      <c r="D1115" s="2">
        <v>39650</v>
      </c>
      <c r="E1115" s="1" t="s">
        <v>893</v>
      </c>
      <c r="F1115" s="1" t="s">
        <v>292</v>
      </c>
      <c r="G1115">
        <f t="shared" si="17"/>
        <v>2008</v>
      </c>
    </row>
    <row r="1116" spans="1:7" ht="70" hidden="1" x14ac:dyDescent="0.35">
      <c r="A1116" s="1">
        <v>21753</v>
      </c>
      <c r="B1116" s="1" t="s">
        <v>11</v>
      </c>
      <c r="C1116" s="1" t="s">
        <v>1</v>
      </c>
      <c r="D1116" s="2">
        <v>39648</v>
      </c>
      <c r="E1116" s="1" t="s">
        <v>893</v>
      </c>
      <c r="F1116" s="1" t="s">
        <v>980</v>
      </c>
      <c r="G1116">
        <f t="shared" si="17"/>
        <v>2008</v>
      </c>
    </row>
    <row r="1117" spans="1:7" ht="70" hidden="1" x14ac:dyDescent="0.35">
      <c r="A1117" s="1">
        <v>21899</v>
      </c>
      <c r="B1117" s="1" t="s">
        <v>0</v>
      </c>
      <c r="C1117" s="1" t="s">
        <v>1</v>
      </c>
      <c r="D1117" s="2">
        <v>39746</v>
      </c>
      <c r="E1117" s="1" t="s">
        <v>893</v>
      </c>
      <c r="F1117" s="1" t="s">
        <v>274</v>
      </c>
      <c r="G1117">
        <f t="shared" si="17"/>
        <v>2008</v>
      </c>
    </row>
    <row r="1118" spans="1:7" ht="70" hidden="1" x14ac:dyDescent="0.35">
      <c r="A1118" s="1">
        <v>21900</v>
      </c>
      <c r="B1118" s="1" t="s">
        <v>0</v>
      </c>
      <c r="C1118" s="1" t="s">
        <v>1</v>
      </c>
      <c r="D1118" s="2">
        <v>39718</v>
      </c>
      <c r="E1118" s="1" t="s">
        <v>893</v>
      </c>
      <c r="F1118" s="1" t="s">
        <v>981</v>
      </c>
      <c r="G1118">
        <f t="shared" si="17"/>
        <v>2008</v>
      </c>
    </row>
    <row r="1119" spans="1:7" ht="70" hidden="1" x14ac:dyDescent="0.35">
      <c r="A1119" s="1">
        <v>21901</v>
      </c>
      <c r="B1119" s="1" t="s">
        <v>0</v>
      </c>
      <c r="C1119" s="1" t="s">
        <v>1</v>
      </c>
      <c r="D1119" s="2">
        <v>39718</v>
      </c>
      <c r="E1119" s="1" t="s">
        <v>893</v>
      </c>
      <c r="F1119" s="1" t="s">
        <v>982</v>
      </c>
      <c r="G1119">
        <f t="shared" si="17"/>
        <v>2008</v>
      </c>
    </row>
    <row r="1120" spans="1:7" ht="70" hidden="1" x14ac:dyDescent="0.35">
      <c r="A1120" s="1">
        <v>22128</v>
      </c>
      <c r="B1120" s="1" t="s">
        <v>0</v>
      </c>
      <c r="C1120" s="1" t="s">
        <v>1</v>
      </c>
      <c r="D1120" s="2">
        <v>39779</v>
      </c>
      <c r="E1120" s="1" t="s">
        <v>893</v>
      </c>
      <c r="F1120" s="1" t="s">
        <v>34</v>
      </c>
      <c r="G1120">
        <f t="shared" si="17"/>
        <v>2008</v>
      </c>
    </row>
    <row r="1121" spans="1:7" ht="70" hidden="1" x14ac:dyDescent="0.35">
      <c r="A1121" s="1">
        <v>22129</v>
      </c>
      <c r="B1121" s="1" t="s">
        <v>0</v>
      </c>
      <c r="C1121" s="1" t="s">
        <v>1</v>
      </c>
      <c r="D1121" s="2">
        <v>39781</v>
      </c>
      <c r="E1121" s="1" t="s">
        <v>893</v>
      </c>
      <c r="F1121" s="1" t="s">
        <v>983</v>
      </c>
      <c r="G1121">
        <f t="shared" ref="G1121:G1184" si="18">YEAR(D1121)</f>
        <v>2008</v>
      </c>
    </row>
    <row r="1122" spans="1:7" ht="70" hidden="1" x14ac:dyDescent="0.35">
      <c r="A1122" s="1">
        <v>22130</v>
      </c>
      <c r="B1122" s="1" t="s">
        <v>0</v>
      </c>
      <c r="C1122" s="1" t="s">
        <v>1</v>
      </c>
      <c r="D1122" s="2">
        <v>39818</v>
      </c>
      <c r="E1122" s="1" t="s">
        <v>893</v>
      </c>
      <c r="F1122" s="1" t="s">
        <v>984</v>
      </c>
      <c r="G1122">
        <f t="shared" si="18"/>
        <v>2009</v>
      </c>
    </row>
    <row r="1123" spans="1:7" ht="70" hidden="1" x14ac:dyDescent="0.35">
      <c r="A1123" s="1">
        <v>22352</v>
      </c>
      <c r="B1123" s="1" t="s">
        <v>11</v>
      </c>
      <c r="C1123" s="1" t="s">
        <v>1</v>
      </c>
      <c r="D1123" s="2">
        <v>39812</v>
      </c>
      <c r="E1123" s="1" t="s">
        <v>893</v>
      </c>
      <c r="F1123" s="1" t="s">
        <v>985</v>
      </c>
      <c r="G1123">
        <f t="shared" si="18"/>
        <v>2008</v>
      </c>
    </row>
    <row r="1124" spans="1:7" ht="70" hidden="1" x14ac:dyDescent="0.35">
      <c r="A1124" s="1">
        <v>22357</v>
      </c>
      <c r="B1124" s="1" t="s">
        <v>11</v>
      </c>
      <c r="C1124" s="1" t="s">
        <v>1</v>
      </c>
      <c r="D1124" s="2">
        <v>39812</v>
      </c>
      <c r="E1124" s="1" t="s">
        <v>893</v>
      </c>
      <c r="F1124" s="1" t="s">
        <v>986</v>
      </c>
      <c r="G1124">
        <f t="shared" si="18"/>
        <v>2008</v>
      </c>
    </row>
    <row r="1125" spans="1:7" ht="70" hidden="1" x14ac:dyDescent="0.35">
      <c r="A1125" s="1">
        <v>22436</v>
      </c>
      <c r="B1125" s="1" t="s">
        <v>11</v>
      </c>
      <c r="C1125" s="1" t="s">
        <v>1</v>
      </c>
      <c r="D1125" s="2">
        <v>39895</v>
      </c>
      <c r="E1125" s="1" t="s">
        <v>893</v>
      </c>
      <c r="F1125" s="1" t="s">
        <v>101</v>
      </c>
      <c r="G1125">
        <f t="shared" si="18"/>
        <v>2009</v>
      </c>
    </row>
    <row r="1126" spans="1:7" ht="70" hidden="1" x14ac:dyDescent="0.35">
      <c r="A1126" s="1">
        <v>22437</v>
      </c>
      <c r="B1126" s="1" t="s">
        <v>0</v>
      </c>
      <c r="C1126" s="1" t="s">
        <v>1</v>
      </c>
      <c r="D1126" s="2">
        <v>39888</v>
      </c>
      <c r="E1126" s="1" t="s">
        <v>893</v>
      </c>
      <c r="F1126" s="1" t="s">
        <v>987</v>
      </c>
      <c r="G1126">
        <f t="shared" si="18"/>
        <v>2009</v>
      </c>
    </row>
    <row r="1127" spans="1:7" ht="70" hidden="1" x14ac:dyDescent="0.35">
      <c r="A1127" s="1">
        <v>22438</v>
      </c>
      <c r="B1127" s="1" t="s">
        <v>0</v>
      </c>
      <c r="C1127" s="1" t="s">
        <v>1</v>
      </c>
      <c r="D1127" s="2">
        <v>39888</v>
      </c>
      <c r="E1127" s="1" t="s">
        <v>893</v>
      </c>
      <c r="F1127" s="1" t="s">
        <v>988</v>
      </c>
      <c r="G1127">
        <f t="shared" si="18"/>
        <v>2009</v>
      </c>
    </row>
    <row r="1128" spans="1:7" ht="70" hidden="1" x14ac:dyDescent="0.35">
      <c r="A1128" s="1">
        <v>22632</v>
      </c>
      <c r="B1128" s="1" t="s">
        <v>0</v>
      </c>
      <c r="C1128" s="1" t="s">
        <v>1</v>
      </c>
      <c r="D1128" s="2">
        <v>39897</v>
      </c>
      <c r="E1128" s="1" t="s">
        <v>893</v>
      </c>
      <c r="F1128" s="1" t="s">
        <v>786</v>
      </c>
      <c r="G1128">
        <f t="shared" si="18"/>
        <v>2009</v>
      </c>
    </row>
    <row r="1129" spans="1:7" ht="70" hidden="1" x14ac:dyDescent="0.35">
      <c r="A1129" s="1">
        <v>22663</v>
      </c>
      <c r="B1129" s="1" t="s">
        <v>0</v>
      </c>
      <c r="C1129" s="1" t="s">
        <v>1</v>
      </c>
      <c r="D1129" s="2">
        <v>39906</v>
      </c>
      <c r="E1129" s="1" t="s">
        <v>893</v>
      </c>
      <c r="F1129" s="1" t="s">
        <v>989</v>
      </c>
      <c r="G1129">
        <f t="shared" si="18"/>
        <v>2009</v>
      </c>
    </row>
    <row r="1130" spans="1:7" ht="70" hidden="1" x14ac:dyDescent="0.35">
      <c r="A1130" s="1">
        <v>22729</v>
      </c>
      <c r="B1130" s="1" t="s">
        <v>0</v>
      </c>
      <c r="C1130" s="1" t="s">
        <v>1</v>
      </c>
      <c r="D1130" s="2">
        <v>39958</v>
      </c>
      <c r="E1130" s="1" t="s">
        <v>893</v>
      </c>
      <c r="F1130" s="1" t="s">
        <v>990</v>
      </c>
      <c r="G1130">
        <f t="shared" si="18"/>
        <v>2009</v>
      </c>
    </row>
    <row r="1131" spans="1:7" ht="70" hidden="1" x14ac:dyDescent="0.35">
      <c r="A1131" s="1">
        <v>22730</v>
      </c>
      <c r="B1131" s="1" t="s">
        <v>0</v>
      </c>
      <c r="C1131" s="1" t="s">
        <v>1</v>
      </c>
      <c r="D1131" s="2">
        <v>39940</v>
      </c>
      <c r="E1131" s="1" t="s">
        <v>893</v>
      </c>
      <c r="F1131" s="1" t="s">
        <v>991</v>
      </c>
      <c r="G1131">
        <f t="shared" si="18"/>
        <v>2009</v>
      </c>
    </row>
    <row r="1132" spans="1:7" ht="70" hidden="1" x14ac:dyDescent="0.35">
      <c r="A1132" s="1">
        <v>22741</v>
      </c>
      <c r="B1132" s="1" t="s">
        <v>11</v>
      </c>
      <c r="C1132" s="1" t="s">
        <v>1</v>
      </c>
      <c r="D1132" s="2">
        <v>39926</v>
      </c>
      <c r="E1132" s="1" t="s">
        <v>893</v>
      </c>
      <c r="F1132" s="1" t="s">
        <v>192</v>
      </c>
      <c r="G1132">
        <f t="shared" si="18"/>
        <v>2009</v>
      </c>
    </row>
    <row r="1133" spans="1:7" ht="70" hidden="1" x14ac:dyDescent="0.35">
      <c r="A1133" s="1">
        <v>22771</v>
      </c>
      <c r="B1133" s="1" t="s">
        <v>11</v>
      </c>
      <c r="C1133" s="1" t="s">
        <v>1</v>
      </c>
      <c r="D1133" s="2">
        <v>39946</v>
      </c>
      <c r="E1133" s="1" t="s">
        <v>893</v>
      </c>
      <c r="F1133" s="1" t="s">
        <v>992</v>
      </c>
      <c r="G1133">
        <f t="shared" si="18"/>
        <v>2009</v>
      </c>
    </row>
    <row r="1134" spans="1:7" ht="70" hidden="1" x14ac:dyDescent="0.35">
      <c r="A1134" s="1">
        <v>22854</v>
      </c>
      <c r="B1134" s="1" t="s">
        <v>0</v>
      </c>
      <c r="C1134" s="1" t="s">
        <v>1</v>
      </c>
      <c r="D1134" s="2">
        <v>39986</v>
      </c>
      <c r="E1134" s="1" t="s">
        <v>893</v>
      </c>
      <c r="F1134" s="1" t="s">
        <v>993</v>
      </c>
      <c r="G1134">
        <f t="shared" si="18"/>
        <v>2009</v>
      </c>
    </row>
    <row r="1135" spans="1:7" ht="70" hidden="1" x14ac:dyDescent="0.35">
      <c r="A1135" s="1">
        <v>22856</v>
      </c>
      <c r="B1135" s="1" t="s">
        <v>0</v>
      </c>
      <c r="C1135" s="1" t="s">
        <v>1</v>
      </c>
      <c r="D1135" s="2">
        <v>40052</v>
      </c>
      <c r="E1135" s="1" t="s">
        <v>893</v>
      </c>
      <c r="F1135" s="1" t="s">
        <v>994</v>
      </c>
      <c r="G1135">
        <f t="shared" si="18"/>
        <v>2009</v>
      </c>
    </row>
    <row r="1136" spans="1:7" ht="70" hidden="1" x14ac:dyDescent="0.35">
      <c r="A1136" s="1">
        <v>23199</v>
      </c>
      <c r="B1136" s="1" t="s">
        <v>0</v>
      </c>
      <c r="C1136" s="1" t="s">
        <v>1</v>
      </c>
      <c r="D1136" s="2">
        <v>40133</v>
      </c>
      <c r="E1136" s="1" t="s">
        <v>893</v>
      </c>
      <c r="F1136" s="1" t="s">
        <v>995</v>
      </c>
      <c r="G1136">
        <f t="shared" si="18"/>
        <v>2009</v>
      </c>
    </row>
    <row r="1137" spans="1:7" ht="70" hidden="1" x14ac:dyDescent="0.35">
      <c r="A1137" s="1">
        <v>23291</v>
      </c>
      <c r="B1137" s="1" t="s">
        <v>0</v>
      </c>
      <c r="C1137" s="1" t="s">
        <v>1</v>
      </c>
      <c r="D1137" s="2">
        <v>40162</v>
      </c>
      <c r="E1137" s="1" t="s">
        <v>893</v>
      </c>
      <c r="F1137" s="1" t="s">
        <v>996</v>
      </c>
      <c r="G1137">
        <f t="shared" si="18"/>
        <v>2009</v>
      </c>
    </row>
    <row r="1138" spans="1:7" ht="70" hidden="1" x14ac:dyDescent="0.35">
      <c r="A1138" s="1">
        <v>23389</v>
      </c>
      <c r="B1138" s="1" t="s">
        <v>0</v>
      </c>
      <c r="C1138" s="1" t="s">
        <v>1</v>
      </c>
      <c r="D1138" s="2">
        <v>40231</v>
      </c>
      <c r="E1138" s="1" t="s">
        <v>893</v>
      </c>
      <c r="F1138" s="1" t="s">
        <v>997</v>
      </c>
      <c r="G1138">
        <f t="shared" si="18"/>
        <v>2010</v>
      </c>
    </row>
    <row r="1139" spans="1:7" ht="70" hidden="1" x14ac:dyDescent="0.35">
      <c r="A1139" s="1">
        <v>23553</v>
      </c>
      <c r="B1139" s="1" t="s">
        <v>0</v>
      </c>
      <c r="C1139" s="1" t="s">
        <v>1</v>
      </c>
      <c r="D1139" s="2">
        <v>40245</v>
      </c>
      <c r="E1139" s="1" t="s">
        <v>893</v>
      </c>
      <c r="F1139" s="1" t="s">
        <v>821</v>
      </c>
      <c r="G1139">
        <f t="shared" si="18"/>
        <v>2010</v>
      </c>
    </row>
    <row r="1140" spans="1:7" ht="70" hidden="1" x14ac:dyDescent="0.35">
      <c r="A1140" s="1">
        <v>23580</v>
      </c>
      <c r="B1140" s="1" t="s">
        <v>0</v>
      </c>
      <c r="C1140" s="1" t="s">
        <v>1</v>
      </c>
      <c r="D1140" s="2">
        <v>40406</v>
      </c>
      <c r="E1140" s="1" t="s">
        <v>893</v>
      </c>
      <c r="F1140" s="1" t="s">
        <v>998</v>
      </c>
      <c r="G1140">
        <f t="shared" si="18"/>
        <v>2010</v>
      </c>
    </row>
    <row r="1141" spans="1:7" ht="70" hidden="1" x14ac:dyDescent="0.35">
      <c r="A1141" s="1">
        <v>23581</v>
      </c>
      <c r="B1141" s="1" t="s">
        <v>0</v>
      </c>
      <c r="C1141" s="1" t="s">
        <v>1</v>
      </c>
      <c r="D1141" s="2">
        <v>40326</v>
      </c>
      <c r="E1141" s="1" t="s">
        <v>893</v>
      </c>
      <c r="F1141" s="1" t="s">
        <v>122</v>
      </c>
      <c r="G1141">
        <f t="shared" si="18"/>
        <v>2010</v>
      </c>
    </row>
    <row r="1142" spans="1:7" ht="70" hidden="1" x14ac:dyDescent="0.35">
      <c r="A1142" s="1">
        <v>23707</v>
      </c>
      <c r="B1142" s="1" t="s">
        <v>11</v>
      </c>
      <c r="C1142" s="1" t="s">
        <v>1</v>
      </c>
      <c r="D1142" s="2">
        <v>40308</v>
      </c>
      <c r="E1142" s="1" t="s">
        <v>893</v>
      </c>
      <c r="F1142" s="1" t="s">
        <v>418</v>
      </c>
      <c r="G1142">
        <f t="shared" si="18"/>
        <v>2010</v>
      </c>
    </row>
    <row r="1143" spans="1:7" ht="70" hidden="1" x14ac:dyDescent="0.35">
      <c r="A1143" s="1">
        <v>23817</v>
      </c>
      <c r="B1143" s="1" t="s">
        <v>11</v>
      </c>
      <c r="C1143" s="1" t="s">
        <v>1</v>
      </c>
      <c r="D1143" s="2">
        <v>40535</v>
      </c>
      <c r="E1143" s="1" t="s">
        <v>893</v>
      </c>
      <c r="F1143" s="1" t="s">
        <v>382</v>
      </c>
      <c r="G1143">
        <f t="shared" si="18"/>
        <v>2010</v>
      </c>
    </row>
    <row r="1144" spans="1:7" ht="70" hidden="1" x14ac:dyDescent="0.35">
      <c r="A1144" s="1">
        <v>23946</v>
      </c>
      <c r="B1144" s="1" t="s">
        <v>11</v>
      </c>
      <c r="C1144" s="1" t="s">
        <v>1</v>
      </c>
      <c r="D1144" s="2">
        <v>40365</v>
      </c>
      <c r="E1144" s="1" t="s">
        <v>893</v>
      </c>
      <c r="F1144" s="1" t="s">
        <v>999</v>
      </c>
      <c r="G1144">
        <f t="shared" si="18"/>
        <v>2010</v>
      </c>
    </row>
    <row r="1145" spans="1:7" ht="70" hidden="1" x14ac:dyDescent="0.35">
      <c r="A1145" s="1">
        <v>23993</v>
      </c>
      <c r="B1145" s="1" t="s">
        <v>11</v>
      </c>
      <c r="C1145" s="1" t="s">
        <v>1</v>
      </c>
      <c r="D1145" s="2">
        <v>40385</v>
      </c>
      <c r="E1145" s="1" t="s">
        <v>893</v>
      </c>
      <c r="F1145" s="1" t="s">
        <v>795</v>
      </c>
      <c r="G1145">
        <f t="shared" si="18"/>
        <v>2010</v>
      </c>
    </row>
    <row r="1146" spans="1:7" ht="70" hidden="1" x14ac:dyDescent="0.35">
      <c r="A1146" s="1">
        <v>24139</v>
      </c>
      <c r="B1146" s="1" t="s">
        <v>0</v>
      </c>
      <c r="C1146" s="1" t="s">
        <v>1</v>
      </c>
      <c r="D1146" s="2">
        <v>40428</v>
      </c>
      <c r="E1146" s="1" t="s">
        <v>893</v>
      </c>
      <c r="F1146" s="1" t="s">
        <v>41</v>
      </c>
      <c r="G1146">
        <f t="shared" si="18"/>
        <v>2010</v>
      </c>
    </row>
    <row r="1147" spans="1:7" ht="70" hidden="1" x14ac:dyDescent="0.35">
      <c r="A1147" s="1">
        <v>24199</v>
      </c>
      <c r="B1147" s="1" t="s">
        <v>0</v>
      </c>
      <c r="C1147" s="1" t="s">
        <v>1</v>
      </c>
      <c r="D1147" s="2">
        <v>40460</v>
      </c>
      <c r="E1147" s="1" t="s">
        <v>893</v>
      </c>
      <c r="F1147" s="1" t="s">
        <v>1000</v>
      </c>
      <c r="G1147">
        <f t="shared" si="18"/>
        <v>2010</v>
      </c>
    </row>
    <row r="1148" spans="1:7" ht="70" hidden="1" x14ac:dyDescent="0.35">
      <c r="A1148" s="1">
        <v>24423</v>
      </c>
      <c r="B1148" s="1" t="s">
        <v>0</v>
      </c>
      <c r="C1148" s="1" t="s">
        <v>1</v>
      </c>
      <c r="D1148" s="2">
        <v>40558</v>
      </c>
      <c r="E1148" s="1" t="s">
        <v>893</v>
      </c>
      <c r="F1148" s="1" t="s">
        <v>167</v>
      </c>
      <c r="G1148">
        <f t="shared" si="18"/>
        <v>2011</v>
      </c>
    </row>
    <row r="1149" spans="1:7" ht="70" hidden="1" x14ac:dyDescent="0.35">
      <c r="A1149" s="1">
        <v>24447</v>
      </c>
      <c r="B1149" s="1" t="s">
        <v>11</v>
      </c>
      <c r="C1149" s="1" t="s">
        <v>1</v>
      </c>
      <c r="D1149" s="2">
        <v>40527</v>
      </c>
      <c r="E1149" s="1" t="s">
        <v>893</v>
      </c>
      <c r="F1149" s="1" t="s">
        <v>309</v>
      </c>
      <c r="G1149">
        <f t="shared" si="18"/>
        <v>2010</v>
      </c>
    </row>
    <row r="1150" spans="1:7" ht="70" hidden="1" x14ac:dyDescent="0.35">
      <c r="A1150" s="1">
        <v>24587</v>
      </c>
      <c r="B1150" s="1" t="s">
        <v>0</v>
      </c>
      <c r="C1150" s="1" t="s">
        <v>1</v>
      </c>
      <c r="D1150" s="2">
        <v>40603</v>
      </c>
      <c r="E1150" s="1" t="s">
        <v>893</v>
      </c>
      <c r="F1150" s="1" t="s">
        <v>652</v>
      </c>
      <c r="G1150">
        <f t="shared" si="18"/>
        <v>2011</v>
      </c>
    </row>
    <row r="1151" spans="1:7" ht="70" hidden="1" x14ac:dyDescent="0.35">
      <c r="A1151" s="1">
        <v>24588</v>
      </c>
      <c r="B1151" s="1" t="s">
        <v>11</v>
      </c>
      <c r="C1151" s="1" t="s">
        <v>1</v>
      </c>
      <c r="D1151" s="2">
        <v>40625</v>
      </c>
      <c r="E1151" s="1" t="s">
        <v>893</v>
      </c>
      <c r="F1151" s="1" t="s">
        <v>1001</v>
      </c>
      <c r="G1151">
        <f t="shared" si="18"/>
        <v>2011</v>
      </c>
    </row>
    <row r="1152" spans="1:7" ht="70" hidden="1" x14ac:dyDescent="0.35">
      <c r="A1152" s="1">
        <v>24664</v>
      </c>
      <c r="B1152" s="1" t="s">
        <v>11</v>
      </c>
      <c r="C1152" s="1" t="s">
        <v>1</v>
      </c>
      <c r="D1152" s="2">
        <v>40640</v>
      </c>
      <c r="E1152" s="1" t="s">
        <v>893</v>
      </c>
      <c r="F1152" s="1" t="s">
        <v>1002</v>
      </c>
      <c r="G1152">
        <f t="shared" si="18"/>
        <v>2011</v>
      </c>
    </row>
    <row r="1153" spans="1:7" ht="70" hidden="1" x14ac:dyDescent="0.35">
      <c r="A1153" s="1">
        <v>24970</v>
      </c>
      <c r="B1153" s="1" t="s">
        <v>11</v>
      </c>
      <c r="C1153" s="1" t="s">
        <v>1</v>
      </c>
      <c r="D1153" s="2">
        <v>40687</v>
      </c>
      <c r="E1153" s="1" t="s">
        <v>893</v>
      </c>
      <c r="F1153" s="1" t="s">
        <v>29</v>
      </c>
      <c r="G1153">
        <f t="shared" si="18"/>
        <v>2011</v>
      </c>
    </row>
    <row r="1154" spans="1:7" ht="70" hidden="1" x14ac:dyDescent="0.35">
      <c r="A1154" s="1">
        <v>25078</v>
      </c>
      <c r="B1154" s="1" t="s">
        <v>0</v>
      </c>
      <c r="C1154" s="1" t="s">
        <v>1</v>
      </c>
      <c r="D1154" s="2">
        <v>40781</v>
      </c>
      <c r="E1154" s="1" t="s">
        <v>893</v>
      </c>
      <c r="F1154" s="1" t="s">
        <v>648</v>
      </c>
      <c r="G1154">
        <f t="shared" si="18"/>
        <v>2011</v>
      </c>
    </row>
    <row r="1155" spans="1:7" ht="70" hidden="1" x14ac:dyDescent="0.35">
      <c r="A1155" s="1">
        <v>25320</v>
      </c>
      <c r="B1155" s="1" t="s">
        <v>11</v>
      </c>
      <c r="C1155" s="1" t="s">
        <v>1</v>
      </c>
      <c r="D1155" s="2">
        <v>40841</v>
      </c>
      <c r="E1155" s="1" t="s">
        <v>893</v>
      </c>
      <c r="F1155" s="1" t="s">
        <v>1003</v>
      </c>
      <c r="G1155">
        <f t="shared" si="18"/>
        <v>2011</v>
      </c>
    </row>
    <row r="1156" spans="1:7" ht="70" hidden="1" x14ac:dyDescent="0.35">
      <c r="A1156" s="1">
        <v>25434</v>
      </c>
      <c r="B1156" s="1" t="s">
        <v>0</v>
      </c>
      <c r="C1156" s="1" t="s">
        <v>1</v>
      </c>
      <c r="D1156" s="2">
        <v>40908</v>
      </c>
      <c r="E1156" s="1" t="s">
        <v>893</v>
      </c>
      <c r="F1156" s="1" t="s">
        <v>663</v>
      </c>
      <c r="G1156">
        <f t="shared" si="18"/>
        <v>2011</v>
      </c>
    </row>
    <row r="1157" spans="1:7" ht="70" hidden="1" x14ac:dyDescent="0.35">
      <c r="A1157" s="1">
        <v>25594</v>
      </c>
      <c r="B1157" s="1" t="s">
        <v>0</v>
      </c>
      <c r="C1157" s="1" t="s">
        <v>1</v>
      </c>
      <c r="D1157" s="2">
        <v>40927</v>
      </c>
      <c r="E1157" s="1" t="s">
        <v>893</v>
      </c>
      <c r="F1157" s="1" t="s">
        <v>1004</v>
      </c>
      <c r="G1157">
        <f t="shared" si="18"/>
        <v>2012</v>
      </c>
    </row>
    <row r="1158" spans="1:7" ht="70" hidden="1" x14ac:dyDescent="0.35">
      <c r="A1158" s="1">
        <v>25649</v>
      </c>
      <c r="B1158" s="1" t="s">
        <v>11</v>
      </c>
      <c r="C1158" s="1" t="s">
        <v>1</v>
      </c>
      <c r="D1158" s="2">
        <v>40924</v>
      </c>
      <c r="E1158" s="1" t="s">
        <v>893</v>
      </c>
      <c r="F1158" s="1" t="s">
        <v>1005</v>
      </c>
      <c r="G1158">
        <f t="shared" si="18"/>
        <v>2012</v>
      </c>
    </row>
    <row r="1159" spans="1:7" ht="70" hidden="1" x14ac:dyDescent="0.35">
      <c r="A1159" s="1">
        <v>25657</v>
      </c>
      <c r="B1159" s="1" t="s">
        <v>11</v>
      </c>
      <c r="C1159" s="1" t="s">
        <v>1</v>
      </c>
      <c r="D1159" s="2">
        <v>40959</v>
      </c>
      <c r="E1159" s="1" t="s">
        <v>893</v>
      </c>
      <c r="F1159" s="1" t="s">
        <v>120</v>
      </c>
      <c r="G1159">
        <f t="shared" si="18"/>
        <v>2012</v>
      </c>
    </row>
    <row r="1160" spans="1:7" ht="70" hidden="1" x14ac:dyDescent="0.35">
      <c r="A1160" s="1">
        <v>25866</v>
      </c>
      <c r="B1160" s="1" t="s">
        <v>0</v>
      </c>
      <c r="C1160" s="1" t="s">
        <v>1</v>
      </c>
      <c r="D1160" s="2">
        <v>40996</v>
      </c>
      <c r="E1160" s="1" t="s">
        <v>893</v>
      </c>
      <c r="F1160" s="1" t="s">
        <v>1006</v>
      </c>
      <c r="G1160">
        <f t="shared" si="18"/>
        <v>2012</v>
      </c>
    </row>
    <row r="1161" spans="1:7" ht="70" hidden="1" x14ac:dyDescent="0.35">
      <c r="A1161" s="1">
        <v>26018</v>
      </c>
      <c r="B1161" s="1" t="s">
        <v>0</v>
      </c>
      <c r="C1161" s="1" t="s">
        <v>1</v>
      </c>
      <c r="D1161" s="2">
        <v>41103</v>
      </c>
      <c r="E1161" s="1" t="s">
        <v>893</v>
      </c>
      <c r="F1161" s="1" t="s">
        <v>155</v>
      </c>
      <c r="G1161">
        <f t="shared" si="18"/>
        <v>2012</v>
      </c>
    </row>
    <row r="1162" spans="1:7" ht="70" hidden="1" x14ac:dyDescent="0.35">
      <c r="A1162" s="1">
        <v>26173</v>
      </c>
      <c r="B1162" s="1" t="s">
        <v>0</v>
      </c>
      <c r="C1162" s="1" t="s">
        <v>1</v>
      </c>
      <c r="D1162" s="2">
        <v>41208</v>
      </c>
      <c r="E1162" s="1" t="s">
        <v>893</v>
      </c>
      <c r="F1162" s="1" t="s">
        <v>312</v>
      </c>
      <c r="G1162">
        <f t="shared" si="18"/>
        <v>2012</v>
      </c>
    </row>
    <row r="1163" spans="1:7" ht="70" hidden="1" x14ac:dyDescent="0.35">
      <c r="A1163" s="1">
        <v>26174</v>
      </c>
      <c r="B1163" s="1" t="s">
        <v>0</v>
      </c>
      <c r="C1163" s="1" t="s">
        <v>1</v>
      </c>
      <c r="D1163" s="2">
        <v>41191</v>
      </c>
      <c r="E1163" s="1" t="s">
        <v>893</v>
      </c>
      <c r="F1163" s="1" t="s">
        <v>313</v>
      </c>
      <c r="G1163">
        <f t="shared" si="18"/>
        <v>2012</v>
      </c>
    </row>
    <row r="1164" spans="1:7" ht="70" hidden="1" x14ac:dyDescent="0.35">
      <c r="A1164" s="1">
        <v>26250</v>
      </c>
      <c r="B1164" s="1" t="s">
        <v>11</v>
      </c>
      <c r="C1164" s="1" t="s">
        <v>1</v>
      </c>
      <c r="D1164" s="2">
        <v>41208</v>
      </c>
      <c r="E1164" s="1" t="s">
        <v>893</v>
      </c>
      <c r="F1164" s="1" t="s">
        <v>313</v>
      </c>
      <c r="G1164">
        <f t="shared" si="18"/>
        <v>2012</v>
      </c>
    </row>
    <row r="1165" spans="1:7" ht="70" hidden="1" x14ac:dyDescent="0.35">
      <c r="A1165" s="1">
        <v>26256</v>
      </c>
      <c r="B1165" s="1" t="s">
        <v>0</v>
      </c>
      <c r="C1165" s="1" t="s">
        <v>1</v>
      </c>
      <c r="D1165" s="2">
        <v>41326</v>
      </c>
      <c r="E1165" s="1" t="s">
        <v>893</v>
      </c>
      <c r="F1165" s="1" t="s">
        <v>164</v>
      </c>
      <c r="G1165">
        <f t="shared" si="18"/>
        <v>2013</v>
      </c>
    </row>
    <row r="1166" spans="1:7" ht="70" hidden="1" x14ac:dyDescent="0.35">
      <c r="A1166" s="1">
        <v>26445</v>
      </c>
      <c r="B1166" s="1" t="s">
        <v>0</v>
      </c>
      <c r="C1166" s="1" t="s">
        <v>1</v>
      </c>
      <c r="D1166" s="2">
        <v>41547</v>
      </c>
      <c r="E1166" s="1" t="s">
        <v>893</v>
      </c>
      <c r="F1166" s="1" t="s">
        <v>816</v>
      </c>
      <c r="G1166">
        <f t="shared" si="18"/>
        <v>2013</v>
      </c>
    </row>
    <row r="1167" spans="1:7" ht="70" hidden="1" x14ac:dyDescent="0.35">
      <c r="A1167" s="1">
        <v>26607</v>
      </c>
      <c r="B1167" s="1" t="s">
        <v>11</v>
      </c>
      <c r="C1167" s="1" t="s">
        <v>1</v>
      </c>
      <c r="D1167" s="2">
        <v>41313</v>
      </c>
      <c r="E1167" s="1" t="s">
        <v>893</v>
      </c>
      <c r="F1167" s="1" t="s">
        <v>181</v>
      </c>
      <c r="G1167">
        <f t="shared" si="18"/>
        <v>2013</v>
      </c>
    </row>
    <row r="1168" spans="1:7" ht="70" hidden="1" x14ac:dyDescent="0.35">
      <c r="A1168" s="1">
        <v>26614</v>
      </c>
      <c r="B1168" s="1" t="s">
        <v>0</v>
      </c>
      <c r="C1168" s="1" t="s">
        <v>1</v>
      </c>
      <c r="D1168" s="2">
        <v>41256</v>
      </c>
      <c r="E1168" s="1" t="s">
        <v>893</v>
      </c>
      <c r="F1168" s="1" t="s">
        <v>1007</v>
      </c>
      <c r="G1168">
        <f t="shared" si="18"/>
        <v>2012</v>
      </c>
    </row>
    <row r="1169" spans="1:7" ht="70" hidden="1" x14ac:dyDescent="0.35">
      <c r="A1169" s="1">
        <v>26615</v>
      </c>
      <c r="B1169" s="1" t="s">
        <v>0</v>
      </c>
      <c r="C1169" s="1" t="s">
        <v>1</v>
      </c>
      <c r="D1169" s="2">
        <v>41263</v>
      </c>
      <c r="E1169" s="1" t="s">
        <v>893</v>
      </c>
      <c r="F1169" s="1" t="s">
        <v>1008</v>
      </c>
      <c r="G1169">
        <f t="shared" si="18"/>
        <v>2012</v>
      </c>
    </row>
    <row r="1170" spans="1:7" ht="70" hidden="1" x14ac:dyDescent="0.35">
      <c r="A1170" s="1">
        <v>26722</v>
      </c>
      <c r="B1170" s="1" t="s">
        <v>0</v>
      </c>
      <c r="C1170" s="1" t="s">
        <v>1</v>
      </c>
      <c r="D1170" s="2">
        <v>41272</v>
      </c>
      <c r="E1170" s="1" t="s">
        <v>893</v>
      </c>
      <c r="F1170" s="1" t="s">
        <v>1009</v>
      </c>
      <c r="G1170">
        <f t="shared" si="18"/>
        <v>2012</v>
      </c>
    </row>
    <row r="1171" spans="1:7" ht="70" hidden="1" x14ac:dyDescent="0.35">
      <c r="A1171" s="1">
        <v>26723</v>
      </c>
      <c r="B1171" s="1" t="s">
        <v>0</v>
      </c>
      <c r="C1171" s="1" t="s">
        <v>1</v>
      </c>
      <c r="D1171" s="2">
        <v>41278</v>
      </c>
      <c r="E1171" s="1" t="s">
        <v>893</v>
      </c>
      <c r="F1171" s="1" t="s">
        <v>182</v>
      </c>
      <c r="G1171">
        <f t="shared" si="18"/>
        <v>2013</v>
      </c>
    </row>
    <row r="1172" spans="1:7" ht="70" hidden="1" x14ac:dyDescent="0.35">
      <c r="A1172" s="1">
        <v>26795</v>
      </c>
      <c r="B1172" s="1" t="s">
        <v>0</v>
      </c>
      <c r="C1172" s="1" t="s">
        <v>1</v>
      </c>
      <c r="D1172" s="2">
        <v>41311</v>
      </c>
      <c r="E1172" s="1" t="s">
        <v>893</v>
      </c>
      <c r="F1172" s="1" t="s">
        <v>1010</v>
      </c>
      <c r="G1172">
        <f t="shared" si="18"/>
        <v>2013</v>
      </c>
    </row>
    <row r="1173" spans="1:7" ht="70" hidden="1" x14ac:dyDescent="0.35">
      <c r="A1173" s="1">
        <v>26796</v>
      </c>
      <c r="B1173" s="1" t="s">
        <v>0</v>
      </c>
      <c r="C1173" s="1" t="s">
        <v>1</v>
      </c>
      <c r="D1173" s="2">
        <v>41347</v>
      </c>
      <c r="E1173" s="1" t="s">
        <v>893</v>
      </c>
      <c r="F1173" s="1" t="s">
        <v>729</v>
      </c>
      <c r="G1173">
        <f t="shared" si="18"/>
        <v>2013</v>
      </c>
    </row>
    <row r="1174" spans="1:7" ht="70" hidden="1" x14ac:dyDescent="0.35">
      <c r="A1174" s="1">
        <v>26825</v>
      </c>
      <c r="B1174" s="1" t="s">
        <v>0</v>
      </c>
      <c r="C1174" s="1" t="s">
        <v>1</v>
      </c>
      <c r="D1174" s="2">
        <v>41363</v>
      </c>
      <c r="E1174" s="1" t="s">
        <v>893</v>
      </c>
      <c r="F1174" s="1" t="s">
        <v>1011</v>
      </c>
      <c r="G1174">
        <f t="shared" si="18"/>
        <v>2013</v>
      </c>
    </row>
    <row r="1175" spans="1:7" ht="70" hidden="1" x14ac:dyDescent="0.35">
      <c r="A1175" s="1">
        <v>26826</v>
      </c>
      <c r="B1175" s="1" t="s">
        <v>0</v>
      </c>
      <c r="C1175" s="1" t="s">
        <v>1</v>
      </c>
      <c r="D1175" s="2">
        <v>41352</v>
      </c>
      <c r="E1175" s="1" t="s">
        <v>893</v>
      </c>
      <c r="F1175" s="1" t="s">
        <v>174</v>
      </c>
      <c r="G1175">
        <f t="shared" si="18"/>
        <v>2013</v>
      </c>
    </row>
    <row r="1176" spans="1:7" ht="70" hidden="1" x14ac:dyDescent="0.35">
      <c r="A1176" s="1">
        <v>27102</v>
      </c>
      <c r="B1176" s="1" t="s">
        <v>0</v>
      </c>
      <c r="C1176" s="1" t="s">
        <v>1</v>
      </c>
      <c r="D1176" s="2">
        <v>41407</v>
      </c>
      <c r="E1176" s="1" t="s">
        <v>893</v>
      </c>
      <c r="F1176" s="1" t="s">
        <v>1012</v>
      </c>
      <c r="G1176">
        <f t="shared" si="18"/>
        <v>2013</v>
      </c>
    </row>
    <row r="1177" spans="1:7" ht="70" hidden="1" x14ac:dyDescent="0.35">
      <c r="A1177" s="1">
        <v>27104</v>
      </c>
      <c r="B1177" s="1" t="s">
        <v>0</v>
      </c>
      <c r="C1177" s="1" t="s">
        <v>1</v>
      </c>
      <c r="D1177" s="2">
        <v>41404</v>
      </c>
      <c r="E1177" s="1" t="s">
        <v>893</v>
      </c>
      <c r="F1177" s="1" t="s">
        <v>416</v>
      </c>
      <c r="G1177">
        <f t="shared" si="18"/>
        <v>2013</v>
      </c>
    </row>
    <row r="1178" spans="1:7" ht="70" hidden="1" x14ac:dyDescent="0.35">
      <c r="A1178" s="1">
        <v>27185</v>
      </c>
      <c r="B1178" s="1" t="s">
        <v>0</v>
      </c>
      <c r="C1178" s="1" t="s">
        <v>1</v>
      </c>
      <c r="D1178" s="2">
        <v>41472</v>
      </c>
      <c r="E1178" s="1" t="s">
        <v>893</v>
      </c>
      <c r="F1178" s="1" t="s">
        <v>189</v>
      </c>
      <c r="G1178">
        <f t="shared" si="18"/>
        <v>2013</v>
      </c>
    </row>
    <row r="1179" spans="1:7" ht="70" hidden="1" x14ac:dyDescent="0.35">
      <c r="A1179" s="1">
        <v>27186</v>
      </c>
      <c r="B1179" s="1" t="s">
        <v>0</v>
      </c>
      <c r="C1179" s="1" t="s">
        <v>1</v>
      </c>
      <c r="D1179" s="2">
        <v>41495</v>
      </c>
      <c r="E1179" s="1" t="s">
        <v>893</v>
      </c>
      <c r="F1179" s="1" t="s">
        <v>1013</v>
      </c>
      <c r="G1179">
        <f t="shared" si="18"/>
        <v>2013</v>
      </c>
    </row>
    <row r="1180" spans="1:7" ht="70" hidden="1" x14ac:dyDescent="0.35">
      <c r="A1180" s="1">
        <v>27447</v>
      </c>
      <c r="B1180" s="1" t="s">
        <v>0</v>
      </c>
      <c r="C1180" s="1" t="s">
        <v>1</v>
      </c>
      <c r="D1180" s="2">
        <v>41561</v>
      </c>
      <c r="E1180" s="1" t="s">
        <v>893</v>
      </c>
      <c r="F1180" s="1" t="s">
        <v>799</v>
      </c>
      <c r="G1180">
        <f t="shared" si="18"/>
        <v>2013</v>
      </c>
    </row>
    <row r="1181" spans="1:7" ht="70" hidden="1" x14ac:dyDescent="0.35">
      <c r="A1181" s="1">
        <v>27592</v>
      </c>
      <c r="B1181" s="1" t="s">
        <v>0</v>
      </c>
      <c r="C1181" s="1" t="s">
        <v>1</v>
      </c>
      <c r="D1181" s="2">
        <v>41606</v>
      </c>
      <c r="E1181" s="1" t="s">
        <v>893</v>
      </c>
      <c r="F1181" s="1" t="s">
        <v>200</v>
      </c>
      <c r="G1181">
        <f t="shared" si="18"/>
        <v>2013</v>
      </c>
    </row>
    <row r="1182" spans="1:7" ht="70" hidden="1" x14ac:dyDescent="0.35">
      <c r="A1182" s="1">
        <v>27662</v>
      </c>
      <c r="B1182" s="1" t="s">
        <v>0</v>
      </c>
      <c r="C1182" s="1" t="s">
        <v>1</v>
      </c>
      <c r="D1182" s="2">
        <v>41596</v>
      </c>
      <c r="E1182" s="1" t="s">
        <v>893</v>
      </c>
      <c r="F1182" s="1" t="s">
        <v>1014</v>
      </c>
      <c r="G1182">
        <f t="shared" si="18"/>
        <v>2013</v>
      </c>
    </row>
    <row r="1183" spans="1:7" ht="70" hidden="1" x14ac:dyDescent="0.35">
      <c r="A1183" s="1">
        <v>27663</v>
      </c>
      <c r="B1183" s="1" t="s">
        <v>0</v>
      </c>
      <c r="C1183" s="1" t="s">
        <v>1</v>
      </c>
      <c r="D1183" s="2">
        <v>41684</v>
      </c>
      <c r="E1183" s="1" t="s">
        <v>893</v>
      </c>
      <c r="F1183" s="1" t="s">
        <v>764</v>
      </c>
      <c r="G1183">
        <f t="shared" si="18"/>
        <v>2014</v>
      </c>
    </row>
    <row r="1184" spans="1:7" ht="70" hidden="1" x14ac:dyDescent="0.35">
      <c r="A1184" s="1">
        <v>27832</v>
      </c>
      <c r="B1184" s="1" t="s">
        <v>0</v>
      </c>
      <c r="C1184" s="1" t="s">
        <v>1</v>
      </c>
      <c r="D1184" s="2">
        <v>41663</v>
      </c>
      <c r="E1184" s="1" t="s">
        <v>893</v>
      </c>
      <c r="F1184" s="1" t="s">
        <v>1015</v>
      </c>
      <c r="G1184">
        <f t="shared" si="18"/>
        <v>2014</v>
      </c>
    </row>
    <row r="1185" spans="1:7" ht="70" hidden="1" x14ac:dyDescent="0.35">
      <c r="A1185" s="1">
        <v>27990</v>
      </c>
      <c r="B1185" s="1" t="s">
        <v>0</v>
      </c>
      <c r="C1185" s="1" t="s">
        <v>1</v>
      </c>
      <c r="D1185" s="2">
        <v>41699</v>
      </c>
      <c r="E1185" s="1" t="s">
        <v>893</v>
      </c>
      <c r="F1185" s="1" t="s">
        <v>1016</v>
      </c>
      <c r="G1185">
        <f t="shared" ref="G1185:G1248" si="19">YEAR(D1185)</f>
        <v>2014</v>
      </c>
    </row>
    <row r="1186" spans="1:7" ht="70" hidden="1" x14ac:dyDescent="0.35">
      <c r="A1186" s="1">
        <v>28141</v>
      </c>
      <c r="B1186" s="1" t="s">
        <v>0</v>
      </c>
      <c r="C1186" s="1" t="s">
        <v>598</v>
      </c>
      <c r="D1186" s="2">
        <v>41758</v>
      </c>
      <c r="E1186" s="1" t="s">
        <v>1017</v>
      </c>
      <c r="F1186" s="1" t="s">
        <v>1018</v>
      </c>
      <c r="G1186">
        <f t="shared" si="19"/>
        <v>2014</v>
      </c>
    </row>
    <row r="1187" spans="1:7" ht="70" hidden="1" x14ac:dyDescent="0.35">
      <c r="A1187" s="1">
        <v>28303</v>
      </c>
      <c r="B1187" s="1" t="s">
        <v>0</v>
      </c>
      <c r="C1187" s="1" t="s">
        <v>1</v>
      </c>
      <c r="D1187" s="2">
        <v>41830</v>
      </c>
      <c r="E1187" s="1" t="s">
        <v>893</v>
      </c>
      <c r="F1187" s="1" t="s">
        <v>317</v>
      </c>
      <c r="G1187">
        <f t="shared" si="19"/>
        <v>2014</v>
      </c>
    </row>
    <row r="1188" spans="1:7" ht="70" hidden="1" x14ac:dyDescent="0.35">
      <c r="A1188" s="1">
        <v>28395</v>
      </c>
      <c r="B1188" s="1" t="s">
        <v>0</v>
      </c>
      <c r="C1188" s="1" t="s">
        <v>1</v>
      </c>
      <c r="D1188" s="2">
        <v>41873</v>
      </c>
      <c r="E1188" s="1" t="s">
        <v>893</v>
      </c>
      <c r="F1188" s="1" t="s">
        <v>205</v>
      </c>
      <c r="G1188">
        <f t="shared" si="19"/>
        <v>2014</v>
      </c>
    </row>
    <row r="1189" spans="1:7" ht="70" hidden="1" x14ac:dyDescent="0.35">
      <c r="A1189" s="1">
        <v>28417</v>
      </c>
      <c r="B1189" s="1" t="s">
        <v>0</v>
      </c>
      <c r="C1189" s="1" t="s">
        <v>1</v>
      </c>
      <c r="D1189" s="2">
        <v>41841</v>
      </c>
      <c r="E1189" s="1" t="s">
        <v>893</v>
      </c>
      <c r="F1189" s="1" t="s">
        <v>198</v>
      </c>
      <c r="G1189">
        <f t="shared" si="19"/>
        <v>2014</v>
      </c>
    </row>
    <row r="1190" spans="1:7" ht="70" hidden="1" x14ac:dyDescent="0.35">
      <c r="A1190" s="1">
        <v>28617</v>
      </c>
      <c r="B1190" s="1" t="s">
        <v>0</v>
      </c>
      <c r="C1190" s="1" t="s">
        <v>1</v>
      </c>
      <c r="D1190" s="2">
        <v>41900</v>
      </c>
      <c r="E1190" s="1" t="s">
        <v>893</v>
      </c>
      <c r="F1190" s="1" t="s">
        <v>1019</v>
      </c>
      <c r="G1190">
        <f t="shared" si="19"/>
        <v>2014</v>
      </c>
    </row>
    <row r="1191" spans="1:7" ht="70" hidden="1" x14ac:dyDescent="0.35">
      <c r="A1191" s="1">
        <v>28896</v>
      </c>
      <c r="B1191" s="1" t="s">
        <v>0</v>
      </c>
      <c r="C1191" s="1" t="s">
        <v>1</v>
      </c>
      <c r="D1191" s="2">
        <v>41995</v>
      </c>
      <c r="E1191" s="1" t="s">
        <v>893</v>
      </c>
      <c r="F1191" s="1" t="s">
        <v>918</v>
      </c>
      <c r="G1191">
        <f t="shared" si="19"/>
        <v>2014</v>
      </c>
    </row>
    <row r="1192" spans="1:7" ht="70" hidden="1" x14ac:dyDescent="0.35">
      <c r="A1192" s="1">
        <v>28957</v>
      </c>
      <c r="B1192" s="1" t="s">
        <v>0</v>
      </c>
      <c r="C1192" s="1" t="s">
        <v>1</v>
      </c>
      <c r="D1192" s="2">
        <v>42024</v>
      </c>
      <c r="E1192" s="1" t="s">
        <v>893</v>
      </c>
      <c r="F1192" s="1" t="s">
        <v>402</v>
      </c>
      <c r="G1192">
        <f t="shared" si="19"/>
        <v>2015</v>
      </c>
    </row>
    <row r="1193" spans="1:7" ht="70" hidden="1" x14ac:dyDescent="0.35">
      <c r="A1193" s="1">
        <v>28958</v>
      </c>
      <c r="B1193" s="1" t="s">
        <v>0</v>
      </c>
      <c r="C1193" s="1" t="s">
        <v>1</v>
      </c>
      <c r="D1193" s="2">
        <v>42041</v>
      </c>
      <c r="E1193" s="1" t="s">
        <v>893</v>
      </c>
      <c r="F1193" s="1" t="s">
        <v>1020</v>
      </c>
      <c r="G1193">
        <f t="shared" si="19"/>
        <v>2015</v>
      </c>
    </row>
    <row r="1194" spans="1:7" ht="70" hidden="1" x14ac:dyDescent="0.35">
      <c r="A1194" s="1">
        <v>28959</v>
      </c>
      <c r="B1194" s="1" t="s">
        <v>0</v>
      </c>
      <c r="C1194" s="1" t="s">
        <v>1</v>
      </c>
      <c r="D1194" s="2">
        <v>42046</v>
      </c>
      <c r="E1194" s="1" t="s">
        <v>893</v>
      </c>
      <c r="F1194" s="1" t="s">
        <v>206</v>
      </c>
      <c r="G1194">
        <f t="shared" si="19"/>
        <v>2015</v>
      </c>
    </row>
    <row r="1195" spans="1:7" ht="70" hidden="1" x14ac:dyDescent="0.35">
      <c r="A1195" s="1">
        <v>28960</v>
      </c>
      <c r="B1195" s="1" t="s">
        <v>0</v>
      </c>
      <c r="C1195" s="1" t="s">
        <v>1</v>
      </c>
      <c r="D1195" s="2">
        <v>42065</v>
      </c>
      <c r="E1195" s="1" t="s">
        <v>893</v>
      </c>
      <c r="F1195" s="1" t="s">
        <v>807</v>
      </c>
      <c r="G1195">
        <f t="shared" si="19"/>
        <v>2015</v>
      </c>
    </row>
    <row r="1196" spans="1:7" ht="70" hidden="1" x14ac:dyDescent="0.35">
      <c r="A1196" s="1">
        <v>28971</v>
      </c>
      <c r="B1196" s="1" t="s">
        <v>0</v>
      </c>
      <c r="C1196" s="1" t="s">
        <v>1</v>
      </c>
      <c r="D1196" s="2">
        <v>42054</v>
      </c>
      <c r="E1196" s="1" t="s">
        <v>893</v>
      </c>
      <c r="F1196" s="1" t="s">
        <v>215</v>
      </c>
      <c r="G1196">
        <f t="shared" si="19"/>
        <v>2015</v>
      </c>
    </row>
    <row r="1197" spans="1:7" ht="70" hidden="1" x14ac:dyDescent="0.35">
      <c r="A1197" s="1">
        <v>29316</v>
      </c>
      <c r="B1197" s="1" t="s">
        <v>0</v>
      </c>
      <c r="C1197" s="1" t="s">
        <v>1</v>
      </c>
      <c r="D1197" s="2">
        <v>42179</v>
      </c>
      <c r="E1197" s="1" t="s">
        <v>893</v>
      </c>
      <c r="F1197" s="1" t="s">
        <v>287</v>
      </c>
      <c r="G1197">
        <f t="shared" si="19"/>
        <v>2015</v>
      </c>
    </row>
    <row r="1198" spans="1:7" ht="70" hidden="1" x14ac:dyDescent="0.35">
      <c r="A1198" s="1">
        <v>29318</v>
      </c>
      <c r="B1198" s="1" t="s">
        <v>0</v>
      </c>
      <c r="C1198" s="1" t="s">
        <v>1</v>
      </c>
      <c r="D1198" s="2">
        <v>42257</v>
      </c>
      <c r="E1198" s="1" t="s">
        <v>893</v>
      </c>
      <c r="F1198" s="1" t="s">
        <v>856</v>
      </c>
      <c r="G1198">
        <f t="shared" si="19"/>
        <v>2015</v>
      </c>
    </row>
    <row r="1199" spans="1:7" ht="70" hidden="1" x14ac:dyDescent="0.35">
      <c r="A1199" s="1">
        <v>29320</v>
      </c>
      <c r="B1199" s="1" t="s">
        <v>0</v>
      </c>
      <c r="C1199" s="1" t="s">
        <v>1</v>
      </c>
      <c r="D1199" s="2">
        <v>42237</v>
      </c>
      <c r="E1199" s="1" t="s">
        <v>893</v>
      </c>
      <c r="F1199" s="1" t="s">
        <v>314</v>
      </c>
      <c r="G1199">
        <f t="shared" si="19"/>
        <v>2015</v>
      </c>
    </row>
    <row r="1200" spans="1:7" ht="70" hidden="1" x14ac:dyDescent="0.35">
      <c r="A1200" s="1">
        <v>29575</v>
      </c>
      <c r="B1200" s="1" t="s">
        <v>0</v>
      </c>
      <c r="C1200" s="1" t="s">
        <v>1</v>
      </c>
      <c r="D1200" s="2">
        <v>42236</v>
      </c>
      <c r="E1200" s="1" t="s">
        <v>893</v>
      </c>
      <c r="F1200" s="1" t="s">
        <v>692</v>
      </c>
      <c r="G1200">
        <f t="shared" si="19"/>
        <v>2015</v>
      </c>
    </row>
    <row r="1201" spans="1:7" ht="70" hidden="1" x14ac:dyDescent="0.35">
      <c r="A1201" s="1">
        <v>29759</v>
      </c>
      <c r="B1201" s="1" t="s">
        <v>0</v>
      </c>
      <c r="C1201" s="1" t="s">
        <v>1</v>
      </c>
      <c r="D1201" s="2">
        <v>42266</v>
      </c>
      <c r="E1201" s="1" t="s">
        <v>893</v>
      </c>
      <c r="F1201" s="1" t="s">
        <v>1021</v>
      </c>
      <c r="G1201">
        <f t="shared" si="19"/>
        <v>2015</v>
      </c>
    </row>
    <row r="1202" spans="1:7" ht="70" hidden="1" x14ac:dyDescent="0.35">
      <c r="A1202" s="1">
        <v>29863</v>
      </c>
      <c r="B1202" s="1" t="s">
        <v>0</v>
      </c>
      <c r="C1202" s="1" t="s">
        <v>1</v>
      </c>
      <c r="D1202" s="2">
        <v>42369</v>
      </c>
      <c r="E1202" s="1" t="s">
        <v>893</v>
      </c>
      <c r="F1202" s="1" t="s">
        <v>1022</v>
      </c>
      <c r="G1202">
        <f t="shared" si="19"/>
        <v>2015</v>
      </c>
    </row>
    <row r="1203" spans="1:7" ht="70" hidden="1" x14ac:dyDescent="0.35">
      <c r="A1203" s="1">
        <v>29864</v>
      </c>
      <c r="B1203" s="1" t="s">
        <v>0</v>
      </c>
      <c r="C1203" s="1" t="s">
        <v>1</v>
      </c>
      <c r="D1203" s="2">
        <v>42643</v>
      </c>
      <c r="E1203" s="1" t="s">
        <v>893</v>
      </c>
      <c r="F1203" s="1" t="s">
        <v>20</v>
      </c>
      <c r="G1203">
        <f t="shared" si="19"/>
        <v>2016</v>
      </c>
    </row>
    <row r="1204" spans="1:7" ht="70" hidden="1" x14ac:dyDescent="0.35">
      <c r="A1204" s="1">
        <v>29865</v>
      </c>
      <c r="B1204" s="1" t="s">
        <v>0</v>
      </c>
      <c r="C1204" s="1" t="s">
        <v>1</v>
      </c>
      <c r="D1204" s="2">
        <v>42369</v>
      </c>
      <c r="E1204" s="1" t="s">
        <v>893</v>
      </c>
      <c r="F1204" s="1" t="s">
        <v>1023</v>
      </c>
      <c r="G1204">
        <f t="shared" si="19"/>
        <v>2015</v>
      </c>
    </row>
    <row r="1205" spans="1:7" ht="70" hidden="1" x14ac:dyDescent="0.35">
      <c r="A1205" s="1">
        <v>30123</v>
      </c>
      <c r="B1205" s="1" t="s">
        <v>0</v>
      </c>
      <c r="C1205" s="1" t="s">
        <v>1</v>
      </c>
      <c r="D1205" s="2">
        <v>42376</v>
      </c>
      <c r="E1205" s="1" t="s">
        <v>893</v>
      </c>
      <c r="F1205" s="1" t="s">
        <v>660</v>
      </c>
      <c r="G1205">
        <f t="shared" si="19"/>
        <v>2016</v>
      </c>
    </row>
    <row r="1206" spans="1:7" ht="70" hidden="1" x14ac:dyDescent="0.35">
      <c r="A1206" s="1">
        <v>30175</v>
      </c>
      <c r="B1206" s="1" t="s">
        <v>0</v>
      </c>
      <c r="C1206" s="1" t="s">
        <v>1</v>
      </c>
      <c r="D1206" s="2">
        <v>42521</v>
      </c>
      <c r="E1206" s="1" t="s">
        <v>893</v>
      </c>
      <c r="F1206" s="1" t="s">
        <v>1024</v>
      </c>
      <c r="G1206">
        <f t="shared" si="19"/>
        <v>2016</v>
      </c>
    </row>
    <row r="1207" spans="1:7" ht="70" hidden="1" x14ac:dyDescent="0.35">
      <c r="A1207" s="1">
        <v>30187</v>
      </c>
      <c r="B1207" s="1" t="s">
        <v>0</v>
      </c>
      <c r="C1207" s="1" t="s">
        <v>1</v>
      </c>
      <c r="D1207" s="2">
        <v>42415</v>
      </c>
      <c r="E1207" s="1" t="s">
        <v>893</v>
      </c>
      <c r="F1207" s="1" t="s">
        <v>1025</v>
      </c>
      <c r="G1207">
        <f t="shared" si="19"/>
        <v>2016</v>
      </c>
    </row>
    <row r="1208" spans="1:7" ht="70" hidden="1" x14ac:dyDescent="0.35">
      <c r="A1208" s="1">
        <v>30261</v>
      </c>
      <c r="B1208" s="1" t="s">
        <v>0</v>
      </c>
      <c r="C1208" s="1" t="s">
        <v>1</v>
      </c>
      <c r="D1208" s="2">
        <v>42587</v>
      </c>
      <c r="E1208" s="1" t="s">
        <v>893</v>
      </c>
      <c r="F1208" s="1" t="s">
        <v>963</v>
      </c>
      <c r="G1208">
        <f t="shared" si="19"/>
        <v>2016</v>
      </c>
    </row>
    <row r="1209" spans="1:7" ht="70" hidden="1" x14ac:dyDescent="0.35">
      <c r="A1209" s="1">
        <v>30263</v>
      </c>
      <c r="B1209" s="1" t="s">
        <v>0</v>
      </c>
      <c r="C1209" s="1" t="s">
        <v>1</v>
      </c>
      <c r="D1209" s="2">
        <v>42742</v>
      </c>
      <c r="E1209" s="1" t="s">
        <v>893</v>
      </c>
      <c r="F1209" s="1" t="s">
        <v>1026</v>
      </c>
      <c r="G1209">
        <f t="shared" si="19"/>
        <v>2017</v>
      </c>
    </row>
    <row r="1210" spans="1:7" ht="70" hidden="1" x14ac:dyDescent="0.35">
      <c r="A1210" s="1">
        <v>30266</v>
      </c>
      <c r="B1210" s="1" t="s">
        <v>0</v>
      </c>
      <c r="C1210" s="1" t="s">
        <v>1</v>
      </c>
      <c r="D1210" s="2">
        <v>42690</v>
      </c>
      <c r="E1210" s="1" t="s">
        <v>893</v>
      </c>
      <c r="F1210" s="1" t="s">
        <v>1027</v>
      </c>
      <c r="G1210">
        <f t="shared" si="19"/>
        <v>2016</v>
      </c>
    </row>
    <row r="1211" spans="1:7" ht="70" hidden="1" x14ac:dyDescent="0.35">
      <c r="A1211" s="1">
        <v>30335</v>
      </c>
      <c r="B1211" s="1" t="s">
        <v>0</v>
      </c>
      <c r="C1211" s="1" t="s">
        <v>1</v>
      </c>
      <c r="D1211" s="2">
        <v>42697</v>
      </c>
      <c r="E1211" s="1" t="s">
        <v>893</v>
      </c>
      <c r="F1211" s="1" t="s">
        <v>885</v>
      </c>
      <c r="G1211">
        <f t="shared" si="19"/>
        <v>2016</v>
      </c>
    </row>
    <row r="1212" spans="1:7" ht="70" hidden="1" x14ac:dyDescent="0.35">
      <c r="A1212" s="1">
        <v>30617</v>
      </c>
      <c r="B1212" s="1" t="s">
        <v>0</v>
      </c>
      <c r="C1212" s="1" t="s">
        <v>1</v>
      </c>
      <c r="D1212" s="2">
        <v>42584</v>
      </c>
      <c r="E1212" s="1" t="s">
        <v>893</v>
      </c>
      <c r="F1212" s="1" t="s">
        <v>1028</v>
      </c>
      <c r="G1212">
        <f t="shared" si="19"/>
        <v>2016</v>
      </c>
    </row>
    <row r="1213" spans="1:7" ht="70" hidden="1" x14ac:dyDescent="0.35">
      <c r="A1213" s="1">
        <v>30788</v>
      </c>
      <c r="B1213" s="1" t="s">
        <v>0</v>
      </c>
      <c r="C1213" s="1" t="s">
        <v>1</v>
      </c>
      <c r="D1213" s="2">
        <v>42636</v>
      </c>
      <c r="E1213" s="1" t="s">
        <v>893</v>
      </c>
      <c r="F1213" s="1" t="s">
        <v>1029</v>
      </c>
      <c r="G1213">
        <f t="shared" si="19"/>
        <v>2016</v>
      </c>
    </row>
    <row r="1214" spans="1:7" ht="70" hidden="1" x14ac:dyDescent="0.35">
      <c r="A1214" s="1">
        <v>30980</v>
      </c>
      <c r="B1214" s="1" t="s">
        <v>0</v>
      </c>
      <c r="C1214" s="1" t="s">
        <v>1</v>
      </c>
      <c r="D1214" s="2">
        <v>42719</v>
      </c>
      <c r="E1214" s="1" t="s">
        <v>893</v>
      </c>
      <c r="F1214" s="1" t="s">
        <v>53</v>
      </c>
      <c r="G1214">
        <f t="shared" si="19"/>
        <v>2016</v>
      </c>
    </row>
    <row r="1215" spans="1:7" ht="70" hidden="1" x14ac:dyDescent="0.35">
      <c r="A1215" s="1">
        <v>31026</v>
      </c>
      <c r="B1215" s="1" t="s">
        <v>0</v>
      </c>
      <c r="C1215" s="1" t="s">
        <v>1</v>
      </c>
      <c r="D1215" s="2">
        <v>42693</v>
      </c>
      <c r="E1215" s="1" t="s">
        <v>893</v>
      </c>
      <c r="F1215" s="1" t="s">
        <v>661</v>
      </c>
      <c r="G1215">
        <f t="shared" si="19"/>
        <v>2016</v>
      </c>
    </row>
    <row r="1216" spans="1:7" ht="70" hidden="1" x14ac:dyDescent="0.35">
      <c r="A1216" s="1">
        <v>31027</v>
      </c>
      <c r="B1216" s="1" t="s">
        <v>0</v>
      </c>
      <c r="C1216" s="1" t="s">
        <v>1</v>
      </c>
      <c r="D1216" s="2">
        <v>42690</v>
      </c>
      <c r="E1216" s="1" t="s">
        <v>893</v>
      </c>
      <c r="F1216" s="1" t="s">
        <v>218</v>
      </c>
      <c r="G1216">
        <f t="shared" si="19"/>
        <v>2016</v>
      </c>
    </row>
    <row r="1217" spans="1:7" ht="70" hidden="1" x14ac:dyDescent="0.35">
      <c r="A1217" s="1">
        <v>31094</v>
      </c>
      <c r="B1217" s="1" t="s">
        <v>0</v>
      </c>
      <c r="C1217" s="1" t="s">
        <v>1</v>
      </c>
      <c r="D1217" s="2">
        <v>42734</v>
      </c>
      <c r="E1217" s="1" t="s">
        <v>893</v>
      </c>
      <c r="F1217" s="1" t="s">
        <v>1030</v>
      </c>
      <c r="G1217">
        <f t="shared" si="19"/>
        <v>2016</v>
      </c>
    </row>
    <row r="1218" spans="1:7" ht="70" hidden="1" x14ac:dyDescent="0.35">
      <c r="A1218" s="1">
        <v>31229</v>
      </c>
      <c r="B1218" s="1" t="s">
        <v>0</v>
      </c>
      <c r="C1218" s="1" t="s">
        <v>1</v>
      </c>
      <c r="D1218" s="2">
        <v>42801</v>
      </c>
      <c r="E1218" s="1" t="s">
        <v>893</v>
      </c>
      <c r="F1218" s="1" t="s">
        <v>29</v>
      </c>
      <c r="G1218">
        <f t="shared" si="19"/>
        <v>2017</v>
      </c>
    </row>
    <row r="1219" spans="1:7" ht="70" hidden="1" x14ac:dyDescent="0.35">
      <c r="A1219" s="1">
        <v>31262</v>
      </c>
      <c r="B1219" s="1" t="s">
        <v>0</v>
      </c>
      <c r="C1219" s="1" t="s">
        <v>1</v>
      </c>
      <c r="D1219" s="2">
        <v>42737</v>
      </c>
      <c r="E1219" s="1" t="s">
        <v>893</v>
      </c>
      <c r="F1219" s="1" t="s">
        <v>676</v>
      </c>
      <c r="G1219">
        <f t="shared" si="19"/>
        <v>2017</v>
      </c>
    </row>
    <row r="1220" spans="1:7" ht="70" hidden="1" x14ac:dyDescent="0.35">
      <c r="A1220" s="1">
        <v>31290</v>
      </c>
      <c r="B1220" s="1" t="s">
        <v>0</v>
      </c>
      <c r="C1220" s="1" t="s">
        <v>1</v>
      </c>
      <c r="D1220" s="2">
        <v>42812</v>
      </c>
      <c r="E1220" s="1" t="s">
        <v>893</v>
      </c>
      <c r="F1220" s="1" t="s">
        <v>33</v>
      </c>
      <c r="G1220">
        <f t="shared" si="19"/>
        <v>2017</v>
      </c>
    </row>
    <row r="1221" spans="1:7" ht="70" hidden="1" x14ac:dyDescent="0.35">
      <c r="A1221" s="1">
        <v>31291</v>
      </c>
      <c r="B1221" s="1" t="s">
        <v>0</v>
      </c>
      <c r="C1221" s="1" t="s">
        <v>1</v>
      </c>
      <c r="D1221" s="2">
        <v>42859</v>
      </c>
      <c r="E1221" s="1" t="s">
        <v>893</v>
      </c>
      <c r="F1221" s="1" t="s">
        <v>211</v>
      </c>
      <c r="G1221">
        <f t="shared" si="19"/>
        <v>2017</v>
      </c>
    </row>
    <row r="1222" spans="1:7" ht="70" hidden="1" x14ac:dyDescent="0.35">
      <c r="A1222" s="1">
        <v>31453</v>
      </c>
      <c r="B1222" s="1" t="s">
        <v>0</v>
      </c>
      <c r="C1222" s="1" t="s">
        <v>1</v>
      </c>
      <c r="D1222" s="2">
        <v>42795</v>
      </c>
      <c r="E1222" s="1" t="s">
        <v>893</v>
      </c>
      <c r="F1222" s="1" t="s">
        <v>116</v>
      </c>
      <c r="G1222">
        <f t="shared" si="19"/>
        <v>2017</v>
      </c>
    </row>
    <row r="1223" spans="1:7" ht="70" hidden="1" x14ac:dyDescent="0.35">
      <c r="A1223" s="1">
        <v>31515</v>
      </c>
      <c r="B1223" s="1" t="s">
        <v>0</v>
      </c>
      <c r="C1223" s="1" t="s">
        <v>1</v>
      </c>
      <c r="D1223" s="2">
        <v>42886</v>
      </c>
      <c r="E1223" s="1" t="s">
        <v>893</v>
      </c>
      <c r="F1223" s="1" t="s">
        <v>336</v>
      </c>
      <c r="G1223">
        <f t="shared" si="19"/>
        <v>2017</v>
      </c>
    </row>
    <row r="1224" spans="1:7" ht="70" hidden="1" x14ac:dyDescent="0.35">
      <c r="A1224" s="1">
        <v>31536</v>
      </c>
      <c r="B1224" s="1" t="s">
        <v>0</v>
      </c>
      <c r="C1224" s="1" t="s">
        <v>1</v>
      </c>
      <c r="D1224" s="2">
        <v>43004</v>
      </c>
      <c r="E1224" s="1" t="s">
        <v>893</v>
      </c>
      <c r="F1224" s="1" t="s">
        <v>165</v>
      </c>
      <c r="G1224">
        <f t="shared" si="19"/>
        <v>2017</v>
      </c>
    </row>
    <row r="1225" spans="1:7" ht="70" hidden="1" x14ac:dyDescent="0.35">
      <c r="A1225" s="1">
        <v>31537</v>
      </c>
      <c r="B1225" s="1" t="s">
        <v>0</v>
      </c>
      <c r="C1225" s="1" t="s">
        <v>1</v>
      </c>
      <c r="D1225" s="2">
        <v>43424</v>
      </c>
      <c r="E1225" s="1" t="s">
        <v>893</v>
      </c>
      <c r="F1225" s="1" t="s">
        <v>1031</v>
      </c>
      <c r="G1225">
        <f t="shared" si="19"/>
        <v>2018</v>
      </c>
    </row>
    <row r="1226" spans="1:7" ht="70" hidden="1" x14ac:dyDescent="0.35">
      <c r="A1226" s="1">
        <v>31539</v>
      </c>
      <c r="B1226" s="1" t="s">
        <v>0</v>
      </c>
      <c r="C1226" s="1" t="s">
        <v>1</v>
      </c>
      <c r="D1226" s="2">
        <v>43063</v>
      </c>
      <c r="E1226" s="1" t="s">
        <v>893</v>
      </c>
      <c r="F1226" s="1" t="s">
        <v>1032</v>
      </c>
      <c r="G1226">
        <f t="shared" si="19"/>
        <v>2017</v>
      </c>
    </row>
    <row r="1227" spans="1:7" ht="70" hidden="1" x14ac:dyDescent="0.35">
      <c r="A1227" s="1">
        <v>31547</v>
      </c>
      <c r="B1227" s="1" t="s">
        <v>0</v>
      </c>
      <c r="C1227" s="1" t="s">
        <v>1</v>
      </c>
      <c r="D1227" s="2">
        <v>42986</v>
      </c>
      <c r="E1227" s="1" t="s">
        <v>893</v>
      </c>
      <c r="F1227" s="1" t="s">
        <v>1033</v>
      </c>
      <c r="G1227">
        <f t="shared" si="19"/>
        <v>2017</v>
      </c>
    </row>
    <row r="1228" spans="1:7" ht="70" hidden="1" x14ac:dyDescent="0.35">
      <c r="A1228" s="1">
        <v>31548</v>
      </c>
      <c r="B1228" s="1" t="s">
        <v>0</v>
      </c>
      <c r="C1228" s="1" t="s">
        <v>1</v>
      </c>
      <c r="D1228" s="2">
        <v>43188</v>
      </c>
      <c r="E1228" s="1" t="s">
        <v>893</v>
      </c>
      <c r="F1228" s="1" t="s">
        <v>1034</v>
      </c>
      <c r="G1228">
        <f t="shared" si="19"/>
        <v>2018</v>
      </c>
    </row>
    <row r="1229" spans="1:7" ht="70" hidden="1" x14ac:dyDescent="0.35">
      <c r="A1229" s="1">
        <v>31549</v>
      </c>
      <c r="B1229" s="1" t="s">
        <v>0</v>
      </c>
      <c r="C1229" s="1" t="s">
        <v>1</v>
      </c>
      <c r="D1229" s="2">
        <v>43096</v>
      </c>
      <c r="E1229" s="1" t="s">
        <v>893</v>
      </c>
      <c r="F1229" s="1" t="s">
        <v>825</v>
      </c>
      <c r="G1229">
        <f t="shared" si="19"/>
        <v>2017</v>
      </c>
    </row>
    <row r="1230" spans="1:7" ht="70" hidden="1" x14ac:dyDescent="0.35">
      <c r="A1230" s="1">
        <v>31550</v>
      </c>
      <c r="B1230" s="1" t="s">
        <v>0</v>
      </c>
      <c r="C1230" s="1" t="s">
        <v>1</v>
      </c>
      <c r="D1230" s="2">
        <v>43189</v>
      </c>
      <c r="E1230" s="1" t="s">
        <v>893</v>
      </c>
      <c r="F1230" s="1" t="s">
        <v>238</v>
      </c>
      <c r="G1230">
        <f t="shared" si="19"/>
        <v>2018</v>
      </c>
    </row>
    <row r="1231" spans="1:7" ht="70" hidden="1" x14ac:dyDescent="0.35">
      <c r="A1231" s="1">
        <v>31859</v>
      </c>
      <c r="B1231" s="1" t="s">
        <v>0</v>
      </c>
      <c r="C1231" s="1" t="s">
        <v>1</v>
      </c>
      <c r="D1231" s="2">
        <v>43032</v>
      </c>
      <c r="E1231" s="1" t="s">
        <v>893</v>
      </c>
      <c r="F1231" s="1" t="s">
        <v>1035</v>
      </c>
      <c r="G1231">
        <f t="shared" si="19"/>
        <v>2017</v>
      </c>
    </row>
    <row r="1232" spans="1:7" ht="70" hidden="1" x14ac:dyDescent="0.35">
      <c r="A1232" s="1">
        <v>32084</v>
      </c>
      <c r="B1232" s="1" t="s">
        <v>0</v>
      </c>
      <c r="C1232" s="1" t="s">
        <v>1</v>
      </c>
      <c r="D1232" s="2">
        <v>43048</v>
      </c>
      <c r="E1232" s="1" t="s">
        <v>893</v>
      </c>
      <c r="F1232" s="1" t="s">
        <v>1036</v>
      </c>
      <c r="G1232">
        <f t="shared" si="19"/>
        <v>2017</v>
      </c>
    </row>
    <row r="1233" spans="1:7" ht="70" hidden="1" x14ac:dyDescent="0.35">
      <c r="A1233" s="1">
        <v>32338</v>
      </c>
      <c r="B1233" s="1" t="s">
        <v>0</v>
      </c>
      <c r="C1233" s="1" t="s">
        <v>1</v>
      </c>
      <c r="D1233" s="2">
        <v>43131</v>
      </c>
      <c r="E1233" s="1" t="s">
        <v>893</v>
      </c>
      <c r="F1233" s="1" t="s">
        <v>1037</v>
      </c>
      <c r="G1233">
        <f t="shared" si="19"/>
        <v>2018</v>
      </c>
    </row>
    <row r="1234" spans="1:7" ht="70" hidden="1" x14ac:dyDescent="0.35">
      <c r="A1234" s="1">
        <v>32352</v>
      </c>
      <c r="B1234" s="1" t="s">
        <v>0</v>
      </c>
      <c r="C1234" s="1" t="s">
        <v>1</v>
      </c>
      <c r="D1234" s="2">
        <v>43134</v>
      </c>
      <c r="E1234" s="1" t="s">
        <v>893</v>
      </c>
      <c r="F1234" s="1" t="s">
        <v>1038</v>
      </c>
      <c r="G1234">
        <f t="shared" si="19"/>
        <v>2018</v>
      </c>
    </row>
    <row r="1235" spans="1:7" ht="70" hidden="1" x14ac:dyDescent="0.35">
      <c r="A1235" s="1">
        <v>32472</v>
      </c>
      <c r="B1235" s="1" t="s">
        <v>0</v>
      </c>
      <c r="C1235" s="1" t="s">
        <v>1</v>
      </c>
      <c r="D1235" s="2">
        <v>43189</v>
      </c>
      <c r="E1235" s="1" t="s">
        <v>893</v>
      </c>
      <c r="F1235" s="1" t="s">
        <v>178</v>
      </c>
      <c r="G1235">
        <f t="shared" si="19"/>
        <v>2018</v>
      </c>
    </row>
    <row r="1236" spans="1:7" ht="70" hidden="1" x14ac:dyDescent="0.35">
      <c r="A1236" s="1">
        <v>32473</v>
      </c>
      <c r="B1236" s="1" t="s">
        <v>0</v>
      </c>
      <c r="C1236" s="1" t="s">
        <v>1</v>
      </c>
      <c r="D1236" s="2">
        <v>43297</v>
      </c>
      <c r="E1236" s="1" t="s">
        <v>893</v>
      </c>
      <c r="F1236" s="1" t="s">
        <v>340</v>
      </c>
      <c r="G1236">
        <f t="shared" si="19"/>
        <v>2018</v>
      </c>
    </row>
    <row r="1237" spans="1:7" ht="70" hidden="1" x14ac:dyDescent="0.35">
      <c r="A1237" s="1">
        <v>32517</v>
      </c>
      <c r="B1237" s="1" t="s">
        <v>0</v>
      </c>
      <c r="C1237" s="1" t="s">
        <v>1</v>
      </c>
      <c r="D1237" s="2">
        <v>43343</v>
      </c>
      <c r="E1237" s="1" t="s">
        <v>893</v>
      </c>
      <c r="F1237" s="1" t="s">
        <v>1039</v>
      </c>
      <c r="G1237">
        <f t="shared" si="19"/>
        <v>2018</v>
      </c>
    </row>
    <row r="1238" spans="1:7" ht="70" hidden="1" x14ac:dyDescent="0.35">
      <c r="A1238" s="1">
        <v>32601</v>
      </c>
      <c r="B1238" s="1" t="s">
        <v>0</v>
      </c>
      <c r="C1238" s="1" t="s">
        <v>1</v>
      </c>
      <c r="D1238" s="2">
        <v>43238</v>
      </c>
      <c r="E1238" s="1" t="s">
        <v>893</v>
      </c>
      <c r="F1238" s="1" t="s">
        <v>44</v>
      </c>
      <c r="G1238">
        <f t="shared" si="19"/>
        <v>2018</v>
      </c>
    </row>
    <row r="1239" spans="1:7" ht="70" hidden="1" x14ac:dyDescent="0.35">
      <c r="A1239" s="1">
        <v>32672</v>
      </c>
      <c r="B1239" s="1" t="s">
        <v>0</v>
      </c>
      <c r="C1239" s="1" t="s">
        <v>1</v>
      </c>
      <c r="D1239" s="2">
        <v>43734</v>
      </c>
      <c r="E1239" s="1" t="s">
        <v>893</v>
      </c>
      <c r="F1239" s="1" t="s">
        <v>382</v>
      </c>
      <c r="G1239">
        <f t="shared" si="19"/>
        <v>2019</v>
      </c>
    </row>
    <row r="1240" spans="1:7" ht="70" hidden="1" x14ac:dyDescent="0.35">
      <c r="A1240" s="1">
        <v>32675</v>
      </c>
      <c r="B1240" s="1" t="s">
        <v>0</v>
      </c>
      <c r="C1240" s="1" t="s">
        <v>1</v>
      </c>
      <c r="D1240" s="2">
        <v>43188</v>
      </c>
      <c r="E1240" s="1" t="s">
        <v>893</v>
      </c>
      <c r="F1240" s="1" t="s">
        <v>1040</v>
      </c>
      <c r="G1240">
        <f t="shared" si="19"/>
        <v>2018</v>
      </c>
    </row>
    <row r="1241" spans="1:7" ht="70" hidden="1" x14ac:dyDescent="0.35">
      <c r="A1241" s="1">
        <v>32866</v>
      </c>
      <c r="B1241" s="1" t="s">
        <v>0</v>
      </c>
      <c r="C1241" s="1" t="s">
        <v>1</v>
      </c>
      <c r="D1241" s="2">
        <v>43315</v>
      </c>
      <c r="E1241" s="1" t="s">
        <v>893</v>
      </c>
      <c r="F1241" s="1" t="s">
        <v>836</v>
      </c>
      <c r="G1241">
        <f t="shared" si="19"/>
        <v>2018</v>
      </c>
    </row>
    <row r="1242" spans="1:7" ht="70" hidden="1" x14ac:dyDescent="0.35">
      <c r="A1242" s="1">
        <v>32895</v>
      </c>
      <c r="B1242" s="1" t="s">
        <v>0</v>
      </c>
      <c r="C1242" s="1" t="s">
        <v>1</v>
      </c>
      <c r="D1242" s="2">
        <v>43410</v>
      </c>
      <c r="E1242" s="1" t="s">
        <v>893</v>
      </c>
      <c r="F1242" s="1" t="s">
        <v>1041</v>
      </c>
      <c r="G1242">
        <f t="shared" si="19"/>
        <v>2018</v>
      </c>
    </row>
    <row r="1243" spans="1:7" ht="70" hidden="1" x14ac:dyDescent="0.35">
      <c r="A1243" s="1">
        <v>32927</v>
      </c>
      <c r="B1243" s="1" t="s">
        <v>0</v>
      </c>
      <c r="C1243" s="1" t="s">
        <v>1</v>
      </c>
      <c r="D1243" s="2">
        <v>43539</v>
      </c>
      <c r="E1243" s="1" t="s">
        <v>893</v>
      </c>
      <c r="F1243" s="1" t="s">
        <v>1042</v>
      </c>
      <c r="G1243">
        <f t="shared" si="19"/>
        <v>2019</v>
      </c>
    </row>
    <row r="1244" spans="1:7" ht="70" hidden="1" x14ac:dyDescent="0.35">
      <c r="A1244" s="1">
        <v>32996</v>
      </c>
      <c r="B1244" s="1" t="s">
        <v>0</v>
      </c>
      <c r="C1244" s="1" t="s">
        <v>1</v>
      </c>
      <c r="D1244" s="2">
        <v>43461</v>
      </c>
      <c r="E1244" s="1" t="s">
        <v>893</v>
      </c>
      <c r="F1244" s="1" t="s">
        <v>1043</v>
      </c>
      <c r="G1244">
        <f t="shared" si="19"/>
        <v>2018</v>
      </c>
    </row>
    <row r="1245" spans="1:7" ht="70" hidden="1" x14ac:dyDescent="0.35">
      <c r="A1245" s="1">
        <v>33097</v>
      </c>
      <c r="B1245" s="1" t="s">
        <v>0</v>
      </c>
      <c r="C1245" s="1" t="s">
        <v>1</v>
      </c>
      <c r="D1245" s="2">
        <v>43542</v>
      </c>
      <c r="E1245" s="1" t="s">
        <v>893</v>
      </c>
      <c r="F1245" s="1" t="s">
        <v>1044</v>
      </c>
      <c r="G1245">
        <f t="shared" si="19"/>
        <v>2019</v>
      </c>
    </row>
    <row r="1246" spans="1:7" ht="70" hidden="1" x14ac:dyDescent="0.35">
      <c r="A1246" s="1">
        <v>33108</v>
      </c>
      <c r="B1246" s="1" t="s">
        <v>0</v>
      </c>
      <c r="C1246" s="1" t="s">
        <v>1</v>
      </c>
      <c r="D1246" s="2">
        <v>43484</v>
      </c>
      <c r="E1246" s="1" t="s">
        <v>893</v>
      </c>
      <c r="F1246" s="1" t="s">
        <v>333</v>
      </c>
      <c r="G1246">
        <f t="shared" si="19"/>
        <v>2019</v>
      </c>
    </row>
    <row r="1247" spans="1:7" ht="70" hidden="1" x14ac:dyDescent="0.35">
      <c r="A1247" s="1">
        <v>33149</v>
      </c>
      <c r="B1247" s="1" t="s">
        <v>0</v>
      </c>
      <c r="C1247" s="1" t="s">
        <v>1</v>
      </c>
      <c r="D1247" s="2">
        <v>43425</v>
      </c>
      <c r="E1247" s="1" t="s">
        <v>893</v>
      </c>
      <c r="F1247" s="1" t="s">
        <v>242</v>
      </c>
      <c r="G1247">
        <f t="shared" si="19"/>
        <v>2018</v>
      </c>
    </row>
    <row r="1248" spans="1:7" ht="70" hidden="1" x14ac:dyDescent="0.35">
      <c r="A1248" s="1">
        <v>33331</v>
      </c>
      <c r="B1248" s="1" t="s">
        <v>0</v>
      </c>
      <c r="C1248" s="1" t="s">
        <v>1</v>
      </c>
      <c r="D1248" s="2">
        <v>43500</v>
      </c>
      <c r="E1248" s="1" t="s">
        <v>893</v>
      </c>
      <c r="F1248" s="1" t="s">
        <v>859</v>
      </c>
      <c r="G1248">
        <f t="shared" si="19"/>
        <v>2019</v>
      </c>
    </row>
    <row r="1249" spans="1:7" ht="70" hidden="1" x14ac:dyDescent="0.35">
      <c r="A1249" s="1">
        <v>33568</v>
      </c>
      <c r="B1249" s="1" t="s">
        <v>0</v>
      </c>
      <c r="C1249" s="1" t="s">
        <v>1</v>
      </c>
      <c r="D1249" s="2">
        <v>43550</v>
      </c>
      <c r="E1249" s="1" t="s">
        <v>893</v>
      </c>
      <c r="F1249" s="1" t="s">
        <v>685</v>
      </c>
      <c r="G1249">
        <f t="shared" ref="G1249:G1312" si="20">YEAR(D1249)</f>
        <v>2019</v>
      </c>
    </row>
    <row r="1250" spans="1:7" ht="70" hidden="1" x14ac:dyDescent="0.35">
      <c r="A1250" s="1">
        <v>33770</v>
      </c>
      <c r="B1250" s="1" t="s">
        <v>0</v>
      </c>
      <c r="C1250" s="1" t="s">
        <v>1</v>
      </c>
      <c r="D1250" s="2">
        <v>43644</v>
      </c>
      <c r="E1250" s="1" t="s">
        <v>893</v>
      </c>
      <c r="F1250" s="1" t="s">
        <v>933</v>
      </c>
      <c r="G1250">
        <f t="shared" si="20"/>
        <v>2019</v>
      </c>
    </row>
    <row r="1251" spans="1:7" ht="70" hidden="1" x14ac:dyDescent="0.35">
      <c r="A1251" s="1">
        <v>33783</v>
      </c>
      <c r="B1251" s="1" t="s">
        <v>0</v>
      </c>
      <c r="C1251" s="1" t="s">
        <v>1</v>
      </c>
      <c r="D1251" s="2">
        <v>43672</v>
      </c>
      <c r="E1251" s="1" t="s">
        <v>893</v>
      </c>
      <c r="F1251" s="1" t="s">
        <v>337</v>
      </c>
      <c r="G1251">
        <f t="shared" si="20"/>
        <v>2019</v>
      </c>
    </row>
    <row r="1252" spans="1:7" ht="70" hidden="1" x14ac:dyDescent="0.35">
      <c r="A1252" s="1">
        <v>33833</v>
      </c>
      <c r="B1252" s="1" t="s">
        <v>0</v>
      </c>
      <c r="C1252" s="1" t="s">
        <v>1</v>
      </c>
      <c r="D1252" s="2">
        <v>43668</v>
      </c>
      <c r="E1252" s="1" t="s">
        <v>893</v>
      </c>
      <c r="F1252" s="1" t="s">
        <v>1045</v>
      </c>
      <c r="G1252">
        <f t="shared" si="20"/>
        <v>2019</v>
      </c>
    </row>
    <row r="1253" spans="1:7" ht="70" hidden="1" x14ac:dyDescent="0.35">
      <c r="A1253" s="1">
        <v>33834</v>
      </c>
      <c r="B1253" s="1" t="s">
        <v>0</v>
      </c>
      <c r="C1253" s="1" t="s">
        <v>1</v>
      </c>
      <c r="D1253" s="2">
        <v>43664</v>
      </c>
      <c r="E1253" s="1" t="s">
        <v>893</v>
      </c>
      <c r="F1253" s="1" t="s">
        <v>1046</v>
      </c>
      <c r="G1253">
        <f t="shared" si="20"/>
        <v>2019</v>
      </c>
    </row>
    <row r="1254" spans="1:7" ht="70" hidden="1" x14ac:dyDescent="0.35">
      <c r="A1254" s="1">
        <v>34048</v>
      </c>
      <c r="B1254" s="1" t="s">
        <v>0</v>
      </c>
      <c r="C1254" s="1" t="s">
        <v>1</v>
      </c>
      <c r="D1254" s="2">
        <v>43727</v>
      </c>
      <c r="E1254" s="1" t="s">
        <v>893</v>
      </c>
      <c r="F1254" s="1" t="s">
        <v>1047</v>
      </c>
      <c r="G1254">
        <f t="shared" si="20"/>
        <v>2019</v>
      </c>
    </row>
    <row r="1255" spans="1:7" ht="70" hidden="1" x14ac:dyDescent="0.35">
      <c r="A1255" s="1">
        <v>34051</v>
      </c>
      <c r="B1255" s="1" t="s">
        <v>0</v>
      </c>
      <c r="C1255" s="1" t="s">
        <v>1</v>
      </c>
      <c r="D1255" s="2">
        <v>43738</v>
      </c>
      <c r="E1255" s="1" t="s">
        <v>893</v>
      </c>
      <c r="F1255" s="1" t="s">
        <v>1048</v>
      </c>
      <c r="G1255">
        <f t="shared" si="20"/>
        <v>2019</v>
      </c>
    </row>
    <row r="1256" spans="1:7" ht="70" hidden="1" x14ac:dyDescent="0.35">
      <c r="A1256" s="1">
        <v>34128</v>
      </c>
      <c r="B1256" s="1" t="s">
        <v>0</v>
      </c>
      <c r="C1256" s="1" t="s">
        <v>1</v>
      </c>
      <c r="D1256" s="2">
        <v>43815</v>
      </c>
      <c r="E1256" s="1" t="s">
        <v>893</v>
      </c>
      <c r="F1256" s="1" t="s">
        <v>1049</v>
      </c>
      <c r="G1256">
        <f t="shared" si="20"/>
        <v>2019</v>
      </c>
    </row>
    <row r="1257" spans="1:7" ht="70" hidden="1" x14ac:dyDescent="0.35">
      <c r="A1257" s="1">
        <v>34201</v>
      </c>
      <c r="B1257" s="1" t="s">
        <v>0</v>
      </c>
      <c r="C1257" s="1" t="s">
        <v>1</v>
      </c>
      <c r="D1257" s="2">
        <v>43775</v>
      </c>
      <c r="E1257" s="1" t="s">
        <v>893</v>
      </c>
      <c r="F1257" s="1" t="s">
        <v>1050</v>
      </c>
      <c r="G1257">
        <f t="shared" si="20"/>
        <v>2019</v>
      </c>
    </row>
    <row r="1258" spans="1:7" ht="70" hidden="1" x14ac:dyDescent="0.35">
      <c r="A1258" s="1">
        <v>34389</v>
      </c>
      <c r="B1258" s="1" t="s">
        <v>0</v>
      </c>
      <c r="C1258" s="1" t="s">
        <v>1</v>
      </c>
      <c r="D1258" s="2">
        <v>43830</v>
      </c>
      <c r="E1258" s="1" t="s">
        <v>893</v>
      </c>
      <c r="F1258" s="1" t="s">
        <v>1051</v>
      </c>
      <c r="G1258">
        <f t="shared" si="20"/>
        <v>2019</v>
      </c>
    </row>
    <row r="1259" spans="1:7" ht="70" hidden="1" x14ac:dyDescent="0.35">
      <c r="A1259" s="1">
        <v>34700</v>
      </c>
      <c r="B1259" s="1" t="s">
        <v>0</v>
      </c>
      <c r="C1259" s="1" t="s">
        <v>1</v>
      </c>
      <c r="D1259" s="2">
        <v>43931</v>
      </c>
      <c r="E1259" s="1" t="s">
        <v>893</v>
      </c>
      <c r="F1259" s="1" t="s">
        <v>247</v>
      </c>
      <c r="G1259">
        <f t="shared" si="20"/>
        <v>2020</v>
      </c>
    </row>
    <row r="1260" spans="1:7" ht="70" hidden="1" x14ac:dyDescent="0.35">
      <c r="A1260" s="1">
        <v>34704</v>
      </c>
      <c r="B1260" s="1" t="s">
        <v>0</v>
      </c>
      <c r="C1260" s="1" t="s">
        <v>1</v>
      </c>
      <c r="D1260" s="2">
        <v>43917</v>
      </c>
      <c r="E1260" s="1" t="s">
        <v>893</v>
      </c>
      <c r="F1260" s="1" t="s">
        <v>1052</v>
      </c>
      <c r="G1260">
        <f t="shared" si="20"/>
        <v>2020</v>
      </c>
    </row>
    <row r="1261" spans="1:7" ht="70" hidden="1" x14ac:dyDescent="0.35">
      <c r="A1261" s="1">
        <v>34745</v>
      </c>
      <c r="B1261" s="1" t="s">
        <v>0</v>
      </c>
      <c r="C1261" s="1" t="s">
        <v>1</v>
      </c>
      <c r="D1261" s="2">
        <v>43950</v>
      </c>
      <c r="E1261" s="1" t="s">
        <v>893</v>
      </c>
      <c r="F1261" s="1" t="s">
        <v>1053</v>
      </c>
      <c r="G1261">
        <f t="shared" si="20"/>
        <v>2020</v>
      </c>
    </row>
    <row r="1262" spans="1:7" hidden="1" x14ac:dyDescent="0.35">
      <c r="A1262" s="1">
        <v>4030</v>
      </c>
      <c r="B1262" s="1" t="s">
        <v>0</v>
      </c>
      <c r="C1262" s="1" t="s">
        <v>598</v>
      </c>
      <c r="D1262" s="2">
        <v>29546</v>
      </c>
      <c r="E1262" s="1" t="s">
        <v>1101</v>
      </c>
      <c r="F1262" s="1" t="s">
        <v>1054</v>
      </c>
      <c r="G1262">
        <f t="shared" si="20"/>
        <v>1980</v>
      </c>
    </row>
    <row r="1263" spans="1:7" hidden="1" x14ac:dyDescent="0.35">
      <c r="A1263" s="1">
        <v>14410</v>
      </c>
      <c r="B1263" s="1" t="s">
        <v>0</v>
      </c>
      <c r="C1263" s="1" t="s">
        <v>1</v>
      </c>
      <c r="D1263" s="2">
        <v>36424</v>
      </c>
      <c r="E1263" s="1" t="s">
        <v>1101</v>
      </c>
      <c r="F1263" s="1" t="s">
        <v>1055</v>
      </c>
      <c r="G1263">
        <f t="shared" si="20"/>
        <v>1999</v>
      </c>
    </row>
    <row r="1264" spans="1:7" hidden="1" x14ac:dyDescent="0.35">
      <c r="A1264" s="1">
        <v>15587</v>
      </c>
      <c r="B1264" s="1" t="s">
        <v>0</v>
      </c>
      <c r="C1264" s="1" t="s">
        <v>1</v>
      </c>
      <c r="D1264" s="2">
        <v>37124</v>
      </c>
      <c r="E1264" s="1" t="s">
        <v>1101</v>
      </c>
      <c r="F1264" s="1" t="s">
        <v>158</v>
      </c>
      <c r="G1264">
        <f t="shared" si="20"/>
        <v>2001</v>
      </c>
    </row>
    <row r="1265" spans="1:7" hidden="1" x14ac:dyDescent="0.35">
      <c r="A1265" s="1">
        <v>16142</v>
      </c>
      <c r="B1265" s="1" t="s">
        <v>0</v>
      </c>
      <c r="C1265" s="1" t="s">
        <v>1</v>
      </c>
      <c r="D1265" s="2">
        <v>37523</v>
      </c>
      <c r="E1265" s="1" t="s">
        <v>1101</v>
      </c>
      <c r="F1265" s="1" t="s">
        <v>273</v>
      </c>
      <c r="G1265">
        <f t="shared" si="20"/>
        <v>2002</v>
      </c>
    </row>
    <row r="1266" spans="1:7" hidden="1" x14ac:dyDescent="0.35">
      <c r="A1266" s="1">
        <v>16430</v>
      </c>
      <c r="B1266" s="1" t="s">
        <v>0</v>
      </c>
      <c r="C1266" s="1" t="s">
        <v>1</v>
      </c>
      <c r="D1266" s="2">
        <v>37691</v>
      </c>
      <c r="E1266" s="1" t="s">
        <v>1101</v>
      </c>
      <c r="F1266" s="1" t="s">
        <v>943</v>
      </c>
      <c r="G1266">
        <f t="shared" si="20"/>
        <v>2003</v>
      </c>
    </row>
    <row r="1267" spans="1:7" hidden="1" x14ac:dyDescent="0.35">
      <c r="A1267" s="1">
        <v>16517</v>
      </c>
      <c r="B1267" s="1" t="s">
        <v>0</v>
      </c>
      <c r="C1267" s="1" t="s">
        <v>1</v>
      </c>
      <c r="D1267" s="2">
        <v>37719</v>
      </c>
      <c r="E1267" s="1" t="s">
        <v>1101</v>
      </c>
      <c r="F1267" s="1" t="s">
        <v>1056</v>
      </c>
      <c r="G1267">
        <f t="shared" si="20"/>
        <v>2003</v>
      </c>
    </row>
    <row r="1268" spans="1:7" hidden="1" x14ac:dyDescent="0.35">
      <c r="A1268" s="1">
        <v>18755</v>
      </c>
      <c r="B1268" s="1" t="s">
        <v>0</v>
      </c>
      <c r="C1268" s="1" t="s">
        <v>1</v>
      </c>
      <c r="D1268" s="2">
        <v>38608</v>
      </c>
      <c r="E1268" s="1" t="s">
        <v>1101</v>
      </c>
      <c r="F1268" s="1" t="s">
        <v>500</v>
      </c>
      <c r="G1268">
        <f t="shared" si="20"/>
        <v>2005</v>
      </c>
    </row>
    <row r="1269" spans="1:7" hidden="1" x14ac:dyDescent="0.35">
      <c r="A1269" s="1">
        <v>18803</v>
      </c>
      <c r="B1269" s="1" t="s">
        <v>0</v>
      </c>
      <c r="C1269" s="1" t="s">
        <v>1</v>
      </c>
      <c r="D1269" s="2">
        <v>38622</v>
      </c>
      <c r="E1269" s="1" t="s">
        <v>1101</v>
      </c>
      <c r="F1269" s="1" t="s">
        <v>911</v>
      </c>
      <c r="G1269">
        <f t="shared" si="20"/>
        <v>2005</v>
      </c>
    </row>
    <row r="1270" spans="1:7" hidden="1" x14ac:dyDescent="0.35">
      <c r="A1270" s="1">
        <v>18868</v>
      </c>
      <c r="B1270" s="1" t="s">
        <v>0</v>
      </c>
      <c r="C1270" s="1" t="s">
        <v>1</v>
      </c>
      <c r="D1270" s="2">
        <v>38639</v>
      </c>
      <c r="E1270" s="1" t="s">
        <v>1101</v>
      </c>
      <c r="F1270" s="1" t="s">
        <v>272</v>
      </c>
      <c r="G1270">
        <f t="shared" si="20"/>
        <v>2005</v>
      </c>
    </row>
    <row r="1271" spans="1:7" hidden="1" x14ac:dyDescent="0.35">
      <c r="A1271" s="1">
        <v>18967</v>
      </c>
      <c r="B1271" s="1" t="s">
        <v>0</v>
      </c>
      <c r="C1271" s="1" t="s">
        <v>1</v>
      </c>
      <c r="D1271" s="2">
        <v>38678</v>
      </c>
      <c r="E1271" s="1" t="s">
        <v>1101</v>
      </c>
      <c r="F1271" s="1" t="s">
        <v>933</v>
      </c>
      <c r="G1271">
        <f t="shared" si="20"/>
        <v>2005</v>
      </c>
    </row>
    <row r="1272" spans="1:7" ht="24" hidden="1" x14ac:dyDescent="0.35">
      <c r="A1272" s="1">
        <v>19048</v>
      </c>
      <c r="B1272" s="1" t="s">
        <v>0</v>
      </c>
      <c r="C1272" s="1" t="s">
        <v>1</v>
      </c>
      <c r="D1272" s="2">
        <v>38702</v>
      </c>
      <c r="E1272" s="1" t="s">
        <v>1101</v>
      </c>
      <c r="F1272" s="1" t="s">
        <v>1057</v>
      </c>
      <c r="G1272">
        <f t="shared" si="20"/>
        <v>2005</v>
      </c>
    </row>
    <row r="1273" spans="1:7" hidden="1" x14ac:dyDescent="0.35">
      <c r="A1273" s="1">
        <v>19446</v>
      </c>
      <c r="B1273" s="1" t="s">
        <v>0</v>
      </c>
      <c r="C1273" s="1" t="s">
        <v>1</v>
      </c>
      <c r="D1273" s="2">
        <v>38849</v>
      </c>
      <c r="E1273" s="1" t="s">
        <v>1101</v>
      </c>
      <c r="F1273" s="1" t="s">
        <v>530</v>
      </c>
      <c r="G1273">
        <f t="shared" si="20"/>
        <v>2006</v>
      </c>
    </row>
    <row r="1274" spans="1:7" hidden="1" x14ac:dyDescent="0.35">
      <c r="A1274" s="1">
        <v>19739</v>
      </c>
      <c r="B1274" s="1" t="s">
        <v>0</v>
      </c>
      <c r="C1274" s="1" t="s">
        <v>1</v>
      </c>
      <c r="D1274" s="2">
        <v>38960</v>
      </c>
      <c r="E1274" s="1" t="s">
        <v>1101</v>
      </c>
      <c r="F1274" s="1" t="s">
        <v>289</v>
      </c>
      <c r="G1274">
        <f t="shared" si="20"/>
        <v>2006</v>
      </c>
    </row>
    <row r="1275" spans="1:7" hidden="1" x14ac:dyDescent="0.35">
      <c r="A1275" s="1">
        <v>19790</v>
      </c>
      <c r="B1275" s="1" t="s">
        <v>0</v>
      </c>
      <c r="C1275" s="1" t="s">
        <v>1</v>
      </c>
      <c r="D1275" s="2">
        <v>38974</v>
      </c>
      <c r="E1275" s="1" t="s">
        <v>1101</v>
      </c>
      <c r="F1275" s="1" t="s">
        <v>130</v>
      </c>
      <c r="G1275">
        <f t="shared" si="20"/>
        <v>2006</v>
      </c>
    </row>
    <row r="1276" spans="1:7" hidden="1" x14ac:dyDescent="0.35">
      <c r="A1276" s="1">
        <v>19835</v>
      </c>
      <c r="B1276" s="1" t="s">
        <v>0</v>
      </c>
      <c r="C1276" s="1" t="s">
        <v>1</v>
      </c>
      <c r="D1276" s="2">
        <v>38987</v>
      </c>
      <c r="E1276" s="1" t="s">
        <v>1101</v>
      </c>
      <c r="F1276" s="1" t="s">
        <v>403</v>
      </c>
      <c r="G1276">
        <f t="shared" si="20"/>
        <v>2006</v>
      </c>
    </row>
    <row r="1277" spans="1:7" hidden="1" x14ac:dyDescent="0.35">
      <c r="A1277" s="1">
        <v>19836</v>
      </c>
      <c r="B1277" s="1" t="s">
        <v>11</v>
      </c>
      <c r="C1277" s="1" t="s">
        <v>1</v>
      </c>
      <c r="D1277" s="2">
        <v>38986</v>
      </c>
      <c r="E1277" s="1" t="s">
        <v>1101</v>
      </c>
      <c r="F1277" s="1" t="s">
        <v>546</v>
      </c>
      <c r="G1277">
        <f t="shared" si="20"/>
        <v>2006</v>
      </c>
    </row>
    <row r="1278" spans="1:7" ht="24" hidden="1" x14ac:dyDescent="0.35">
      <c r="A1278" s="1">
        <v>19968</v>
      </c>
      <c r="B1278" s="1" t="s">
        <v>0</v>
      </c>
      <c r="C1278" s="1" t="s">
        <v>1</v>
      </c>
      <c r="D1278" s="2">
        <v>39024</v>
      </c>
      <c r="E1278" s="1" t="s">
        <v>1101</v>
      </c>
      <c r="F1278" s="1" t="s">
        <v>1058</v>
      </c>
      <c r="G1278">
        <f t="shared" si="20"/>
        <v>2006</v>
      </c>
    </row>
    <row r="1279" spans="1:7" hidden="1" x14ac:dyDescent="0.35">
      <c r="A1279" s="1">
        <v>20013</v>
      </c>
      <c r="B1279" s="1" t="s">
        <v>0</v>
      </c>
      <c r="C1279" s="1" t="s">
        <v>1</v>
      </c>
      <c r="D1279" s="2">
        <v>39045</v>
      </c>
      <c r="E1279" s="1" t="s">
        <v>1101</v>
      </c>
      <c r="F1279" s="1" t="s">
        <v>1059</v>
      </c>
      <c r="G1279">
        <f t="shared" si="20"/>
        <v>2006</v>
      </c>
    </row>
    <row r="1280" spans="1:7" hidden="1" x14ac:dyDescent="0.35">
      <c r="A1280" s="1">
        <v>20052</v>
      </c>
      <c r="B1280" s="1" t="s">
        <v>0</v>
      </c>
      <c r="C1280" s="1" t="s">
        <v>1</v>
      </c>
      <c r="D1280" s="2">
        <v>39067</v>
      </c>
      <c r="E1280" s="1" t="s">
        <v>1101</v>
      </c>
      <c r="F1280" s="1" t="s">
        <v>770</v>
      </c>
      <c r="G1280">
        <f t="shared" si="20"/>
        <v>2006</v>
      </c>
    </row>
    <row r="1281" spans="1:7" hidden="1" x14ac:dyDescent="0.35">
      <c r="A1281" s="1">
        <v>20152</v>
      </c>
      <c r="B1281" s="1" t="s">
        <v>0</v>
      </c>
      <c r="C1281" s="1" t="s">
        <v>1</v>
      </c>
      <c r="D1281" s="2">
        <v>39087</v>
      </c>
      <c r="E1281" s="1" t="s">
        <v>1101</v>
      </c>
      <c r="F1281" s="1" t="s">
        <v>1060</v>
      </c>
      <c r="G1281">
        <f t="shared" si="20"/>
        <v>2007</v>
      </c>
    </row>
    <row r="1282" spans="1:7" hidden="1" x14ac:dyDescent="0.35">
      <c r="A1282" s="1">
        <v>20938</v>
      </c>
      <c r="B1282" s="1" t="s">
        <v>0</v>
      </c>
      <c r="C1282" s="1" t="s">
        <v>1</v>
      </c>
      <c r="D1282" s="2">
        <v>39372</v>
      </c>
      <c r="E1282" s="1" t="s">
        <v>1101</v>
      </c>
      <c r="F1282" s="1" t="s">
        <v>1061</v>
      </c>
      <c r="G1282">
        <f t="shared" si="20"/>
        <v>2007</v>
      </c>
    </row>
    <row r="1283" spans="1:7" hidden="1" x14ac:dyDescent="0.35">
      <c r="A1283" s="1">
        <v>20989</v>
      </c>
      <c r="B1283" s="1" t="s">
        <v>0</v>
      </c>
      <c r="C1283" s="1" t="s">
        <v>1</v>
      </c>
      <c r="D1283" s="2">
        <v>39378</v>
      </c>
      <c r="E1283" s="1" t="s">
        <v>1101</v>
      </c>
      <c r="F1283" s="1" t="s">
        <v>104</v>
      </c>
      <c r="G1283">
        <f t="shared" si="20"/>
        <v>2007</v>
      </c>
    </row>
    <row r="1284" spans="1:7" hidden="1" x14ac:dyDescent="0.35">
      <c r="A1284" s="1">
        <v>20990</v>
      </c>
      <c r="B1284" s="1" t="s">
        <v>0</v>
      </c>
      <c r="C1284" s="1" t="s">
        <v>1</v>
      </c>
      <c r="D1284" s="2">
        <v>39377</v>
      </c>
      <c r="E1284" s="1" t="s">
        <v>1101</v>
      </c>
      <c r="F1284" s="1" t="s">
        <v>1062</v>
      </c>
      <c r="G1284">
        <f t="shared" si="20"/>
        <v>2007</v>
      </c>
    </row>
    <row r="1285" spans="1:7" hidden="1" x14ac:dyDescent="0.35">
      <c r="A1285" s="1">
        <v>21066</v>
      </c>
      <c r="B1285" s="1" t="s">
        <v>0</v>
      </c>
      <c r="C1285" s="1" t="s">
        <v>1</v>
      </c>
      <c r="D1285" s="2">
        <v>39399</v>
      </c>
      <c r="E1285" s="1" t="s">
        <v>1101</v>
      </c>
      <c r="F1285" s="1" t="s">
        <v>1063</v>
      </c>
      <c r="G1285">
        <f t="shared" si="20"/>
        <v>2007</v>
      </c>
    </row>
    <row r="1286" spans="1:7" hidden="1" x14ac:dyDescent="0.35">
      <c r="A1286" s="1">
        <v>21177</v>
      </c>
      <c r="B1286" s="1" t="s">
        <v>0</v>
      </c>
      <c r="C1286" s="1" t="s">
        <v>1</v>
      </c>
      <c r="D1286" s="2">
        <v>39426</v>
      </c>
      <c r="E1286" s="1" t="s">
        <v>1101</v>
      </c>
      <c r="F1286" s="1" t="s">
        <v>1064</v>
      </c>
      <c r="G1286">
        <f t="shared" si="20"/>
        <v>2007</v>
      </c>
    </row>
    <row r="1287" spans="1:7" hidden="1" x14ac:dyDescent="0.35">
      <c r="A1287" s="1">
        <v>21374</v>
      </c>
      <c r="B1287" s="1" t="s">
        <v>11</v>
      </c>
      <c r="C1287" s="1" t="s">
        <v>1</v>
      </c>
      <c r="D1287" s="2">
        <v>39589</v>
      </c>
      <c r="E1287" s="1" t="s">
        <v>1101</v>
      </c>
      <c r="F1287" s="1" t="s">
        <v>126</v>
      </c>
      <c r="G1287">
        <f t="shared" si="20"/>
        <v>2008</v>
      </c>
    </row>
    <row r="1288" spans="1:7" hidden="1" x14ac:dyDescent="0.35">
      <c r="A1288" s="1">
        <v>21375</v>
      </c>
      <c r="B1288" s="1" t="s">
        <v>11</v>
      </c>
      <c r="C1288" s="1" t="s">
        <v>1</v>
      </c>
      <c r="D1288" s="2">
        <v>39591</v>
      </c>
      <c r="E1288" s="1" t="s">
        <v>1101</v>
      </c>
      <c r="F1288" s="1" t="s">
        <v>1065</v>
      </c>
      <c r="G1288">
        <f t="shared" si="20"/>
        <v>2008</v>
      </c>
    </row>
    <row r="1289" spans="1:7" hidden="1" x14ac:dyDescent="0.35">
      <c r="A1289" s="1">
        <v>21376</v>
      </c>
      <c r="B1289" s="1" t="s">
        <v>0</v>
      </c>
      <c r="C1289" s="1" t="s">
        <v>1</v>
      </c>
      <c r="D1289" s="2">
        <v>39661</v>
      </c>
      <c r="E1289" s="1" t="s">
        <v>1101</v>
      </c>
      <c r="F1289" s="1" t="s">
        <v>120</v>
      </c>
      <c r="G1289">
        <f t="shared" si="20"/>
        <v>2008</v>
      </c>
    </row>
    <row r="1290" spans="1:7" hidden="1" x14ac:dyDescent="0.35">
      <c r="A1290" s="1">
        <v>21986</v>
      </c>
      <c r="B1290" s="1" t="s">
        <v>11</v>
      </c>
      <c r="C1290" s="1" t="s">
        <v>1</v>
      </c>
      <c r="D1290" s="2">
        <v>39842</v>
      </c>
      <c r="E1290" s="1" t="s">
        <v>1101</v>
      </c>
      <c r="F1290" s="1" t="s">
        <v>995</v>
      </c>
      <c r="G1290">
        <f t="shared" si="20"/>
        <v>2009</v>
      </c>
    </row>
    <row r="1291" spans="1:7" hidden="1" x14ac:dyDescent="0.35">
      <c r="A1291" s="1">
        <v>21987</v>
      </c>
      <c r="B1291" s="1" t="s">
        <v>0</v>
      </c>
      <c r="C1291" s="1" t="s">
        <v>1</v>
      </c>
      <c r="D1291" s="2">
        <v>39787</v>
      </c>
      <c r="E1291" s="1" t="s">
        <v>1101</v>
      </c>
      <c r="F1291" s="1" t="s">
        <v>1066</v>
      </c>
      <c r="G1291">
        <f t="shared" si="20"/>
        <v>2008</v>
      </c>
    </row>
    <row r="1292" spans="1:7" hidden="1" x14ac:dyDescent="0.35">
      <c r="A1292" s="1">
        <v>21988</v>
      </c>
      <c r="B1292" s="1" t="s">
        <v>0</v>
      </c>
      <c r="C1292" s="1" t="s">
        <v>1</v>
      </c>
      <c r="D1292" s="2">
        <v>40127</v>
      </c>
      <c r="E1292" s="1" t="s">
        <v>1101</v>
      </c>
      <c r="F1292" s="1" t="s">
        <v>769</v>
      </c>
      <c r="G1292">
        <f t="shared" si="20"/>
        <v>2009</v>
      </c>
    </row>
    <row r="1293" spans="1:7" hidden="1" x14ac:dyDescent="0.35">
      <c r="A1293" s="1">
        <v>21989</v>
      </c>
      <c r="B1293" s="1" t="s">
        <v>0</v>
      </c>
      <c r="C1293" s="1" t="s">
        <v>1</v>
      </c>
      <c r="D1293" s="2">
        <v>39778</v>
      </c>
      <c r="E1293" s="1" t="s">
        <v>1101</v>
      </c>
      <c r="F1293" s="1" t="s">
        <v>114</v>
      </c>
      <c r="G1293">
        <f t="shared" si="20"/>
        <v>2008</v>
      </c>
    </row>
    <row r="1294" spans="1:7" hidden="1" x14ac:dyDescent="0.35">
      <c r="A1294" s="1">
        <v>21990</v>
      </c>
      <c r="B1294" s="1" t="s">
        <v>0</v>
      </c>
      <c r="C1294" s="1" t="s">
        <v>1</v>
      </c>
      <c r="D1294" s="2">
        <v>39717</v>
      </c>
      <c r="E1294" s="1" t="s">
        <v>1101</v>
      </c>
      <c r="F1294" s="1" t="s">
        <v>1067</v>
      </c>
      <c r="G1294">
        <f t="shared" si="20"/>
        <v>2008</v>
      </c>
    </row>
    <row r="1295" spans="1:7" hidden="1" x14ac:dyDescent="0.35">
      <c r="A1295" s="1">
        <v>22333</v>
      </c>
      <c r="B1295" s="1" t="s">
        <v>0</v>
      </c>
      <c r="C1295" s="1" t="s">
        <v>1</v>
      </c>
      <c r="D1295" s="2">
        <v>39903</v>
      </c>
      <c r="E1295" s="1" t="s">
        <v>1101</v>
      </c>
      <c r="F1295" s="1" t="s">
        <v>731</v>
      </c>
      <c r="G1295">
        <f t="shared" si="20"/>
        <v>2009</v>
      </c>
    </row>
    <row r="1296" spans="1:7" hidden="1" x14ac:dyDescent="0.35">
      <c r="A1296" s="1">
        <v>22335</v>
      </c>
      <c r="B1296" s="1" t="s">
        <v>0</v>
      </c>
      <c r="C1296" s="1" t="s">
        <v>1</v>
      </c>
      <c r="D1296" s="2">
        <v>40519</v>
      </c>
      <c r="E1296" s="1" t="s">
        <v>1101</v>
      </c>
      <c r="F1296" s="1" t="s">
        <v>633</v>
      </c>
      <c r="G1296">
        <f t="shared" si="20"/>
        <v>2010</v>
      </c>
    </row>
    <row r="1297" spans="1:7" ht="24" hidden="1" x14ac:dyDescent="0.35">
      <c r="A1297" s="1">
        <v>22337</v>
      </c>
      <c r="B1297" s="1" t="s">
        <v>0</v>
      </c>
      <c r="C1297" s="1" t="s">
        <v>1</v>
      </c>
      <c r="D1297" s="2">
        <v>39898</v>
      </c>
      <c r="E1297" s="1" t="s">
        <v>1101</v>
      </c>
      <c r="F1297" s="1" t="s">
        <v>1068</v>
      </c>
      <c r="G1297">
        <f t="shared" si="20"/>
        <v>2009</v>
      </c>
    </row>
    <row r="1298" spans="1:7" ht="24" hidden="1" x14ac:dyDescent="0.35">
      <c r="A1298" s="1">
        <v>22338</v>
      </c>
      <c r="B1298" s="1" t="s">
        <v>0</v>
      </c>
      <c r="C1298" s="1" t="s">
        <v>1</v>
      </c>
      <c r="D1298" s="2">
        <v>39902</v>
      </c>
      <c r="E1298" s="1" t="s">
        <v>1101</v>
      </c>
      <c r="F1298" s="1" t="s">
        <v>1069</v>
      </c>
      <c r="G1298">
        <f t="shared" si="20"/>
        <v>2009</v>
      </c>
    </row>
    <row r="1299" spans="1:7" hidden="1" x14ac:dyDescent="0.35">
      <c r="A1299" s="1">
        <v>22863</v>
      </c>
      <c r="B1299" s="1" t="s">
        <v>0</v>
      </c>
      <c r="C1299" s="1" t="s">
        <v>1</v>
      </c>
      <c r="D1299" s="2">
        <v>40056</v>
      </c>
      <c r="E1299" s="1" t="s">
        <v>1101</v>
      </c>
      <c r="F1299" s="1" t="s">
        <v>1070</v>
      </c>
      <c r="G1299">
        <f t="shared" si="20"/>
        <v>2009</v>
      </c>
    </row>
    <row r="1300" spans="1:7" ht="24" hidden="1" x14ac:dyDescent="0.35">
      <c r="A1300" s="1">
        <v>22864</v>
      </c>
      <c r="B1300" s="1" t="s">
        <v>0</v>
      </c>
      <c r="C1300" s="1" t="s">
        <v>1</v>
      </c>
      <c r="D1300" s="2">
        <v>40051</v>
      </c>
      <c r="E1300" s="1" t="s">
        <v>1101</v>
      </c>
      <c r="F1300" s="1" t="s">
        <v>1071</v>
      </c>
      <c r="G1300">
        <f t="shared" si="20"/>
        <v>2009</v>
      </c>
    </row>
    <row r="1301" spans="1:7" hidden="1" x14ac:dyDescent="0.35">
      <c r="A1301" s="1">
        <v>23129</v>
      </c>
      <c r="B1301" s="1" t="s">
        <v>0</v>
      </c>
      <c r="C1301" s="1" t="s">
        <v>1</v>
      </c>
      <c r="D1301" s="2">
        <v>40093</v>
      </c>
      <c r="E1301" s="1" t="s">
        <v>1101</v>
      </c>
      <c r="F1301" s="1" t="s">
        <v>1072</v>
      </c>
      <c r="G1301">
        <f t="shared" si="20"/>
        <v>2009</v>
      </c>
    </row>
    <row r="1302" spans="1:7" ht="24" hidden="1" x14ac:dyDescent="0.35">
      <c r="A1302" s="1">
        <v>23448</v>
      </c>
      <c r="B1302" s="1" t="s">
        <v>0</v>
      </c>
      <c r="C1302" s="1" t="s">
        <v>1</v>
      </c>
      <c r="D1302" s="2">
        <v>40324</v>
      </c>
      <c r="E1302" s="1" t="s">
        <v>1101</v>
      </c>
      <c r="F1302" s="1" t="s">
        <v>1073</v>
      </c>
      <c r="G1302">
        <f t="shared" si="20"/>
        <v>2010</v>
      </c>
    </row>
    <row r="1303" spans="1:7" hidden="1" x14ac:dyDescent="0.35">
      <c r="A1303" s="1">
        <v>23627</v>
      </c>
      <c r="B1303" s="1" t="s">
        <v>0</v>
      </c>
      <c r="C1303" s="1" t="s">
        <v>1</v>
      </c>
      <c r="D1303" s="2">
        <v>40266</v>
      </c>
      <c r="E1303" s="1" t="s">
        <v>1101</v>
      </c>
      <c r="F1303" s="1" t="s">
        <v>1074</v>
      </c>
      <c r="G1303">
        <f t="shared" si="20"/>
        <v>2010</v>
      </c>
    </row>
    <row r="1304" spans="1:7" hidden="1" x14ac:dyDescent="0.35">
      <c r="A1304" s="1">
        <v>23628</v>
      </c>
      <c r="B1304" s="1" t="s">
        <v>0</v>
      </c>
      <c r="C1304" s="1" t="s">
        <v>1</v>
      </c>
      <c r="D1304" s="2">
        <v>40324</v>
      </c>
      <c r="E1304" s="1" t="s">
        <v>1101</v>
      </c>
      <c r="F1304" s="1" t="s">
        <v>995</v>
      </c>
      <c r="G1304">
        <f t="shared" si="20"/>
        <v>2010</v>
      </c>
    </row>
    <row r="1305" spans="1:7" hidden="1" x14ac:dyDescent="0.35">
      <c r="A1305" s="1">
        <v>24052</v>
      </c>
      <c r="B1305" s="1" t="s">
        <v>0</v>
      </c>
      <c r="C1305" s="1" t="s">
        <v>1</v>
      </c>
      <c r="D1305" s="2">
        <v>40486</v>
      </c>
      <c r="E1305" s="1" t="s">
        <v>1101</v>
      </c>
      <c r="F1305" s="1" t="s">
        <v>1075</v>
      </c>
      <c r="G1305">
        <f t="shared" si="20"/>
        <v>2010</v>
      </c>
    </row>
    <row r="1306" spans="1:7" hidden="1" x14ac:dyDescent="0.35">
      <c r="A1306" s="1">
        <v>24054</v>
      </c>
      <c r="B1306" s="1" t="s">
        <v>0</v>
      </c>
      <c r="C1306" s="1" t="s">
        <v>1</v>
      </c>
      <c r="D1306" s="2">
        <v>40486</v>
      </c>
      <c r="E1306" s="1" t="s">
        <v>1101</v>
      </c>
      <c r="F1306" s="1" t="s">
        <v>122</v>
      </c>
      <c r="G1306">
        <f t="shared" si="20"/>
        <v>2010</v>
      </c>
    </row>
    <row r="1307" spans="1:7" hidden="1" x14ac:dyDescent="0.35">
      <c r="A1307" s="1">
        <v>24200</v>
      </c>
      <c r="B1307" s="1" t="s">
        <v>0</v>
      </c>
      <c r="C1307" s="1" t="s">
        <v>1</v>
      </c>
      <c r="D1307" s="2">
        <v>40479</v>
      </c>
      <c r="E1307" s="1" t="s">
        <v>1101</v>
      </c>
      <c r="F1307" s="1" t="s">
        <v>364</v>
      </c>
      <c r="G1307">
        <f t="shared" si="20"/>
        <v>2010</v>
      </c>
    </row>
    <row r="1308" spans="1:7" hidden="1" x14ac:dyDescent="0.35">
      <c r="A1308" s="1">
        <v>24361</v>
      </c>
      <c r="B1308" s="1" t="s">
        <v>0</v>
      </c>
      <c r="C1308" s="1" t="s">
        <v>1</v>
      </c>
      <c r="D1308" s="2">
        <v>40527</v>
      </c>
      <c r="E1308" s="1" t="s">
        <v>1101</v>
      </c>
      <c r="F1308" s="1" t="s">
        <v>1076</v>
      </c>
      <c r="G1308">
        <f t="shared" si="20"/>
        <v>2010</v>
      </c>
    </row>
    <row r="1309" spans="1:7" hidden="1" x14ac:dyDescent="0.35">
      <c r="A1309" s="1">
        <v>24496</v>
      </c>
      <c r="B1309" s="1" t="s">
        <v>0</v>
      </c>
      <c r="C1309" s="1" t="s">
        <v>1</v>
      </c>
      <c r="D1309" s="2">
        <v>40595</v>
      </c>
      <c r="E1309" s="1" t="s">
        <v>1101</v>
      </c>
      <c r="F1309" s="1" t="s">
        <v>542</v>
      </c>
      <c r="G1309">
        <f t="shared" si="20"/>
        <v>2011</v>
      </c>
    </row>
    <row r="1310" spans="1:7" hidden="1" x14ac:dyDescent="0.35">
      <c r="A1310" s="1">
        <v>24501</v>
      </c>
      <c r="B1310" s="1" t="s">
        <v>0</v>
      </c>
      <c r="C1310" s="1" t="s">
        <v>1</v>
      </c>
      <c r="D1310" s="2">
        <v>40629</v>
      </c>
      <c r="E1310" s="1" t="s">
        <v>1101</v>
      </c>
      <c r="F1310" s="1" t="s">
        <v>1077</v>
      </c>
      <c r="G1310">
        <f t="shared" si="20"/>
        <v>2011</v>
      </c>
    </row>
    <row r="1311" spans="1:7" hidden="1" x14ac:dyDescent="0.35">
      <c r="A1311" s="1">
        <v>24502</v>
      </c>
      <c r="B1311" s="1" t="s">
        <v>0</v>
      </c>
      <c r="C1311" s="1" t="s">
        <v>1</v>
      </c>
      <c r="D1311" s="2">
        <v>40629</v>
      </c>
      <c r="E1311" s="1" t="s">
        <v>1101</v>
      </c>
      <c r="F1311" s="1" t="s">
        <v>322</v>
      </c>
      <c r="G1311">
        <f t="shared" si="20"/>
        <v>2011</v>
      </c>
    </row>
    <row r="1312" spans="1:7" hidden="1" x14ac:dyDescent="0.35">
      <c r="A1312" s="1">
        <v>24519</v>
      </c>
      <c r="B1312" s="1" t="s">
        <v>0</v>
      </c>
      <c r="C1312" s="1" t="s">
        <v>1</v>
      </c>
      <c r="D1312" s="2">
        <v>40624</v>
      </c>
      <c r="E1312" s="1" t="s">
        <v>1101</v>
      </c>
      <c r="F1312" s="1" t="s">
        <v>1078</v>
      </c>
      <c r="G1312">
        <f t="shared" si="20"/>
        <v>2011</v>
      </c>
    </row>
    <row r="1313" spans="1:7" hidden="1" x14ac:dyDescent="0.35">
      <c r="A1313" s="1">
        <v>24577</v>
      </c>
      <c r="B1313" s="1" t="s">
        <v>0</v>
      </c>
      <c r="C1313" s="1" t="s">
        <v>1</v>
      </c>
      <c r="D1313" s="2">
        <v>40610</v>
      </c>
      <c r="E1313" s="1" t="s">
        <v>1101</v>
      </c>
      <c r="F1313" s="1" t="s">
        <v>1079</v>
      </c>
      <c r="G1313">
        <f t="shared" ref="G1313:G1376" si="21">YEAR(D1313)</f>
        <v>2011</v>
      </c>
    </row>
    <row r="1314" spans="1:7" hidden="1" x14ac:dyDescent="0.35">
      <c r="A1314" s="1">
        <v>24718</v>
      </c>
      <c r="B1314" s="1" t="s">
        <v>0</v>
      </c>
      <c r="C1314" s="1" t="s">
        <v>1</v>
      </c>
      <c r="D1314" s="2">
        <v>40623</v>
      </c>
      <c r="E1314" s="1" t="s">
        <v>1101</v>
      </c>
      <c r="F1314" s="1" t="s">
        <v>1014</v>
      </c>
      <c r="G1314">
        <f t="shared" si="21"/>
        <v>2011</v>
      </c>
    </row>
    <row r="1315" spans="1:7" hidden="1" x14ac:dyDescent="0.35">
      <c r="A1315" s="1">
        <v>24719</v>
      </c>
      <c r="B1315" s="1" t="s">
        <v>0</v>
      </c>
      <c r="C1315" s="1" t="s">
        <v>1</v>
      </c>
      <c r="D1315" s="2">
        <v>40628</v>
      </c>
      <c r="E1315" s="1" t="s">
        <v>1101</v>
      </c>
      <c r="F1315" s="1" t="s">
        <v>1080</v>
      </c>
      <c r="G1315">
        <f t="shared" si="21"/>
        <v>2011</v>
      </c>
    </row>
    <row r="1316" spans="1:7" hidden="1" x14ac:dyDescent="0.35">
      <c r="A1316" s="1">
        <v>24765</v>
      </c>
      <c r="B1316" s="1" t="s">
        <v>0</v>
      </c>
      <c r="C1316" s="1" t="s">
        <v>1</v>
      </c>
      <c r="D1316" s="2">
        <v>40630</v>
      </c>
      <c r="E1316" s="1" t="s">
        <v>1101</v>
      </c>
      <c r="F1316" s="1" t="s">
        <v>309</v>
      </c>
      <c r="G1316">
        <f t="shared" si="21"/>
        <v>2011</v>
      </c>
    </row>
    <row r="1317" spans="1:7" hidden="1" x14ac:dyDescent="0.35">
      <c r="A1317" s="1">
        <v>24800</v>
      </c>
      <c r="B1317" s="1" t="s">
        <v>0</v>
      </c>
      <c r="C1317" s="1" t="s">
        <v>1</v>
      </c>
      <c r="D1317" s="2">
        <v>40721</v>
      </c>
      <c r="E1317" s="1" t="s">
        <v>1101</v>
      </c>
      <c r="F1317" s="1" t="s">
        <v>105</v>
      </c>
      <c r="G1317">
        <f t="shared" si="21"/>
        <v>2011</v>
      </c>
    </row>
    <row r="1318" spans="1:7" hidden="1" x14ac:dyDescent="0.35">
      <c r="A1318" s="1">
        <v>24948</v>
      </c>
      <c r="B1318" s="1" t="s">
        <v>0</v>
      </c>
      <c r="C1318" s="1" t="s">
        <v>1</v>
      </c>
      <c r="D1318" s="2">
        <v>40828</v>
      </c>
      <c r="E1318" s="1" t="s">
        <v>1101</v>
      </c>
      <c r="F1318" s="1" t="s">
        <v>1081</v>
      </c>
      <c r="G1318">
        <f t="shared" si="21"/>
        <v>2011</v>
      </c>
    </row>
    <row r="1319" spans="1:7" hidden="1" x14ac:dyDescent="0.35">
      <c r="A1319" s="1">
        <v>24955</v>
      </c>
      <c r="B1319" s="1" t="s">
        <v>0</v>
      </c>
      <c r="C1319" s="1" t="s">
        <v>1</v>
      </c>
      <c r="D1319" s="2">
        <v>40828</v>
      </c>
      <c r="E1319" s="1" t="s">
        <v>1101</v>
      </c>
      <c r="F1319" s="1" t="s">
        <v>113</v>
      </c>
      <c r="G1319">
        <f t="shared" si="21"/>
        <v>2011</v>
      </c>
    </row>
    <row r="1320" spans="1:7" hidden="1" x14ac:dyDescent="0.35">
      <c r="A1320" s="1">
        <v>25145</v>
      </c>
      <c r="B1320" s="1" t="s">
        <v>0</v>
      </c>
      <c r="C1320" s="1" t="s">
        <v>1</v>
      </c>
      <c r="D1320" s="2">
        <v>40759</v>
      </c>
      <c r="E1320" s="1" t="s">
        <v>1101</v>
      </c>
      <c r="F1320" s="1" t="s">
        <v>1082</v>
      </c>
      <c r="G1320">
        <f t="shared" si="21"/>
        <v>2011</v>
      </c>
    </row>
    <row r="1321" spans="1:7" hidden="1" x14ac:dyDescent="0.35">
      <c r="A1321" s="1">
        <v>25279</v>
      </c>
      <c r="B1321" s="1" t="s">
        <v>0</v>
      </c>
      <c r="C1321" s="1" t="s">
        <v>1</v>
      </c>
      <c r="D1321" s="2">
        <v>40998</v>
      </c>
      <c r="E1321" s="1" t="s">
        <v>1101</v>
      </c>
      <c r="F1321" s="1" t="s">
        <v>785</v>
      </c>
      <c r="G1321">
        <f t="shared" si="21"/>
        <v>2012</v>
      </c>
    </row>
    <row r="1322" spans="1:7" hidden="1" x14ac:dyDescent="0.35">
      <c r="A1322" s="1">
        <v>25460</v>
      </c>
      <c r="B1322" s="1" t="s">
        <v>0</v>
      </c>
      <c r="C1322" s="1" t="s">
        <v>1</v>
      </c>
      <c r="D1322" s="2">
        <v>40862</v>
      </c>
      <c r="E1322" s="1" t="s">
        <v>1101</v>
      </c>
      <c r="F1322" s="1" t="s">
        <v>1083</v>
      </c>
      <c r="G1322">
        <f t="shared" si="21"/>
        <v>2011</v>
      </c>
    </row>
    <row r="1323" spans="1:7" hidden="1" x14ac:dyDescent="0.35">
      <c r="A1323" s="1">
        <v>25888</v>
      </c>
      <c r="B1323" s="1" t="s">
        <v>0</v>
      </c>
      <c r="C1323" s="1" t="s">
        <v>1</v>
      </c>
      <c r="D1323" s="2">
        <v>40998</v>
      </c>
      <c r="E1323" s="1" t="s">
        <v>1101</v>
      </c>
      <c r="F1323" s="1" t="s">
        <v>314</v>
      </c>
      <c r="G1323">
        <f t="shared" si="21"/>
        <v>2012</v>
      </c>
    </row>
    <row r="1324" spans="1:7" hidden="1" x14ac:dyDescent="0.35">
      <c r="A1324" s="1">
        <v>25889</v>
      </c>
      <c r="B1324" s="1" t="s">
        <v>0</v>
      </c>
      <c r="C1324" s="1" t="s">
        <v>1</v>
      </c>
      <c r="D1324" s="2">
        <v>40997</v>
      </c>
      <c r="E1324" s="1" t="s">
        <v>1101</v>
      </c>
      <c r="F1324" s="1" t="s">
        <v>200</v>
      </c>
      <c r="G1324">
        <f t="shared" si="21"/>
        <v>2012</v>
      </c>
    </row>
    <row r="1325" spans="1:7" hidden="1" x14ac:dyDescent="0.35">
      <c r="A1325" s="1">
        <v>25890</v>
      </c>
      <c r="B1325" s="1" t="s">
        <v>0</v>
      </c>
      <c r="C1325" s="1" t="s">
        <v>1</v>
      </c>
      <c r="D1325" s="2">
        <v>40997</v>
      </c>
      <c r="E1325" s="1" t="s">
        <v>1101</v>
      </c>
      <c r="F1325" s="1" t="s">
        <v>134</v>
      </c>
      <c r="G1325">
        <f t="shared" si="21"/>
        <v>2012</v>
      </c>
    </row>
    <row r="1326" spans="1:7" hidden="1" x14ac:dyDescent="0.35">
      <c r="A1326" s="1">
        <v>26718</v>
      </c>
      <c r="B1326" s="1" t="s">
        <v>0</v>
      </c>
      <c r="C1326" s="1" t="s">
        <v>1</v>
      </c>
      <c r="D1326" s="2">
        <v>41337</v>
      </c>
      <c r="E1326" s="1" t="s">
        <v>1101</v>
      </c>
      <c r="F1326" s="1" t="s">
        <v>406</v>
      </c>
      <c r="G1326">
        <f t="shared" si="21"/>
        <v>2013</v>
      </c>
    </row>
    <row r="1327" spans="1:7" hidden="1" x14ac:dyDescent="0.35">
      <c r="A1327" s="1">
        <v>26719</v>
      </c>
      <c r="B1327" s="1" t="s">
        <v>0</v>
      </c>
      <c r="C1327" s="1" t="s">
        <v>1</v>
      </c>
      <c r="D1327" s="2">
        <v>41340</v>
      </c>
      <c r="E1327" s="1" t="s">
        <v>1101</v>
      </c>
      <c r="F1327" s="1" t="s">
        <v>311</v>
      </c>
      <c r="G1327">
        <f t="shared" si="21"/>
        <v>2013</v>
      </c>
    </row>
    <row r="1328" spans="1:7" hidden="1" x14ac:dyDescent="0.35">
      <c r="A1328" s="1">
        <v>26720</v>
      </c>
      <c r="B1328" s="1" t="s">
        <v>0</v>
      </c>
      <c r="C1328" s="1" t="s">
        <v>1</v>
      </c>
      <c r="D1328" s="2">
        <v>41337</v>
      </c>
      <c r="E1328" s="1" t="s">
        <v>1101</v>
      </c>
      <c r="F1328" s="1" t="s">
        <v>1084</v>
      </c>
      <c r="G1328">
        <f t="shared" si="21"/>
        <v>2013</v>
      </c>
    </row>
    <row r="1329" spans="1:7" hidden="1" x14ac:dyDescent="0.35">
      <c r="A1329" s="1">
        <v>26852</v>
      </c>
      <c r="B1329" s="1" t="s">
        <v>0</v>
      </c>
      <c r="C1329" s="1" t="s">
        <v>1</v>
      </c>
      <c r="D1329" s="2">
        <v>41348</v>
      </c>
      <c r="E1329" s="1" t="s">
        <v>1101</v>
      </c>
      <c r="F1329" s="1" t="s">
        <v>147</v>
      </c>
      <c r="G1329">
        <f t="shared" si="21"/>
        <v>2013</v>
      </c>
    </row>
    <row r="1330" spans="1:7" hidden="1" x14ac:dyDescent="0.35">
      <c r="A1330" s="1">
        <v>26927</v>
      </c>
      <c r="B1330" s="1" t="s">
        <v>0</v>
      </c>
      <c r="C1330" s="1" t="s">
        <v>1</v>
      </c>
      <c r="D1330" s="2">
        <v>41359</v>
      </c>
      <c r="E1330" s="1" t="s">
        <v>1101</v>
      </c>
      <c r="F1330" s="1" t="s">
        <v>234</v>
      </c>
      <c r="G1330">
        <f t="shared" si="21"/>
        <v>2013</v>
      </c>
    </row>
    <row r="1331" spans="1:7" hidden="1" x14ac:dyDescent="0.35">
      <c r="A1331" s="1">
        <v>26928</v>
      </c>
      <c r="B1331" s="1" t="s">
        <v>0</v>
      </c>
      <c r="C1331" s="1" t="s">
        <v>1</v>
      </c>
      <c r="D1331" s="2">
        <v>41361</v>
      </c>
      <c r="E1331" s="1" t="s">
        <v>1101</v>
      </c>
      <c r="F1331" s="1" t="s">
        <v>1085</v>
      </c>
      <c r="G1331">
        <f t="shared" si="21"/>
        <v>2013</v>
      </c>
    </row>
    <row r="1332" spans="1:7" hidden="1" x14ac:dyDescent="0.35">
      <c r="A1332" s="1">
        <v>26929</v>
      </c>
      <c r="B1332" s="1" t="s">
        <v>0</v>
      </c>
      <c r="C1332" s="1" t="s">
        <v>1</v>
      </c>
      <c r="D1332" s="2">
        <v>41362</v>
      </c>
      <c r="E1332" s="1" t="s">
        <v>1101</v>
      </c>
      <c r="F1332" s="1" t="s">
        <v>412</v>
      </c>
      <c r="G1332">
        <f t="shared" si="21"/>
        <v>2013</v>
      </c>
    </row>
    <row r="1333" spans="1:7" hidden="1" x14ac:dyDescent="0.35">
      <c r="A1333" s="1">
        <v>27246</v>
      </c>
      <c r="B1333" s="1" t="s">
        <v>0</v>
      </c>
      <c r="C1333" s="1" t="s">
        <v>1</v>
      </c>
      <c r="D1333" s="2">
        <v>41453</v>
      </c>
      <c r="E1333" s="1" t="s">
        <v>1101</v>
      </c>
      <c r="F1333" s="1" t="s">
        <v>1086</v>
      </c>
      <c r="G1333">
        <f t="shared" si="21"/>
        <v>2013</v>
      </c>
    </row>
    <row r="1334" spans="1:7" hidden="1" x14ac:dyDescent="0.35">
      <c r="A1334" s="1">
        <v>27256</v>
      </c>
      <c r="B1334" s="1" t="s">
        <v>0</v>
      </c>
      <c r="C1334" s="1" t="s">
        <v>1</v>
      </c>
      <c r="D1334" s="2">
        <v>41537</v>
      </c>
      <c r="E1334" s="1" t="s">
        <v>1101</v>
      </c>
      <c r="F1334" s="1" t="s">
        <v>127</v>
      </c>
      <c r="G1334">
        <f t="shared" si="21"/>
        <v>2013</v>
      </c>
    </row>
    <row r="1335" spans="1:7" hidden="1" x14ac:dyDescent="0.35">
      <c r="A1335" s="1">
        <v>27257</v>
      </c>
      <c r="B1335" s="1" t="s">
        <v>0</v>
      </c>
      <c r="C1335" s="1" t="s">
        <v>1</v>
      </c>
      <c r="D1335" s="2">
        <v>41545</v>
      </c>
      <c r="E1335" s="1" t="s">
        <v>1101</v>
      </c>
      <c r="F1335" s="1" t="s">
        <v>177</v>
      </c>
      <c r="G1335">
        <f t="shared" si="21"/>
        <v>2013</v>
      </c>
    </row>
    <row r="1336" spans="1:7" hidden="1" x14ac:dyDescent="0.35">
      <c r="A1336" s="1">
        <v>27813</v>
      </c>
      <c r="B1336" s="1" t="s">
        <v>0</v>
      </c>
      <c r="C1336" s="1" t="s">
        <v>1</v>
      </c>
      <c r="D1336" s="2">
        <v>41712</v>
      </c>
      <c r="E1336" s="1" t="s">
        <v>1101</v>
      </c>
      <c r="F1336" s="1" t="s">
        <v>1087</v>
      </c>
      <c r="G1336">
        <f t="shared" si="21"/>
        <v>2014</v>
      </c>
    </row>
    <row r="1337" spans="1:7" hidden="1" x14ac:dyDescent="0.35">
      <c r="A1337" s="1">
        <v>28049</v>
      </c>
      <c r="B1337" s="1" t="s">
        <v>0</v>
      </c>
      <c r="C1337" s="1" t="s">
        <v>1</v>
      </c>
      <c r="D1337" s="2">
        <v>41705</v>
      </c>
      <c r="E1337" s="1" t="s">
        <v>1101</v>
      </c>
      <c r="F1337" s="1" t="s">
        <v>1088</v>
      </c>
      <c r="G1337">
        <f t="shared" si="21"/>
        <v>2014</v>
      </c>
    </row>
    <row r="1338" spans="1:7" hidden="1" x14ac:dyDescent="0.35">
      <c r="A1338" s="1">
        <v>28050</v>
      </c>
      <c r="B1338" s="1" t="s">
        <v>0</v>
      </c>
      <c r="C1338" s="1" t="s">
        <v>1</v>
      </c>
      <c r="D1338" s="2">
        <v>41729</v>
      </c>
      <c r="E1338" s="1" t="s">
        <v>1101</v>
      </c>
      <c r="F1338" s="1" t="s">
        <v>1089</v>
      </c>
      <c r="G1338">
        <f t="shared" si="21"/>
        <v>2014</v>
      </c>
    </row>
    <row r="1339" spans="1:7" hidden="1" x14ac:dyDescent="0.35">
      <c r="A1339" s="1">
        <v>28052</v>
      </c>
      <c r="B1339" s="1" t="s">
        <v>0</v>
      </c>
      <c r="C1339" s="1" t="s">
        <v>1</v>
      </c>
      <c r="D1339" s="2">
        <v>41726</v>
      </c>
      <c r="E1339" s="1" t="s">
        <v>1101</v>
      </c>
      <c r="F1339" s="1" t="s">
        <v>1090</v>
      </c>
      <c r="G1339">
        <f t="shared" si="21"/>
        <v>2014</v>
      </c>
    </row>
    <row r="1340" spans="1:7" ht="24" hidden="1" x14ac:dyDescent="0.35">
      <c r="A1340" s="1">
        <v>28053</v>
      </c>
      <c r="B1340" s="1" t="s">
        <v>0</v>
      </c>
      <c r="C1340" s="1" t="s">
        <v>1</v>
      </c>
      <c r="D1340" s="2">
        <v>41727</v>
      </c>
      <c r="E1340" s="1" t="s">
        <v>1101</v>
      </c>
      <c r="F1340" s="1" t="s">
        <v>1030</v>
      </c>
      <c r="G1340">
        <f t="shared" si="21"/>
        <v>2014</v>
      </c>
    </row>
    <row r="1341" spans="1:7" ht="24" hidden="1" x14ac:dyDescent="0.35">
      <c r="A1341" s="1">
        <v>28054</v>
      </c>
      <c r="B1341" s="1" t="s">
        <v>0</v>
      </c>
      <c r="C1341" s="1" t="s">
        <v>1</v>
      </c>
      <c r="D1341" s="2">
        <v>41727</v>
      </c>
      <c r="E1341" s="1" t="s">
        <v>1101</v>
      </c>
      <c r="F1341" s="1" t="s">
        <v>1091</v>
      </c>
      <c r="G1341">
        <f t="shared" si="21"/>
        <v>2014</v>
      </c>
    </row>
    <row r="1342" spans="1:7" hidden="1" x14ac:dyDescent="0.35">
      <c r="A1342" s="1">
        <v>28598</v>
      </c>
      <c r="B1342" s="1" t="s">
        <v>0</v>
      </c>
      <c r="C1342" s="1" t="s">
        <v>1</v>
      </c>
      <c r="D1342" s="2">
        <v>41891</v>
      </c>
      <c r="E1342" s="1" t="s">
        <v>1101</v>
      </c>
      <c r="F1342" s="1" t="s">
        <v>382</v>
      </c>
      <c r="G1342">
        <f t="shared" si="21"/>
        <v>2014</v>
      </c>
    </row>
    <row r="1343" spans="1:7" hidden="1" x14ac:dyDescent="0.35">
      <c r="A1343" s="1">
        <v>29169</v>
      </c>
      <c r="B1343" s="1" t="s">
        <v>0</v>
      </c>
      <c r="C1343" s="1" t="s">
        <v>1</v>
      </c>
      <c r="D1343" s="2">
        <v>42093</v>
      </c>
      <c r="E1343" s="1" t="s">
        <v>1101</v>
      </c>
      <c r="F1343" s="1" t="s">
        <v>1092</v>
      </c>
      <c r="G1343">
        <f t="shared" si="21"/>
        <v>2015</v>
      </c>
    </row>
    <row r="1344" spans="1:7" hidden="1" x14ac:dyDescent="0.35">
      <c r="A1344" s="1">
        <v>29170</v>
      </c>
      <c r="B1344" s="1" t="s">
        <v>0</v>
      </c>
      <c r="C1344" s="1" t="s">
        <v>1</v>
      </c>
      <c r="D1344" s="2">
        <v>42091</v>
      </c>
      <c r="E1344" s="1" t="s">
        <v>1101</v>
      </c>
      <c r="F1344" s="1" t="s">
        <v>313</v>
      </c>
      <c r="G1344">
        <f t="shared" si="21"/>
        <v>2015</v>
      </c>
    </row>
    <row r="1345" spans="1:7" hidden="1" x14ac:dyDescent="0.35">
      <c r="A1345" s="1">
        <v>29785</v>
      </c>
      <c r="B1345" s="1" t="s">
        <v>0</v>
      </c>
      <c r="C1345" s="1" t="s">
        <v>1</v>
      </c>
      <c r="D1345" s="2">
        <v>42276</v>
      </c>
      <c r="E1345" s="1" t="s">
        <v>1101</v>
      </c>
      <c r="F1345" s="1" t="s">
        <v>1093</v>
      </c>
      <c r="G1345">
        <f t="shared" si="21"/>
        <v>2015</v>
      </c>
    </row>
    <row r="1346" spans="1:7" hidden="1" x14ac:dyDescent="0.35">
      <c r="A1346" s="1">
        <v>30082</v>
      </c>
      <c r="B1346" s="1" t="s">
        <v>0</v>
      </c>
      <c r="C1346" s="1" t="s">
        <v>1</v>
      </c>
      <c r="D1346" s="2">
        <v>42360</v>
      </c>
      <c r="E1346" s="1" t="s">
        <v>1101</v>
      </c>
      <c r="F1346" s="1" t="s">
        <v>1000</v>
      </c>
      <c r="G1346">
        <f t="shared" si="21"/>
        <v>2015</v>
      </c>
    </row>
    <row r="1347" spans="1:7" hidden="1" x14ac:dyDescent="0.35">
      <c r="A1347" s="1">
        <v>30352</v>
      </c>
      <c r="B1347" s="1" t="s">
        <v>0</v>
      </c>
      <c r="C1347" s="1" t="s">
        <v>1</v>
      </c>
      <c r="D1347" s="2">
        <v>42451</v>
      </c>
      <c r="E1347" s="1" t="s">
        <v>1101</v>
      </c>
      <c r="F1347" s="1" t="s">
        <v>822</v>
      </c>
      <c r="G1347">
        <f t="shared" si="21"/>
        <v>2016</v>
      </c>
    </row>
    <row r="1348" spans="1:7" hidden="1" x14ac:dyDescent="0.35">
      <c r="A1348" s="1">
        <v>30353</v>
      </c>
      <c r="B1348" s="1" t="s">
        <v>0</v>
      </c>
      <c r="C1348" s="1" t="s">
        <v>1</v>
      </c>
      <c r="D1348" s="2">
        <v>42459</v>
      </c>
      <c r="E1348" s="1" t="s">
        <v>1101</v>
      </c>
      <c r="F1348" s="1" t="s">
        <v>181</v>
      </c>
      <c r="G1348">
        <f t="shared" si="21"/>
        <v>2016</v>
      </c>
    </row>
    <row r="1349" spans="1:7" hidden="1" x14ac:dyDescent="0.35">
      <c r="A1349" s="1">
        <v>30966</v>
      </c>
      <c r="B1349" s="1" t="s">
        <v>0</v>
      </c>
      <c r="C1349" s="1" t="s">
        <v>1</v>
      </c>
      <c r="D1349" s="2">
        <v>42705</v>
      </c>
      <c r="E1349" s="1" t="s">
        <v>1101</v>
      </c>
      <c r="F1349" s="1" t="s">
        <v>279</v>
      </c>
      <c r="G1349">
        <f t="shared" si="21"/>
        <v>2016</v>
      </c>
    </row>
    <row r="1350" spans="1:7" hidden="1" x14ac:dyDescent="0.35">
      <c r="A1350" s="1">
        <v>31160</v>
      </c>
      <c r="B1350" s="1" t="s">
        <v>0</v>
      </c>
      <c r="C1350" s="1" t="s">
        <v>1</v>
      </c>
      <c r="D1350" s="2">
        <v>42704</v>
      </c>
      <c r="E1350" s="1" t="s">
        <v>1101</v>
      </c>
      <c r="F1350" s="1" t="s">
        <v>165</v>
      </c>
      <c r="G1350">
        <f t="shared" si="21"/>
        <v>2016</v>
      </c>
    </row>
    <row r="1351" spans="1:7" hidden="1" x14ac:dyDescent="0.35">
      <c r="A1351" s="1">
        <v>31379</v>
      </c>
      <c r="B1351" s="1" t="s">
        <v>0</v>
      </c>
      <c r="C1351" s="1" t="s">
        <v>1</v>
      </c>
      <c r="D1351" s="2">
        <v>42823</v>
      </c>
      <c r="E1351" s="1" t="s">
        <v>1101</v>
      </c>
      <c r="F1351" s="1" t="s">
        <v>1094</v>
      </c>
      <c r="G1351">
        <f t="shared" si="21"/>
        <v>2017</v>
      </c>
    </row>
    <row r="1352" spans="1:7" hidden="1" x14ac:dyDescent="0.35">
      <c r="A1352" s="1">
        <v>31380</v>
      </c>
      <c r="B1352" s="1" t="s">
        <v>0</v>
      </c>
      <c r="C1352" s="1" t="s">
        <v>1</v>
      </c>
      <c r="D1352" s="2">
        <v>42821</v>
      </c>
      <c r="E1352" s="1" t="s">
        <v>1101</v>
      </c>
      <c r="F1352" s="1" t="s">
        <v>198</v>
      </c>
      <c r="G1352">
        <f t="shared" si="21"/>
        <v>2017</v>
      </c>
    </row>
    <row r="1353" spans="1:7" hidden="1" x14ac:dyDescent="0.35">
      <c r="A1353" s="1">
        <v>31381</v>
      </c>
      <c r="B1353" s="1" t="s">
        <v>0</v>
      </c>
      <c r="C1353" s="1" t="s">
        <v>1</v>
      </c>
      <c r="D1353" s="2">
        <v>42817</v>
      </c>
      <c r="E1353" s="1" t="s">
        <v>1101</v>
      </c>
      <c r="F1353" s="1" t="s">
        <v>207</v>
      </c>
      <c r="G1353">
        <f t="shared" si="21"/>
        <v>2017</v>
      </c>
    </row>
    <row r="1354" spans="1:7" hidden="1" x14ac:dyDescent="0.35">
      <c r="A1354" s="1">
        <v>31382</v>
      </c>
      <c r="B1354" s="1" t="s">
        <v>0</v>
      </c>
      <c r="C1354" s="1" t="s">
        <v>1</v>
      </c>
      <c r="D1354" s="2">
        <v>42823</v>
      </c>
      <c r="E1354" s="1" t="s">
        <v>1101</v>
      </c>
      <c r="F1354" s="1" t="s">
        <v>1095</v>
      </c>
      <c r="G1354">
        <f t="shared" si="21"/>
        <v>2017</v>
      </c>
    </row>
    <row r="1355" spans="1:7" hidden="1" x14ac:dyDescent="0.35">
      <c r="A1355" s="1">
        <v>31383</v>
      </c>
      <c r="B1355" s="1" t="s">
        <v>0</v>
      </c>
      <c r="C1355" s="1" t="s">
        <v>1</v>
      </c>
      <c r="D1355" s="2">
        <v>42821</v>
      </c>
      <c r="E1355" s="1" t="s">
        <v>1101</v>
      </c>
      <c r="F1355" s="1" t="s">
        <v>205</v>
      </c>
      <c r="G1355">
        <f t="shared" si="21"/>
        <v>2017</v>
      </c>
    </row>
    <row r="1356" spans="1:7" hidden="1" x14ac:dyDescent="0.35">
      <c r="A1356" s="1">
        <v>31794</v>
      </c>
      <c r="B1356" s="1" t="s">
        <v>11</v>
      </c>
      <c r="C1356" s="1" t="s">
        <v>1</v>
      </c>
      <c r="D1356" s="2">
        <v>42888</v>
      </c>
      <c r="E1356" s="1" t="s">
        <v>1101</v>
      </c>
      <c r="F1356" s="1" t="s">
        <v>1096</v>
      </c>
      <c r="G1356">
        <f t="shared" si="21"/>
        <v>2017</v>
      </c>
    </row>
    <row r="1357" spans="1:7" hidden="1" x14ac:dyDescent="0.35">
      <c r="A1357" s="1">
        <v>32071</v>
      </c>
      <c r="B1357" s="1" t="s">
        <v>0</v>
      </c>
      <c r="C1357" s="1" t="s">
        <v>1</v>
      </c>
      <c r="D1357" s="2">
        <v>43069</v>
      </c>
      <c r="E1357" s="1" t="s">
        <v>1101</v>
      </c>
      <c r="F1357" s="1" t="s">
        <v>221</v>
      </c>
      <c r="G1357">
        <f t="shared" si="21"/>
        <v>2017</v>
      </c>
    </row>
    <row r="1358" spans="1:7" hidden="1" x14ac:dyDescent="0.35">
      <c r="A1358" s="1">
        <v>32384</v>
      </c>
      <c r="B1358" s="1" t="s">
        <v>0</v>
      </c>
      <c r="C1358" s="1" t="s">
        <v>1</v>
      </c>
      <c r="D1358" s="2">
        <v>43124</v>
      </c>
      <c r="E1358" s="1" t="s">
        <v>1101</v>
      </c>
      <c r="F1358" s="1" t="s">
        <v>342</v>
      </c>
      <c r="G1358">
        <f t="shared" si="21"/>
        <v>2018</v>
      </c>
    </row>
    <row r="1359" spans="1:7" hidden="1" x14ac:dyDescent="0.35">
      <c r="A1359" s="1">
        <v>32399</v>
      </c>
      <c r="B1359" s="1" t="s">
        <v>0</v>
      </c>
      <c r="C1359" s="1" t="s">
        <v>1</v>
      </c>
      <c r="D1359" s="2">
        <v>43189</v>
      </c>
      <c r="E1359" s="1" t="s">
        <v>1101</v>
      </c>
      <c r="F1359" s="1" t="s">
        <v>214</v>
      </c>
      <c r="G1359">
        <f t="shared" si="21"/>
        <v>2018</v>
      </c>
    </row>
    <row r="1360" spans="1:7" hidden="1" x14ac:dyDescent="0.35">
      <c r="A1360" s="1">
        <v>32645</v>
      </c>
      <c r="B1360" s="1" t="s">
        <v>0</v>
      </c>
      <c r="C1360" s="1" t="s">
        <v>1</v>
      </c>
      <c r="D1360" s="2">
        <v>43189</v>
      </c>
      <c r="E1360" s="1" t="s">
        <v>1101</v>
      </c>
      <c r="F1360" s="1" t="s">
        <v>1097</v>
      </c>
      <c r="G1360">
        <f t="shared" si="21"/>
        <v>2018</v>
      </c>
    </row>
    <row r="1361" spans="1:7" hidden="1" x14ac:dyDescent="0.35">
      <c r="A1361" s="1">
        <v>32682</v>
      </c>
      <c r="B1361" s="1" t="s">
        <v>0</v>
      </c>
      <c r="C1361" s="1" t="s">
        <v>1</v>
      </c>
      <c r="D1361" s="2">
        <v>43189</v>
      </c>
      <c r="E1361" s="1" t="s">
        <v>1101</v>
      </c>
      <c r="F1361" s="1" t="s">
        <v>1098</v>
      </c>
      <c r="G1361">
        <f t="shared" si="21"/>
        <v>2018</v>
      </c>
    </row>
    <row r="1362" spans="1:7" hidden="1" x14ac:dyDescent="0.35">
      <c r="A1362" s="1">
        <v>32995</v>
      </c>
      <c r="B1362" s="1" t="s">
        <v>0</v>
      </c>
      <c r="C1362" s="1" t="s">
        <v>1</v>
      </c>
      <c r="D1362" s="2">
        <v>43465</v>
      </c>
      <c r="E1362" s="1" t="s">
        <v>1101</v>
      </c>
      <c r="F1362" s="1" t="s">
        <v>343</v>
      </c>
      <c r="G1362">
        <f t="shared" si="21"/>
        <v>2018</v>
      </c>
    </row>
    <row r="1363" spans="1:7" hidden="1" x14ac:dyDescent="0.35">
      <c r="A1363" s="1">
        <v>33429</v>
      </c>
      <c r="B1363" s="1" t="s">
        <v>11</v>
      </c>
      <c r="C1363" s="1" t="s">
        <v>1</v>
      </c>
      <c r="D1363" s="2">
        <v>43462</v>
      </c>
      <c r="E1363" s="1" t="s">
        <v>1101</v>
      </c>
      <c r="F1363" s="1" t="s">
        <v>1099</v>
      </c>
      <c r="G1363">
        <f t="shared" si="21"/>
        <v>2018</v>
      </c>
    </row>
    <row r="1364" spans="1:7" hidden="1" x14ac:dyDescent="0.35">
      <c r="A1364" s="1">
        <v>33516</v>
      </c>
      <c r="B1364" s="1" t="s">
        <v>0</v>
      </c>
      <c r="C1364" s="1" t="s">
        <v>1</v>
      </c>
      <c r="D1364" s="2">
        <v>43673</v>
      </c>
      <c r="E1364" s="1" t="s">
        <v>1101</v>
      </c>
      <c r="F1364" s="1" t="s">
        <v>659</v>
      </c>
      <c r="G1364">
        <f t="shared" si="21"/>
        <v>2019</v>
      </c>
    </row>
    <row r="1365" spans="1:7" hidden="1" x14ac:dyDescent="0.35">
      <c r="A1365" s="1">
        <v>33654</v>
      </c>
      <c r="B1365" s="1" t="s">
        <v>0</v>
      </c>
      <c r="C1365" s="1" t="s">
        <v>1</v>
      </c>
      <c r="D1365" s="2">
        <v>43673</v>
      </c>
      <c r="E1365" s="1" t="s">
        <v>1101</v>
      </c>
      <c r="F1365" s="1" t="s">
        <v>209</v>
      </c>
      <c r="G1365">
        <f t="shared" si="21"/>
        <v>2019</v>
      </c>
    </row>
    <row r="1366" spans="1:7" hidden="1" x14ac:dyDescent="0.35">
      <c r="A1366" s="1">
        <v>34447</v>
      </c>
      <c r="B1366" s="1" t="s">
        <v>0</v>
      </c>
      <c r="C1366" s="1" t="s">
        <v>1</v>
      </c>
      <c r="D1366" s="2">
        <v>43847</v>
      </c>
      <c r="E1366" s="1" t="s">
        <v>1101</v>
      </c>
      <c r="F1366" s="1" t="s">
        <v>1100</v>
      </c>
      <c r="G1366">
        <f t="shared" si="21"/>
        <v>2020</v>
      </c>
    </row>
    <row r="1367" spans="1:7" ht="58.5" hidden="1" x14ac:dyDescent="0.35">
      <c r="A1367" s="1">
        <v>7580</v>
      </c>
      <c r="B1367" s="1" t="s">
        <v>11</v>
      </c>
      <c r="C1367" s="1" t="s">
        <v>1</v>
      </c>
      <c r="D1367" s="2">
        <v>32339</v>
      </c>
      <c r="E1367" s="1" t="s">
        <v>1102</v>
      </c>
      <c r="F1367" s="1" t="s">
        <v>1103</v>
      </c>
      <c r="G1367">
        <f t="shared" si="21"/>
        <v>1988</v>
      </c>
    </row>
    <row r="1368" spans="1:7" ht="58.5" hidden="1" x14ac:dyDescent="0.35">
      <c r="A1368" s="1">
        <v>7581</v>
      </c>
      <c r="B1368" s="1" t="s">
        <v>0</v>
      </c>
      <c r="C1368" s="1" t="s">
        <v>1</v>
      </c>
      <c r="D1368" s="2">
        <v>32339</v>
      </c>
      <c r="E1368" s="1" t="s">
        <v>1102</v>
      </c>
      <c r="F1368" s="1" t="s">
        <v>1104</v>
      </c>
      <c r="G1368">
        <f t="shared" si="21"/>
        <v>1988</v>
      </c>
    </row>
    <row r="1369" spans="1:7" ht="58.5" hidden="1" x14ac:dyDescent="0.35">
      <c r="A1369" s="1">
        <v>7821</v>
      </c>
      <c r="B1369" s="1" t="s">
        <v>11</v>
      </c>
      <c r="C1369" s="1" t="s">
        <v>1</v>
      </c>
      <c r="D1369" s="2">
        <v>32492</v>
      </c>
      <c r="E1369" s="1" t="s">
        <v>1102</v>
      </c>
      <c r="F1369" s="1" t="s">
        <v>1105</v>
      </c>
      <c r="G1369">
        <f t="shared" si="21"/>
        <v>1988</v>
      </c>
    </row>
    <row r="1370" spans="1:7" ht="58.5" hidden="1" x14ac:dyDescent="0.35">
      <c r="A1370" s="1">
        <v>7822</v>
      </c>
      <c r="B1370" s="1" t="s">
        <v>0</v>
      </c>
      <c r="C1370" s="1" t="s">
        <v>1</v>
      </c>
      <c r="D1370" s="2">
        <v>32492</v>
      </c>
      <c r="E1370" s="1" t="s">
        <v>1102</v>
      </c>
      <c r="F1370" s="1" t="s">
        <v>1106</v>
      </c>
      <c r="G1370">
        <f t="shared" si="21"/>
        <v>1988</v>
      </c>
    </row>
    <row r="1371" spans="1:7" ht="58.5" hidden="1" x14ac:dyDescent="0.35">
      <c r="A1371" s="1">
        <v>8545</v>
      </c>
      <c r="B1371" s="1" t="s">
        <v>0</v>
      </c>
      <c r="C1371" s="1" t="s">
        <v>1</v>
      </c>
      <c r="D1371" s="2">
        <v>32925</v>
      </c>
      <c r="E1371" s="1" t="s">
        <v>1102</v>
      </c>
      <c r="F1371" s="1" t="s">
        <v>1107</v>
      </c>
      <c r="G1371">
        <f t="shared" si="21"/>
        <v>1990</v>
      </c>
    </row>
    <row r="1372" spans="1:7" ht="58.5" hidden="1" x14ac:dyDescent="0.35">
      <c r="A1372" s="1">
        <v>8560</v>
      </c>
      <c r="B1372" s="1" t="s">
        <v>11</v>
      </c>
      <c r="C1372" s="1" t="s">
        <v>1</v>
      </c>
      <c r="D1372" s="2">
        <v>32949</v>
      </c>
      <c r="E1372" s="1" t="s">
        <v>1102</v>
      </c>
      <c r="F1372" s="1" t="s">
        <v>1108</v>
      </c>
      <c r="G1372">
        <f t="shared" si="21"/>
        <v>1990</v>
      </c>
    </row>
    <row r="1373" spans="1:7" ht="58.5" hidden="1" x14ac:dyDescent="0.35">
      <c r="A1373" s="1">
        <v>9235</v>
      </c>
      <c r="B1373" s="1" t="s">
        <v>0</v>
      </c>
      <c r="C1373" s="1" t="s">
        <v>1</v>
      </c>
      <c r="D1373" s="2">
        <v>33421</v>
      </c>
      <c r="E1373" s="1" t="s">
        <v>1102</v>
      </c>
      <c r="F1373" s="1" t="s">
        <v>1109</v>
      </c>
      <c r="G1373">
        <f t="shared" si="21"/>
        <v>1991</v>
      </c>
    </row>
    <row r="1374" spans="1:7" ht="58.5" hidden="1" x14ac:dyDescent="0.35">
      <c r="A1374" s="1">
        <v>9236</v>
      </c>
      <c r="B1374" s="1" t="s">
        <v>11</v>
      </c>
      <c r="C1374" s="1" t="s">
        <v>1</v>
      </c>
      <c r="D1374" s="2">
        <v>33421</v>
      </c>
      <c r="E1374" s="1" t="s">
        <v>1102</v>
      </c>
      <c r="F1374" s="1" t="s">
        <v>1110</v>
      </c>
      <c r="G1374">
        <f t="shared" si="21"/>
        <v>1991</v>
      </c>
    </row>
    <row r="1375" spans="1:7" ht="58.5" hidden="1" x14ac:dyDescent="0.35">
      <c r="A1375" s="1">
        <v>9237</v>
      </c>
      <c r="B1375" s="1" t="s">
        <v>0</v>
      </c>
      <c r="C1375" s="1" t="s">
        <v>1</v>
      </c>
      <c r="D1375" s="2">
        <v>33421</v>
      </c>
      <c r="E1375" s="1" t="s">
        <v>1102</v>
      </c>
      <c r="F1375" s="1" t="s">
        <v>1111</v>
      </c>
      <c r="G1375">
        <f t="shared" si="21"/>
        <v>1991</v>
      </c>
    </row>
    <row r="1376" spans="1:7" ht="58.5" hidden="1" x14ac:dyDescent="0.35">
      <c r="A1376" s="1">
        <v>9916</v>
      </c>
      <c r="B1376" s="1" t="s">
        <v>11</v>
      </c>
      <c r="C1376" s="1" t="s">
        <v>1</v>
      </c>
      <c r="D1376" s="2">
        <v>33889</v>
      </c>
      <c r="E1376" s="1" t="s">
        <v>1102</v>
      </c>
      <c r="F1376" s="1" t="s">
        <v>1112</v>
      </c>
      <c r="G1376">
        <f t="shared" si="21"/>
        <v>1992</v>
      </c>
    </row>
    <row r="1377" spans="1:7" ht="58.5" hidden="1" x14ac:dyDescent="0.35">
      <c r="A1377" s="1">
        <v>10109</v>
      </c>
      <c r="B1377" s="1" t="s">
        <v>0</v>
      </c>
      <c r="C1377" s="1" t="s">
        <v>1</v>
      </c>
      <c r="D1377" s="2">
        <v>34023</v>
      </c>
      <c r="E1377" s="1" t="s">
        <v>1102</v>
      </c>
      <c r="F1377" s="1" t="s">
        <v>1113</v>
      </c>
      <c r="G1377">
        <f t="shared" ref="G1377:G1440" si="22">YEAR(D1377)</f>
        <v>1993</v>
      </c>
    </row>
    <row r="1378" spans="1:7" ht="58.5" hidden="1" x14ac:dyDescent="0.35">
      <c r="A1378" s="1">
        <v>10709</v>
      </c>
      <c r="B1378" s="1" t="s">
        <v>11</v>
      </c>
      <c r="C1378" s="1" t="s">
        <v>1</v>
      </c>
      <c r="D1378" s="2">
        <v>34367</v>
      </c>
      <c r="E1378" s="1" t="s">
        <v>1102</v>
      </c>
      <c r="F1378" s="1" t="s">
        <v>1114</v>
      </c>
      <c r="G1378">
        <f t="shared" si="22"/>
        <v>1994</v>
      </c>
    </row>
    <row r="1379" spans="1:7" ht="58.5" hidden="1" x14ac:dyDescent="0.35">
      <c r="A1379" s="1">
        <v>10768</v>
      </c>
      <c r="B1379" s="1" t="s">
        <v>11</v>
      </c>
      <c r="C1379" s="1" t="s">
        <v>1</v>
      </c>
      <c r="D1379" s="2">
        <v>34383</v>
      </c>
      <c r="E1379" s="1" t="s">
        <v>1102</v>
      </c>
      <c r="F1379" s="1" t="s">
        <v>1115</v>
      </c>
      <c r="G1379">
        <f t="shared" si="22"/>
        <v>1994</v>
      </c>
    </row>
    <row r="1380" spans="1:7" ht="58.5" hidden="1" x14ac:dyDescent="0.35">
      <c r="A1380" s="1">
        <v>14087</v>
      </c>
      <c r="B1380" s="1" t="s">
        <v>0</v>
      </c>
      <c r="C1380" s="1" t="s">
        <v>1</v>
      </c>
      <c r="D1380" s="2">
        <v>36267</v>
      </c>
      <c r="E1380" s="1" t="s">
        <v>1102</v>
      </c>
      <c r="F1380" s="1" t="s">
        <v>37</v>
      </c>
      <c r="G1380">
        <f t="shared" si="22"/>
        <v>1999</v>
      </c>
    </row>
    <row r="1381" spans="1:7" ht="58.5" hidden="1" x14ac:dyDescent="0.35">
      <c r="A1381" s="1">
        <v>15037</v>
      </c>
      <c r="B1381" s="1" t="s">
        <v>0</v>
      </c>
      <c r="C1381" s="1" t="s">
        <v>1</v>
      </c>
      <c r="D1381" s="2">
        <v>36777</v>
      </c>
      <c r="E1381" s="1" t="s">
        <v>1102</v>
      </c>
      <c r="F1381" s="1" t="s">
        <v>1116</v>
      </c>
      <c r="G1381">
        <f t="shared" si="22"/>
        <v>2000</v>
      </c>
    </row>
    <row r="1382" spans="1:7" ht="58.5" hidden="1" x14ac:dyDescent="0.35">
      <c r="A1382" s="1">
        <v>15398</v>
      </c>
      <c r="B1382" s="1" t="s">
        <v>11</v>
      </c>
      <c r="C1382" s="1" t="s">
        <v>1</v>
      </c>
      <c r="D1382" s="2">
        <v>36994</v>
      </c>
      <c r="E1382" s="1" t="s">
        <v>1102</v>
      </c>
      <c r="F1382" s="1" t="s">
        <v>1117</v>
      </c>
      <c r="G1382">
        <f t="shared" si="22"/>
        <v>2001</v>
      </c>
    </row>
    <row r="1383" spans="1:7" ht="58.5" hidden="1" x14ac:dyDescent="0.35">
      <c r="A1383" s="1">
        <v>15849</v>
      </c>
      <c r="B1383" s="1" t="s">
        <v>0</v>
      </c>
      <c r="C1383" s="1" t="s">
        <v>1</v>
      </c>
      <c r="D1383" s="2">
        <v>37288</v>
      </c>
      <c r="E1383" s="1" t="s">
        <v>1102</v>
      </c>
      <c r="F1383" s="1" t="s">
        <v>1118</v>
      </c>
      <c r="G1383">
        <f t="shared" si="22"/>
        <v>2002</v>
      </c>
    </row>
    <row r="1384" spans="1:7" ht="58.5" hidden="1" x14ac:dyDescent="0.35">
      <c r="A1384" s="1">
        <v>15850</v>
      </c>
      <c r="B1384" s="1" t="s">
        <v>0</v>
      </c>
      <c r="C1384" s="1" t="s">
        <v>1</v>
      </c>
      <c r="D1384" s="2">
        <v>37289</v>
      </c>
      <c r="E1384" s="1" t="s">
        <v>1102</v>
      </c>
      <c r="F1384" s="1" t="s">
        <v>295</v>
      </c>
      <c r="G1384">
        <f t="shared" si="22"/>
        <v>2002</v>
      </c>
    </row>
    <row r="1385" spans="1:7" ht="58.5" hidden="1" x14ac:dyDescent="0.35">
      <c r="A1385" s="1">
        <v>16526</v>
      </c>
      <c r="B1385" s="1" t="s">
        <v>11</v>
      </c>
      <c r="C1385" s="1" t="s">
        <v>1</v>
      </c>
      <c r="D1385" s="2">
        <v>37716</v>
      </c>
      <c r="E1385" s="1" t="s">
        <v>1102</v>
      </c>
      <c r="F1385" s="1" t="s">
        <v>1119</v>
      </c>
      <c r="G1385">
        <f t="shared" si="22"/>
        <v>2003</v>
      </c>
    </row>
    <row r="1386" spans="1:7" ht="58.5" hidden="1" x14ac:dyDescent="0.35">
      <c r="A1386" s="1">
        <v>16707</v>
      </c>
      <c r="B1386" s="1" t="s">
        <v>0</v>
      </c>
      <c r="C1386" s="1" t="s">
        <v>1</v>
      </c>
      <c r="D1386" s="2">
        <v>37809</v>
      </c>
      <c r="E1386" s="1" t="s">
        <v>1102</v>
      </c>
      <c r="F1386" s="1" t="s">
        <v>283</v>
      </c>
      <c r="G1386">
        <f t="shared" si="22"/>
        <v>2003</v>
      </c>
    </row>
    <row r="1387" spans="1:7" ht="58.5" hidden="1" x14ac:dyDescent="0.35">
      <c r="A1387" s="1">
        <v>17056</v>
      </c>
      <c r="B1387" s="1" t="s">
        <v>11</v>
      </c>
      <c r="C1387" s="1" t="s">
        <v>1</v>
      </c>
      <c r="D1387" s="2">
        <v>37977</v>
      </c>
      <c r="E1387" s="1" t="s">
        <v>1102</v>
      </c>
      <c r="F1387" s="1" t="s">
        <v>261</v>
      </c>
      <c r="G1387">
        <f t="shared" si="22"/>
        <v>2003</v>
      </c>
    </row>
    <row r="1388" spans="1:7" ht="58.5" hidden="1" x14ac:dyDescent="0.35">
      <c r="A1388" s="1">
        <v>17345</v>
      </c>
      <c r="B1388" s="1" t="s">
        <v>11</v>
      </c>
      <c r="C1388" s="1" t="s">
        <v>1</v>
      </c>
      <c r="D1388" s="2">
        <v>38099</v>
      </c>
      <c r="E1388" s="1" t="s">
        <v>1102</v>
      </c>
      <c r="F1388" s="1" t="s">
        <v>1120</v>
      </c>
      <c r="G1388">
        <f t="shared" si="22"/>
        <v>2004</v>
      </c>
    </row>
    <row r="1389" spans="1:7" ht="58.5" hidden="1" x14ac:dyDescent="0.35">
      <c r="A1389" s="1">
        <v>17460</v>
      </c>
      <c r="B1389" s="1" t="s">
        <v>0</v>
      </c>
      <c r="C1389" s="1" t="s">
        <v>1</v>
      </c>
      <c r="D1389" s="2">
        <v>38148</v>
      </c>
      <c r="E1389" s="1" t="s">
        <v>1102</v>
      </c>
      <c r="F1389" s="1" t="s">
        <v>1121</v>
      </c>
      <c r="G1389">
        <f t="shared" si="22"/>
        <v>2004</v>
      </c>
    </row>
    <row r="1390" spans="1:7" ht="58.5" hidden="1" x14ac:dyDescent="0.35">
      <c r="A1390" s="1">
        <v>17566</v>
      </c>
      <c r="B1390" s="1" t="s">
        <v>11</v>
      </c>
      <c r="C1390" s="1" t="s">
        <v>1</v>
      </c>
      <c r="D1390" s="2">
        <v>38187</v>
      </c>
      <c r="E1390" s="1" t="s">
        <v>1102</v>
      </c>
      <c r="F1390" s="1" t="s">
        <v>1122</v>
      </c>
      <c r="G1390">
        <f t="shared" si="22"/>
        <v>2004</v>
      </c>
    </row>
    <row r="1391" spans="1:7" ht="58.5" hidden="1" x14ac:dyDescent="0.35">
      <c r="A1391" s="1">
        <v>17780</v>
      </c>
      <c r="B1391" s="1" t="s">
        <v>11</v>
      </c>
      <c r="C1391" s="1" t="s">
        <v>1</v>
      </c>
      <c r="D1391" s="2">
        <v>38280</v>
      </c>
      <c r="E1391" s="1" t="s">
        <v>1102</v>
      </c>
      <c r="F1391" s="1" t="s">
        <v>1123</v>
      </c>
      <c r="G1391">
        <f t="shared" si="22"/>
        <v>2004</v>
      </c>
    </row>
    <row r="1392" spans="1:7" ht="58.5" hidden="1" x14ac:dyDescent="0.35">
      <c r="A1392" s="1">
        <v>17808</v>
      </c>
      <c r="B1392" s="1" t="s">
        <v>0</v>
      </c>
      <c r="C1392" s="1" t="s">
        <v>1</v>
      </c>
      <c r="D1392" s="2">
        <v>38294</v>
      </c>
      <c r="E1392" s="1" t="s">
        <v>1102</v>
      </c>
      <c r="F1392" s="1" t="s">
        <v>1124</v>
      </c>
      <c r="G1392">
        <f t="shared" si="22"/>
        <v>2004</v>
      </c>
    </row>
    <row r="1393" spans="1:7" ht="58.5" hidden="1" x14ac:dyDescent="0.35">
      <c r="A1393" s="1">
        <v>18104</v>
      </c>
      <c r="B1393" s="1" t="s">
        <v>11</v>
      </c>
      <c r="C1393" s="1" t="s">
        <v>1</v>
      </c>
      <c r="D1393" s="2">
        <v>38399</v>
      </c>
      <c r="E1393" s="1" t="s">
        <v>1102</v>
      </c>
      <c r="F1393" s="1" t="s">
        <v>1125</v>
      </c>
      <c r="G1393">
        <f t="shared" si="22"/>
        <v>2005</v>
      </c>
    </row>
    <row r="1394" spans="1:7" ht="58.5" hidden="1" x14ac:dyDescent="0.35">
      <c r="A1394" s="1">
        <v>18323</v>
      </c>
      <c r="B1394" s="1" t="s">
        <v>0</v>
      </c>
      <c r="C1394" s="1" t="s">
        <v>1</v>
      </c>
      <c r="D1394" s="2">
        <v>38498</v>
      </c>
      <c r="E1394" s="1" t="s">
        <v>1102</v>
      </c>
      <c r="F1394" s="1" t="s">
        <v>27</v>
      </c>
      <c r="G1394">
        <f t="shared" si="22"/>
        <v>2005</v>
      </c>
    </row>
    <row r="1395" spans="1:7" ht="58.5" hidden="1" x14ac:dyDescent="0.35">
      <c r="A1395" s="1">
        <v>18563</v>
      </c>
      <c r="B1395" s="1" t="s">
        <v>0</v>
      </c>
      <c r="C1395" s="1" t="s">
        <v>1</v>
      </c>
      <c r="D1395" s="2">
        <v>38667</v>
      </c>
      <c r="E1395" s="1" t="s">
        <v>1102</v>
      </c>
      <c r="F1395" s="1" t="s">
        <v>1126</v>
      </c>
      <c r="G1395">
        <f t="shared" si="22"/>
        <v>2005</v>
      </c>
    </row>
    <row r="1396" spans="1:7" ht="58.5" hidden="1" x14ac:dyDescent="0.35">
      <c r="A1396" s="1">
        <v>19261</v>
      </c>
      <c r="B1396" s="1" t="s">
        <v>11</v>
      </c>
      <c r="C1396" s="1" t="s">
        <v>1</v>
      </c>
      <c r="D1396" s="2">
        <v>38825</v>
      </c>
      <c r="E1396" s="1" t="s">
        <v>1102</v>
      </c>
      <c r="F1396" s="1" t="s">
        <v>692</v>
      </c>
      <c r="G1396">
        <f t="shared" si="22"/>
        <v>2006</v>
      </c>
    </row>
    <row r="1397" spans="1:7" ht="58.5" hidden="1" x14ac:dyDescent="0.35">
      <c r="A1397" s="1">
        <v>19638</v>
      </c>
      <c r="B1397" s="1" t="s">
        <v>0</v>
      </c>
      <c r="C1397" s="1" t="s">
        <v>1</v>
      </c>
      <c r="D1397" s="2">
        <v>38953</v>
      </c>
      <c r="E1397" s="1" t="s">
        <v>1102</v>
      </c>
      <c r="F1397" s="1" t="s">
        <v>1127</v>
      </c>
      <c r="G1397">
        <f t="shared" si="22"/>
        <v>2006</v>
      </c>
    </row>
    <row r="1398" spans="1:7" ht="58.5" hidden="1" x14ac:dyDescent="0.35">
      <c r="A1398" s="1">
        <v>19857</v>
      </c>
      <c r="B1398" s="1" t="s">
        <v>11</v>
      </c>
      <c r="C1398" s="1" t="s">
        <v>1</v>
      </c>
      <c r="D1398" s="2">
        <v>39028</v>
      </c>
      <c r="E1398" s="1" t="s">
        <v>1102</v>
      </c>
      <c r="F1398" s="1" t="s">
        <v>1128</v>
      </c>
      <c r="G1398">
        <f t="shared" si="22"/>
        <v>2006</v>
      </c>
    </row>
    <row r="1399" spans="1:7" ht="58.5" hidden="1" x14ac:dyDescent="0.35">
      <c r="A1399" s="1">
        <v>19925</v>
      </c>
      <c r="B1399" s="1" t="s">
        <v>0</v>
      </c>
      <c r="C1399" s="1" t="s">
        <v>1</v>
      </c>
      <c r="D1399" s="2">
        <v>39041</v>
      </c>
      <c r="E1399" s="1" t="s">
        <v>1102</v>
      </c>
      <c r="F1399" s="1" t="s">
        <v>1129</v>
      </c>
      <c r="G1399">
        <f t="shared" si="22"/>
        <v>2006</v>
      </c>
    </row>
    <row r="1400" spans="1:7" ht="58.5" hidden="1" x14ac:dyDescent="0.35">
      <c r="A1400" s="1">
        <v>20037</v>
      </c>
      <c r="B1400" s="1" t="s">
        <v>0</v>
      </c>
      <c r="C1400" s="1" t="s">
        <v>1</v>
      </c>
      <c r="D1400" s="2">
        <v>39070</v>
      </c>
      <c r="E1400" s="1" t="s">
        <v>1102</v>
      </c>
      <c r="F1400" s="1" t="s">
        <v>101</v>
      </c>
      <c r="G1400">
        <f t="shared" si="22"/>
        <v>2006</v>
      </c>
    </row>
    <row r="1401" spans="1:7" ht="58.5" hidden="1" x14ac:dyDescent="0.35">
      <c r="A1401" s="1">
        <v>20620</v>
      </c>
      <c r="B1401" s="1" t="s">
        <v>0</v>
      </c>
      <c r="C1401" s="1" t="s">
        <v>1</v>
      </c>
      <c r="D1401" s="2">
        <v>39282</v>
      </c>
      <c r="E1401" s="1" t="s">
        <v>1102</v>
      </c>
      <c r="F1401" s="1" t="s">
        <v>1130</v>
      </c>
      <c r="G1401">
        <f t="shared" si="22"/>
        <v>2007</v>
      </c>
    </row>
    <row r="1402" spans="1:7" ht="58.5" hidden="1" x14ac:dyDescent="0.35">
      <c r="A1402" s="1">
        <v>20621</v>
      </c>
      <c r="B1402" s="1" t="s">
        <v>11</v>
      </c>
      <c r="C1402" s="1" t="s">
        <v>1</v>
      </c>
      <c r="D1402" s="2">
        <v>39268</v>
      </c>
      <c r="E1402" s="1" t="s">
        <v>1102</v>
      </c>
      <c r="F1402" s="1" t="s">
        <v>1131</v>
      </c>
      <c r="G1402">
        <f t="shared" si="22"/>
        <v>2007</v>
      </c>
    </row>
    <row r="1403" spans="1:7" ht="58.5" hidden="1" x14ac:dyDescent="0.35">
      <c r="A1403" s="1">
        <v>20771</v>
      </c>
      <c r="B1403" s="1" t="s">
        <v>0</v>
      </c>
      <c r="C1403" s="1" t="s">
        <v>1</v>
      </c>
      <c r="D1403" s="2">
        <v>39314</v>
      </c>
      <c r="E1403" s="1" t="s">
        <v>1102</v>
      </c>
      <c r="F1403" s="1" t="s">
        <v>1132</v>
      </c>
      <c r="G1403">
        <f t="shared" si="22"/>
        <v>2007</v>
      </c>
    </row>
    <row r="1404" spans="1:7" ht="58.5" hidden="1" x14ac:dyDescent="0.35">
      <c r="A1404" s="1">
        <v>20923</v>
      </c>
      <c r="B1404" s="1" t="s">
        <v>11</v>
      </c>
      <c r="C1404" s="1" t="s">
        <v>1</v>
      </c>
      <c r="D1404" s="2">
        <v>39433</v>
      </c>
      <c r="E1404" s="1" t="s">
        <v>1102</v>
      </c>
      <c r="F1404" s="1" t="s">
        <v>1133</v>
      </c>
      <c r="G1404">
        <f t="shared" si="22"/>
        <v>2007</v>
      </c>
    </row>
    <row r="1405" spans="1:7" ht="58.5" hidden="1" x14ac:dyDescent="0.35">
      <c r="A1405" s="1">
        <v>20929</v>
      </c>
      <c r="B1405" s="1" t="s">
        <v>11</v>
      </c>
      <c r="C1405" s="1" t="s">
        <v>1</v>
      </c>
      <c r="D1405" s="2">
        <v>39377</v>
      </c>
      <c r="E1405" s="1" t="s">
        <v>1102</v>
      </c>
      <c r="F1405" s="1" t="s">
        <v>507</v>
      </c>
      <c r="G1405">
        <f t="shared" si="22"/>
        <v>2007</v>
      </c>
    </row>
    <row r="1406" spans="1:7" ht="58.5" hidden="1" x14ac:dyDescent="0.35">
      <c r="A1406" s="1">
        <v>20930</v>
      </c>
      <c r="B1406" s="1" t="s">
        <v>0</v>
      </c>
      <c r="C1406" s="1" t="s">
        <v>1</v>
      </c>
      <c r="D1406" s="2">
        <v>39373</v>
      </c>
      <c r="E1406" s="1" t="s">
        <v>1102</v>
      </c>
      <c r="F1406" s="1" t="s">
        <v>531</v>
      </c>
      <c r="G1406">
        <f t="shared" si="22"/>
        <v>2007</v>
      </c>
    </row>
    <row r="1407" spans="1:7" ht="58.5" hidden="1" x14ac:dyDescent="0.35">
      <c r="A1407" s="1">
        <v>20997</v>
      </c>
      <c r="B1407" s="1" t="s">
        <v>0</v>
      </c>
      <c r="C1407" s="1" t="s">
        <v>1</v>
      </c>
      <c r="D1407" s="2">
        <v>39416</v>
      </c>
      <c r="E1407" s="1" t="s">
        <v>1102</v>
      </c>
      <c r="F1407" s="1" t="s">
        <v>1134</v>
      </c>
      <c r="G1407">
        <f t="shared" si="22"/>
        <v>2007</v>
      </c>
    </row>
    <row r="1408" spans="1:7" ht="58.5" hidden="1" x14ac:dyDescent="0.35">
      <c r="A1408" s="1">
        <v>21007</v>
      </c>
      <c r="B1408" s="1" t="s">
        <v>11</v>
      </c>
      <c r="C1408" s="1" t="s">
        <v>1</v>
      </c>
      <c r="D1408" s="2">
        <v>39555</v>
      </c>
      <c r="E1408" s="1" t="s">
        <v>1102</v>
      </c>
      <c r="F1408" s="1" t="s">
        <v>1135</v>
      </c>
      <c r="G1408">
        <f t="shared" si="22"/>
        <v>2008</v>
      </c>
    </row>
    <row r="1409" spans="1:7" ht="58.5" hidden="1" x14ac:dyDescent="0.35">
      <c r="A1409" s="1">
        <v>21008</v>
      </c>
      <c r="B1409" s="1" t="s">
        <v>0</v>
      </c>
      <c r="C1409" s="1" t="s">
        <v>1</v>
      </c>
      <c r="D1409" s="2">
        <v>39419</v>
      </c>
      <c r="E1409" s="1" t="s">
        <v>1102</v>
      </c>
      <c r="F1409" s="1" t="s">
        <v>731</v>
      </c>
      <c r="G1409">
        <f t="shared" si="22"/>
        <v>2007</v>
      </c>
    </row>
    <row r="1410" spans="1:7" ht="58.5" hidden="1" x14ac:dyDescent="0.35">
      <c r="A1410" s="1">
        <v>21009</v>
      </c>
      <c r="B1410" s="1" t="s">
        <v>0</v>
      </c>
      <c r="C1410" s="1" t="s">
        <v>1</v>
      </c>
      <c r="D1410" s="2">
        <v>39430</v>
      </c>
      <c r="E1410" s="1" t="s">
        <v>1102</v>
      </c>
      <c r="F1410" s="1" t="s">
        <v>1136</v>
      </c>
      <c r="G1410">
        <f t="shared" si="22"/>
        <v>2007</v>
      </c>
    </row>
    <row r="1411" spans="1:7" ht="58.5" hidden="1" x14ac:dyDescent="0.35">
      <c r="A1411" s="1">
        <v>21242</v>
      </c>
      <c r="B1411" s="1" t="s">
        <v>11</v>
      </c>
      <c r="C1411" s="1" t="s">
        <v>1</v>
      </c>
      <c r="D1411" s="2">
        <v>39496</v>
      </c>
      <c r="E1411" s="1" t="s">
        <v>1102</v>
      </c>
      <c r="F1411" s="1" t="s">
        <v>1137</v>
      </c>
      <c r="G1411">
        <f t="shared" si="22"/>
        <v>2008</v>
      </c>
    </row>
    <row r="1412" spans="1:7" ht="58.5" hidden="1" x14ac:dyDescent="0.35">
      <c r="A1412" s="1">
        <v>21254</v>
      </c>
      <c r="B1412" s="1" t="s">
        <v>0</v>
      </c>
      <c r="C1412" s="1" t="s">
        <v>1</v>
      </c>
      <c r="D1412" s="2">
        <v>39485</v>
      </c>
      <c r="E1412" s="1" t="s">
        <v>1102</v>
      </c>
      <c r="F1412" s="1" t="s">
        <v>1138</v>
      </c>
      <c r="G1412">
        <f t="shared" si="22"/>
        <v>2008</v>
      </c>
    </row>
    <row r="1413" spans="1:7" ht="58.5" hidden="1" x14ac:dyDescent="0.35">
      <c r="A1413" s="1">
        <v>21449</v>
      </c>
      <c r="B1413" s="1" t="s">
        <v>11</v>
      </c>
      <c r="C1413" s="1" t="s">
        <v>1</v>
      </c>
      <c r="D1413" s="2">
        <v>39554</v>
      </c>
      <c r="E1413" s="1" t="s">
        <v>1102</v>
      </c>
      <c r="F1413" s="1" t="s">
        <v>1139</v>
      </c>
      <c r="G1413">
        <f t="shared" si="22"/>
        <v>2008</v>
      </c>
    </row>
    <row r="1414" spans="1:7" ht="58.5" hidden="1" x14ac:dyDescent="0.35">
      <c r="A1414" s="1">
        <v>21475</v>
      </c>
      <c r="B1414" s="1" t="s">
        <v>0</v>
      </c>
      <c r="C1414" s="1" t="s">
        <v>1</v>
      </c>
      <c r="D1414" s="2">
        <v>39615</v>
      </c>
      <c r="E1414" s="1" t="s">
        <v>1102</v>
      </c>
      <c r="F1414" s="1" t="s">
        <v>1140</v>
      </c>
      <c r="G1414">
        <f t="shared" si="22"/>
        <v>2008</v>
      </c>
    </row>
    <row r="1415" spans="1:7" ht="58.5" hidden="1" x14ac:dyDescent="0.35">
      <c r="A1415" s="1">
        <v>21676</v>
      </c>
      <c r="B1415" s="1" t="s">
        <v>0</v>
      </c>
      <c r="C1415" s="1" t="s">
        <v>1</v>
      </c>
      <c r="D1415" s="2">
        <v>39654</v>
      </c>
      <c r="E1415" s="1" t="s">
        <v>1102</v>
      </c>
      <c r="F1415" s="1" t="s">
        <v>1141</v>
      </c>
      <c r="G1415">
        <f t="shared" si="22"/>
        <v>2008</v>
      </c>
    </row>
    <row r="1416" spans="1:7" ht="58.5" hidden="1" x14ac:dyDescent="0.35">
      <c r="A1416" s="1">
        <v>21677</v>
      </c>
      <c r="B1416" s="1" t="s">
        <v>0</v>
      </c>
      <c r="C1416" s="1" t="s">
        <v>1</v>
      </c>
      <c r="D1416" s="2">
        <v>39711</v>
      </c>
      <c r="E1416" s="1" t="s">
        <v>1102</v>
      </c>
      <c r="F1416" s="1" t="s">
        <v>270</v>
      </c>
      <c r="G1416">
        <f t="shared" si="22"/>
        <v>2008</v>
      </c>
    </row>
    <row r="1417" spans="1:7" ht="58.5" hidden="1" x14ac:dyDescent="0.35">
      <c r="A1417" s="1">
        <v>21678</v>
      </c>
      <c r="B1417" s="1" t="s">
        <v>11</v>
      </c>
      <c r="C1417" s="1" t="s">
        <v>1</v>
      </c>
      <c r="D1417" s="2">
        <v>39741</v>
      </c>
      <c r="E1417" s="1" t="s">
        <v>1102</v>
      </c>
      <c r="F1417" s="1" t="s">
        <v>1142</v>
      </c>
      <c r="G1417">
        <f t="shared" si="22"/>
        <v>2008</v>
      </c>
    </row>
    <row r="1418" spans="1:7" ht="58.5" hidden="1" x14ac:dyDescent="0.35">
      <c r="A1418" s="1">
        <v>21679</v>
      </c>
      <c r="B1418" s="1" t="s">
        <v>0</v>
      </c>
      <c r="C1418" s="1" t="s">
        <v>1</v>
      </c>
      <c r="D1418" s="2">
        <v>39630</v>
      </c>
      <c r="E1418" s="1" t="s">
        <v>1102</v>
      </c>
      <c r="F1418" s="1" t="s">
        <v>911</v>
      </c>
      <c r="G1418">
        <f t="shared" si="22"/>
        <v>2008</v>
      </c>
    </row>
    <row r="1419" spans="1:7" ht="58.5" hidden="1" x14ac:dyDescent="0.35">
      <c r="A1419" s="1">
        <v>21680</v>
      </c>
      <c r="B1419" s="1" t="s">
        <v>0</v>
      </c>
      <c r="C1419" s="1" t="s">
        <v>1</v>
      </c>
      <c r="D1419" s="2">
        <v>39672</v>
      </c>
      <c r="E1419" s="1" t="s">
        <v>1102</v>
      </c>
      <c r="F1419" s="1" t="s">
        <v>301</v>
      </c>
      <c r="G1419">
        <f t="shared" si="22"/>
        <v>2008</v>
      </c>
    </row>
    <row r="1420" spans="1:7" ht="58.5" hidden="1" x14ac:dyDescent="0.35">
      <c r="A1420" s="1">
        <v>21975</v>
      </c>
      <c r="B1420" s="1" t="s">
        <v>0</v>
      </c>
      <c r="C1420" s="1" t="s">
        <v>1</v>
      </c>
      <c r="D1420" s="2">
        <v>39727</v>
      </c>
      <c r="E1420" s="1" t="s">
        <v>1102</v>
      </c>
      <c r="F1420" s="1" t="s">
        <v>1143</v>
      </c>
      <c r="G1420">
        <f t="shared" si="22"/>
        <v>2008</v>
      </c>
    </row>
    <row r="1421" spans="1:7" ht="58.5" hidden="1" x14ac:dyDescent="0.35">
      <c r="A1421" s="1">
        <v>22215</v>
      </c>
      <c r="B1421" s="1" t="s">
        <v>11</v>
      </c>
      <c r="C1421" s="1" t="s">
        <v>1</v>
      </c>
      <c r="D1421" s="2">
        <v>39825</v>
      </c>
      <c r="E1421" s="1" t="s">
        <v>1102</v>
      </c>
      <c r="F1421" s="1" t="s">
        <v>1144</v>
      </c>
      <c r="G1421">
        <f t="shared" si="22"/>
        <v>2009</v>
      </c>
    </row>
    <row r="1422" spans="1:7" ht="58.5" hidden="1" x14ac:dyDescent="0.35">
      <c r="A1422" s="1">
        <v>22216</v>
      </c>
      <c r="B1422" s="1" t="s">
        <v>11</v>
      </c>
      <c r="C1422" s="1" t="s">
        <v>1</v>
      </c>
      <c r="D1422" s="2">
        <v>39867</v>
      </c>
      <c r="E1422" s="1" t="s">
        <v>1102</v>
      </c>
      <c r="F1422" s="1" t="s">
        <v>1145</v>
      </c>
      <c r="G1422">
        <f t="shared" si="22"/>
        <v>2009</v>
      </c>
    </row>
    <row r="1423" spans="1:7" ht="58.5" hidden="1" x14ac:dyDescent="0.35">
      <c r="A1423" s="1">
        <v>22217</v>
      </c>
      <c r="B1423" s="1" t="s">
        <v>11</v>
      </c>
      <c r="C1423" s="1" t="s">
        <v>1</v>
      </c>
      <c r="D1423" s="2">
        <v>39867</v>
      </c>
      <c r="E1423" s="1" t="s">
        <v>1102</v>
      </c>
      <c r="F1423" s="1" t="s">
        <v>792</v>
      </c>
      <c r="G1423">
        <f t="shared" si="22"/>
        <v>2009</v>
      </c>
    </row>
    <row r="1424" spans="1:7" ht="58.5" hidden="1" x14ac:dyDescent="0.35">
      <c r="A1424" s="1">
        <v>22218</v>
      </c>
      <c r="B1424" s="1" t="s">
        <v>11</v>
      </c>
      <c r="C1424" s="1" t="s">
        <v>1</v>
      </c>
      <c r="D1424" s="2">
        <v>39835</v>
      </c>
      <c r="E1424" s="1" t="s">
        <v>1102</v>
      </c>
      <c r="F1424" s="1" t="s">
        <v>793</v>
      </c>
      <c r="G1424">
        <f t="shared" si="22"/>
        <v>2009</v>
      </c>
    </row>
    <row r="1425" spans="1:7" ht="58.5" hidden="1" x14ac:dyDescent="0.35">
      <c r="A1425" s="1">
        <v>22219</v>
      </c>
      <c r="B1425" s="1" t="s">
        <v>11</v>
      </c>
      <c r="C1425" s="1" t="s">
        <v>1</v>
      </c>
      <c r="D1425" s="2">
        <v>40087</v>
      </c>
      <c r="E1425" s="1" t="s">
        <v>1102</v>
      </c>
      <c r="F1425" s="1" t="s">
        <v>1146</v>
      </c>
      <c r="G1425">
        <f t="shared" si="22"/>
        <v>2009</v>
      </c>
    </row>
    <row r="1426" spans="1:7" ht="58.5" hidden="1" x14ac:dyDescent="0.35">
      <c r="A1426" s="1">
        <v>22221</v>
      </c>
      <c r="B1426" s="1" t="s">
        <v>11</v>
      </c>
      <c r="C1426" s="1" t="s">
        <v>1</v>
      </c>
      <c r="D1426" s="2">
        <v>39826</v>
      </c>
      <c r="E1426" s="1" t="s">
        <v>1102</v>
      </c>
      <c r="F1426" s="1" t="s">
        <v>784</v>
      </c>
      <c r="G1426">
        <f t="shared" si="22"/>
        <v>2009</v>
      </c>
    </row>
    <row r="1427" spans="1:7" ht="58.5" hidden="1" x14ac:dyDescent="0.35">
      <c r="A1427" s="1">
        <v>22613</v>
      </c>
      <c r="B1427" s="1" t="s">
        <v>11</v>
      </c>
      <c r="C1427" s="1" t="s">
        <v>1</v>
      </c>
      <c r="D1427" s="2">
        <v>40016</v>
      </c>
      <c r="E1427" s="1" t="s">
        <v>1102</v>
      </c>
      <c r="F1427" s="1" t="s">
        <v>1147</v>
      </c>
      <c r="G1427">
        <f t="shared" si="22"/>
        <v>2009</v>
      </c>
    </row>
    <row r="1428" spans="1:7" ht="58.5" hidden="1" x14ac:dyDescent="0.35">
      <c r="A1428" s="1">
        <v>22614</v>
      </c>
      <c r="B1428" s="1" t="s">
        <v>11</v>
      </c>
      <c r="C1428" s="1" t="s">
        <v>1</v>
      </c>
      <c r="D1428" s="2">
        <v>40269</v>
      </c>
      <c r="E1428" s="1" t="s">
        <v>1102</v>
      </c>
      <c r="F1428" s="1" t="s">
        <v>933</v>
      </c>
      <c r="G1428">
        <f t="shared" si="22"/>
        <v>2010</v>
      </c>
    </row>
    <row r="1429" spans="1:7" ht="58.5" hidden="1" x14ac:dyDescent="0.35">
      <c r="A1429" s="1">
        <v>22616</v>
      </c>
      <c r="B1429" s="1" t="s">
        <v>11</v>
      </c>
      <c r="C1429" s="1" t="s">
        <v>1</v>
      </c>
      <c r="D1429" s="2">
        <v>39994</v>
      </c>
      <c r="E1429" s="1" t="s">
        <v>1102</v>
      </c>
      <c r="F1429" s="1" t="s">
        <v>1039</v>
      </c>
      <c r="G1429">
        <f t="shared" si="22"/>
        <v>2009</v>
      </c>
    </row>
    <row r="1430" spans="1:7" ht="58.5" hidden="1" x14ac:dyDescent="0.35">
      <c r="A1430" s="1">
        <v>22617</v>
      </c>
      <c r="B1430" s="1" t="s">
        <v>0</v>
      </c>
      <c r="C1430" s="1" t="s">
        <v>1</v>
      </c>
      <c r="D1430" s="2">
        <v>40271</v>
      </c>
      <c r="E1430" s="1" t="s">
        <v>1102</v>
      </c>
      <c r="F1430" s="1" t="s">
        <v>1148</v>
      </c>
      <c r="G1430">
        <f t="shared" si="22"/>
        <v>2010</v>
      </c>
    </row>
    <row r="1431" spans="1:7" ht="58.5" hidden="1" x14ac:dyDescent="0.35">
      <c r="A1431" s="1">
        <v>22880</v>
      </c>
      <c r="B1431" s="1" t="s">
        <v>0</v>
      </c>
      <c r="C1431" s="1" t="s">
        <v>1</v>
      </c>
      <c r="D1431" s="2">
        <v>39990</v>
      </c>
      <c r="E1431" s="1" t="s">
        <v>1102</v>
      </c>
      <c r="F1431" s="1" t="s">
        <v>1149</v>
      </c>
      <c r="G1431">
        <f t="shared" si="22"/>
        <v>2009</v>
      </c>
    </row>
    <row r="1432" spans="1:7" ht="58.5" hidden="1" x14ac:dyDescent="0.35">
      <c r="A1432" s="1">
        <v>22910</v>
      </c>
      <c r="B1432" s="1" t="s">
        <v>11</v>
      </c>
      <c r="C1432" s="1" t="s">
        <v>1</v>
      </c>
      <c r="D1432" s="2">
        <v>40035</v>
      </c>
      <c r="E1432" s="1" t="s">
        <v>1102</v>
      </c>
      <c r="F1432" s="1" t="s">
        <v>1150</v>
      </c>
      <c r="G1432">
        <f t="shared" si="22"/>
        <v>2009</v>
      </c>
    </row>
    <row r="1433" spans="1:7" ht="58.5" hidden="1" x14ac:dyDescent="0.35">
      <c r="A1433" s="1">
        <v>22911</v>
      </c>
      <c r="B1433" s="1" t="s">
        <v>0</v>
      </c>
      <c r="C1433" s="1" t="s">
        <v>1</v>
      </c>
      <c r="D1433" s="2">
        <v>40009</v>
      </c>
      <c r="E1433" s="1" t="s">
        <v>1102</v>
      </c>
      <c r="F1433" s="1" t="s">
        <v>505</v>
      </c>
      <c r="G1433">
        <f t="shared" si="22"/>
        <v>2009</v>
      </c>
    </row>
    <row r="1434" spans="1:7" ht="58.5" hidden="1" x14ac:dyDescent="0.35">
      <c r="A1434" s="1">
        <v>23283</v>
      </c>
      <c r="B1434" s="1" t="s">
        <v>0</v>
      </c>
      <c r="C1434" s="1" t="s">
        <v>1</v>
      </c>
      <c r="D1434" s="2">
        <v>40277</v>
      </c>
      <c r="E1434" s="1" t="s">
        <v>1102</v>
      </c>
      <c r="F1434" s="1" t="s">
        <v>1151</v>
      </c>
      <c r="G1434">
        <f t="shared" si="22"/>
        <v>2010</v>
      </c>
    </row>
    <row r="1435" spans="1:7" ht="58.5" hidden="1" x14ac:dyDescent="0.35">
      <c r="A1435" s="1">
        <v>23589</v>
      </c>
      <c r="B1435" s="1" t="s">
        <v>0</v>
      </c>
      <c r="C1435" s="1" t="s">
        <v>1</v>
      </c>
      <c r="D1435" s="2">
        <v>40389</v>
      </c>
      <c r="E1435" s="1" t="s">
        <v>1102</v>
      </c>
      <c r="F1435" s="1" t="s">
        <v>524</v>
      </c>
      <c r="G1435">
        <f t="shared" si="22"/>
        <v>2010</v>
      </c>
    </row>
    <row r="1436" spans="1:7" ht="58.5" hidden="1" x14ac:dyDescent="0.35">
      <c r="A1436" s="1">
        <v>23758</v>
      </c>
      <c r="B1436" s="1" t="s">
        <v>0</v>
      </c>
      <c r="C1436" s="1" t="s">
        <v>1</v>
      </c>
      <c r="D1436" s="2">
        <v>40408</v>
      </c>
      <c r="E1436" s="1" t="s">
        <v>1102</v>
      </c>
      <c r="F1436" s="1" t="s">
        <v>935</v>
      </c>
      <c r="G1436">
        <f t="shared" si="22"/>
        <v>2010</v>
      </c>
    </row>
    <row r="1437" spans="1:7" ht="58.5" hidden="1" x14ac:dyDescent="0.35">
      <c r="A1437" s="1">
        <v>23759</v>
      </c>
      <c r="B1437" s="1" t="s">
        <v>11</v>
      </c>
      <c r="C1437" s="1" t="s">
        <v>1</v>
      </c>
      <c r="D1437" s="2">
        <v>40403</v>
      </c>
      <c r="E1437" s="1" t="s">
        <v>1102</v>
      </c>
      <c r="F1437" s="1" t="s">
        <v>1152</v>
      </c>
      <c r="G1437">
        <f t="shared" si="22"/>
        <v>2010</v>
      </c>
    </row>
    <row r="1438" spans="1:7" ht="58.5" hidden="1" x14ac:dyDescent="0.35">
      <c r="A1438" s="1">
        <v>23760</v>
      </c>
      <c r="B1438" s="1" t="s">
        <v>0</v>
      </c>
      <c r="C1438" s="1" t="s">
        <v>1</v>
      </c>
      <c r="D1438" s="2">
        <v>40436</v>
      </c>
      <c r="E1438" s="1" t="s">
        <v>1102</v>
      </c>
      <c r="F1438" s="1" t="s">
        <v>805</v>
      </c>
      <c r="G1438">
        <f t="shared" si="22"/>
        <v>2010</v>
      </c>
    </row>
    <row r="1439" spans="1:7" ht="58.5" hidden="1" x14ac:dyDescent="0.35">
      <c r="A1439" s="1">
        <v>24119</v>
      </c>
      <c r="B1439" s="1" t="s">
        <v>11</v>
      </c>
      <c r="C1439" s="1" t="s">
        <v>1</v>
      </c>
      <c r="D1439" s="2">
        <v>40540</v>
      </c>
      <c r="E1439" s="1" t="s">
        <v>1102</v>
      </c>
      <c r="F1439" s="1" t="s">
        <v>770</v>
      </c>
      <c r="G1439">
        <f t="shared" si="22"/>
        <v>2010</v>
      </c>
    </row>
    <row r="1440" spans="1:7" ht="58.5" hidden="1" x14ac:dyDescent="0.35">
      <c r="A1440" s="1">
        <v>24120</v>
      </c>
      <c r="B1440" s="1" t="s">
        <v>11</v>
      </c>
      <c r="C1440" s="1" t="s">
        <v>1</v>
      </c>
      <c r="D1440" s="2">
        <v>40521</v>
      </c>
      <c r="E1440" s="1" t="s">
        <v>1102</v>
      </c>
      <c r="F1440" s="1" t="s">
        <v>1153</v>
      </c>
      <c r="G1440">
        <f t="shared" si="22"/>
        <v>2010</v>
      </c>
    </row>
    <row r="1441" spans="1:7" ht="58.5" hidden="1" x14ac:dyDescent="0.35">
      <c r="A1441" s="1">
        <v>24121</v>
      </c>
      <c r="B1441" s="1" t="s">
        <v>11</v>
      </c>
      <c r="C1441" s="1" t="s">
        <v>1</v>
      </c>
      <c r="D1441" s="2">
        <v>40527</v>
      </c>
      <c r="E1441" s="1" t="s">
        <v>1102</v>
      </c>
      <c r="F1441" s="1" t="s">
        <v>158</v>
      </c>
      <c r="G1441">
        <f t="shared" ref="G1441:G1504" si="23">YEAR(D1441)</f>
        <v>2010</v>
      </c>
    </row>
    <row r="1442" spans="1:7" ht="58.5" hidden="1" x14ac:dyDescent="0.35">
      <c r="A1442" s="1">
        <v>24613</v>
      </c>
      <c r="B1442" s="1" t="s">
        <v>11</v>
      </c>
      <c r="C1442" s="1" t="s">
        <v>1</v>
      </c>
      <c r="D1442" s="2">
        <v>40823</v>
      </c>
      <c r="E1442" s="1" t="s">
        <v>1102</v>
      </c>
      <c r="F1442" s="1" t="s">
        <v>104</v>
      </c>
      <c r="G1442">
        <f t="shared" si="23"/>
        <v>2011</v>
      </c>
    </row>
    <row r="1443" spans="1:7" ht="58.5" hidden="1" x14ac:dyDescent="0.35">
      <c r="A1443" s="1">
        <v>24766</v>
      </c>
      <c r="B1443" s="1" t="s">
        <v>11</v>
      </c>
      <c r="C1443" s="1" t="s">
        <v>1</v>
      </c>
      <c r="D1443" s="2">
        <v>40630</v>
      </c>
      <c r="E1443" s="1" t="s">
        <v>1102</v>
      </c>
      <c r="F1443" s="1" t="s">
        <v>1154</v>
      </c>
      <c r="G1443">
        <f t="shared" si="23"/>
        <v>2011</v>
      </c>
    </row>
    <row r="1444" spans="1:7" ht="58.5" hidden="1" x14ac:dyDescent="0.35">
      <c r="A1444" s="1">
        <v>24767</v>
      </c>
      <c r="B1444" s="1" t="s">
        <v>11</v>
      </c>
      <c r="C1444" s="1" t="s">
        <v>1</v>
      </c>
      <c r="D1444" s="2">
        <v>40653</v>
      </c>
      <c r="E1444" s="1" t="s">
        <v>1102</v>
      </c>
      <c r="F1444" s="1" t="s">
        <v>1155</v>
      </c>
      <c r="G1444">
        <f t="shared" si="23"/>
        <v>2011</v>
      </c>
    </row>
    <row r="1445" spans="1:7" ht="58.5" hidden="1" x14ac:dyDescent="0.35">
      <c r="A1445" s="1">
        <v>24768</v>
      </c>
      <c r="B1445" s="1" t="s">
        <v>11</v>
      </c>
      <c r="C1445" s="1" t="s">
        <v>1</v>
      </c>
      <c r="D1445" s="2">
        <v>40659</v>
      </c>
      <c r="E1445" s="1" t="s">
        <v>1102</v>
      </c>
      <c r="F1445" s="1" t="s">
        <v>1156</v>
      </c>
      <c r="G1445">
        <f t="shared" si="23"/>
        <v>2011</v>
      </c>
    </row>
    <row r="1446" spans="1:7" ht="58.5" hidden="1" x14ac:dyDescent="0.35">
      <c r="A1446" s="1">
        <v>24769</v>
      </c>
      <c r="B1446" s="1" t="s">
        <v>11</v>
      </c>
      <c r="C1446" s="1" t="s">
        <v>1</v>
      </c>
      <c r="D1446" s="2">
        <v>41087</v>
      </c>
      <c r="E1446" s="1" t="s">
        <v>1102</v>
      </c>
      <c r="F1446" s="1" t="s">
        <v>1157</v>
      </c>
      <c r="G1446">
        <f t="shared" si="23"/>
        <v>2012</v>
      </c>
    </row>
    <row r="1447" spans="1:7" ht="58.5" hidden="1" x14ac:dyDescent="0.35">
      <c r="A1447" s="1">
        <v>24868</v>
      </c>
      <c r="B1447" s="1" t="s">
        <v>0</v>
      </c>
      <c r="C1447" s="1" t="s">
        <v>1</v>
      </c>
      <c r="D1447" s="2">
        <v>40665</v>
      </c>
      <c r="E1447" s="1" t="s">
        <v>1102</v>
      </c>
      <c r="F1447" s="1" t="s">
        <v>1158</v>
      </c>
      <c r="G1447">
        <f t="shared" si="23"/>
        <v>2011</v>
      </c>
    </row>
    <row r="1448" spans="1:7" ht="58.5" hidden="1" x14ac:dyDescent="0.35">
      <c r="A1448" s="1">
        <v>24965</v>
      </c>
      <c r="B1448" s="1" t="s">
        <v>0</v>
      </c>
      <c r="C1448" s="1" t="s">
        <v>1</v>
      </c>
      <c r="D1448" s="2">
        <v>40730</v>
      </c>
      <c r="E1448" s="1" t="s">
        <v>1102</v>
      </c>
      <c r="F1448" s="1" t="s">
        <v>1159</v>
      </c>
      <c r="G1448">
        <f t="shared" si="23"/>
        <v>2011</v>
      </c>
    </row>
    <row r="1449" spans="1:7" ht="58.5" hidden="1" x14ac:dyDescent="0.35">
      <c r="A1449" s="1">
        <v>25258</v>
      </c>
      <c r="B1449" s="1" t="s">
        <v>0</v>
      </c>
      <c r="C1449" s="1" t="s">
        <v>1</v>
      </c>
      <c r="D1449" s="2">
        <v>40827</v>
      </c>
      <c r="E1449" s="1" t="s">
        <v>1102</v>
      </c>
      <c r="F1449" s="1" t="s">
        <v>1160</v>
      </c>
      <c r="G1449">
        <f t="shared" si="23"/>
        <v>2011</v>
      </c>
    </row>
    <row r="1450" spans="1:7" ht="58.5" hidden="1" x14ac:dyDescent="0.35">
      <c r="A1450" s="1">
        <v>25660</v>
      </c>
      <c r="B1450" s="1" t="s">
        <v>11</v>
      </c>
      <c r="C1450" s="1" t="s">
        <v>1</v>
      </c>
      <c r="D1450" s="2">
        <v>40991</v>
      </c>
      <c r="E1450" s="1" t="s">
        <v>1102</v>
      </c>
      <c r="F1450" s="1" t="s">
        <v>368</v>
      </c>
      <c r="G1450">
        <f t="shared" si="23"/>
        <v>2012</v>
      </c>
    </row>
    <row r="1451" spans="1:7" ht="58.5" hidden="1" x14ac:dyDescent="0.35">
      <c r="A1451" s="1">
        <v>25662</v>
      </c>
      <c r="B1451" s="1" t="s">
        <v>0</v>
      </c>
      <c r="C1451" s="1" t="s">
        <v>1</v>
      </c>
      <c r="D1451" s="2">
        <v>40995</v>
      </c>
      <c r="E1451" s="1" t="s">
        <v>1102</v>
      </c>
      <c r="F1451" s="1" t="s">
        <v>1107</v>
      </c>
      <c r="G1451">
        <f t="shared" si="23"/>
        <v>2012</v>
      </c>
    </row>
    <row r="1452" spans="1:7" ht="58.5" hidden="1" x14ac:dyDescent="0.35">
      <c r="A1452" s="1">
        <v>26033</v>
      </c>
      <c r="B1452" s="1" t="s">
        <v>0</v>
      </c>
      <c r="C1452" s="1" t="s">
        <v>1</v>
      </c>
      <c r="D1452" s="2">
        <v>41052</v>
      </c>
      <c r="E1452" s="1" t="s">
        <v>1102</v>
      </c>
      <c r="F1452" s="1" t="s">
        <v>1161</v>
      </c>
      <c r="G1452">
        <f t="shared" si="23"/>
        <v>2012</v>
      </c>
    </row>
    <row r="1453" spans="1:7" ht="58.5" hidden="1" x14ac:dyDescent="0.35">
      <c r="A1453" s="1">
        <v>26667</v>
      </c>
      <c r="B1453" s="1" t="s">
        <v>0</v>
      </c>
      <c r="C1453" s="1" t="s">
        <v>1</v>
      </c>
      <c r="D1453" s="2">
        <v>41498</v>
      </c>
      <c r="E1453" s="1" t="s">
        <v>1102</v>
      </c>
      <c r="F1453" s="1" t="s">
        <v>1162</v>
      </c>
      <c r="G1453">
        <f t="shared" si="23"/>
        <v>2013</v>
      </c>
    </row>
    <row r="1454" spans="1:7" ht="58.5" hidden="1" x14ac:dyDescent="0.35">
      <c r="A1454" s="1">
        <v>27241</v>
      </c>
      <c r="B1454" s="1" t="s">
        <v>0</v>
      </c>
      <c r="C1454" s="1" t="s">
        <v>1</v>
      </c>
      <c r="D1454" s="2">
        <v>41544</v>
      </c>
      <c r="E1454" s="1" t="s">
        <v>1102</v>
      </c>
      <c r="F1454" s="1" t="s">
        <v>1163</v>
      </c>
      <c r="G1454">
        <f t="shared" si="23"/>
        <v>2013</v>
      </c>
    </row>
    <row r="1455" spans="1:7" ht="58.5" hidden="1" x14ac:dyDescent="0.35">
      <c r="A1455" s="1">
        <v>27245</v>
      </c>
      <c r="B1455" s="1" t="s">
        <v>11</v>
      </c>
      <c r="C1455" s="1" t="s">
        <v>1</v>
      </c>
      <c r="D1455" s="2">
        <v>41480</v>
      </c>
      <c r="E1455" s="1" t="s">
        <v>1102</v>
      </c>
      <c r="F1455" s="1" t="s">
        <v>1164</v>
      </c>
      <c r="G1455">
        <f t="shared" si="23"/>
        <v>2013</v>
      </c>
    </row>
    <row r="1456" spans="1:7" ht="58.5" hidden="1" x14ac:dyDescent="0.35">
      <c r="A1456" s="1">
        <v>27252</v>
      </c>
      <c r="B1456" s="1" t="s">
        <v>0</v>
      </c>
      <c r="C1456" s="1" t="s">
        <v>1</v>
      </c>
      <c r="D1456" s="2">
        <v>41472</v>
      </c>
      <c r="E1456" s="1" t="s">
        <v>1102</v>
      </c>
      <c r="F1456" s="1" t="s">
        <v>1152</v>
      </c>
      <c r="G1456">
        <f t="shared" si="23"/>
        <v>2013</v>
      </c>
    </row>
    <row r="1457" spans="1:7" ht="58.5" hidden="1" x14ac:dyDescent="0.35">
      <c r="A1457" s="1">
        <v>27464</v>
      </c>
      <c r="B1457" s="1" t="s">
        <v>0</v>
      </c>
      <c r="C1457" s="1" t="s">
        <v>1</v>
      </c>
      <c r="D1457" s="2">
        <v>41535</v>
      </c>
      <c r="E1457" s="1" t="s">
        <v>1102</v>
      </c>
      <c r="F1457" s="1" t="s">
        <v>1165</v>
      </c>
      <c r="G1457">
        <f t="shared" si="23"/>
        <v>2013</v>
      </c>
    </row>
    <row r="1458" spans="1:7" ht="58.5" hidden="1" x14ac:dyDescent="0.35">
      <c r="A1458" s="1">
        <v>27512</v>
      </c>
      <c r="B1458" s="1" t="s">
        <v>0</v>
      </c>
      <c r="C1458" s="1" t="s">
        <v>1</v>
      </c>
      <c r="D1458" s="2">
        <v>41538</v>
      </c>
      <c r="E1458" s="1" t="s">
        <v>1102</v>
      </c>
      <c r="F1458" s="1" t="s">
        <v>1166</v>
      </c>
      <c r="G1458">
        <f t="shared" si="23"/>
        <v>2013</v>
      </c>
    </row>
    <row r="1459" spans="1:7" ht="58.5" hidden="1" x14ac:dyDescent="0.35">
      <c r="A1459" s="1">
        <v>27579</v>
      </c>
      <c r="B1459" s="1" t="s">
        <v>0</v>
      </c>
      <c r="C1459" s="1" t="s">
        <v>1</v>
      </c>
      <c r="D1459" s="2">
        <v>41547</v>
      </c>
      <c r="E1459" s="1" t="s">
        <v>1102</v>
      </c>
      <c r="F1459" s="1" t="s">
        <v>1167</v>
      </c>
      <c r="G1459">
        <f t="shared" si="23"/>
        <v>2013</v>
      </c>
    </row>
    <row r="1460" spans="1:7" ht="58.5" hidden="1" x14ac:dyDescent="0.35">
      <c r="A1460" s="1">
        <v>27946</v>
      </c>
      <c r="B1460" s="1" t="s">
        <v>0</v>
      </c>
      <c r="C1460" s="1" t="s">
        <v>1</v>
      </c>
      <c r="D1460" s="2">
        <v>41710</v>
      </c>
      <c r="E1460" s="1" t="s">
        <v>1102</v>
      </c>
      <c r="F1460" s="1" t="s">
        <v>277</v>
      </c>
      <c r="G1460">
        <f t="shared" si="23"/>
        <v>2014</v>
      </c>
    </row>
    <row r="1461" spans="1:7" ht="58.5" hidden="1" x14ac:dyDescent="0.35">
      <c r="A1461" s="1">
        <v>28824</v>
      </c>
      <c r="B1461" s="1" t="s">
        <v>0</v>
      </c>
      <c r="C1461" s="1" t="s">
        <v>1</v>
      </c>
      <c r="D1461" s="2">
        <v>42460</v>
      </c>
      <c r="E1461" s="1" t="s">
        <v>1102</v>
      </c>
      <c r="F1461" s="1" t="s">
        <v>1168</v>
      </c>
      <c r="G1461">
        <f t="shared" si="23"/>
        <v>2016</v>
      </c>
    </row>
    <row r="1462" spans="1:7" ht="58.5" hidden="1" x14ac:dyDescent="0.35">
      <c r="A1462" s="1">
        <v>31497</v>
      </c>
      <c r="B1462" s="1" t="s">
        <v>0</v>
      </c>
      <c r="C1462" s="1" t="s">
        <v>1</v>
      </c>
      <c r="D1462" s="2">
        <v>42919</v>
      </c>
      <c r="E1462" s="1" t="s">
        <v>1102</v>
      </c>
      <c r="F1462" s="1" t="s">
        <v>115</v>
      </c>
      <c r="G1462">
        <f t="shared" si="23"/>
        <v>2017</v>
      </c>
    </row>
    <row r="1463" spans="1:7" ht="47" hidden="1" x14ac:dyDescent="0.35">
      <c r="A1463" s="1">
        <v>12356</v>
      </c>
      <c r="B1463" s="1" t="s">
        <v>0</v>
      </c>
      <c r="C1463" s="1" t="s">
        <v>1</v>
      </c>
      <c r="D1463" s="2">
        <v>35465</v>
      </c>
      <c r="E1463" s="1" t="s">
        <v>1169</v>
      </c>
      <c r="F1463" s="1" t="s">
        <v>653</v>
      </c>
      <c r="G1463">
        <f t="shared" si="23"/>
        <v>1997</v>
      </c>
    </row>
    <row r="1464" spans="1:7" ht="47" hidden="1" x14ac:dyDescent="0.35">
      <c r="A1464" s="1">
        <v>13866</v>
      </c>
      <c r="B1464" s="1" t="s">
        <v>0</v>
      </c>
      <c r="C1464" s="1" t="s">
        <v>1</v>
      </c>
      <c r="D1464" s="2">
        <v>36126</v>
      </c>
      <c r="E1464" s="1" t="s">
        <v>1169</v>
      </c>
      <c r="F1464" s="1" t="s">
        <v>1170</v>
      </c>
      <c r="G1464">
        <f t="shared" si="23"/>
        <v>1998</v>
      </c>
    </row>
    <row r="1465" spans="1:7" ht="47" hidden="1" x14ac:dyDescent="0.35">
      <c r="A1465" s="1">
        <v>13867</v>
      </c>
      <c r="B1465" s="1" t="s">
        <v>0</v>
      </c>
      <c r="C1465" s="1" t="s">
        <v>1</v>
      </c>
      <c r="D1465" s="2">
        <v>36126</v>
      </c>
      <c r="E1465" s="1" t="s">
        <v>1169</v>
      </c>
      <c r="F1465" s="1" t="s">
        <v>1171</v>
      </c>
      <c r="G1465">
        <f t="shared" si="23"/>
        <v>1998</v>
      </c>
    </row>
    <row r="1466" spans="1:7" ht="47" hidden="1" x14ac:dyDescent="0.35">
      <c r="A1466" s="1">
        <v>14340</v>
      </c>
      <c r="B1466" s="1" t="s">
        <v>11</v>
      </c>
      <c r="C1466" s="1" t="s">
        <v>1</v>
      </c>
      <c r="D1466" s="2">
        <v>36381</v>
      </c>
      <c r="E1466" s="1" t="s">
        <v>1169</v>
      </c>
      <c r="F1466" s="1" t="s">
        <v>1172</v>
      </c>
      <c r="G1466">
        <f t="shared" si="23"/>
        <v>1999</v>
      </c>
    </row>
    <row r="1467" spans="1:7" ht="47" hidden="1" x14ac:dyDescent="0.35">
      <c r="A1467" s="1">
        <v>14778</v>
      </c>
      <c r="B1467" s="1" t="s">
        <v>0</v>
      </c>
      <c r="C1467" s="1" t="s">
        <v>1</v>
      </c>
      <c r="D1467" s="2">
        <v>36599</v>
      </c>
      <c r="E1467" s="1" t="s">
        <v>1169</v>
      </c>
      <c r="F1467" s="1" t="s">
        <v>1173</v>
      </c>
      <c r="G1467">
        <f t="shared" si="23"/>
        <v>2000</v>
      </c>
    </row>
    <row r="1468" spans="1:7" ht="47" hidden="1" x14ac:dyDescent="0.35">
      <c r="A1468" s="1">
        <v>14779</v>
      </c>
      <c r="B1468" s="1" t="s">
        <v>0</v>
      </c>
      <c r="C1468" s="1" t="s">
        <v>1</v>
      </c>
      <c r="D1468" s="2">
        <v>36599</v>
      </c>
      <c r="E1468" s="1" t="s">
        <v>1169</v>
      </c>
      <c r="F1468" s="1" t="s">
        <v>1174</v>
      </c>
      <c r="G1468">
        <f t="shared" si="23"/>
        <v>2000</v>
      </c>
    </row>
    <row r="1469" spans="1:7" ht="47" hidden="1" x14ac:dyDescent="0.35">
      <c r="A1469" s="1">
        <v>15267</v>
      </c>
      <c r="B1469" s="1" t="s">
        <v>0</v>
      </c>
      <c r="C1469" s="1" t="s">
        <v>1</v>
      </c>
      <c r="D1469" s="2">
        <v>36917</v>
      </c>
      <c r="E1469" s="1" t="s">
        <v>1169</v>
      </c>
      <c r="F1469" s="1" t="s">
        <v>1175</v>
      </c>
      <c r="G1469">
        <f t="shared" si="23"/>
        <v>2001</v>
      </c>
    </row>
    <row r="1470" spans="1:7" ht="47" hidden="1" x14ac:dyDescent="0.35">
      <c r="A1470" s="1">
        <v>15364</v>
      </c>
      <c r="B1470" s="1" t="s">
        <v>0</v>
      </c>
      <c r="C1470" s="1" t="s">
        <v>1</v>
      </c>
      <c r="D1470" s="2">
        <v>36983</v>
      </c>
      <c r="E1470" s="1" t="s">
        <v>1169</v>
      </c>
      <c r="F1470" s="1" t="s">
        <v>1176</v>
      </c>
      <c r="G1470">
        <f t="shared" si="23"/>
        <v>2001</v>
      </c>
    </row>
    <row r="1471" spans="1:7" ht="47" hidden="1" x14ac:dyDescent="0.35">
      <c r="A1471" s="1">
        <v>15848</v>
      </c>
      <c r="B1471" s="1" t="s">
        <v>11</v>
      </c>
      <c r="C1471" s="1" t="s">
        <v>1</v>
      </c>
      <c r="D1471" s="2">
        <v>37287</v>
      </c>
      <c r="E1471" s="1" t="s">
        <v>1169</v>
      </c>
      <c r="F1471" s="1" t="s">
        <v>1177</v>
      </c>
      <c r="G1471">
        <f t="shared" si="23"/>
        <v>2002</v>
      </c>
    </row>
    <row r="1472" spans="1:7" ht="47" hidden="1" x14ac:dyDescent="0.35">
      <c r="A1472" s="1">
        <v>16817</v>
      </c>
      <c r="B1472" s="1" t="s">
        <v>0</v>
      </c>
      <c r="C1472" s="1" t="s">
        <v>1</v>
      </c>
      <c r="D1472" s="2">
        <v>37867</v>
      </c>
      <c r="E1472" s="1" t="s">
        <v>1169</v>
      </c>
      <c r="F1472" s="1" t="s">
        <v>1178</v>
      </c>
      <c r="G1472">
        <f t="shared" si="23"/>
        <v>2003</v>
      </c>
    </row>
    <row r="1473" spans="1:7" ht="47" hidden="1" x14ac:dyDescent="0.35">
      <c r="A1473" s="1">
        <v>16894</v>
      </c>
      <c r="B1473" s="1" t="s">
        <v>0</v>
      </c>
      <c r="C1473" s="1" t="s">
        <v>1</v>
      </c>
      <c r="D1473" s="2">
        <v>37899</v>
      </c>
      <c r="E1473" s="1" t="s">
        <v>1169</v>
      </c>
      <c r="F1473" s="1" t="s">
        <v>1179</v>
      </c>
      <c r="G1473">
        <f t="shared" si="23"/>
        <v>2003</v>
      </c>
    </row>
    <row r="1474" spans="1:7" ht="47" hidden="1" x14ac:dyDescent="0.35">
      <c r="A1474" s="1">
        <v>17699</v>
      </c>
      <c r="B1474" s="1" t="s">
        <v>11</v>
      </c>
      <c r="C1474" s="1" t="s">
        <v>1</v>
      </c>
      <c r="D1474" s="2">
        <v>38249</v>
      </c>
      <c r="E1474" s="1" t="s">
        <v>1169</v>
      </c>
      <c r="F1474" s="1" t="s">
        <v>1180</v>
      </c>
      <c r="G1474">
        <f t="shared" si="23"/>
        <v>2004</v>
      </c>
    </row>
    <row r="1475" spans="1:7" ht="47" hidden="1" x14ac:dyDescent="0.35">
      <c r="A1475" s="1">
        <v>17810</v>
      </c>
      <c r="B1475" s="1" t="s">
        <v>11</v>
      </c>
      <c r="C1475" s="1" t="s">
        <v>1</v>
      </c>
      <c r="D1475" s="2">
        <v>38298</v>
      </c>
      <c r="E1475" s="1" t="s">
        <v>1169</v>
      </c>
      <c r="F1475" s="1" t="s">
        <v>907</v>
      </c>
      <c r="G1475">
        <f t="shared" si="23"/>
        <v>2004</v>
      </c>
    </row>
    <row r="1476" spans="1:7" ht="47" hidden="1" x14ac:dyDescent="0.35">
      <c r="A1476" s="1">
        <v>17846</v>
      </c>
      <c r="B1476" s="1" t="s">
        <v>0</v>
      </c>
      <c r="C1476" s="1" t="s">
        <v>1</v>
      </c>
      <c r="D1476" s="2">
        <v>38311</v>
      </c>
      <c r="E1476" s="1" t="s">
        <v>1169</v>
      </c>
      <c r="F1476" s="1" t="s">
        <v>1181</v>
      </c>
      <c r="G1476">
        <f t="shared" si="23"/>
        <v>2004</v>
      </c>
    </row>
    <row r="1477" spans="1:7" ht="47" hidden="1" x14ac:dyDescent="0.35">
      <c r="A1477" s="1">
        <v>17874</v>
      </c>
      <c r="B1477" s="1" t="s">
        <v>0</v>
      </c>
      <c r="C1477" s="1" t="s">
        <v>1</v>
      </c>
      <c r="D1477" s="2">
        <v>38324</v>
      </c>
      <c r="E1477" s="1" t="s">
        <v>1169</v>
      </c>
      <c r="F1477" s="1" t="s">
        <v>1182</v>
      </c>
      <c r="G1477">
        <f t="shared" si="23"/>
        <v>2004</v>
      </c>
    </row>
    <row r="1478" spans="1:7" ht="47" hidden="1" x14ac:dyDescent="0.35">
      <c r="A1478" s="1">
        <v>18066</v>
      </c>
      <c r="B1478" s="1" t="s">
        <v>0</v>
      </c>
      <c r="C1478" s="1" t="s">
        <v>1</v>
      </c>
      <c r="D1478" s="2">
        <v>38389</v>
      </c>
      <c r="E1478" s="1" t="s">
        <v>1169</v>
      </c>
      <c r="F1478" s="1" t="s">
        <v>1183</v>
      </c>
      <c r="G1478">
        <f t="shared" si="23"/>
        <v>2005</v>
      </c>
    </row>
    <row r="1479" spans="1:7" ht="47" hidden="1" x14ac:dyDescent="0.35">
      <c r="A1479" s="1">
        <v>18306</v>
      </c>
      <c r="B1479" s="1" t="s">
        <v>0</v>
      </c>
      <c r="C1479" s="1" t="s">
        <v>1</v>
      </c>
      <c r="D1479" s="2">
        <v>38466</v>
      </c>
      <c r="E1479" s="1" t="s">
        <v>1169</v>
      </c>
      <c r="F1479" s="1" t="s">
        <v>403</v>
      </c>
      <c r="G1479">
        <f t="shared" si="23"/>
        <v>2005</v>
      </c>
    </row>
    <row r="1480" spans="1:7" ht="47" hidden="1" x14ac:dyDescent="0.35">
      <c r="A1480" s="1">
        <v>18481</v>
      </c>
      <c r="B1480" s="1" t="s">
        <v>0</v>
      </c>
      <c r="C1480" s="1" t="s">
        <v>1</v>
      </c>
      <c r="D1480" s="2">
        <v>38538</v>
      </c>
      <c r="E1480" s="1" t="s">
        <v>1169</v>
      </c>
      <c r="F1480" s="1" t="s">
        <v>1095</v>
      </c>
      <c r="G1480">
        <f t="shared" si="23"/>
        <v>2005</v>
      </c>
    </row>
    <row r="1481" spans="1:7" ht="47" hidden="1" x14ac:dyDescent="0.35">
      <c r="A1481" s="1">
        <v>18523</v>
      </c>
      <c r="B1481" s="1" t="s">
        <v>11</v>
      </c>
      <c r="C1481" s="1" t="s">
        <v>1</v>
      </c>
      <c r="D1481" s="2">
        <v>38550</v>
      </c>
      <c r="E1481" s="1" t="s">
        <v>1169</v>
      </c>
      <c r="F1481" s="1" t="s">
        <v>1184</v>
      </c>
      <c r="G1481">
        <f t="shared" si="23"/>
        <v>2005</v>
      </c>
    </row>
    <row r="1482" spans="1:7" ht="47" hidden="1" x14ac:dyDescent="0.35">
      <c r="A1482" s="1">
        <v>18806</v>
      </c>
      <c r="B1482" s="1" t="s">
        <v>0</v>
      </c>
      <c r="C1482" s="1" t="s">
        <v>1</v>
      </c>
      <c r="D1482" s="2">
        <v>38620</v>
      </c>
      <c r="E1482" s="1" t="s">
        <v>1169</v>
      </c>
      <c r="F1482" s="1" t="s">
        <v>1185</v>
      </c>
      <c r="G1482">
        <f t="shared" si="23"/>
        <v>2005</v>
      </c>
    </row>
    <row r="1483" spans="1:7" ht="47" hidden="1" x14ac:dyDescent="0.35">
      <c r="A1483" s="1">
        <v>18807</v>
      </c>
      <c r="B1483" s="1" t="s">
        <v>11</v>
      </c>
      <c r="C1483" s="1" t="s">
        <v>1</v>
      </c>
      <c r="D1483" s="2">
        <v>38620</v>
      </c>
      <c r="E1483" s="1" t="s">
        <v>1169</v>
      </c>
      <c r="F1483" s="1" t="s">
        <v>1186</v>
      </c>
      <c r="G1483">
        <f t="shared" si="23"/>
        <v>2005</v>
      </c>
    </row>
    <row r="1484" spans="1:7" ht="47" hidden="1" x14ac:dyDescent="0.35">
      <c r="A1484" s="1">
        <v>18808</v>
      </c>
      <c r="B1484" s="1" t="s">
        <v>0</v>
      </c>
      <c r="C1484" s="1" t="s">
        <v>1</v>
      </c>
      <c r="D1484" s="2">
        <v>38620</v>
      </c>
      <c r="E1484" s="1" t="s">
        <v>1169</v>
      </c>
      <c r="F1484" s="1" t="s">
        <v>526</v>
      </c>
      <c r="G1484">
        <f t="shared" si="23"/>
        <v>2005</v>
      </c>
    </row>
    <row r="1485" spans="1:7" ht="47" hidden="1" x14ac:dyDescent="0.35">
      <c r="A1485" s="1">
        <v>18971</v>
      </c>
      <c r="B1485" s="1" t="s">
        <v>0</v>
      </c>
      <c r="C1485" s="1" t="s">
        <v>1</v>
      </c>
      <c r="D1485" s="2">
        <v>38681</v>
      </c>
      <c r="E1485" s="1" t="s">
        <v>1169</v>
      </c>
      <c r="F1485" s="1" t="s">
        <v>757</v>
      </c>
      <c r="G1485">
        <f t="shared" si="23"/>
        <v>2005</v>
      </c>
    </row>
    <row r="1486" spans="1:7" ht="47" hidden="1" x14ac:dyDescent="0.35">
      <c r="A1486" s="1">
        <v>19000</v>
      </c>
      <c r="B1486" s="1" t="s">
        <v>0</v>
      </c>
      <c r="C1486" s="1" t="s">
        <v>1</v>
      </c>
      <c r="D1486" s="2">
        <v>38690</v>
      </c>
      <c r="E1486" s="1" t="s">
        <v>1169</v>
      </c>
      <c r="F1486" s="1" t="s">
        <v>1187</v>
      </c>
      <c r="G1486">
        <f t="shared" si="23"/>
        <v>2005</v>
      </c>
    </row>
    <row r="1487" spans="1:7" ht="47" hidden="1" x14ac:dyDescent="0.35">
      <c r="A1487" s="1">
        <v>19441</v>
      </c>
      <c r="B1487" s="1" t="s">
        <v>11</v>
      </c>
      <c r="C1487" s="1" t="s">
        <v>1</v>
      </c>
      <c r="D1487" s="2">
        <v>38854</v>
      </c>
      <c r="E1487" s="1" t="s">
        <v>1169</v>
      </c>
      <c r="F1487" s="1" t="s">
        <v>766</v>
      </c>
      <c r="G1487">
        <f t="shared" si="23"/>
        <v>2006</v>
      </c>
    </row>
    <row r="1488" spans="1:7" ht="47" hidden="1" x14ac:dyDescent="0.35">
      <c r="A1488" s="1">
        <v>19729</v>
      </c>
      <c r="B1488" s="1" t="s">
        <v>11</v>
      </c>
      <c r="C1488" s="1" t="s">
        <v>1</v>
      </c>
      <c r="D1488" s="2">
        <v>38964</v>
      </c>
      <c r="E1488" s="1" t="s">
        <v>1169</v>
      </c>
      <c r="F1488" s="1" t="s">
        <v>1188</v>
      </c>
      <c r="G1488">
        <f t="shared" si="23"/>
        <v>2006</v>
      </c>
    </row>
    <row r="1489" spans="1:7" ht="47" hidden="1" x14ac:dyDescent="0.35">
      <c r="A1489" s="1">
        <v>20124</v>
      </c>
      <c r="B1489" s="1" t="s">
        <v>11</v>
      </c>
      <c r="C1489" s="1" t="s">
        <v>1</v>
      </c>
      <c r="D1489" s="2">
        <v>39089</v>
      </c>
      <c r="E1489" s="1" t="s">
        <v>1169</v>
      </c>
      <c r="F1489" s="1" t="s">
        <v>1189</v>
      </c>
      <c r="G1489">
        <f t="shared" si="23"/>
        <v>2007</v>
      </c>
    </row>
    <row r="1490" spans="1:7" ht="47" hidden="1" x14ac:dyDescent="0.35">
      <c r="A1490" s="1">
        <v>20686</v>
      </c>
      <c r="B1490" s="1" t="s">
        <v>0</v>
      </c>
      <c r="C1490" s="1" t="s">
        <v>1</v>
      </c>
      <c r="D1490" s="2">
        <v>39278</v>
      </c>
      <c r="E1490" s="1" t="s">
        <v>1169</v>
      </c>
      <c r="F1490" s="1" t="s">
        <v>1190</v>
      </c>
      <c r="G1490">
        <f t="shared" si="23"/>
        <v>2007</v>
      </c>
    </row>
    <row r="1491" spans="1:7" ht="47" hidden="1" x14ac:dyDescent="0.35">
      <c r="A1491" s="1">
        <v>20945</v>
      </c>
      <c r="B1491" s="1" t="s">
        <v>11</v>
      </c>
      <c r="C1491" s="1" t="s">
        <v>1</v>
      </c>
      <c r="D1491" s="2">
        <v>39370</v>
      </c>
      <c r="E1491" s="1" t="s">
        <v>1169</v>
      </c>
      <c r="F1491" s="1" t="s">
        <v>1191</v>
      </c>
      <c r="G1491">
        <f t="shared" si="23"/>
        <v>2007</v>
      </c>
    </row>
    <row r="1492" spans="1:7" ht="47" hidden="1" x14ac:dyDescent="0.35">
      <c r="A1492" s="1">
        <v>20983</v>
      </c>
      <c r="B1492" s="1" t="s">
        <v>0</v>
      </c>
      <c r="C1492" s="1" t="s">
        <v>1</v>
      </c>
      <c r="D1492" s="2">
        <v>39380</v>
      </c>
      <c r="E1492" s="1" t="s">
        <v>1169</v>
      </c>
      <c r="F1492" s="1" t="s">
        <v>546</v>
      </c>
      <c r="G1492">
        <f t="shared" si="23"/>
        <v>2007</v>
      </c>
    </row>
    <row r="1493" spans="1:7" ht="47" hidden="1" x14ac:dyDescent="0.35">
      <c r="A1493" s="1">
        <v>21068</v>
      </c>
      <c r="B1493" s="1" t="s">
        <v>0</v>
      </c>
      <c r="C1493" s="1" t="s">
        <v>1</v>
      </c>
      <c r="D1493" s="2">
        <v>39411</v>
      </c>
      <c r="E1493" s="1" t="s">
        <v>1169</v>
      </c>
      <c r="F1493" s="1" t="s">
        <v>1192</v>
      </c>
      <c r="G1493">
        <f t="shared" si="23"/>
        <v>2007</v>
      </c>
    </row>
    <row r="1494" spans="1:7" ht="47" hidden="1" x14ac:dyDescent="0.35">
      <c r="A1494" s="1">
        <v>21579</v>
      </c>
      <c r="B1494" s="1" t="s">
        <v>11</v>
      </c>
      <c r="C1494" s="1" t="s">
        <v>1</v>
      </c>
      <c r="D1494" s="2">
        <v>39567</v>
      </c>
      <c r="E1494" s="1" t="s">
        <v>1169</v>
      </c>
      <c r="F1494" s="1" t="s">
        <v>1193</v>
      </c>
      <c r="G1494">
        <f t="shared" si="23"/>
        <v>2008</v>
      </c>
    </row>
    <row r="1495" spans="1:7" ht="47" hidden="1" x14ac:dyDescent="0.35">
      <c r="A1495" s="1">
        <v>22065</v>
      </c>
      <c r="B1495" s="1" t="s">
        <v>0</v>
      </c>
      <c r="C1495" s="1" t="s">
        <v>1</v>
      </c>
      <c r="D1495" s="2">
        <v>39726</v>
      </c>
      <c r="E1495" s="1" t="s">
        <v>1169</v>
      </c>
      <c r="F1495" s="1" t="s">
        <v>1194</v>
      </c>
      <c r="G1495">
        <f t="shared" si="23"/>
        <v>2008</v>
      </c>
    </row>
    <row r="1496" spans="1:7" ht="47" hidden="1" x14ac:dyDescent="0.35">
      <c r="A1496" s="1">
        <v>22469</v>
      </c>
      <c r="B1496" s="1" t="s">
        <v>0</v>
      </c>
      <c r="C1496" s="1" t="s">
        <v>1</v>
      </c>
      <c r="D1496" s="2">
        <v>39841</v>
      </c>
      <c r="E1496" s="1" t="s">
        <v>1169</v>
      </c>
      <c r="F1496" s="1" t="s">
        <v>1195</v>
      </c>
      <c r="G1496">
        <f t="shared" si="23"/>
        <v>2009</v>
      </c>
    </row>
    <row r="1497" spans="1:7" ht="47" hidden="1" x14ac:dyDescent="0.35">
      <c r="A1497" s="1">
        <v>22470</v>
      </c>
      <c r="B1497" s="1" t="s">
        <v>0</v>
      </c>
      <c r="C1497" s="1" t="s">
        <v>1</v>
      </c>
      <c r="D1497" s="2">
        <v>39841</v>
      </c>
      <c r="E1497" s="1" t="s">
        <v>1169</v>
      </c>
      <c r="F1497" s="1" t="s">
        <v>1196</v>
      </c>
      <c r="G1497">
        <f t="shared" si="23"/>
        <v>2009</v>
      </c>
    </row>
    <row r="1498" spans="1:7" ht="47" hidden="1" x14ac:dyDescent="0.35">
      <c r="A1498" s="1">
        <v>23624</v>
      </c>
      <c r="B1498" s="1" t="s">
        <v>0</v>
      </c>
      <c r="C1498" s="1" t="s">
        <v>1</v>
      </c>
      <c r="D1498" s="2">
        <v>40247</v>
      </c>
      <c r="E1498" s="1" t="s">
        <v>1169</v>
      </c>
      <c r="F1498" s="1" t="s">
        <v>1197</v>
      </c>
      <c r="G1498">
        <f t="shared" si="23"/>
        <v>2010</v>
      </c>
    </row>
    <row r="1499" spans="1:7" ht="47" hidden="1" x14ac:dyDescent="0.35">
      <c r="A1499" s="1">
        <v>23990</v>
      </c>
      <c r="B1499" s="1" t="s">
        <v>0</v>
      </c>
      <c r="C1499" s="1" t="s">
        <v>1</v>
      </c>
      <c r="D1499" s="2">
        <v>40382</v>
      </c>
      <c r="E1499" s="1" t="s">
        <v>1169</v>
      </c>
      <c r="F1499" s="1" t="s">
        <v>1198</v>
      </c>
      <c r="G1499">
        <f t="shared" si="23"/>
        <v>2010</v>
      </c>
    </row>
    <row r="1500" spans="1:7" ht="47" hidden="1" x14ac:dyDescent="0.35">
      <c r="A1500" s="1">
        <v>24183</v>
      </c>
      <c r="B1500" s="1" t="s">
        <v>0</v>
      </c>
      <c r="C1500" s="1" t="s">
        <v>1</v>
      </c>
      <c r="D1500" s="2">
        <v>40436</v>
      </c>
      <c r="E1500" s="1" t="s">
        <v>1169</v>
      </c>
      <c r="F1500" s="1" t="s">
        <v>1199</v>
      </c>
      <c r="G1500">
        <f t="shared" si="23"/>
        <v>2010</v>
      </c>
    </row>
    <row r="1501" spans="1:7" ht="47" hidden="1" x14ac:dyDescent="0.35">
      <c r="A1501" s="1">
        <v>24797</v>
      </c>
      <c r="B1501" s="1" t="s">
        <v>0</v>
      </c>
      <c r="C1501" s="1" t="s">
        <v>1</v>
      </c>
      <c r="D1501" s="2">
        <v>40631</v>
      </c>
      <c r="E1501" s="1" t="s">
        <v>1169</v>
      </c>
      <c r="F1501" s="1" t="s">
        <v>933</v>
      </c>
      <c r="G1501">
        <f t="shared" si="23"/>
        <v>2011</v>
      </c>
    </row>
    <row r="1502" spans="1:7" ht="47" hidden="1" x14ac:dyDescent="0.35">
      <c r="A1502" s="1">
        <v>26028</v>
      </c>
      <c r="B1502" s="1" t="s">
        <v>0</v>
      </c>
      <c r="C1502" s="1" t="s">
        <v>1</v>
      </c>
      <c r="D1502" s="2">
        <v>41034</v>
      </c>
      <c r="E1502" s="1" t="s">
        <v>1169</v>
      </c>
      <c r="F1502" s="1" t="s">
        <v>1200</v>
      </c>
      <c r="G1502">
        <f t="shared" si="23"/>
        <v>2012</v>
      </c>
    </row>
    <row r="1503" spans="1:7" ht="47" hidden="1" x14ac:dyDescent="0.35">
      <c r="A1503" s="1">
        <v>26418</v>
      </c>
      <c r="B1503" s="1" t="s">
        <v>0</v>
      </c>
      <c r="C1503" s="1" t="s">
        <v>1</v>
      </c>
      <c r="D1503" s="2">
        <v>41163</v>
      </c>
      <c r="E1503" s="1" t="s">
        <v>1169</v>
      </c>
      <c r="F1503" s="1" t="s">
        <v>1201</v>
      </c>
      <c r="G1503">
        <f t="shared" si="23"/>
        <v>2012</v>
      </c>
    </row>
    <row r="1504" spans="1:7" ht="47" hidden="1" x14ac:dyDescent="0.35">
      <c r="A1504" s="1">
        <v>27950</v>
      </c>
      <c r="B1504" s="1" t="s">
        <v>0</v>
      </c>
      <c r="C1504" s="1" t="s">
        <v>1</v>
      </c>
      <c r="D1504" s="2">
        <v>41667</v>
      </c>
      <c r="E1504" s="1" t="s">
        <v>1169</v>
      </c>
      <c r="F1504" s="1" t="s">
        <v>296</v>
      </c>
      <c r="G1504">
        <f t="shared" si="23"/>
        <v>2014</v>
      </c>
    </row>
    <row r="1505" spans="1:7" ht="47" hidden="1" x14ac:dyDescent="0.35">
      <c r="A1505" s="1">
        <v>28936</v>
      </c>
      <c r="B1505" s="1" t="s">
        <v>0</v>
      </c>
      <c r="C1505" s="1" t="s">
        <v>1</v>
      </c>
      <c r="D1505" s="2">
        <v>41993</v>
      </c>
      <c r="E1505" s="1" t="s">
        <v>1169</v>
      </c>
      <c r="F1505" s="1" t="s">
        <v>1202</v>
      </c>
      <c r="G1505">
        <f t="shared" ref="G1505:G1559" si="24">YEAR(D1505)</f>
        <v>2014</v>
      </c>
    </row>
    <row r="1506" spans="1:7" ht="47" hidden="1" x14ac:dyDescent="0.35">
      <c r="A1506" s="1">
        <v>29998</v>
      </c>
      <c r="B1506" s="1" t="s">
        <v>0</v>
      </c>
      <c r="C1506" s="1" t="s">
        <v>1</v>
      </c>
      <c r="D1506" s="2">
        <v>42314</v>
      </c>
      <c r="E1506" s="1" t="s">
        <v>1169</v>
      </c>
      <c r="F1506" s="1" t="s">
        <v>692</v>
      </c>
      <c r="G1506">
        <f t="shared" si="24"/>
        <v>2015</v>
      </c>
    </row>
    <row r="1507" spans="1:7" ht="47" hidden="1" x14ac:dyDescent="0.35">
      <c r="A1507" s="1">
        <v>30185</v>
      </c>
      <c r="B1507" s="1" t="s">
        <v>0</v>
      </c>
      <c r="C1507" s="1" t="s">
        <v>1</v>
      </c>
      <c r="D1507" s="2">
        <v>42377</v>
      </c>
      <c r="E1507" s="1" t="s">
        <v>1169</v>
      </c>
      <c r="F1507" s="1" t="s">
        <v>1203</v>
      </c>
      <c r="G1507">
        <f t="shared" si="24"/>
        <v>2016</v>
      </c>
    </row>
    <row r="1508" spans="1:7" ht="47" hidden="1" x14ac:dyDescent="0.35">
      <c r="A1508" s="1">
        <v>30790</v>
      </c>
      <c r="B1508" s="1" t="s">
        <v>0</v>
      </c>
      <c r="C1508" s="1" t="s">
        <v>1</v>
      </c>
      <c r="D1508" s="2">
        <v>42583</v>
      </c>
      <c r="E1508" s="1" t="s">
        <v>1169</v>
      </c>
      <c r="F1508" s="1" t="s">
        <v>1204</v>
      </c>
      <c r="G1508">
        <f t="shared" si="24"/>
        <v>2016</v>
      </c>
    </row>
    <row r="1509" spans="1:7" ht="47" hidden="1" x14ac:dyDescent="0.35">
      <c r="A1509" s="1">
        <v>31953</v>
      </c>
      <c r="B1509" s="1" t="s">
        <v>0</v>
      </c>
      <c r="C1509" s="1" t="s">
        <v>1</v>
      </c>
      <c r="D1509" s="2">
        <v>42945</v>
      </c>
      <c r="E1509" s="1" t="s">
        <v>1169</v>
      </c>
      <c r="F1509" s="1" t="s">
        <v>688</v>
      </c>
      <c r="G1509">
        <f t="shared" si="24"/>
        <v>2017</v>
      </c>
    </row>
    <row r="1510" spans="1:7" ht="35.5" hidden="1" x14ac:dyDescent="0.35">
      <c r="A1510" s="1">
        <v>7825</v>
      </c>
      <c r="B1510" s="1" t="s">
        <v>11</v>
      </c>
      <c r="C1510" s="1" t="s">
        <v>1</v>
      </c>
      <c r="D1510" s="2">
        <v>32468</v>
      </c>
      <c r="E1510" s="1" t="s">
        <v>1206</v>
      </c>
      <c r="F1510" s="1" t="s">
        <v>1205</v>
      </c>
      <c r="G1510">
        <f t="shared" si="24"/>
        <v>1988</v>
      </c>
    </row>
    <row r="1511" spans="1:7" ht="35.5" hidden="1" x14ac:dyDescent="0.35">
      <c r="A1511" s="1">
        <v>11992</v>
      </c>
      <c r="B1511" s="1" t="s">
        <v>11</v>
      </c>
      <c r="C1511" s="1" t="s">
        <v>1</v>
      </c>
      <c r="D1511" s="2">
        <v>35223</v>
      </c>
      <c r="E1511" s="1" t="s">
        <v>1206</v>
      </c>
      <c r="F1511" s="1" t="s">
        <v>1207</v>
      </c>
      <c r="G1511">
        <f t="shared" si="24"/>
        <v>1996</v>
      </c>
    </row>
    <row r="1512" spans="1:7" ht="35.5" hidden="1" x14ac:dyDescent="0.35">
      <c r="A1512" s="1">
        <v>12891</v>
      </c>
      <c r="B1512" s="1" t="s">
        <v>11</v>
      </c>
      <c r="C1512" s="1" t="s">
        <v>1</v>
      </c>
      <c r="D1512" s="2">
        <v>35860</v>
      </c>
      <c r="E1512" s="1" t="s">
        <v>1206</v>
      </c>
      <c r="F1512" s="1" t="s">
        <v>1208</v>
      </c>
      <c r="G1512">
        <f t="shared" si="24"/>
        <v>1998</v>
      </c>
    </row>
    <row r="1513" spans="1:7" ht="35.5" hidden="1" x14ac:dyDescent="0.35">
      <c r="A1513" s="1">
        <v>12892</v>
      </c>
      <c r="B1513" s="1" t="s">
        <v>11</v>
      </c>
      <c r="C1513" s="1" t="s">
        <v>1</v>
      </c>
      <c r="D1513" s="2">
        <v>35860</v>
      </c>
      <c r="E1513" s="1" t="s">
        <v>1206</v>
      </c>
      <c r="F1513" s="1" t="s">
        <v>890</v>
      </c>
      <c r="G1513">
        <f t="shared" si="24"/>
        <v>1998</v>
      </c>
    </row>
    <row r="1514" spans="1:7" ht="35.5" hidden="1" x14ac:dyDescent="0.35">
      <c r="A1514" s="1">
        <v>13130</v>
      </c>
      <c r="B1514" s="1" t="s">
        <v>11</v>
      </c>
      <c r="C1514" s="1" t="s">
        <v>1</v>
      </c>
      <c r="D1514" s="2">
        <v>36019</v>
      </c>
      <c r="E1514" s="1" t="s">
        <v>1206</v>
      </c>
      <c r="F1514" s="1" t="s">
        <v>1209</v>
      </c>
      <c r="G1514">
        <f t="shared" si="24"/>
        <v>1998</v>
      </c>
    </row>
    <row r="1515" spans="1:7" ht="35.5" hidden="1" x14ac:dyDescent="0.35">
      <c r="A1515" s="1">
        <v>16930</v>
      </c>
      <c r="B1515" s="1" t="s">
        <v>0</v>
      </c>
      <c r="C1515" s="1" t="s">
        <v>1</v>
      </c>
      <c r="D1515" s="2">
        <v>37917</v>
      </c>
      <c r="E1515" s="1" t="s">
        <v>1206</v>
      </c>
      <c r="F1515" s="1" t="s">
        <v>95</v>
      </c>
      <c r="G1515">
        <f t="shared" si="24"/>
        <v>2003</v>
      </c>
    </row>
    <row r="1516" spans="1:7" ht="35.5" hidden="1" x14ac:dyDescent="0.35">
      <c r="A1516" s="1">
        <v>17175</v>
      </c>
      <c r="B1516" s="1" t="s">
        <v>11</v>
      </c>
      <c r="C1516" s="1" t="s">
        <v>1</v>
      </c>
      <c r="D1516" s="2">
        <v>38009</v>
      </c>
      <c r="E1516" s="1" t="s">
        <v>1206</v>
      </c>
      <c r="F1516" s="1" t="s">
        <v>1210</v>
      </c>
      <c r="G1516">
        <f t="shared" si="24"/>
        <v>2004</v>
      </c>
    </row>
    <row r="1517" spans="1:7" ht="35.5" hidden="1" x14ac:dyDescent="0.35">
      <c r="A1517" s="1">
        <v>17185</v>
      </c>
      <c r="B1517" s="1" t="s">
        <v>0</v>
      </c>
      <c r="C1517" s="1" t="s">
        <v>1</v>
      </c>
      <c r="D1517" s="2">
        <v>38021</v>
      </c>
      <c r="E1517" s="1" t="s">
        <v>1206</v>
      </c>
      <c r="F1517" s="1" t="s">
        <v>1211</v>
      </c>
      <c r="G1517">
        <f t="shared" si="24"/>
        <v>2004</v>
      </c>
    </row>
    <row r="1518" spans="1:7" ht="35.5" hidden="1" x14ac:dyDescent="0.35">
      <c r="A1518" s="1">
        <v>18180</v>
      </c>
      <c r="B1518" s="1" t="s">
        <v>0</v>
      </c>
      <c r="C1518" s="1" t="s">
        <v>1</v>
      </c>
      <c r="D1518" s="2">
        <v>38408</v>
      </c>
      <c r="E1518" s="1" t="s">
        <v>1206</v>
      </c>
      <c r="F1518" s="1" t="s">
        <v>1212</v>
      </c>
      <c r="G1518">
        <f t="shared" si="24"/>
        <v>2005</v>
      </c>
    </row>
    <row r="1519" spans="1:7" ht="35.5" hidden="1" x14ac:dyDescent="0.35">
      <c r="A1519" s="1">
        <v>18388</v>
      </c>
      <c r="B1519" s="1" t="s">
        <v>0</v>
      </c>
      <c r="C1519" s="1" t="s">
        <v>1</v>
      </c>
      <c r="D1519" s="2">
        <v>38506</v>
      </c>
      <c r="E1519" s="1" t="s">
        <v>1206</v>
      </c>
      <c r="F1519" s="1" t="s">
        <v>409</v>
      </c>
      <c r="G1519">
        <f t="shared" si="24"/>
        <v>2005</v>
      </c>
    </row>
    <row r="1520" spans="1:7" ht="35.5" hidden="1" x14ac:dyDescent="0.35">
      <c r="A1520" s="1">
        <v>18392</v>
      </c>
      <c r="B1520" s="1" t="s">
        <v>11</v>
      </c>
      <c r="C1520" s="1" t="s">
        <v>1</v>
      </c>
      <c r="D1520" s="2">
        <v>38506</v>
      </c>
      <c r="E1520" s="1" t="s">
        <v>1206</v>
      </c>
      <c r="F1520" s="1" t="s">
        <v>757</v>
      </c>
      <c r="G1520">
        <f t="shared" si="24"/>
        <v>2005</v>
      </c>
    </row>
    <row r="1521" spans="1:7" ht="35.5" hidden="1" x14ac:dyDescent="0.35">
      <c r="A1521" s="1">
        <v>18394</v>
      </c>
      <c r="B1521" s="1" t="s">
        <v>0</v>
      </c>
      <c r="C1521" s="1" t="s">
        <v>1</v>
      </c>
      <c r="D1521" s="2">
        <v>38506</v>
      </c>
      <c r="E1521" s="1" t="s">
        <v>1206</v>
      </c>
      <c r="F1521" s="1" t="s">
        <v>738</v>
      </c>
      <c r="G1521">
        <f t="shared" si="24"/>
        <v>2005</v>
      </c>
    </row>
    <row r="1522" spans="1:7" ht="35.5" hidden="1" x14ac:dyDescent="0.35">
      <c r="A1522" s="1">
        <v>19212</v>
      </c>
      <c r="B1522" s="1" t="s">
        <v>11</v>
      </c>
      <c r="C1522" s="1" t="s">
        <v>1</v>
      </c>
      <c r="D1522" s="2">
        <v>38779</v>
      </c>
      <c r="E1522" s="1" t="s">
        <v>1206</v>
      </c>
      <c r="F1522" s="1" t="s">
        <v>1213</v>
      </c>
      <c r="G1522">
        <f t="shared" si="24"/>
        <v>2006</v>
      </c>
    </row>
    <row r="1523" spans="1:7" ht="35.5" hidden="1" x14ac:dyDescent="0.35">
      <c r="A1523" s="1">
        <v>19215</v>
      </c>
      <c r="B1523" s="1" t="s">
        <v>0</v>
      </c>
      <c r="C1523" s="1" t="s">
        <v>1</v>
      </c>
      <c r="D1523" s="2">
        <v>38779</v>
      </c>
      <c r="E1523" s="1" t="s">
        <v>1206</v>
      </c>
      <c r="F1523" s="1" t="s">
        <v>942</v>
      </c>
      <c r="G1523">
        <f t="shared" si="24"/>
        <v>2006</v>
      </c>
    </row>
    <row r="1524" spans="1:7" ht="35.5" hidden="1" x14ac:dyDescent="0.35">
      <c r="A1524" s="1">
        <v>19523</v>
      </c>
      <c r="B1524" s="1" t="s">
        <v>0</v>
      </c>
      <c r="C1524" s="1" t="s">
        <v>1</v>
      </c>
      <c r="D1524" s="2">
        <v>38883</v>
      </c>
      <c r="E1524" s="1" t="s">
        <v>1206</v>
      </c>
      <c r="F1524" s="1" t="s">
        <v>770</v>
      </c>
      <c r="G1524">
        <f t="shared" si="24"/>
        <v>2006</v>
      </c>
    </row>
    <row r="1525" spans="1:7" ht="35.5" hidden="1" x14ac:dyDescent="0.35">
      <c r="A1525" s="1">
        <v>19687</v>
      </c>
      <c r="B1525" s="1" t="s">
        <v>0</v>
      </c>
      <c r="C1525" s="1" t="s">
        <v>1</v>
      </c>
      <c r="D1525" s="2">
        <v>38940</v>
      </c>
      <c r="E1525" s="1" t="s">
        <v>1206</v>
      </c>
      <c r="F1525" s="1" t="s">
        <v>847</v>
      </c>
      <c r="G1525">
        <f t="shared" si="24"/>
        <v>2006</v>
      </c>
    </row>
    <row r="1526" spans="1:7" ht="35.5" hidden="1" x14ac:dyDescent="0.35">
      <c r="A1526" s="1">
        <v>20410</v>
      </c>
      <c r="B1526" s="1" t="s">
        <v>0</v>
      </c>
      <c r="C1526" s="1" t="s">
        <v>1</v>
      </c>
      <c r="D1526" s="2">
        <v>39177</v>
      </c>
      <c r="E1526" s="1" t="s">
        <v>1206</v>
      </c>
      <c r="F1526" s="1" t="s">
        <v>1214</v>
      </c>
      <c r="G1526">
        <f t="shared" si="24"/>
        <v>2007</v>
      </c>
    </row>
    <row r="1527" spans="1:7" ht="35.5" hidden="1" x14ac:dyDescent="0.35">
      <c r="A1527" s="1">
        <v>20411</v>
      </c>
      <c r="B1527" s="1" t="s">
        <v>0</v>
      </c>
      <c r="C1527" s="1" t="s">
        <v>1</v>
      </c>
      <c r="D1527" s="2">
        <v>39177</v>
      </c>
      <c r="E1527" s="1" t="s">
        <v>1206</v>
      </c>
      <c r="F1527" s="1" t="s">
        <v>137</v>
      </c>
      <c r="G1527">
        <f t="shared" si="24"/>
        <v>2007</v>
      </c>
    </row>
    <row r="1528" spans="1:7" ht="35.5" hidden="1" x14ac:dyDescent="0.35">
      <c r="A1528" s="1">
        <v>20675</v>
      </c>
      <c r="B1528" s="1" t="s">
        <v>0</v>
      </c>
      <c r="C1528" s="1" t="s">
        <v>1</v>
      </c>
      <c r="D1528" s="2">
        <v>39275</v>
      </c>
      <c r="E1528" s="1" t="s">
        <v>1206</v>
      </c>
      <c r="F1528" s="1" t="s">
        <v>1215</v>
      </c>
      <c r="G1528">
        <f t="shared" si="24"/>
        <v>2007</v>
      </c>
    </row>
    <row r="1529" spans="1:7" ht="35.5" hidden="1" x14ac:dyDescent="0.35">
      <c r="A1529" s="1">
        <v>20678</v>
      </c>
      <c r="B1529" s="1" t="s">
        <v>0</v>
      </c>
      <c r="C1529" s="1" t="s">
        <v>1</v>
      </c>
      <c r="D1529" s="2">
        <v>39276</v>
      </c>
      <c r="E1529" s="1" t="s">
        <v>1206</v>
      </c>
      <c r="F1529" s="1" t="s">
        <v>1216</v>
      </c>
      <c r="G1529">
        <f t="shared" si="24"/>
        <v>2007</v>
      </c>
    </row>
    <row r="1530" spans="1:7" ht="35.5" hidden="1" x14ac:dyDescent="0.35">
      <c r="A1530" s="1">
        <v>20781</v>
      </c>
      <c r="B1530" s="1" t="s">
        <v>0</v>
      </c>
      <c r="C1530" s="1" t="s">
        <v>1</v>
      </c>
      <c r="D1530" s="2">
        <v>39315</v>
      </c>
      <c r="E1530" s="1" t="s">
        <v>1206</v>
      </c>
      <c r="F1530" s="1" t="s">
        <v>749</v>
      </c>
      <c r="G1530">
        <f t="shared" si="24"/>
        <v>2007</v>
      </c>
    </row>
    <row r="1531" spans="1:7" ht="35.5" hidden="1" x14ac:dyDescent="0.35">
      <c r="A1531" s="1">
        <v>20894</v>
      </c>
      <c r="B1531" s="1" t="s">
        <v>0</v>
      </c>
      <c r="C1531" s="1" t="s">
        <v>1</v>
      </c>
      <c r="D1531" s="2">
        <v>39356</v>
      </c>
      <c r="E1531" s="1" t="s">
        <v>1206</v>
      </c>
      <c r="F1531" s="1" t="s">
        <v>1217</v>
      </c>
      <c r="G1531">
        <f t="shared" si="24"/>
        <v>2007</v>
      </c>
    </row>
    <row r="1532" spans="1:7" ht="35.5" hidden="1" x14ac:dyDescent="0.35">
      <c r="A1532" s="1">
        <v>21164</v>
      </c>
      <c r="B1532" s="1" t="s">
        <v>11</v>
      </c>
      <c r="C1532" s="1" t="s">
        <v>1</v>
      </c>
      <c r="D1532" s="2">
        <v>39433</v>
      </c>
      <c r="E1532" s="1" t="s">
        <v>1206</v>
      </c>
      <c r="F1532" s="1" t="s">
        <v>1218</v>
      </c>
      <c r="G1532">
        <f t="shared" si="24"/>
        <v>2007</v>
      </c>
    </row>
    <row r="1533" spans="1:7" ht="35.5" hidden="1" x14ac:dyDescent="0.35">
      <c r="A1533" s="1">
        <v>21308</v>
      </c>
      <c r="B1533" s="1" t="s">
        <v>0</v>
      </c>
      <c r="C1533" s="1" t="s">
        <v>1</v>
      </c>
      <c r="D1533" s="2">
        <v>39483</v>
      </c>
      <c r="E1533" s="1" t="s">
        <v>1206</v>
      </c>
      <c r="F1533" s="1" t="s">
        <v>1074</v>
      </c>
      <c r="G1533">
        <f t="shared" si="24"/>
        <v>2008</v>
      </c>
    </row>
    <row r="1534" spans="1:7" ht="35.5" hidden="1" x14ac:dyDescent="0.35">
      <c r="A1534" s="1">
        <v>21310</v>
      </c>
      <c r="B1534" s="1" t="s">
        <v>0</v>
      </c>
      <c r="C1534" s="1" t="s">
        <v>1</v>
      </c>
      <c r="D1534" s="2">
        <v>39483</v>
      </c>
      <c r="E1534" s="1" t="s">
        <v>1206</v>
      </c>
      <c r="F1534" s="1" t="s">
        <v>1219</v>
      </c>
      <c r="G1534">
        <f t="shared" si="24"/>
        <v>2008</v>
      </c>
    </row>
    <row r="1535" spans="1:7" ht="35.5" hidden="1" x14ac:dyDescent="0.35">
      <c r="A1535" s="1">
        <v>21595</v>
      </c>
      <c r="B1535" s="1" t="s">
        <v>11</v>
      </c>
      <c r="C1535" s="1" t="s">
        <v>1</v>
      </c>
      <c r="D1535" s="2">
        <v>39575</v>
      </c>
      <c r="E1535" s="1" t="s">
        <v>1206</v>
      </c>
      <c r="F1535" s="1" t="s">
        <v>1220</v>
      </c>
      <c r="G1535">
        <f t="shared" si="24"/>
        <v>2008</v>
      </c>
    </row>
    <row r="1536" spans="1:7" ht="35.5" hidden="1" x14ac:dyDescent="0.35">
      <c r="A1536" s="1">
        <v>21786</v>
      </c>
      <c r="B1536" s="1" t="s">
        <v>0</v>
      </c>
      <c r="C1536" s="1" t="s">
        <v>1</v>
      </c>
      <c r="D1536" s="2">
        <v>39640</v>
      </c>
      <c r="E1536" s="1" t="s">
        <v>1206</v>
      </c>
      <c r="F1536" s="1" t="s">
        <v>53</v>
      </c>
      <c r="G1536">
        <f t="shared" si="24"/>
        <v>2008</v>
      </c>
    </row>
    <row r="1537" spans="1:7" ht="35.5" hidden="1" x14ac:dyDescent="0.35">
      <c r="A1537" s="1">
        <v>22050</v>
      </c>
      <c r="B1537" s="1" t="s">
        <v>0</v>
      </c>
      <c r="C1537" s="1" t="s">
        <v>1</v>
      </c>
      <c r="D1537" s="2">
        <v>39723</v>
      </c>
      <c r="E1537" s="1" t="s">
        <v>1206</v>
      </c>
      <c r="F1537" s="1" t="s">
        <v>1221</v>
      </c>
      <c r="G1537">
        <f t="shared" si="24"/>
        <v>2008</v>
      </c>
    </row>
    <row r="1538" spans="1:7" ht="35.5" hidden="1" x14ac:dyDescent="0.35">
      <c r="A1538" s="1">
        <v>22576</v>
      </c>
      <c r="B1538" s="1" t="s">
        <v>0</v>
      </c>
      <c r="C1538" s="1" t="s">
        <v>1</v>
      </c>
      <c r="D1538" s="2">
        <v>39870</v>
      </c>
      <c r="E1538" s="1" t="s">
        <v>1206</v>
      </c>
      <c r="F1538" s="1" t="s">
        <v>1222</v>
      </c>
      <c r="G1538">
        <f t="shared" si="24"/>
        <v>2009</v>
      </c>
    </row>
    <row r="1539" spans="1:7" ht="35.5" hidden="1" x14ac:dyDescent="0.35">
      <c r="A1539" s="1">
        <v>22763</v>
      </c>
      <c r="B1539" s="1" t="s">
        <v>0</v>
      </c>
      <c r="C1539" s="1" t="s">
        <v>1</v>
      </c>
      <c r="D1539" s="2">
        <v>39941</v>
      </c>
      <c r="E1539" s="1" t="s">
        <v>1206</v>
      </c>
      <c r="F1539" s="1" t="s">
        <v>1223</v>
      </c>
      <c r="G1539">
        <f t="shared" si="24"/>
        <v>2009</v>
      </c>
    </row>
    <row r="1540" spans="1:7" ht="35.5" hidden="1" x14ac:dyDescent="0.35">
      <c r="A1540" s="1">
        <v>22812</v>
      </c>
      <c r="B1540" s="1" t="s">
        <v>0</v>
      </c>
      <c r="C1540" s="1" t="s">
        <v>1</v>
      </c>
      <c r="D1540" s="2">
        <v>39962</v>
      </c>
      <c r="E1540" s="1" t="s">
        <v>1206</v>
      </c>
      <c r="F1540" s="1" t="s">
        <v>1224</v>
      </c>
      <c r="G1540">
        <f t="shared" si="24"/>
        <v>2009</v>
      </c>
    </row>
    <row r="1541" spans="1:7" ht="35.5" hidden="1" x14ac:dyDescent="0.35">
      <c r="A1541" s="1">
        <v>23523</v>
      </c>
      <c r="B1541" s="1" t="s">
        <v>0</v>
      </c>
      <c r="C1541" s="1" t="s">
        <v>1</v>
      </c>
      <c r="D1541" s="2">
        <v>40221</v>
      </c>
      <c r="E1541" s="1" t="s">
        <v>1206</v>
      </c>
      <c r="F1541" s="1" t="s">
        <v>1225</v>
      </c>
      <c r="G1541">
        <f t="shared" si="24"/>
        <v>2010</v>
      </c>
    </row>
    <row r="1542" spans="1:7" ht="35.5" hidden="1" x14ac:dyDescent="0.35">
      <c r="A1542" s="1">
        <v>24578</v>
      </c>
      <c r="B1542" s="1" t="s">
        <v>11</v>
      </c>
      <c r="C1542" s="1" t="s">
        <v>1</v>
      </c>
      <c r="D1542" s="2">
        <v>40612</v>
      </c>
      <c r="E1542" s="1" t="s">
        <v>1206</v>
      </c>
      <c r="F1542" s="1" t="s">
        <v>325</v>
      </c>
      <c r="G1542">
        <f t="shared" si="24"/>
        <v>2011</v>
      </c>
    </row>
    <row r="1543" spans="1:7" ht="35.5" hidden="1" x14ac:dyDescent="0.35">
      <c r="A1543" s="1">
        <v>24824</v>
      </c>
      <c r="B1543" s="1" t="s">
        <v>0</v>
      </c>
      <c r="C1543" s="1" t="s">
        <v>1</v>
      </c>
      <c r="D1543" s="2">
        <v>40694</v>
      </c>
      <c r="E1543" s="1" t="s">
        <v>1206</v>
      </c>
      <c r="F1543" s="1" t="s">
        <v>1226</v>
      </c>
      <c r="G1543">
        <f t="shared" si="24"/>
        <v>2011</v>
      </c>
    </row>
    <row r="1544" spans="1:7" ht="35.5" hidden="1" x14ac:dyDescent="0.35">
      <c r="A1544" s="1">
        <v>26547</v>
      </c>
      <c r="B1544" s="1" t="s">
        <v>0</v>
      </c>
      <c r="C1544" s="1" t="s">
        <v>1</v>
      </c>
      <c r="D1544" s="2">
        <v>41249</v>
      </c>
      <c r="E1544" s="1" t="s">
        <v>1206</v>
      </c>
      <c r="F1544" s="1" t="s">
        <v>402</v>
      </c>
      <c r="G1544">
        <f t="shared" si="24"/>
        <v>2012</v>
      </c>
    </row>
    <row r="1545" spans="1:7" ht="35.5" hidden="1" x14ac:dyDescent="0.35">
      <c r="A1545" s="1">
        <v>26693</v>
      </c>
      <c r="B1545" s="1" t="s">
        <v>0</v>
      </c>
      <c r="C1545" s="1" t="s">
        <v>1</v>
      </c>
      <c r="D1545" s="2">
        <v>41264</v>
      </c>
      <c r="E1545" s="1" t="s">
        <v>1206</v>
      </c>
      <c r="F1545" s="1" t="s">
        <v>325</v>
      </c>
      <c r="G1545">
        <f t="shared" si="24"/>
        <v>2012</v>
      </c>
    </row>
    <row r="1546" spans="1:7" ht="35.5" hidden="1" x14ac:dyDescent="0.35">
      <c r="A1546" s="1">
        <v>26704</v>
      </c>
      <c r="B1546" s="1" t="s">
        <v>0</v>
      </c>
      <c r="C1546" s="1" t="s">
        <v>1</v>
      </c>
      <c r="D1546" s="2">
        <v>41261</v>
      </c>
      <c r="E1546" s="1" t="s">
        <v>1206</v>
      </c>
      <c r="F1546" s="1" t="s">
        <v>182</v>
      </c>
      <c r="G1546">
        <f t="shared" si="24"/>
        <v>2012</v>
      </c>
    </row>
    <row r="1547" spans="1:7" ht="35.5" hidden="1" x14ac:dyDescent="0.35">
      <c r="A1547" s="1">
        <v>29696</v>
      </c>
      <c r="B1547" s="1" t="s">
        <v>0</v>
      </c>
      <c r="C1547" s="1" t="s">
        <v>1</v>
      </c>
      <c r="D1547" s="2">
        <v>42277</v>
      </c>
      <c r="E1547" s="1" t="s">
        <v>1206</v>
      </c>
      <c r="F1547" s="1" t="s">
        <v>1227</v>
      </c>
      <c r="G1547">
        <f t="shared" si="24"/>
        <v>2015</v>
      </c>
    </row>
    <row r="1548" spans="1:7" ht="35.5" hidden="1" x14ac:dyDescent="0.35">
      <c r="A1548" s="1">
        <v>30506</v>
      </c>
      <c r="B1548" s="1" t="s">
        <v>0</v>
      </c>
      <c r="C1548" s="1" t="s">
        <v>1</v>
      </c>
      <c r="D1548" s="2">
        <v>42489</v>
      </c>
      <c r="E1548" s="1" t="s">
        <v>1206</v>
      </c>
      <c r="F1548" s="1" t="s">
        <v>320</v>
      </c>
      <c r="G1548">
        <f t="shared" si="24"/>
        <v>2016</v>
      </c>
    </row>
    <row r="1549" spans="1:7" ht="35.5" hidden="1" x14ac:dyDescent="0.35">
      <c r="A1549" s="1">
        <v>30845</v>
      </c>
      <c r="B1549" s="1" t="s">
        <v>0</v>
      </c>
      <c r="C1549" s="1" t="s">
        <v>1</v>
      </c>
      <c r="D1549" s="2">
        <v>42643</v>
      </c>
      <c r="E1549" s="1" t="s">
        <v>1206</v>
      </c>
      <c r="F1549" s="1" t="s">
        <v>221</v>
      </c>
      <c r="G1549">
        <f t="shared" si="24"/>
        <v>2016</v>
      </c>
    </row>
    <row r="1550" spans="1:7" ht="35.5" hidden="1" x14ac:dyDescent="0.35">
      <c r="A1550" s="1">
        <v>31004</v>
      </c>
      <c r="B1550" s="1" t="s">
        <v>11</v>
      </c>
      <c r="C1550" s="1" t="s">
        <v>1</v>
      </c>
      <c r="D1550" s="2">
        <v>42646</v>
      </c>
      <c r="E1550" s="1" t="s">
        <v>1206</v>
      </c>
      <c r="F1550" s="1" t="s">
        <v>1228</v>
      </c>
      <c r="G1550">
        <f t="shared" si="24"/>
        <v>2016</v>
      </c>
    </row>
    <row r="1551" spans="1:7" ht="35.5" hidden="1" x14ac:dyDescent="0.35">
      <c r="A1551" s="1">
        <v>31103</v>
      </c>
      <c r="B1551" s="1" t="s">
        <v>0</v>
      </c>
      <c r="C1551" s="1" t="s">
        <v>1</v>
      </c>
      <c r="D1551" s="2">
        <v>42684</v>
      </c>
      <c r="E1551" s="1" t="s">
        <v>1206</v>
      </c>
      <c r="F1551" s="1" t="s">
        <v>1229</v>
      </c>
      <c r="G1551">
        <f t="shared" si="24"/>
        <v>2016</v>
      </c>
    </row>
    <row r="1552" spans="1:7" ht="35.5" hidden="1" x14ac:dyDescent="0.35">
      <c r="A1552" s="1">
        <v>31104</v>
      </c>
      <c r="B1552" s="1" t="s">
        <v>0</v>
      </c>
      <c r="C1552" s="1" t="s">
        <v>1</v>
      </c>
      <c r="D1552" s="2">
        <v>42860</v>
      </c>
      <c r="E1552" s="1" t="s">
        <v>1206</v>
      </c>
      <c r="F1552" s="1" t="s">
        <v>1230</v>
      </c>
      <c r="G1552">
        <f t="shared" si="24"/>
        <v>2017</v>
      </c>
    </row>
    <row r="1553" spans="1:7" ht="35.5" hidden="1" x14ac:dyDescent="0.35">
      <c r="A1553" s="1">
        <v>32409</v>
      </c>
      <c r="B1553" s="1" t="s">
        <v>0</v>
      </c>
      <c r="C1553" s="1" t="s">
        <v>1</v>
      </c>
      <c r="D1553" s="2">
        <v>43305</v>
      </c>
      <c r="E1553" s="1" t="s">
        <v>1206</v>
      </c>
      <c r="F1553" s="1" t="s">
        <v>331</v>
      </c>
      <c r="G1553">
        <f t="shared" si="24"/>
        <v>2018</v>
      </c>
    </row>
    <row r="1554" spans="1:7" ht="35.5" hidden="1" x14ac:dyDescent="0.35">
      <c r="A1554" s="1">
        <v>32937</v>
      </c>
      <c r="B1554" s="1" t="s">
        <v>0</v>
      </c>
      <c r="C1554" s="1" t="s">
        <v>1</v>
      </c>
      <c r="D1554" s="2">
        <v>43329</v>
      </c>
      <c r="E1554" s="1" t="s">
        <v>1206</v>
      </c>
      <c r="F1554" s="1" t="s">
        <v>1231</v>
      </c>
      <c r="G1554">
        <f t="shared" si="24"/>
        <v>2018</v>
      </c>
    </row>
    <row r="1555" spans="1:7" ht="35.5" hidden="1" x14ac:dyDescent="0.35">
      <c r="A1555" s="1">
        <v>33067</v>
      </c>
      <c r="B1555" s="1" t="s">
        <v>0</v>
      </c>
      <c r="C1555" s="1" t="s">
        <v>1</v>
      </c>
      <c r="D1555" s="2">
        <v>43516</v>
      </c>
      <c r="E1555" s="1" t="s">
        <v>1206</v>
      </c>
      <c r="F1555" s="1" t="s">
        <v>1232</v>
      </c>
      <c r="G1555">
        <f t="shared" si="24"/>
        <v>2019</v>
      </c>
    </row>
    <row r="1556" spans="1:7" ht="35.5" hidden="1" x14ac:dyDescent="0.35">
      <c r="A1556" s="1">
        <v>33921</v>
      </c>
      <c r="B1556" s="1" t="s">
        <v>0</v>
      </c>
      <c r="C1556" s="1" t="s">
        <v>1</v>
      </c>
      <c r="D1556" s="2">
        <v>43654</v>
      </c>
      <c r="E1556" s="1" t="s">
        <v>1206</v>
      </c>
      <c r="F1556" s="1" t="s">
        <v>1233</v>
      </c>
      <c r="G1556">
        <f t="shared" si="24"/>
        <v>2019</v>
      </c>
    </row>
    <row r="1557" spans="1:7" ht="35.5" hidden="1" x14ac:dyDescent="0.35">
      <c r="A1557" s="1">
        <v>33925</v>
      </c>
      <c r="B1557" s="1" t="s">
        <v>0</v>
      </c>
      <c r="C1557" s="1" t="s">
        <v>1</v>
      </c>
      <c r="D1557" s="2">
        <v>43685</v>
      </c>
      <c r="E1557" s="1" t="s">
        <v>1206</v>
      </c>
      <c r="F1557" s="1" t="s">
        <v>1234</v>
      </c>
      <c r="G1557">
        <f t="shared" si="24"/>
        <v>2019</v>
      </c>
    </row>
    <row r="1558" spans="1:7" ht="35.5" hidden="1" x14ac:dyDescent="0.35">
      <c r="A1558" s="1">
        <v>33926</v>
      </c>
      <c r="B1558" s="1" t="s">
        <v>0</v>
      </c>
      <c r="C1558" s="1" t="s">
        <v>1</v>
      </c>
      <c r="D1558" s="2">
        <v>43685</v>
      </c>
      <c r="E1558" s="1" t="s">
        <v>1206</v>
      </c>
      <c r="F1558" s="1" t="s">
        <v>689</v>
      </c>
      <c r="G1558">
        <f t="shared" si="24"/>
        <v>2019</v>
      </c>
    </row>
    <row r="1559" spans="1:7" ht="35.5" hidden="1" x14ac:dyDescent="0.35">
      <c r="A1559" s="1">
        <v>34547</v>
      </c>
      <c r="B1559" s="1" t="s">
        <v>0</v>
      </c>
      <c r="C1559" s="1" t="s">
        <v>1</v>
      </c>
      <c r="D1559" s="2">
        <v>43893</v>
      </c>
      <c r="E1559" s="1" t="s">
        <v>1206</v>
      </c>
      <c r="F1559" s="1" t="s">
        <v>1235</v>
      </c>
      <c r="G1559">
        <f t="shared" si="24"/>
        <v>2020</v>
      </c>
    </row>
  </sheetData>
  <autoFilter ref="A2:H1559" xr:uid="{2C86541F-972B-4F19-9383-EADB61778BA8}">
    <filterColumn colId="4">
      <customFilters>
        <customFilter val="*laurus*"/>
      </customFilters>
    </filterColumn>
    <filterColumn colId="7">
      <filters>
        <filter val="ARV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C8ADE-C713-441D-ABFA-71209A27D18E}">
  <dimension ref="A3:AR15"/>
  <sheetViews>
    <sheetView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M4" sqref="M4"/>
    </sheetView>
  </sheetViews>
  <sheetFormatPr defaultRowHeight="14.5" x14ac:dyDescent="0.35"/>
  <cols>
    <col min="1" max="1" width="5.81640625" bestFit="1" customWidth="1"/>
    <col min="2" max="2" width="6.54296875" bestFit="1" customWidth="1"/>
    <col min="3" max="3" width="4.54296875" bestFit="1" customWidth="1"/>
    <col min="4" max="4" width="9.90625" bestFit="1" customWidth="1"/>
    <col min="5" max="5" width="7.6328125" bestFit="1" customWidth="1"/>
    <col min="6" max="6" width="24.453125" customWidth="1"/>
    <col min="7" max="7" width="7.81640625" bestFit="1" customWidth="1"/>
    <col min="8" max="8" width="11.90625" customWidth="1"/>
    <col min="9" max="9" width="11.08984375" customWidth="1"/>
    <col min="10" max="10" width="9.36328125" customWidth="1"/>
    <col min="11" max="11" width="29.90625" bestFit="1" customWidth="1"/>
    <col min="12" max="12" width="12.453125" bestFit="1" customWidth="1"/>
    <col min="13" max="13" width="12.08984375" bestFit="1" customWidth="1"/>
    <col min="14" max="14" width="6.36328125" bestFit="1" customWidth="1"/>
    <col min="15" max="16" width="10.6328125" customWidth="1"/>
    <col min="17" max="17" width="9.08984375" bestFit="1" customWidth="1"/>
    <col min="18" max="18" width="11.7265625" bestFit="1" customWidth="1"/>
    <col min="19" max="19" width="19.26953125" bestFit="1" customWidth="1"/>
    <col min="21" max="21" width="8.453125" bestFit="1" customWidth="1"/>
    <col min="23" max="23" width="8.453125" bestFit="1" customWidth="1"/>
    <col min="24" max="25" width="8.6328125" bestFit="1" customWidth="1"/>
    <col min="26" max="26" width="8.453125" bestFit="1" customWidth="1"/>
    <col min="28" max="28" width="8.453125" bestFit="1" customWidth="1"/>
    <col min="29" max="29" width="8.54296875" bestFit="1" customWidth="1"/>
    <col min="30" max="30" width="8.453125" bestFit="1" customWidth="1"/>
    <col min="31" max="31" width="8.6328125" bestFit="1" customWidth="1"/>
    <col min="32" max="32" width="8.453125" bestFit="1" customWidth="1"/>
    <col min="33" max="33" width="8.6328125" bestFit="1" customWidth="1"/>
    <col min="36" max="36" width="8.54296875" bestFit="1" customWidth="1"/>
    <col min="38" max="41" width="8.453125" bestFit="1" customWidth="1"/>
    <col min="42" max="42" width="6.1796875" bestFit="1" customWidth="1"/>
  </cols>
  <sheetData>
    <row r="3" spans="1:44" x14ac:dyDescent="0.35">
      <c r="A3" s="25"/>
      <c r="B3" s="25"/>
      <c r="C3" s="25"/>
      <c r="D3" s="25"/>
      <c r="E3" s="25"/>
      <c r="F3" s="25"/>
      <c r="G3" s="25"/>
      <c r="H3" s="77" t="s">
        <v>1257</v>
      </c>
      <c r="I3" s="77"/>
      <c r="J3" s="77"/>
      <c r="K3" s="27" t="s">
        <v>1258</v>
      </c>
      <c r="L3" s="27" t="s">
        <v>1259</v>
      </c>
      <c r="M3" s="81" t="s">
        <v>1477</v>
      </c>
      <c r="N3" s="28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3"/>
      <c r="AR3" s="24"/>
    </row>
    <row r="4" spans="1:44" ht="58.5" x14ac:dyDescent="0.35">
      <c r="A4" s="29" t="s">
        <v>54</v>
      </c>
      <c r="B4" s="29" t="s">
        <v>55</v>
      </c>
      <c r="C4" s="29" t="s">
        <v>56</v>
      </c>
      <c r="D4" s="29" t="s">
        <v>57</v>
      </c>
      <c r="E4" s="29" t="s">
        <v>58</v>
      </c>
      <c r="F4" s="29" t="s">
        <v>59</v>
      </c>
      <c r="G4" s="29" t="s">
        <v>1261</v>
      </c>
      <c r="H4" s="29" t="s">
        <v>1262</v>
      </c>
      <c r="I4" s="29" t="s">
        <v>1263</v>
      </c>
      <c r="J4" s="29" t="s">
        <v>1264</v>
      </c>
      <c r="K4" s="30" t="s">
        <v>1265</v>
      </c>
      <c r="L4" s="30" t="s">
        <v>1266</v>
      </c>
      <c r="M4" s="31" t="s">
        <v>1260</v>
      </c>
      <c r="N4" s="30" t="s">
        <v>1253</v>
      </c>
      <c r="O4" s="78" t="s">
        <v>1267</v>
      </c>
      <c r="P4" s="78"/>
      <c r="Q4" s="29" t="s">
        <v>1254</v>
      </c>
      <c r="R4" s="29" t="s">
        <v>1255</v>
      </c>
      <c r="S4" s="29" t="s">
        <v>1256</v>
      </c>
      <c r="T4" s="78" t="s">
        <v>1268</v>
      </c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23"/>
      <c r="AR4" s="24"/>
    </row>
    <row r="5" spans="1:44" ht="70" x14ac:dyDescent="0.35">
      <c r="A5" s="1">
        <v>34313</v>
      </c>
      <c r="B5" s="1" t="s">
        <v>0</v>
      </c>
      <c r="C5" s="1" t="s">
        <v>1</v>
      </c>
      <c r="D5" s="2">
        <v>43838</v>
      </c>
      <c r="E5" s="1" t="s">
        <v>2</v>
      </c>
      <c r="F5" s="1" t="s">
        <v>53</v>
      </c>
      <c r="G5" s="1" t="s">
        <v>423</v>
      </c>
      <c r="H5" s="1" t="s">
        <v>1269</v>
      </c>
      <c r="I5" s="1" t="s">
        <v>1269</v>
      </c>
      <c r="J5" s="1" t="s">
        <v>1269</v>
      </c>
      <c r="K5" s="32" t="s">
        <v>1269</v>
      </c>
      <c r="L5" s="32">
        <v>68.8</v>
      </c>
      <c r="M5" s="32">
        <v>9</v>
      </c>
      <c r="N5" s="32">
        <v>18</v>
      </c>
      <c r="O5" s="33" t="s">
        <v>1270</v>
      </c>
      <c r="P5" s="33" t="s">
        <v>1271</v>
      </c>
      <c r="Q5" s="1" t="s">
        <v>1272</v>
      </c>
      <c r="R5" s="1" t="s">
        <v>1273</v>
      </c>
      <c r="S5" s="34">
        <v>44325</v>
      </c>
      <c r="T5" s="1" t="s">
        <v>1206</v>
      </c>
      <c r="U5" s="1" t="s">
        <v>1274</v>
      </c>
      <c r="V5" s="1" t="s">
        <v>1275</v>
      </c>
      <c r="W5" s="1" t="s">
        <v>1276</v>
      </c>
      <c r="X5" s="1" t="s">
        <v>1277</v>
      </c>
      <c r="Y5" s="1" t="s">
        <v>1278</v>
      </c>
      <c r="Z5" s="1" t="s">
        <v>1279</v>
      </c>
      <c r="AA5" s="1" t="s">
        <v>1280</v>
      </c>
      <c r="AB5" s="1" t="s">
        <v>846</v>
      </c>
      <c r="AC5" s="1" t="s">
        <v>1281</v>
      </c>
      <c r="AD5" s="1" t="s">
        <v>699</v>
      </c>
      <c r="AE5" s="1" t="s">
        <v>1282</v>
      </c>
      <c r="AF5" s="1" t="s">
        <v>268</v>
      </c>
      <c r="AG5" s="1" t="s">
        <v>1283</v>
      </c>
      <c r="AH5" s="1" t="s">
        <v>893</v>
      </c>
      <c r="AI5" s="1" t="s">
        <v>1284</v>
      </c>
      <c r="AJ5" s="1" t="s">
        <v>1285</v>
      </c>
      <c r="AK5" s="1" t="s">
        <v>2</v>
      </c>
      <c r="AL5" s="25"/>
      <c r="AM5" s="25"/>
      <c r="AN5" s="25"/>
      <c r="AO5" s="25"/>
      <c r="AP5" s="25"/>
      <c r="AQ5" s="23"/>
      <c r="AR5" s="24"/>
    </row>
    <row r="6" spans="1:44" ht="70" x14ac:dyDescent="0.35">
      <c r="A6" s="1">
        <v>33312</v>
      </c>
      <c r="B6" s="1" t="s">
        <v>0</v>
      </c>
      <c r="C6" s="1" t="s">
        <v>1</v>
      </c>
      <c r="D6" s="2">
        <v>43420</v>
      </c>
      <c r="E6" s="1" t="s">
        <v>2</v>
      </c>
      <c r="F6" s="1" t="s">
        <v>46</v>
      </c>
      <c r="G6" s="1" t="s">
        <v>423</v>
      </c>
      <c r="H6" s="25">
        <v>51.1</v>
      </c>
      <c r="I6" s="26">
        <v>4.2999999999999997E-2</v>
      </c>
      <c r="J6" s="28">
        <v>65.784980560776745</v>
      </c>
      <c r="K6" s="32">
        <v>20.100000000000001</v>
      </c>
      <c r="L6" s="32">
        <v>86.800000000000011</v>
      </c>
      <c r="M6" s="32">
        <v>87</v>
      </c>
      <c r="N6" s="32">
        <v>17</v>
      </c>
      <c r="O6" s="33" t="s">
        <v>1286</v>
      </c>
      <c r="P6" s="33"/>
      <c r="Q6" s="26" t="s">
        <v>1287</v>
      </c>
      <c r="R6" s="26" t="s">
        <v>1288</v>
      </c>
      <c r="S6" s="26" t="s">
        <v>1289</v>
      </c>
      <c r="T6" s="1" t="s">
        <v>893</v>
      </c>
      <c r="U6" s="1" t="s">
        <v>1206</v>
      </c>
      <c r="V6" s="1" t="s">
        <v>1274</v>
      </c>
      <c r="W6" s="1" t="s">
        <v>1290</v>
      </c>
      <c r="X6" s="1" t="s">
        <v>1275</v>
      </c>
      <c r="Y6" s="1" t="s">
        <v>60</v>
      </c>
      <c r="Z6" s="1" t="s">
        <v>1291</v>
      </c>
      <c r="AA6" s="1" t="s">
        <v>1284</v>
      </c>
      <c r="AB6" s="1" t="s">
        <v>699</v>
      </c>
      <c r="AC6" s="1" t="s">
        <v>1285</v>
      </c>
      <c r="AD6" s="1" t="s">
        <v>1279</v>
      </c>
      <c r="AE6" s="1" t="s">
        <v>1276</v>
      </c>
      <c r="AF6" s="1" t="s">
        <v>2</v>
      </c>
      <c r="AG6" s="1" t="s">
        <v>846</v>
      </c>
      <c r="AH6" s="1" t="s">
        <v>1292</v>
      </c>
      <c r="AI6" s="1" t="s">
        <v>1293</v>
      </c>
      <c r="AJ6" s="1" t="s">
        <v>1283</v>
      </c>
      <c r="AK6" s="25"/>
      <c r="AL6" s="25"/>
      <c r="AM6" s="25"/>
      <c r="AN6" s="25"/>
      <c r="AO6" s="25"/>
      <c r="AP6" s="25"/>
      <c r="AQ6" s="23"/>
      <c r="AR6" s="24"/>
    </row>
    <row r="7" spans="1:44" ht="35.5" x14ac:dyDescent="0.35">
      <c r="A7" s="1">
        <v>27089</v>
      </c>
      <c r="B7" s="1" t="s">
        <v>0</v>
      </c>
      <c r="C7" s="1" t="s">
        <v>1</v>
      </c>
      <c r="D7" s="2">
        <v>41403</v>
      </c>
      <c r="E7" s="1" t="s">
        <v>2</v>
      </c>
      <c r="F7" s="1" t="s">
        <v>22</v>
      </c>
      <c r="G7" s="1" t="s">
        <v>423</v>
      </c>
      <c r="H7" s="25">
        <v>51.1</v>
      </c>
      <c r="I7" s="26">
        <v>4.2999999999999997E-2</v>
      </c>
      <c r="J7" s="26"/>
      <c r="K7" s="26"/>
      <c r="L7" s="76" t="s">
        <v>1294</v>
      </c>
      <c r="M7" s="76"/>
      <c r="N7" s="76"/>
      <c r="O7" s="76"/>
      <c r="P7" s="76"/>
      <c r="Q7" s="76"/>
      <c r="R7" s="76"/>
      <c r="S7" s="26"/>
      <c r="T7" s="76" t="s">
        <v>1294</v>
      </c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26"/>
      <c r="AH7" s="26"/>
      <c r="AI7" s="26"/>
      <c r="AJ7" s="26"/>
      <c r="AK7" s="26"/>
      <c r="AL7" s="26"/>
      <c r="AM7" s="26"/>
      <c r="AN7" s="25"/>
      <c r="AO7" s="25"/>
      <c r="AP7" s="25"/>
      <c r="AQ7" s="23"/>
      <c r="AR7" s="24"/>
    </row>
    <row r="8" spans="1:44" ht="93" x14ac:dyDescent="0.35">
      <c r="A8" s="1">
        <v>26595</v>
      </c>
      <c r="B8" s="1" t="s">
        <v>0</v>
      </c>
      <c r="C8" s="1" t="s">
        <v>1</v>
      </c>
      <c r="D8" s="2">
        <v>41212</v>
      </c>
      <c r="E8" s="1" t="s">
        <v>2</v>
      </c>
      <c r="F8" s="1" t="s">
        <v>18</v>
      </c>
      <c r="G8" s="1" t="s">
        <v>423</v>
      </c>
      <c r="H8" s="25">
        <v>64.599999999999994</v>
      </c>
      <c r="I8" s="26">
        <v>5.5E-2</v>
      </c>
      <c r="J8" s="28">
        <v>89.073245316818102</v>
      </c>
      <c r="K8" s="32">
        <v>220.20000000000002</v>
      </c>
      <c r="L8" s="32">
        <v>12.8</v>
      </c>
      <c r="M8" s="32" t="s">
        <v>1243</v>
      </c>
      <c r="N8" s="32" t="s">
        <v>1447</v>
      </c>
      <c r="O8" s="33" t="s">
        <v>1295</v>
      </c>
      <c r="P8" s="33"/>
      <c r="Q8" s="26" t="s">
        <v>1296</v>
      </c>
      <c r="R8" s="26" t="s">
        <v>1297</v>
      </c>
      <c r="S8" s="26" t="s">
        <v>1289</v>
      </c>
      <c r="T8" s="1" t="s">
        <v>476</v>
      </c>
      <c r="U8" s="1" t="s">
        <v>1298</v>
      </c>
      <c r="V8" s="1" t="s">
        <v>1299</v>
      </c>
      <c r="W8" s="1" t="s">
        <v>1300</v>
      </c>
      <c r="X8" s="1" t="s">
        <v>1274</v>
      </c>
      <c r="Y8" s="1" t="s">
        <v>2</v>
      </c>
      <c r="Z8" s="1" t="s">
        <v>1301</v>
      </c>
      <c r="AA8" s="1" t="s">
        <v>1302</v>
      </c>
      <c r="AB8" s="1" t="s">
        <v>1303</v>
      </c>
      <c r="AC8" s="1" t="s">
        <v>1304</v>
      </c>
      <c r="AD8" s="1" t="s">
        <v>60</v>
      </c>
      <c r="AE8" s="1" t="s">
        <v>1305</v>
      </c>
      <c r="AF8" s="1" t="s">
        <v>1306</v>
      </c>
      <c r="AG8" s="1" t="s">
        <v>1307</v>
      </c>
      <c r="AH8" s="1" t="s">
        <v>1308</v>
      </c>
      <c r="AI8" s="1" t="s">
        <v>1309</v>
      </c>
      <c r="AJ8" s="1" t="s">
        <v>1310</v>
      </c>
      <c r="AK8" s="1" t="s">
        <v>1279</v>
      </c>
      <c r="AL8" s="1" t="s">
        <v>1311</v>
      </c>
      <c r="AM8" s="1" t="s">
        <v>1312</v>
      </c>
      <c r="AN8" s="1" t="s">
        <v>1283</v>
      </c>
      <c r="AO8" s="1" t="s">
        <v>1313</v>
      </c>
      <c r="AP8" s="1" t="s">
        <v>1302</v>
      </c>
      <c r="AQ8" s="23"/>
      <c r="AR8" s="24"/>
    </row>
    <row r="9" spans="1:44" ht="81.5" x14ac:dyDescent="0.35">
      <c r="A9" s="1">
        <v>26431</v>
      </c>
      <c r="B9" s="1" t="s">
        <v>0</v>
      </c>
      <c r="C9" s="1" t="s">
        <v>1</v>
      </c>
      <c r="D9" s="2">
        <v>41163</v>
      </c>
      <c r="E9" s="1" t="s">
        <v>2</v>
      </c>
      <c r="F9" s="1" t="s">
        <v>17</v>
      </c>
      <c r="G9" s="1" t="s">
        <v>423</v>
      </c>
      <c r="H9" s="25">
        <v>27.1</v>
      </c>
      <c r="I9" s="26">
        <v>0.129</v>
      </c>
      <c r="J9" s="28">
        <v>56.121974541540872</v>
      </c>
      <c r="K9" s="32">
        <v>107.30000000000001</v>
      </c>
      <c r="L9" s="32">
        <v>103.15</v>
      </c>
      <c r="M9" s="32">
        <v>103</v>
      </c>
      <c r="N9" s="32" t="s">
        <v>1440</v>
      </c>
      <c r="O9" s="33" t="s">
        <v>1314</v>
      </c>
      <c r="P9" s="33"/>
      <c r="Q9" s="26" t="s">
        <v>1315</v>
      </c>
      <c r="R9" s="26" t="s">
        <v>1316</v>
      </c>
      <c r="S9" s="26" t="s">
        <v>1317</v>
      </c>
      <c r="T9" s="1" t="s">
        <v>1318</v>
      </c>
      <c r="U9" s="1" t="s">
        <v>1319</v>
      </c>
      <c r="V9" s="1" t="s">
        <v>476</v>
      </c>
      <c r="W9" s="1" t="s">
        <v>60</v>
      </c>
      <c r="X9" s="1" t="s">
        <v>846</v>
      </c>
      <c r="Y9" s="1" t="s">
        <v>1320</v>
      </c>
      <c r="Z9" s="1" t="s">
        <v>1275</v>
      </c>
      <c r="AA9" s="1" t="s">
        <v>1321</v>
      </c>
      <c r="AB9" s="1" t="s">
        <v>2</v>
      </c>
      <c r="AC9" s="1" t="s">
        <v>893</v>
      </c>
      <c r="AD9" s="1" t="s">
        <v>1298</v>
      </c>
      <c r="AE9" s="1" t="s">
        <v>1279</v>
      </c>
      <c r="AF9" s="1" t="s">
        <v>1312</v>
      </c>
      <c r="AG9" s="1" t="s">
        <v>1322</v>
      </c>
      <c r="AH9" s="1" t="s">
        <v>1323</v>
      </c>
      <c r="AI9" s="1" t="s">
        <v>1324</v>
      </c>
      <c r="AJ9" s="1" t="s">
        <v>1285</v>
      </c>
      <c r="AK9" s="1" t="s">
        <v>476</v>
      </c>
      <c r="AL9" s="1" t="s">
        <v>60</v>
      </c>
      <c r="AM9" s="25"/>
      <c r="AN9" s="25"/>
      <c r="AO9" s="25"/>
      <c r="AP9" s="25"/>
      <c r="AQ9" s="23"/>
      <c r="AR9" s="24"/>
    </row>
    <row r="10" spans="1:44" ht="35.5" x14ac:dyDescent="0.35">
      <c r="A10" s="1">
        <v>23138</v>
      </c>
      <c r="B10" s="1" t="s">
        <v>0</v>
      </c>
      <c r="C10" s="1" t="s">
        <v>1</v>
      </c>
      <c r="D10" s="2">
        <v>40080</v>
      </c>
      <c r="E10" s="1" t="s">
        <v>2</v>
      </c>
      <c r="F10" s="1" t="s">
        <v>10</v>
      </c>
      <c r="G10" s="1" t="s">
        <v>423</v>
      </c>
      <c r="H10" s="25"/>
      <c r="I10" s="26"/>
      <c r="J10" s="28"/>
      <c r="K10" s="26"/>
      <c r="L10" s="76" t="s">
        <v>1294</v>
      </c>
      <c r="M10" s="76"/>
      <c r="N10" s="76"/>
      <c r="O10" s="76"/>
      <c r="P10" s="76"/>
      <c r="Q10" s="76"/>
      <c r="R10" s="76"/>
      <c r="S10" s="26"/>
      <c r="T10" s="76" t="s">
        <v>1294</v>
      </c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25"/>
      <c r="AQ10" s="23"/>
      <c r="AR10" s="24"/>
    </row>
    <row r="11" spans="1:44" ht="139" x14ac:dyDescent="0.35">
      <c r="A11" s="1">
        <v>22800</v>
      </c>
      <c r="B11" s="1" t="s">
        <v>0</v>
      </c>
      <c r="C11" s="1" t="s">
        <v>1</v>
      </c>
      <c r="D11" s="2">
        <v>39949</v>
      </c>
      <c r="E11" s="1" t="s">
        <v>2</v>
      </c>
      <c r="F11" s="1" t="s">
        <v>9</v>
      </c>
      <c r="G11" s="1" t="s">
        <v>423</v>
      </c>
      <c r="H11" s="25">
        <v>33.4</v>
      </c>
      <c r="I11" s="35">
        <v>0.02</v>
      </c>
      <c r="J11" s="28">
        <v>37.6138248034176</v>
      </c>
      <c r="K11" s="32">
        <v>24.1</v>
      </c>
      <c r="L11" s="32">
        <v>63.400000000000006</v>
      </c>
      <c r="M11" s="32">
        <v>24</v>
      </c>
      <c r="N11" s="32">
        <v>17</v>
      </c>
      <c r="O11" s="33" t="s">
        <v>1325</v>
      </c>
      <c r="P11" s="33"/>
      <c r="Q11" s="35" t="s">
        <v>1326</v>
      </c>
      <c r="R11" s="35" t="s">
        <v>1316</v>
      </c>
      <c r="S11" s="35" t="s">
        <v>1289</v>
      </c>
      <c r="T11" s="1" t="s">
        <v>1322</v>
      </c>
      <c r="U11" s="1" t="s">
        <v>60</v>
      </c>
      <c r="V11" s="1" t="s">
        <v>476</v>
      </c>
      <c r="W11" s="1" t="s">
        <v>893</v>
      </c>
      <c r="X11" s="1" t="s">
        <v>1274</v>
      </c>
      <c r="Y11" s="1" t="s">
        <v>1305</v>
      </c>
      <c r="Z11" s="1" t="s">
        <v>1276</v>
      </c>
      <c r="AA11" s="1" t="s">
        <v>1283</v>
      </c>
      <c r="AB11" s="1" t="s">
        <v>2</v>
      </c>
      <c r="AC11" s="1" t="s">
        <v>1312</v>
      </c>
      <c r="AD11" s="1" t="s">
        <v>1327</v>
      </c>
      <c r="AE11" s="1" t="s">
        <v>846</v>
      </c>
      <c r="AF11" s="1" t="s">
        <v>1311</v>
      </c>
      <c r="AG11" s="1" t="s">
        <v>1320</v>
      </c>
      <c r="AH11" s="1" t="s">
        <v>1279</v>
      </c>
      <c r="AI11" s="1" t="s">
        <v>699</v>
      </c>
      <c r="AJ11" s="1" t="s">
        <v>1328</v>
      </c>
      <c r="AK11" s="25"/>
      <c r="AL11" s="25"/>
      <c r="AM11" s="25"/>
      <c r="AN11" s="25"/>
      <c r="AO11" s="25"/>
      <c r="AP11" s="25"/>
      <c r="AQ11" s="23"/>
      <c r="AR11" s="24"/>
    </row>
    <row r="12" spans="1:44" ht="70" x14ac:dyDescent="0.35">
      <c r="A12" s="1">
        <v>22387</v>
      </c>
      <c r="B12" s="1" t="s">
        <v>0</v>
      </c>
      <c r="C12" s="1" t="s">
        <v>1</v>
      </c>
      <c r="D12" s="2">
        <v>39804</v>
      </c>
      <c r="E12" s="1" t="s">
        <v>2</v>
      </c>
      <c r="F12" s="1" t="s">
        <v>7</v>
      </c>
      <c r="G12" s="1" t="s">
        <v>423</v>
      </c>
      <c r="H12" s="25">
        <v>8.3000000000000007</v>
      </c>
      <c r="I12" s="26">
        <v>5.8999999999999997E-2</v>
      </c>
      <c r="J12" s="28">
        <v>11.707221978773019</v>
      </c>
      <c r="K12" s="32">
        <v>88.800000000000011</v>
      </c>
      <c r="L12" s="32">
        <v>20</v>
      </c>
      <c r="M12" s="32">
        <v>89</v>
      </c>
      <c r="N12" s="32">
        <v>20</v>
      </c>
      <c r="O12" s="33" t="s">
        <v>1329</v>
      </c>
      <c r="P12" s="33"/>
      <c r="Q12" s="26" t="s">
        <v>1330</v>
      </c>
      <c r="R12" s="26" t="s">
        <v>1297</v>
      </c>
      <c r="S12" s="26" t="s">
        <v>1289</v>
      </c>
      <c r="T12" s="1" t="s">
        <v>1331</v>
      </c>
      <c r="U12" s="1" t="s">
        <v>1332</v>
      </c>
      <c r="V12" s="1" t="s">
        <v>1274</v>
      </c>
      <c r="W12" s="1" t="s">
        <v>1333</v>
      </c>
      <c r="X12" s="1" t="s">
        <v>1305</v>
      </c>
      <c r="Y12" s="1" t="s">
        <v>1334</v>
      </c>
      <c r="Z12" s="1" t="s">
        <v>893</v>
      </c>
      <c r="AA12" s="1" t="s">
        <v>1303</v>
      </c>
      <c r="AB12" s="1" t="s">
        <v>1298</v>
      </c>
      <c r="AC12" s="1" t="s">
        <v>2</v>
      </c>
      <c r="AD12" s="1" t="s">
        <v>1307</v>
      </c>
      <c r="AE12" s="1" t="s">
        <v>846</v>
      </c>
      <c r="AF12" s="1" t="s">
        <v>1335</v>
      </c>
      <c r="AG12" s="1" t="s">
        <v>1312</v>
      </c>
      <c r="AH12" s="1" t="s">
        <v>1300</v>
      </c>
      <c r="AI12" s="1" t="s">
        <v>1336</v>
      </c>
      <c r="AJ12" s="1" t="s">
        <v>1309</v>
      </c>
      <c r="AK12" s="1" t="s">
        <v>1337</v>
      </c>
      <c r="AL12" s="1" t="s">
        <v>1276</v>
      </c>
      <c r="AM12" s="1" t="s">
        <v>1338</v>
      </c>
      <c r="AN12" s="25"/>
      <c r="AO12" s="25"/>
      <c r="AP12" s="25"/>
      <c r="AQ12" s="23"/>
      <c r="AR12" s="24"/>
    </row>
    <row r="13" spans="1:44" ht="70" x14ac:dyDescent="0.35">
      <c r="A13" s="1">
        <v>22296</v>
      </c>
      <c r="B13" s="1" t="s">
        <v>0</v>
      </c>
      <c r="C13" s="1" t="s">
        <v>1</v>
      </c>
      <c r="D13" s="2">
        <v>39773</v>
      </c>
      <c r="E13" s="1" t="s">
        <v>2</v>
      </c>
      <c r="F13" s="1" t="s">
        <v>6</v>
      </c>
      <c r="G13" s="1" t="s">
        <v>423</v>
      </c>
      <c r="H13" s="25">
        <v>62.3</v>
      </c>
      <c r="I13" s="26">
        <v>9.8000000000000004E-2</v>
      </c>
      <c r="J13" s="28">
        <v>109.16969258047079</v>
      </c>
      <c r="K13" s="32">
        <v>190.55</v>
      </c>
      <c r="L13" s="32"/>
      <c r="M13" s="32">
        <v>191</v>
      </c>
      <c r="N13" s="32">
        <v>18</v>
      </c>
      <c r="O13" s="33"/>
      <c r="P13" s="33"/>
      <c r="Q13" s="26" t="s">
        <v>1339</v>
      </c>
      <c r="R13" s="26" t="s">
        <v>1340</v>
      </c>
      <c r="S13" s="26" t="s">
        <v>1341</v>
      </c>
      <c r="T13" s="1" t="s">
        <v>476</v>
      </c>
      <c r="U13" s="1" t="s">
        <v>699</v>
      </c>
      <c r="V13" s="1" t="s">
        <v>1305</v>
      </c>
      <c r="W13" s="1" t="s">
        <v>1333</v>
      </c>
      <c r="X13" s="1" t="s">
        <v>1298</v>
      </c>
      <c r="Y13" s="1" t="s">
        <v>1342</v>
      </c>
      <c r="Z13" s="1" t="s">
        <v>1303</v>
      </c>
      <c r="AA13" s="1" t="s">
        <v>1343</v>
      </c>
      <c r="AB13" s="1" t="s">
        <v>1277</v>
      </c>
      <c r="AC13" s="1" t="s">
        <v>2</v>
      </c>
      <c r="AD13" s="1" t="s">
        <v>1312</v>
      </c>
      <c r="AE13" s="1" t="s">
        <v>1300</v>
      </c>
      <c r="AF13" s="1" t="s">
        <v>846</v>
      </c>
      <c r="AG13" s="1" t="s">
        <v>1307</v>
      </c>
      <c r="AH13" s="1" t="s">
        <v>1327</v>
      </c>
      <c r="AI13" s="1" t="s">
        <v>1276</v>
      </c>
      <c r="AJ13" s="1" t="s">
        <v>1309</v>
      </c>
      <c r="AK13" s="1" t="s">
        <v>893</v>
      </c>
      <c r="AL13" s="1" t="s">
        <v>1344</v>
      </c>
      <c r="AM13" s="25"/>
      <c r="AN13" s="25"/>
      <c r="AO13" s="25"/>
      <c r="AP13" s="25"/>
      <c r="AQ13" s="23"/>
      <c r="AR13" s="24"/>
    </row>
    <row r="14" spans="1:44" ht="104.5" x14ac:dyDescent="0.35">
      <c r="A14" s="1">
        <v>21917</v>
      </c>
      <c r="B14" s="1" t="s">
        <v>0</v>
      </c>
      <c r="C14" s="1" t="s">
        <v>1</v>
      </c>
      <c r="D14" s="2">
        <v>39689</v>
      </c>
      <c r="E14" s="1" t="s">
        <v>2</v>
      </c>
      <c r="F14" s="1" t="s">
        <v>3</v>
      </c>
      <c r="G14" s="1" t="s">
        <v>423</v>
      </c>
      <c r="H14" s="25">
        <v>17.600000000000001</v>
      </c>
      <c r="I14" s="26">
        <v>7.0000000000000001E-3</v>
      </c>
      <c r="J14" s="28">
        <v>18.352257371640878</v>
      </c>
      <c r="K14" s="32">
        <v>9.3000000000000007</v>
      </c>
      <c r="L14" s="32"/>
      <c r="M14" s="32">
        <v>10</v>
      </c>
      <c r="N14" s="32">
        <v>5</v>
      </c>
      <c r="O14" s="36" t="s">
        <v>1345</v>
      </c>
      <c r="P14" s="36"/>
      <c r="Q14" s="26" t="s">
        <v>1448</v>
      </c>
      <c r="R14" s="26"/>
      <c r="S14" s="26"/>
      <c r="T14" s="1" t="s">
        <v>1334</v>
      </c>
      <c r="U14" s="1" t="s">
        <v>1332</v>
      </c>
      <c r="V14" s="1" t="s">
        <v>2</v>
      </c>
      <c r="W14" s="1" t="s">
        <v>1337</v>
      </c>
      <c r="X14" s="1" t="s">
        <v>1276</v>
      </c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3"/>
      <c r="AR14" s="24"/>
    </row>
    <row r="15" spans="1:44" ht="81.5" x14ac:dyDescent="0.35">
      <c r="A15" s="1">
        <v>21918</v>
      </c>
      <c r="B15" s="1" t="s">
        <v>0</v>
      </c>
      <c r="C15" s="1" t="s">
        <v>1</v>
      </c>
      <c r="D15" s="2">
        <v>39689</v>
      </c>
      <c r="E15" s="1" t="s">
        <v>2</v>
      </c>
      <c r="F15" s="1" t="s">
        <v>4</v>
      </c>
      <c r="G15" s="1" t="s">
        <v>423</v>
      </c>
      <c r="H15" s="25">
        <v>17.600000000000001</v>
      </c>
      <c r="I15" s="26">
        <v>3.6999999999999998E-2</v>
      </c>
      <c r="J15" s="28">
        <v>21.886948002382635</v>
      </c>
      <c r="K15" s="32">
        <v>27.8</v>
      </c>
      <c r="L15" s="32"/>
      <c r="M15" s="32">
        <v>28</v>
      </c>
      <c r="N15" s="32" t="s">
        <v>1440</v>
      </c>
      <c r="O15" s="33"/>
      <c r="P15" s="33"/>
      <c r="Q15" s="26" t="s">
        <v>1448</v>
      </c>
      <c r="R15" s="26"/>
      <c r="S15" s="26"/>
      <c r="T15" s="1" t="s">
        <v>1332</v>
      </c>
      <c r="U15" s="1" t="s">
        <v>1334</v>
      </c>
      <c r="V15" s="1" t="s">
        <v>1346</v>
      </c>
      <c r="W15" s="1" t="s">
        <v>893</v>
      </c>
      <c r="X15" s="1" t="s">
        <v>699</v>
      </c>
      <c r="Y15" s="1" t="s">
        <v>1347</v>
      </c>
      <c r="Z15" s="1" t="s">
        <v>2</v>
      </c>
      <c r="AA15" s="1" t="s">
        <v>1309</v>
      </c>
      <c r="AB15" s="1" t="s">
        <v>1337</v>
      </c>
      <c r="AC15" s="1" t="s">
        <v>1338</v>
      </c>
      <c r="AD15" s="1" t="s">
        <v>1276</v>
      </c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3"/>
      <c r="AR15" s="24"/>
    </row>
  </sheetData>
  <mergeCells count="7">
    <mergeCell ref="L10:R10"/>
    <mergeCell ref="T10:AO10"/>
    <mergeCell ref="H3:J3"/>
    <mergeCell ref="O4:P4"/>
    <mergeCell ref="T4:AP4"/>
    <mergeCell ref="L7:R7"/>
    <mergeCell ref="T7:AF7"/>
  </mergeCells>
  <hyperlinks>
    <hyperlink ref="O5" r:id="rId1" display="https://www.indiainfoline.com/article/news-top-story/shilpa-medicare-gets-usfda-nod-for-erlotinib-tablets-stock-rises-2-119110600497_1.html " xr:uid="{6FD04724-EE0F-435F-A26F-CB5B50FA651F}"/>
    <hyperlink ref="P5" r:id="rId2" xr:uid="{1EE7624D-8709-462F-8B06-24227E3AA6DF}"/>
    <hyperlink ref="O6" r:id="rId3" xr:uid="{0B458AFF-7124-4D80-B46D-9BE281243699}"/>
    <hyperlink ref="O8" r:id="rId4" display="https://economictimes.indiatimes.com/markets/stocks/news/shilpa-medicare-gets-usfda-nod-for-cancer-drug/articleshow/69371582.cms" xr:uid="{FEF05F6C-FBE9-4C2E-BC07-409A64864BA2}"/>
    <hyperlink ref="O9" r:id="rId5" xr:uid="{702E7909-14CF-4F8F-85DD-B1780ED30B41}"/>
    <hyperlink ref="O11" r:id="rId6" xr:uid="{DF71C06D-3FA7-42B9-984D-33AAD9D38537}"/>
    <hyperlink ref="O12" r:id="rId7" xr:uid="{16F89A43-06E4-4FCA-82F5-E7A721715F49}"/>
    <hyperlink ref="O14" r:id="rId8" xr:uid="{100FBEA1-792D-482C-87A9-3F736080BAC7}"/>
  </hyperlinks>
  <pageMargins left="0.7" right="0.7" top="0.75" bottom="0.75" header="0.3" footer="0.3"/>
  <pageSetup orientation="portrait" horizontalDpi="300" verticalDpi="300" r:id="rId9"/>
  <legacyDrawing r:id="rId1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CB589-D826-4A8A-9A3C-DDE02B3ED528}">
  <dimension ref="A1:Y29"/>
  <sheetViews>
    <sheetView topLeftCell="D2" workbookViewId="0">
      <pane ySplit="1" topLeftCell="A3" activePane="bottomLeft" state="frozen"/>
      <selection activeCell="A2" sqref="A2"/>
      <selection pane="bottomLeft" activeCell="H3" sqref="H3"/>
    </sheetView>
  </sheetViews>
  <sheetFormatPr defaultRowHeight="14.5" x14ac:dyDescent="0.35"/>
  <cols>
    <col min="1" max="1" width="8.81640625" bestFit="1" customWidth="1"/>
    <col min="4" max="4" width="10.453125" bestFit="1" customWidth="1"/>
    <col min="6" max="6" width="34.54296875" customWidth="1"/>
    <col min="7" max="8" width="15.7265625" customWidth="1"/>
    <col min="9" max="9" width="15.7265625" style="54" customWidth="1"/>
    <col min="10" max="10" width="15.7265625" style="16" customWidth="1"/>
    <col min="11" max="13" width="15.7265625" customWidth="1"/>
    <col min="14" max="14" width="28.1796875" customWidth="1"/>
    <col min="15" max="15" width="17.26953125" customWidth="1"/>
  </cols>
  <sheetData>
    <row r="1" spans="1:25" x14ac:dyDescent="0.35">
      <c r="A1" s="43"/>
      <c r="B1" s="43"/>
      <c r="C1" s="43"/>
      <c r="D1" s="43"/>
      <c r="E1" s="43"/>
      <c r="F1" s="43"/>
      <c r="G1" s="43"/>
      <c r="H1" s="43"/>
      <c r="I1" s="67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ht="29" x14ac:dyDescent="0.35">
      <c r="A2" s="57" t="s">
        <v>54</v>
      </c>
      <c r="B2" s="57" t="s">
        <v>55</v>
      </c>
      <c r="C2" s="57" t="s">
        <v>56</v>
      </c>
      <c r="D2" s="57" t="s">
        <v>57</v>
      </c>
      <c r="E2" s="57" t="s">
        <v>58</v>
      </c>
      <c r="F2" s="57" t="s">
        <v>59</v>
      </c>
      <c r="G2" s="56" t="s">
        <v>422</v>
      </c>
      <c r="H2" s="56" t="s">
        <v>1478</v>
      </c>
      <c r="I2" s="58" t="s">
        <v>1253</v>
      </c>
      <c r="J2" s="56" t="s">
        <v>1237</v>
      </c>
      <c r="K2" s="57" t="s">
        <v>1254</v>
      </c>
      <c r="L2" s="57" t="s">
        <v>1255</v>
      </c>
      <c r="M2" s="57" t="s">
        <v>1256</v>
      </c>
      <c r="N2" s="59" t="s">
        <v>426</v>
      </c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</row>
    <row r="3" spans="1:25" ht="29" x14ac:dyDescent="0.35">
      <c r="A3" s="60">
        <v>33767</v>
      </c>
      <c r="B3" s="60" t="s">
        <v>0</v>
      </c>
      <c r="C3" s="60" t="s">
        <v>1</v>
      </c>
      <c r="D3" s="61">
        <v>43840</v>
      </c>
      <c r="E3" s="60" t="s">
        <v>2</v>
      </c>
      <c r="F3" s="62" t="s">
        <v>50</v>
      </c>
      <c r="G3" s="63" t="s">
        <v>425</v>
      </c>
      <c r="H3" s="64">
        <f>647*10%</f>
        <v>64.7</v>
      </c>
      <c r="I3" s="65">
        <v>5</v>
      </c>
      <c r="J3" s="51" t="s">
        <v>1238</v>
      </c>
      <c r="K3" s="79" t="s">
        <v>1289</v>
      </c>
      <c r="L3" s="79"/>
      <c r="M3" s="79"/>
      <c r="N3" s="63" t="s">
        <v>427</v>
      </c>
      <c r="O3" s="63" t="s">
        <v>428</v>
      </c>
      <c r="P3" s="63" t="s">
        <v>429</v>
      </c>
      <c r="Q3" s="63" t="s">
        <v>430</v>
      </c>
      <c r="R3" s="63" t="s">
        <v>431</v>
      </c>
      <c r="S3" s="55"/>
      <c r="T3" s="55"/>
      <c r="U3" s="55"/>
      <c r="V3" s="55"/>
      <c r="W3" s="55"/>
      <c r="X3" s="55"/>
      <c r="Y3" s="55"/>
    </row>
    <row r="4" spans="1:25" ht="87" x14ac:dyDescent="0.35">
      <c r="A4" s="60">
        <v>33647</v>
      </c>
      <c r="B4" s="60" t="s">
        <v>0</v>
      </c>
      <c r="C4" s="60" t="s">
        <v>1</v>
      </c>
      <c r="D4" s="61">
        <v>43623</v>
      </c>
      <c r="E4" s="60" t="s">
        <v>2</v>
      </c>
      <c r="F4" s="62" t="s">
        <v>49</v>
      </c>
      <c r="G4" s="63" t="s">
        <v>425</v>
      </c>
      <c r="H4" s="64">
        <f>159*4*5%*125%</f>
        <v>39.75</v>
      </c>
      <c r="I4" s="65">
        <v>2</v>
      </c>
      <c r="J4" s="50" t="s">
        <v>1457</v>
      </c>
      <c r="K4" s="63" t="s">
        <v>1456</v>
      </c>
      <c r="L4" s="63" t="s">
        <v>1288</v>
      </c>
      <c r="M4" s="63" t="s">
        <v>1458</v>
      </c>
      <c r="N4" s="63" t="s">
        <v>432</v>
      </c>
      <c r="O4" s="63" t="s">
        <v>433</v>
      </c>
      <c r="P4" s="55"/>
      <c r="Q4" s="55"/>
      <c r="R4" s="55"/>
      <c r="S4" s="55"/>
      <c r="T4" s="55"/>
      <c r="U4" s="55"/>
      <c r="V4" s="55"/>
      <c r="W4" s="55"/>
      <c r="X4" s="55"/>
      <c r="Y4" s="55"/>
    </row>
    <row r="5" spans="1:25" ht="87" x14ac:dyDescent="0.35">
      <c r="A5" s="60">
        <v>32214</v>
      </c>
      <c r="B5" s="60" t="s">
        <v>0</v>
      </c>
      <c r="C5" s="60" t="s">
        <v>1</v>
      </c>
      <c r="D5" s="61">
        <v>43299</v>
      </c>
      <c r="E5" s="60" t="s">
        <v>2</v>
      </c>
      <c r="F5" s="62" t="s">
        <v>41</v>
      </c>
      <c r="G5" s="63" t="s">
        <v>425</v>
      </c>
      <c r="H5" s="64">
        <f>696*10%</f>
        <v>69.600000000000009</v>
      </c>
      <c r="I5" s="65">
        <v>7</v>
      </c>
      <c r="J5" s="51" t="s">
        <v>1239</v>
      </c>
      <c r="K5" s="79" t="s">
        <v>1289</v>
      </c>
      <c r="L5" s="79"/>
      <c r="M5" s="79"/>
      <c r="N5" s="63" t="s">
        <v>434</v>
      </c>
      <c r="O5" s="63" t="s">
        <v>435</v>
      </c>
      <c r="P5" s="63" t="s">
        <v>436</v>
      </c>
      <c r="Q5" s="63" t="s">
        <v>429</v>
      </c>
      <c r="R5" s="63" t="s">
        <v>437</v>
      </c>
      <c r="S5" s="63" t="s">
        <v>438</v>
      </c>
      <c r="T5" s="60" t="s">
        <v>439</v>
      </c>
      <c r="U5" s="60" t="s">
        <v>440</v>
      </c>
      <c r="V5" s="55"/>
      <c r="W5" s="55"/>
      <c r="X5" s="55"/>
      <c r="Y5" s="55"/>
    </row>
    <row r="6" spans="1:25" ht="43.5" x14ac:dyDescent="0.35">
      <c r="A6" s="60">
        <v>32881</v>
      </c>
      <c r="B6" s="60" t="s">
        <v>0</v>
      </c>
      <c r="C6" s="60" t="s">
        <v>1</v>
      </c>
      <c r="D6" s="61">
        <v>43277</v>
      </c>
      <c r="E6" s="60" t="s">
        <v>2</v>
      </c>
      <c r="F6" s="60" t="s">
        <v>44</v>
      </c>
      <c r="G6" s="63" t="s">
        <v>425</v>
      </c>
      <c r="H6" s="64">
        <f>4368*10%*10%</f>
        <v>43.680000000000007</v>
      </c>
      <c r="I6" s="65" t="s">
        <v>1440</v>
      </c>
      <c r="J6" s="51" t="s">
        <v>1252</v>
      </c>
      <c r="K6" s="43" t="s">
        <v>1449</v>
      </c>
      <c r="L6" s="43" t="s">
        <v>1450</v>
      </c>
      <c r="M6" s="68" t="s">
        <v>1451</v>
      </c>
      <c r="N6" s="55" t="s">
        <v>428</v>
      </c>
      <c r="O6" s="63" t="s">
        <v>429</v>
      </c>
      <c r="P6" s="63" t="s">
        <v>441</v>
      </c>
      <c r="Q6" s="63" t="s">
        <v>442</v>
      </c>
      <c r="R6" s="63" t="s">
        <v>443</v>
      </c>
      <c r="S6" s="63" t="s">
        <v>434</v>
      </c>
      <c r="T6" s="63" t="s">
        <v>444</v>
      </c>
      <c r="U6" s="63" t="s">
        <v>438</v>
      </c>
      <c r="V6" s="63" t="s">
        <v>427</v>
      </c>
      <c r="W6" s="63" t="s">
        <v>445</v>
      </c>
      <c r="X6" s="63" t="s">
        <v>435</v>
      </c>
      <c r="Y6" s="66" t="s">
        <v>446</v>
      </c>
    </row>
    <row r="7" spans="1:25" ht="43.5" x14ac:dyDescent="0.35">
      <c r="A7" s="60">
        <v>32739</v>
      </c>
      <c r="B7" s="60" t="s">
        <v>0</v>
      </c>
      <c r="C7" s="60" t="s">
        <v>1</v>
      </c>
      <c r="D7" s="61">
        <v>43224</v>
      </c>
      <c r="E7" s="60" t="s">
        <v>2</v>
      </c>
      <c r="F7" s="60" t="s">
        <v>43</v>
      </c>
      <c r="G7" s="63" t="s">
        <v>425</v>
      </c>
      <c r="H7" s="64">
        <f>716*10%+10%</f>
        <v>71.7</v>
      </c>
      <c r="I7" s="65" t="s">
        <v>1440</v>
      </c>
      <c r="J7" s="51" t="s">
        <v>1240</v>
      </c>
      <c r="K7" s="68" t="s">
        <v>1452</v>
      </c>
      <c r="L7" s="43" t="s">
        <v>1454</v>
      </c>
      <c r="M7" s="68" t="s">
        <v>1453</v>
      </c>
      <c r="N7" s="63" t="s">
        <v>441</v>
      </c>
      <c r="O7" s="63" t="s">
        <v>429</v>
      </c>
      <c r="P7" s="63" t="s">
        <v>447</v>
      </c>
      <c r="Q7" s="63" t="s">
        <v>448</v>
      </c>
      <c r="R7" s="63" t="s">
        <v>449</v>
      </c>
      <c r="S7" s="63" t="s">
        <v>450</v>
      </c>
      <c r="T7" s="63" t="s">
        <v>428</v>
      </c>
      <c r="U7" s="63" t="s">
        <v>451</v>
      </c>
      <c r="V7" s="63" t="s">
        <v>427</v>
      </c>
      <c r="W7" s="63" t="s">
        <v>452</v>
      </c>
      <c r="X7" s="63" t="s">
        <v>438</v>
      </c>
      <c r="Y7" s="66" t="s">
        <v>446</v>
      </c>
    </row>
    <row r="8" spans="1:25" ht="87" x14ac:dyDescent="0.35">
      <c r="A8" s="60">
        <v>32068</v>
      </c>
      <c r="B8" s="60" t="s">
        <v>0</v>
      </c>
      <c r="C8" s="60" t="s">
        <v>1</v>
      </c>
      <c r="D8" s="61">
        <v>43049</v>
      </c>
      <c r="E8" s="60" t="s">
        <v>2</v>
      </c>
      <c r="F8" s="60" t="s">
        <v>40</v>
      </c>
      <c r="G8" s="63" t="s">
        <v>425</v>
      </c>
      <c r="H8" s="64">
        <f>130*5%</f>
        <v>6.5</v>
      </c>
      <c r="I8" s="65">
        <v>7</v>
      </c>
      <c r="J8" s="51" t="s">
        <v>1242</v>
      </c>
      <c r="K8" s="63" t="s">
        <v>1459</v>
      </c>
      <c r="L8" s="63" t="s">
        <v>1361</v>
      </c>
      <c r="M8" s="63" t="s">
        <v>1460</v>
      </c>
      <c r="N8" s="63" t="s">
        <v>453</v>
      </c>
      <c r="O8" s="63" t="s">
        <v>429</v>
      </c>
      <c r="P8" s="63" t="s">
        <v>454</v>
      </c>
      <c r="Q8" s="60" t="s">
        <v>455</v>
      </c>
      <c r="R8" s="63" t="s">
        <v>443</v>
      </c>
      <c r="S8" s="60" t="s">
        <v>456</v>
      </c>
      <c r="T8" s="60" t="s">
        <v>457</v>
      </c>
      <c r="U8" s="60" t="s">
        <v>458</v>
      </c>
      <c r="V8" s="55"/>
      <c r="W8" s="55"/>
      <c r="X8" s="55"/>
      <c r="Y8" s="55"/>
    </row>
    <row r="9" spans="1:25" ht="29" x14ac:dyDescent="0.35">
      <c r="A9" s="60">
        <v>31957</v>
      </c>
      <c r="B9" s="60" t="s">
        <v>0</v>
      </c>
      <c r="C9" s="60" t="s">
        <v>1</v>
      </c>
      <c r="D9" s="61">
        <v>42993</v>
      </c>
      <c r="E9" s="60" t="s">
        <v>2</v>
      </c>
      <c r="F9" s="60" t="s">
        <v>1241</v>
      </c>
      <c r="G9" s="63" t="s">
        <v>425</v>
      </c>
      <c r="H9" s="64" t="s">
        <v>1243</v>
      </c>
      <c r="I9" s="65">
        <v>8</v>
      </c>
      <c r="J9" s="51"/>
      <c r="K9" s="60" t="s">
        <v>1241</v>
      </c>
      <c r="L9" s="63" t="s">
        <v>1461</v>
      </c>
      <c r="M9" s="63" t="s">
        <v>1462</v>
      </c>
      <c r="N9" s="60" t="s">
        <v>459</v>
      </c>
      <c r="O9" s="63" t="s">
        <v>460</v>
      </c>
      <c r="P9" s="63" t="s">
        <v>441</v>
      </c>
      <c r="Q9" s="63" t="s">
        <v>454</v>
      </c>
      <c r="R9" s="63" t="s">
        <v>444</v>
      </c>
      <c r="S9" s="63" t="s">
        <v>451</v>
      </c>
      <c r="T9" s="63" t="s">
        <v>452</v>
      </c>
      <c r="U9" s="63" t="s">
        <v>430</v>
      </c>
      <c r="V9" s="55"/>
      <c r="W9" s="55"/>
      <c r="X9" s="55"/>
      <c r="Y9" s="55"/>
    </row>
    <row r="10" spans="1:25" ht="58" x14ac:dyDescent="0.35">
      <c r="A10" s="60">
        <v>31956</v>
      </c>
      <c r="B10" s="60" t="s">
        <v>0</v>
      </c>
      <c r="C10" s="60" t="s">
        <v>1</v>
      </c>
      <c r="D10" s="61">
        <v>42986</v>
      </c>
      <c r="E10" s="60" t="s">
        <v>2</v>
      </c>
      <c r="F10" s="60" t="s">
        <v>37</v>
      </c>
      <c r="G10" s="63" t="s">
        <v>425</v>
      </c>
      <c r="H10" s="64">
        <f>215*10%</f>
        <v>21.5</v>
      </c>
      <c r="I10" s="65">
        <v>7</v>
      </c>
      <c r="J10" s="51" t="s">
        <v>1244</v>
      </c>
      <c r="K10" s="79" t="s">
        <v>1289</v>
      </c>
      <c r="L10" s="79"/>
      <c r="M10" s="79"/>
      <c r="N10" s="63" t="s">
        <v>462</v>
      </c>
      <c r="O10" s="63" t="s">
        <v>463</v>
      </c>
      <c r="P10" s="60" t="s">
        <v>464</v>
      </c>
      <c r="Q10" s="60" t="s">
        <v>465</v>
      </c>
      <c r="R10" s="60" t="s">
        <v>466</v>
      </c>
      <c r="S10" s="60" t="s">
        <v>467</v>
      </c>
      <c r="T10" s="60" t="s">
        <v>468</v>
      </c>
      <c r="U10" s="55"/>
      <c r="V10" s="55"/>
      <c r="W10" s="55"/>
      <c r="X10" s="55"/>
      <c r="Y10" s="55"/>
    </row>
    <row r="11" spans="1:25" ht="43.5" x14ac:dyDescent="0.35">
      <c r="A11" s="60">
        <v>31415</v>
      </c>
      <c r="B11" s="60" t="s">
        <v>0</v>
      </c>
      <c r="C11" s="60" t="s">
        <v>1</v>
      </c>
      <c r="D11" s="61">
        <v>42861</v>
      </c>
      <c r="E11" s="60" t="s">
        <v>2</v>
      </c>
      <c r="F11" s="63" t="s">
        <v>34</v>
      </c>
      <c r="G11" s="63" t="s">
        <v>425</v>
      </c>
      <c r="H11" s="64">
        <f>5.4*1000*10%*1%</f>
        <v>5.4</v>
      </c>
      <c r="I11" s="65" t="s">
        <v>1440</v>
      </c>
      <c r="J11" s="51" t="s">
        <v>1455</v>
      </c>
      <c r="K11" s="79" t="s">
        <v>1289</v>
      </c>
      <c r="L11" s="79"/>
      <c r="M11" s="79"/>
      <c r="N11" s="63" t="s">
        <v>427</v>
      </c>
      <c r="O11" s="63" t="s">
        <v>469</v>
      </c>
      <c r="P11" s="63" t="s">
        <v>444</v>
      </c>
      <c r="Q11" s="63" t="s">
        <v>470</v>
      </c>
      <c r="R11" s="63" t="s">
        <v>454</v>
      </c>
      <c r="S11" s="63" t="s">
        <v>434</v>
      </c>
      <c r="T11" s="63" t="s">
        <v>449</v>
      </c>
      <c r="U11" s="63" t="s">
        <v>445</v>
      </c>
      <c r="V11" s="63" t="s">
        <v>429</v>
      </c>
      <c r="W11" s="63" t="s">
        <v>471</v>
      </c>
      <c r="X11" s="63" t="s">
        <v>452</v>
      </c>
      <c r="Y11" s="66" t="s">
        <v>446</v>
      </c>
    </row>
    <row r="12" spans="1:25" ht="43.5" x14ac:dyDescent="0.35">
      <c r="A12" s="60">
        <v>31233</v>
      </c>
      <c r="B12" s="60" t="s">
        <v>0</v>
      </c>
      <c r="C12" s="60" t="s">
        <v>1</v>
      </c>
      <c r="D12" s="61">
        <v>42757</v>
      </c>
      <c r="E12" s="60" t="s">
        <v>2</v>
      </c>
      <c r="F12" s="60" t="s">
        <v>33</v>
      </c>
      <c r="G12" s="63" t="s">
        <v>425</v>
      </c>
      <c r="H12" s="64">
        <f>500*10%</f>
        <v>50</v>
      </c>
      <c r="I12" s="65" t="s">
        <v>1440</v>
      </c>
      <c r="J12" s="51" t="s">
        <v>1245</v>
      </c>
      <c r="K12" s="68" t="s">
        <v>1463</v>
      </c>
      <c r="L12" s="68" t="s">
        <v>1464</v>
      </c>
      <c r="M12" s="68" t="s">
        <v>1465</v>
      </c>
      <c r="N12" s="63" t="s">
        <v>459</v>
      </c>
      <c r="O12" s="63" t="s">
        <v>429</v>
      </c>
      <c r="P12" s="63" t="s">
        <v>438</v>
      </c>
      <c r="Q12" s="63" t="s">
        <v>428</v>
      </c>
      <c r="R12" s="63" t="s">
        <v>472</v>
      </c>
      <c r="S12" s="63" t="s">
        <v>473</v>
      </c>
      <c r="T12" s="63" t="s">
        <v>452</v>
      </c>
      <c r="U12" s="63" t="s">
        <v>434</v>
      </c>
      <c r="V12" s="63" t="s">
        <v>451</v>
      </c>
      <c r="W12" s="63" t="s">
        <v>435</v>
      </c>
      <c r="X12" s="63" t="s">
        <v>429</v>
      </c>
      <c r="Y12" s="66" t="s">
        <v>446</v>
      </c>
    </row>
    <row r="13" spans="1:25" ht="29" x14ac:dyDescent="0.35">
      <c r="A13" s="60">
        <v>30114</v>
      </c>
      <c r="B13" s="60" t="s">
        <v>0</v>
      </c>
      <c r="C13" s="60" t="s">
        <v>1</v>
      </c>
      <c r="D13" s="61">
        <v>42494</v>
      </c>
      <c r="E13" s="60" t="s">
        <v>2</v>
      </c>
      <c r="F13" s="60" t="s">
        <v>27</v>
      </c>
      <c r="G13" s="63" t="s">
        <v>425</v>
      </c>
      <c r="H13" s="64">
        <f>226*10%</f>
        <v>22.6</v>
      </c>
      <c r="I13" s="65">
        <v>7</v>
      </c>
      <c r="J13" s="51" t="s">
        <v>1246</v>
      </c>
      <c r="K13" s="79" t="s">
        <v>1289</v>
      </c>
      <c r="L13" s="79"/>
      <c r="M13" s="79"/>
      <c r="N13" s="63" t="s">
        <v>435</v>
      </c>
      <c r="O13" s="63" t="s">
        <v>447</v>
      </c>
      <c r="P13" s="63" t="s">
        <v>452</v>
      </c>
      <c r="Q13" s="63" t="s">
        <v>461</v>
      </c>
      <c r="R13" s="63" t="s">
        <v>474</v>
      </c>
      <c r="S13" s="63" t="s">
        <v>475</v>
      </c>
      <c r="T13" s="63" t="s">
        <v>429</v>
      </c>
      <c r="U13" s="55"/>
      <c r="V13" s="55"/>
      <c r="W13" s="55"/>
      <c r="X13" s="55"/>
      <c r="Y13" s="55"/>
    </row>
    <row r="14" spans="1:25" ht="58" x14ac:dyDescent="0.35">
      <c r="A14" s="60">
        <v>25903</v>
      </c>
      <c r="B14" s="60" t="s">
        <v>0</v>
      </c>
      <c r="C14" s="60" t="s">
        <v>1</v>
      </c>
      <c r="D14" s="61">
        <v>40987</v>
      </c>
      <c r="E14" s="60" t="s">
        <v>2</v>
      </c>
      <c r="F14" s="60" t="s">
        <v>15</v>
      </c>
      <c r="G14" s="63" t="s">
        <v>425</v>
      </c>
      <c r="H14" s="64">
        <f>10*10%</f>
        <v>1</v>
      </c>
      <c r="I14" s="65">
        <v>7</v>
      </c>
      <c r="J14" s="51" t="s">
        <v>1247</v>
      </c>
      <c r="K14" s="79" t="s">
        <v>1289</v>
      </c>
      <c r="L14" s="79"/>
      <c r="M14" s="79"/>
      <c r="N14" s="63" t="s">
        <v>429</v>
      </c>
      <c r="O14" s="63" t="s">
        <v>469</v>
      </c>
      <c r="P14" s="60" t="s">
        <v>476</v>
      </c>
      <c r="Q14" s="60" t="s">
        <v>466</v>
      </c>
      <c r="R14" s="60" t="s">
        <v>477</v>
      </c>
      <c r="S14" s="60" t="s">
        <v>478</v>
      </c>
      <c r="T14" s="60" t="s">
        <v>479</v>
      </c>
      <c r="U14" s="55"/>
      <c r="V14" s="55"/>
      <c r="W14" s="55"/>
      <c r="X14" s="55"/>
      <c r="Y14" s="55"/>
    </row>
    <row r="15" spans="1:25" ht="29" x14ac:dyDescent="0.35">
      <c r="A15" s="60">
        <v>23736</v>
      </c>
      <c r="B15" s="60" t="s">
        <v>0</v>
      </c>
      <c r="C15" s="60" t="s">
        <v>1</v>
      </c>
      <c r="D15" s="61">
        <v>40284</v>
      </c>
      <c r="E15" s="60" t="s">
        <v>2</v>
      </c>
      <c r="F15" s="60" t="s">
        <v>13</v>
      </c>
      <c r="G15" s="63" t="s">
        <v>425</v>
      </c>
      <c r="H15" s="64">
        <f>6.9*10%</f>
        <v>0.69000000000000006</v>
      </c>
      <c r="I15" s="65">
        <v>8</v>
      </c>
      <c r="J15" s="51" t="s">
        <v>1248</v>
      </c>
      <c r="K15" s="79" t="s">
        <v>1289</v>
      </c>
      <c r="L15" s="79"/>
      <c r="M15" s="79"/>
      <c r="N15" s="63" t="s">
        <v>434</v>
      </c>
      <c r="O15" s="63" t="s">
        <v>428</v>
      </c>
      <c r="P15" s="63" t="s">
        <v>480</v>
      </c>
      <c r="Q15" s="63" t="s">
        <v>481</v>
      </c>
      <c r="R15" s="63" t="s">
        <v>435</v>
      </c>
      <c r="S15" s="63" t="s">
        <v>452</v>
      </c>
      <c r="T15" s="63" t="s">
        <v>427</v>
      </c>
      <c r="U15" s="63" t="s">
        <v>482</v>
      </c>
      <c r="V15" s="55"/>
      <c r="W15" s="55"/>
      <c r="X15" s="55"/>
      <c r="Y15" s="55"/>
    </row>
    <row r="16" spans="1:25" ht="29" x14ac:dyDescent="0.35">
      <c r="A16" s="60">
        <v>23539</v>
      </c>
      <c r="B16" s="60" t="s">
        <v>0</v>
      </c>
      <c r="C16" s="60" t="s">
        <v>1</v>
      </c>
      <c r="D16" s="61">
        <v>40222</v>
      </c>
      <c r="E16" s="60" t="s">
        <v>2</v>
      </c>
      <c r="F16" s="60" t="s">
        <v>12</v>
      </c>
      <c r="G16" s="63" t="s">
        <v>425</v>
      </c>
      <c r="H16" s="64">
        <f>50*10%</f>
        <v>5</v>
      </c>
      <c r="I16" s="65">
        <v>3</v>
      </c>
      <c r="J16" s="51" t="s">
        <v>1249</v>
      </c>
      <c r="K16" s="79" t="s">
        <v>1289</v>
      </c>
      <c r="L16" s="79"/>
      <c r="M16" s="79"/>
      <c r="N16" s="63" t="s">
        <v>483</v>
      </c>
      <c r="O16" s="63" t="s">
        <v>469</v>
      </c>
      <c r="P16" s="63" t="s">
        <v>429</v>
      </c>
      <c r="Q16" s="55"/>
      <c r="R16" s="55"/>
      <c r="S16" s="55"/>
      <c r="T16" s="55"/>
      <c r="U16" s="55"/>
      <c r="V16" s="55"/>
      <c r="W16" s="55"/>
      <c r="X16" s="55"/>
      <c r="Y16" s="55"/>
    </row>
    <row r="17" spans="1:25" ht="29" x14ac:dyDescent="0.35">
      <c r="A17" s="60">
        <v>22510</v>
      </c>
      <c r="B17" s="60" t="s">
        <v>0</v>
      </c>
      <c r="C17" s="60" t="s">
        <v>1</v>
      </c>
      <c r="D17" s="61">
        <v>39841</v>
      </c>
      <c r="E17" s="60" t="s">
        <v>2</v>
      </c>
      <c r="F17" s="60" t="s">
        <v>8</v>
      </c>
      <c r="G17" s="63" t="s">
        <v>425</v>
      </c>
      <c r="H17" s="64">
        <f>100*10%</f>
        <v>10</v>
      </c>
      <c r="I17" s="65">
        <v>8</v>
      </c>
      <c r="J17" s="51" t="s">
        <v>1250</v>
      </c>
      <c r="K17" s="79" t="s">
        <v>1289</v>
      </c>
      <c r="L17" s="79"/>
      <c r="M17" s="79"/>
      <c r="N17" s="63" t="s">
        <v>484</v>
      </c>
      <c r="O17" s="63" t="s">
        <v>483</v>
      </c>
      <c r="P17" s="63" t="s">
        <v>473</v>
      </c>
      <c r="Q17" s="63" t="s">
        <v>482</v>
      </c>
      <c r="R17" s="63" t="s">
        <v>429</v>
      </c>
      <c r="S17" s="63" t="s">
        <v>485</v>
      </c>
      <c r="T17" s="63" t="s">
        <v>486</v>
      </c>
      <c r="U17" s="63" t="s">
        <v>487</v>
      </c>
      <c r="V17" s="55"/>
      <c r="W17" s="55"/>
      <c r="X17" s="55"/>
      <c r="Y17" s="55"/>
    </row>
    <row r="24" spans="1:25" ht="15" thickBot="1" x14ac:dyDescent="0.4"/>
    <row r="25" spans="1:25" ht="15" thickBot="1" x14ac:dyDescent="0.4">
      <c r="H25" s="17"/>
      <c r="I25" s="20"/>
    </row>
    <row r="26" spans="1:25" ht="15" thickBot="1" x14ac:dyDescent="0.4">
      <c r="H26" s="18"/>
      <c r="I26" s="21"/>
    </row>
    <row r="27" spans="1:25" ht="15" thickBot="1" x14ac:dyDescent="0.4">
      <c r="H27" s="17"/>
      <c r="I27" s="20"/>
    </row>
    <row r="28" spans="1:25" ht="15" thickBot="1" x14ac:dyDescent="0.4">
      <c r="H28" s="17"/>
      <c r="I28" s="20"/>
    </row>
    <row r="29" spans="1:25" ht="15" thickBot="1" x14ac:dyDescent="0.4">
      <c r="H29" s="19"/>
      <c r="I29" s="22"/>
    </row>
  </sheetData>
  <sortState xmlns:xlrd2="http://schemas.microsoft.com/office/spreadsheetml/2017/richdata2" ref="A3:G17">
    <sortCondition descending="1" ref="D3:D17"/>
  </sortState>
  <mergeCells count="9">
    <mergeCell ref="K3:M3"/>
    <mergeCell ref="K5:M5"/>
    <mergeCell ref="K10:M10"/>
    <mergeCell ref="K11:M11"/>
    <mergeCell ref="K17:M17"/>
    <mergeCell ref="K13:M13"/>
    <mergeCell ref="K14:M14"/>
    <mergeCell ref="K15:M15"/>
    <mergeCell ref="K16:M16"/>
  </mergeCells>
  <hyperlinks>
    <hyperlink ref="J3" r:id="rId1" xr:uid="{C4276811-AE22-4253-9A3B-85E20BDDB874}"/>
    <hyperlink ref="J5" r:id="rId2" xr:uid="{B9A617DC-90BC-43F3-8FB2-9A409695B5F0}"/>
    <hyperlink ref="J6" r:id="rId3" display="https://www.expresspharma.in/drug-approvals/lupin-gets-tentative-approval-from-us-fda-for-empagliflozin-tablets/" xr:uid="{9DAC9E18-BC10-4F8A-BB6D-DD6DB3591AC8}"/>
    <hyperlink ref="J7" r:id="rId4" xr:uid="{E7985199-EA08-4CF6-BF6E-2E63B3F544E6}"/>
    <hyperlink ref="J10" r:id="rId5" xr:uid="{BD25DB40-4AC8-4160-9BDF-327385E64D42}"/>
    <hyperlink ref="J11" r:id="rId6" display="https://www.cipla.com/press-releases-statements/invagen-cipla-subsidiary-receives-final-approval-generic-version-pfizers" xr:uid="{266EE4D7-2302-42B4-8A68-FB9F16BFCB76}"/>
    <hyperlink ref="J12" r:id="rId7" display="https://johnsonandjohnson.gcs-web.com/static-files/131c3c9f-7165-4e11-a635-67981eeb1200" xr:uid="{88B86120-8807-414C-8DA8-C774AB98ADDA}"/>
    <hyperlink ref="J13" r:id="rId8" xr:uid="{D379477A-50F2-4DA4-B1DE-C913EE102967}"/>
    <hyperlink ref="J14" r:id="rId9" xr:uid="{50ED909A-D680-4FA8-A54F-4A2E1F38D2FA}"/>
    <hyperlink ref="J15" r:id="rId10" xr:uid="{5AEFB1A0-8D4C-4B07-A8AB-892D5A2CD22D}"/>
    <hyperlink ref="J16" r:id="rId11" xr:uid="{52C4194A-10FC-42A0-865C-7CA54647BF35}"/>
    <hyperlink ref="J17" r:id="rId12" xr:uid="{7BBE347C-3A33-498D-80C1-78DD40848374}"/>
    <hyperlink ref="J4" r:id="rId13" xr:uid="{042F4B43-F9E4-4746-A9BA-44CCD184603A}"/>
  </hyperlinks>
  <pageMargins left="0.7" right="0.7" top="0.75" bottom="0.75" header="0.3" footer="0.3"/>
  <pageSetup orientation="portrait" horizontalDpi="300" verticalDpi="300" r:id="rId14"/>
  <legacyDrawing r:id="rId15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8AE77-9AFD-4151-853A-2E6FEC572BF3}">
  <dimension ref="A2:Y74"/>
  <sheetViews>
    <sheetView tabSelected="1" topLeftCell="A2" workbookViewId="0">
      <pane xSplit="1" ySplit="3" topLeftCell="B5" activePane="bottomRight" state="frozen"/>
      <selection activeCell="A2" sqref="A2"/>
      <selection pane="topRight" activeCell="B2" sqref="B2"/>
      <selection pane="bottomLeft" activeCell="A4" sqref="A4"/>
      <selection pane="bottomRight" activeCell="I5" sqref="I5"/>
    </sheetView>
  </sheetViews>
  <sheetFormatPr defaultRowHeight="14.5" x14ac:dyDescent="0.35"/>
  <cols>
    <col min="1" max="1" width="32.6328125" bestFit="1" customWidth="1"/>
    <col min="2" max="2" width="12.26953125" customWidth="1"/>
    <col min="3" max="3" width="15.54296875" customWidth="1"/>
    <col min="4" max="4" width="13.453125" customWidth="1"/>
    <col min="5" max="5" width="23.90625" customWidth="1"/>
    <col min="6" max="6" width="31.90625" customWidth="1"/>
    <col min="7" max="7" width="0" hidden="1" customWidth="1"/>
    <col min="11" max="11" width="0" hidden="1" customWidth="1"/>
    <col min="12" max="12" width="25.36328125" customWidth="1"/>
  </cols>
  <sheetData>
    <row r="2" spans="1:23" x14ac:dyDescent="0.35">
      <c r="A2" s="75" t="s">
        <v>1476</v>
      </c>
    </row>
    <row r="4" spans="1:23" ht="22" x14ac:dyDescent="0.35">
      <c r="A4" s="3" t="s">
        <v>54</v>
      </c>
      <c r="B4" s="3" t="s">
        <v>55</v>
      </c>
      <c r="C4" s="3" t="s">
        <v>56</v>
      </c>
      <c r="D4" s="3" t="s">
        <v>57</v>
      </c>
      <c r="E4" s="3" t="s">
        <v>58</v>
      </c>
      <c r="F4" s="3" t="s">
        <v>59</v>
      </c>
      <c r="G4" s="41" t="s">
        <v>891</v>
      </c>
      <c r="H4" s="37" t="s">
        <v>422</v>
      </c>
      <c r="I4" s="37" t="s">
        <v>1478</v>
      </c>
      <c r="J4" s="37" t="s">
        <v>1253</v>
      </c>
      <c r="K4" s="38" t="s">
        <v>1237</v>
      </c>
      <c r="L4" s="39" t="s">
        <v>1254</v>
      </c>
      <c r="M4" s="39" t="s">
        <v>1255</v>
      </c>
      <c r="N4" s="39" t="s">
        <v>1256</v>
      </c>
      <c r="O4" s="40" t="s">
        <v>426</v>
      </c>
      <c r="P4" s="12"/>
      <c r="Q4" s="12"/>
      <c r="R4" s="12"/>
      <c r="S4" s="12"/>
      <c r="T4" s="12"/>
      <c r="U4" s="12"/>
      <c r="V4" s="12"/>
      <c r="W4" s="12"/>
    </row>
    <row r="5" spans="1:23" ht="24" x14ac:dyDescent="0.35">
      <c r="A5" s="1">
        <v>21964</v>
      </c>
      <c r="B5" s="1" t="s">
        <v>0</v>
      </c>
      <c r="C5" s="1" t="s">
        <v>1</v>
      </c>
      <c r="D5" s="2">
        <v>39701</v>
      </c>
      <c r="E5" s="1" t="s">
        <v>2</v>
      </c>
      <c r="F5" s="15" t="s">
        <v>5</v>
      </c>
      <c r="G5" s="12">
        <v>2008</v>
      </c>
      <c r="H5" s="11" t="s">
        <v>424</v>
      </c>
      <c r="I5" s="12">
        <f>500*10%*10%+D72</f>
        <v>203</v>
      </c>
      <c r="J5" s="12" t="s">
        <v>1442</v>
      </c>
      <c r="K5" s="48" t="s">
        <v>1376</v>
      </c>
      <c r="L5" s="12" t="s">
        <v>1375</v>
      </c>
      <c r="M5" s="12" t="s">
        <v>1361</v>
      </c>
      <c r="N5" s="42">
        <v>44075</v>
      </c>
      <c r="O5" s="12" t="s">
        <v>452</v>
      </c>
      <c r="P5" s="12" t="s">
        <v>428</v>
      </c>
      <c r="Q5" s="12" t="s">
        <v>471</v>
      </c>
      <c r="R5" s="12" t="s">
        <v>1354</v>
      </c>
      <c r="S5" s="12" t="s">
        <v>427</v>
      </c>
      <c r="T5" s="1" t="s">
        <v>1418</v>
      </c>
      <c r="U5" s="12" t="s">
        <v>428</v>
      </c>
      <c r="V5" s="12" t="s">
        <v>1355</v>
      </c>
      <c r="W5" s="12"/>
    </row>
    <row r="6" spans="1:23" x14ac:dyDescent="0.35">
      <c r="A6" s="1"/>
      <c r="B6" s="1"/>
      <c r="C6" s="1"/>
      <c r="D6" s="2"/>
      <c r="E6" s="1"/>
      <c r="F6" s="1"/>
      <c r="G6" s="12"/>
      <c r="H6" s="11"/>
      <c r="I6" s="12"/>
      <c r="J6" s="12"/>
      <c r="K6" s="48" t="s">
        <v>1391</v>
      </c>
      <c r="L6" s="12" t="s">
        <v>1392</v>
      </c>
      <c r="M6" s="12" t="s">
        <v>1386</v>
      </c>
      <c r="N6" s="12" t="s">
        <v>1289</v>
      </c>
      <c r="O6" s="12"/>
      <c r="P6" s="12"/>
      <c r="Q6" s="12"/>
      <c r="R6" s="12"/>
      <c r="S6" s="12"/>
      <c r="T6" s="12"/>
      <c r="U6" s="12"/>
      <c r="V6" s="12"/>
      <c r="W6" s="12"/>
    </row>
    <row r="7" spans="1:23" x14ac:dyDescent="0.35">
      <c r="A7" s="1"/>
      <c r="B7" s="1"/>
      <c r="C7" s="1"/>
      <c r="D7" s="2"/>
      <c r="E7" s="1"/>
      <c r="F7" s="1"/>
      <c r="G7" s="12"/>
      <c r="H7" s="11"/>
      <c r="I7" s="12"/>
      <c r="J7" s="12"/>
      <c r="K7" s="12"/>
      <c r="L7" s="12" t="s">
        <v>1387</v>
      </c>
      <c r="M7" s="12" t="s">
        <v>428</v>
      </c>
      <c r="N7" s="12" t="s">
        <v>1289</v>
      </c>
      <c r="O7" s="12"/>
      <c r="P7" s="12"/>
      <c r="Q7" s="12"/>
      <c r="R7" s="12"/>
      <c r="S7" s="12"/>
      <c r="T7" s="12"/>
      <c r="U7" s="12"/>
      <c r="V7" s="12"/>
      <c r="W7" s="12"/>
    </row>
    <row r="8" spans="1:23" ht="24" x14ac:dyDescent="0.35">
      <c r="A8" s="1">
        <v>23773</v>
      </c>
      <c r="B8" s="1" t="s">
        <v>0</v>
      </c>
      <c r="C8" s="1" t="s">
        <v>1</v>
      </c>
      <c r="D8" s="2">
        <v>40296</v>
      </c>
      <c r="E8" s="1" t="s">
        <v>2</v>
      </c>
      <c r="F8" s="15" t="s">
        <v>14</v>
      </c>
      <c r="G8" s="12">
        <v>2010</v>
      </c>
      <c r="H8" s="11" t="s">
        <v>424</v>
      </c>
      <c r="I8" s="12">
        <f>14000*10%*10%</f>
        <v>140</v>
      </c>
      <c r="J8" s="12" t="s">
        <v>1441</v>
      </c>
      <c r="K8" s="48" t="s">
        <v>1394</v>
      </c>
      <c r="L8" s="12" t="s">
        <v>1375</v>
      </c>
      <c r="M8" s="12" t="s">
        <v>1361</v>
      </c>
      <c r="N8" s="42">
        <v>44075</v>
      </c>
      <c r="O8" s="12" t="s">
        <v>428</v>
      </c>
      <c r="P8" s="12" t="s">
        <v>1419</v>
      </c>
      <c r="Q8" s="12" t="s">
        <v>1420</v>
      </c>
      <c r="R8" s="12" t="s">
        <v>1421</v>
      </c>
      <c r="S8" s="12" t="s">
        <v>1422</v>
      </c>
      <c r="T8" s="12" t="s">
        <v>1423</v>
      </c>
      <c r="U8" s="12" t="s">
        <v>1424</v>
      </c>
      <c r="V8" s="12" t="s">
        <v>1425</v>
      </c>
      <c r="W8" s="12" t="s">
        <v>1355</v>
      </c>
    </row>
    <row r="9" spans="1:23" x14ac:dyDescent="0.35">
      <c r="A9" s="1"/>
      <c r="B9" s="1"/>
      <c r="C9" s="1"/>
      <c r="D9" s="2"/>
      <c r="E9" s="1"/>
      <c r="F9" s="1"/>
      <c r="G9" s="12"/>
      <c r="H9" s="11"/>
      <c r="I9" s="12"/>
      <c r="J9" s="12"/>
      <c r="K9" s="49" t="s">
        <v>1395</v>
      </c>
      <c r="L9" s="12" t="s">
        <v>1363</v>
      </c>
      <c r="M9" s="12" t="s">
        <v>1361</v>
      </c>
      <c r="N9" s="42" t="s">
        <v>1370</v>
      </c>
      <c r="O9" s="12" t="s">
        <v>1348</v>
      </c>
      <c r="P9" s="12"/>
      <c r="Q9" s="12"/>
      <c r="R9" s="12"/>
      <c r="S9" s="12"/>
      <c r="T9" s="12"/>
      <c r="U9" s="12"/>
      <c r="V9" s="12"/>
      <c r="W9" s="12"/>
    </row>
    <row r="10" spans="1:23" x14ac:dyDescent="0.35">
      <c r="A10" s="1"/>
      <c r="B10" s="1"/>
      <c r="C10" s="1"/>
      <c r="D10" s="2"/>
      <c r="E10" s="1"/>
      <c r="F10" s="1"/>
      <c r="G10" s="12"/>
      <c r="H10" s="11"/>
      <c r="I10" s="12"/>
      <c r="J10" s="12"/>
      <c r="K10" s="48" t="s">
        <v>1401</v>
      </c>
      <c r="L10" s="43" t="s">
        <v>1393</v>
      </c>
      <c r="M10" s="12" t="s">
        <v>1361</v>
      </c>
      <c r="N10" s="12">
        <v>2022</v>
      </c>
      <c r="O10" s="12"/>
      <c r="P10" s="12"/>
      <c r="Q10" s="12"/>
      <c r="R10" s="12"/>
      <c r="S10" s="12"/>
      <c r="T10" s="12"/>
      <c r="U10" s="12"/>
      <c r="V10" s="12"/>
      <c r="W10" s="12"/>
    </row>
    <row r="11" spans="1:23" x14ac:dyDescent="0.35">
      <c r="A11" s="1"/>
      <c r="B11" s="1"/>
      <c r="C11" s="1"/>
      <c r="D11" s="2"/>
      <c r="E11" s="1"/>
      <c r="F11" s="1"/>
      <c r="G11" s="12"/>
      <c r="H11" s="11"/>
      <c r="I11" s="12"/>
      <c r="J11" s="12"/>
      <c r="K11" s="48" t="s">
        <v>1403</v>
      </c>
      <c r="L11" s="43" t="s">
        <v>1396</v>
      </c>
      <c r="M11" s="43" t="s">
        <v>1361</v>
      </c>
      <c r="N11" s="43">
        <v>2025</v>
      </c>
      <c r="O11" s="43"/>
      <c r="P11" s="12"/>
      <c r="Q11" s="12"/>
      <c r="R11" s="12"/>
      <c r="S11" s="12"/>
      <c r="T11" s="12"/>
      <c r="U11" s="12"/>
      <c r="V11" s="12"/>
      <c r="W11" s="12"/>
    </row>
    <row r="12" spans="1:23" x14ac:dyDescent="0.35">
      <c r="A12" s="1"/>
      <c r="B12" s="1"/>
      <c r="C12" s="1"/>
      <c r="D12" s="2"/>
      <c r="E12" s="1"/>
      <c r="F12" s="1"/>
      <c r="G12" s="12"/>
      <c r="H12" s="11"/>
      <c r="I12" s="12"/>
      <c r="J12" s="12"/>
      <c r="K12" s="12"/>
      <c r="L12" s="12" t="s">
        <v>1404</v>
      </c>
      <c r="M12" s="12" t="s">
        <v>1361</v>
      </c>
      <c r="N12" s="12">
        <v>2021</v>
      </c>
      <c r="O12" s="12"/>
      <c r="P12" s="12"/>
      <c r="Q12" s="12"/>
      <c r="R12" s="12"/>
      <c r="S12" s="12"/>
      <c r="T12" s="12"/>
      <c r="U12" s="12"/>
      <c r="V12" s="12"/>
      <c r="W12" s="12"/>
    </row>
    <row r="13" spans="1:23" x14ac:dyDescent="0.35">
      <c r="A13" s="1"/>
      <c r="B13" s="1"/>
      <c r="C13" s="1"/>
      <c r="D13" s="2"/>
      <c r="E13" s="1"/>
      <c r="F13" s="1"/>
      <c r="G13" s="12"/>
      <c r="H13" s="11"/>
      <c r="I13" s="12"/>
      <c r="J13" s="12"/>
      <c r="K13" s="12"/>
      <c r="L13" s="43" t="s">
        <v>1397</v>
      </c>
      <c r="M13" s="43" t="s">
        <v>1361</v>
      </c>
      <c r="N13" s="43">
        <v>2029</v>
      </c>
      <c r="O13" s="12" t="s">
        <v>1348</v>
      </c>
      <c r="P13" s="12"/>
      <c r="Q13" s="12"/>
      <c r="R13" s="12"/>
      <c r="S13" s="12"/>
      <c r="T13" s="12"/>
      <c r="U13" s="12"/>
      <c r="V13" s="12"/>
      <c r="W13" s="12"/>
    </row>
    <row r="14" spans="1:23" x14ac:dyDescent="0.35">
      <c r="A14" s="1"/>
      <c r="B14" s="1"/>
      <c r="C14" s="1"/>
      <c r="D14" s="2"/>
      <c r="E14" s="1"/>
      <c r="F14" s="1"/>
      <c r="G14" s="12"/>
      <c r="H14" s="11"/>
      <c r="I14" s="12"/>
      <c r="J14" s="12"/>
      <c r="K14" s="12"/>
      <c r="L14" s="45" t="s">
        <v>1398</v>
      </c>
      <c r="M14" s="45" t="s">
        <v>1361</v>
      </c>
      <c r="N14" s="45">
        <v>2025</v>
      </c>
      <c r="O14" s="12"/>
      <c r="P14" s="12"/>
      <c r="Q14" s="12"/>
      <c r="R14" s="12"/>
      <c r="S14" s="12"/>
      <c r="T14" s="12"/>
      <c r="U14" s="12"/>
      <c r="V14" s="12"/>
      <c r="W14" s="12"/>
    </row>
    <row r="15" spans="1:23" x14ac:dyDescent="0.35">
      <c r="A15" s="1"/>
      <c r="B15" s="1"/>
      <c r="C15" s="1"/>
      <c r="D15" s="2"/>
      <c r="E15" s="1"/>
      <c r="F15" s="1"/>
      <c r="G15" s="12"/>
      <c r="H15" s="11"/>
      <c r="I15" s="12"/>
      <c r="J15" s="12"/>
      <c r="K15" s="12"/>
      <c r="L15" s="45" t="s">
        <v>1399</v>
      </c>
      <c r="M15" s="45" t="s">
        <v>1361</v>
      </c>
      <c r="N15" s="45">
        <v>2029</v>
      </c>
      <c r="O15" s="12"/>
      <c r="P15" s="12"/>
      <c r="Q15" s="12"/>
      <c r="R15" s="12"/>
      <c r="S15" s="12"/>
      <c r="T15" s="12"/>
      <c r="U15" s="12"/>
      <c r="V15" s="12"/>
      <c r="W15" s="12"/>
    </row>
    <row r="16" spans="1:23" x14ac:dyDescent="0.35">
      <c r="A16" s="1"/>
      <c r="B16" s="1"/>
      <c r="C16" s="1"/>
      <c r="D16" s="2"/>
      <c r="E16" s="1"/>
      <c r="F16" s="1"/>
      <c r="G16" s="12"/>
      <c r="H16" s="11"/>
      <c r="I16" s="12"/>
      <c r="J16" s="12"/>
      <c r="K16" s="12"/>
      <c r="L16" s="45" t="s">
        <v>1402</v>
      </c>
      <c r="M16" s="45" t="s">
        <v>1384</v>
      </c>
      <c r="N16" s="45">
        <v>2029</v>
      </c>
      <c r="O16" s="12"/>
      <c r="P16" s="12"/>
      <c r="Q16" s="12"/>
      <c r="R16" s="12"/>
      <c r="S16" s="12"/>
      <c r="T16" s="12"/>
      <c r="U16" s="12"/>
      <c r="V16" s="12"/>
      <c r="W16" s="12"/>
    </row>
    <row r="17" spans="1:23" x14ac:dyDescent="0.35">
      <c r="A17" s="1"/>
      <c r="B17" s="1"/>
      <c r="C17" s="1"/>
      <c r="D17" s="2"/>
      <c r="E17" s="1"/>
      <c r="F17" s="1"/>
      <c r="G17" s="12"/>
      <c r="H17" s="11"/>
      <c r="I17" s="12"/>
      <c r="J17" s="12"/>
      <c r="K17" s="12"/>
      <c r="L17" s="45" t="s">
        <v>1385</v>
      </c>
      <c r="M17" s="45" t="s">
        <v>1361</v>
      </c>
      <c r="N17" s="44">
        <v>44075</v>
      </c>
      <c r="O17" s="12"/>
      <c r="P17" s="12"/>
      <c r="Q17" s="12"/>
      <c r="R17" s="12"/>
      <c r="S17" s="12"/>
      <c r="T17" s="12"/>
      <c r="U17" s="12"/>
      <c r="V17" s="12"/>
      <c r="W17" s="12"/>
    </row>
    <row r="18" spans="1:23" ht="24" x14ac:dyDescent="0.35">
      <c r="A18" s="1">
        <v>26242</v>
      </c>
      <c r="B18" s="1" t="s">
        <v>0</v>
      </c>
      <c r="C18" s="1" t="s">
        <v>1</v>
      </c>
      <c r="D18" s="2">
        <v>41107</v>
      </c>
      <c r="E18" s="1" t="s">
        <v>2</v>
      </c>
      <c r="F18" s="1" t="s">
        <v>16</v>
      </c>
      <c r="G18" s="12">
        <v>2012</v>
      </c>
      <c r="H18" s="11" t="s">
        <v>424</v>
      </c>
      <c r="I18" s="12"/>
      <c r="J18" s="12"/>
      <c r="K18" s="12"/>
      <c r="L18" s="45" t="s">
        <v>1383</v>
      </c>
      <c r="M18" s="45"/>
      <c r="N18" s="45"/>
      <c r="O18" s="12"/>
      <c r="P18" s="12"/>
      <c r="Q18" s="12"/>
      <c r="R18" s="12"/>
      <c r="S18" s="12"/>
      <c r="T18" s="12"/>
      <c r="U18" s="12"/>
      <c r="V18" s="12"/>
      <c r="W18" s="12"/>
    </row>
    <row r="19" spans="1:23" ht="24" x14ac:dyDescent="0.35">
      <c r="A19" s="1">
        <v>27087</v>
      </c>
      <c r="B19" s="1" t="s">
        <v>0</v>
      </c>
      <c r="C19" s="1" t="s">
        <v>1</v>
      </c>
      <c r="D19" s="2">
        <v>41403</v>
      </c>
      <c r="E19" s="1" t="s">
        <v>2</v>
      </c>
      <c r="F19" s="15" t="s">
        <v>21</v>
      </c>
      <c r="G19" s="12">
        <v>2013</v>
      </c>
      <c r="H19" s="11" t="s">
        <v>424</v>
      </c>
      <c r="I19" s="12">
        <f>4700*10%*10%+D71</f>
        <v>302</v>
      </c>
      <c r="J19" s="12" t="s">
        <v>1441</v>
      </c>
      <c r="K19" s="48" t="s">
        <v>1362</v>
      </c>
      <c r="L19" s="45" t="s">
        <v>1400</v>
      </c>
      <c r="M19" s="45" t="s">
        <v>1361</v>
      </c>
      <c r="N19" s="46">
        <v>44075</v>
      </c>
      <c r="O19" s="12" t="s">
        <v>427</v>
      </c>
      <c r="P19" s="12" t="s">
        <v>428</v>
      </c>
      <c r="Q19" s="12" t="s">
        <v>452</v>
      </c>
      <c r="R19" s="12" t="s">
        <v>1426</v>
      </c>
      <c r="S19" s="12" t="s">
        <v>471</v>
      </c>
      <c r="T19" s="12" t="s">
        <v>1354</v>
      </c>
      <c r="U19" s="12" t="s">
        <v>438</v>
      </c>
      <c r="V19" s="12" t="s">
        <v>1359</v>
      </c>
      <c r="W19" s="12" t="s">
        <v>1355</v>
      </c>
    </row>
    <row r="20" spans="1:23" x14ac:dyDescent="0.35">
      <c r="A20" s="1"/>
      <c r="B20" s="1"/>
      <c r="C20" s="1"/>
      <c r="D20" s="2"/>
      <c r="E20" s="1"/>
      <c r="F20" s="1"/>
      <c r="G20" s="12"/>
      <c r="H20" s="11"/>
      <c r="I20" s="12"/>
      <c r="J20" s="12"/>
      <c r="K20" s="48"/>
      <c r="L20" s="45" t="s">
        <v>1375</v>
      </c>
      <c r="M20" s="45" t="s">
        <v>1361</v>
      </c>
      <c r="N20" s="46">
        <v>44075</v>
      </c>
      <c r="O20" s="12"/>
      <c r="P20" s="12"/>
      <c r="Q20" s="12"/>
      <c r="R20" s="12"/>
      <c r="S20" s="12"/>
      <c r="T20" s="12"/>
      <c r="U20" s="12"/>
      <c r="V20" s="12"/>
      <c r="W20" s="12"/>
    </row>
    <row r="21" spans="1:23" x14ac:dyDescent="0.35">
      <c r="A21" s="1"/>
      <c r="B21" s="1"/>
      <c r="C21" s="1"/>
      <c r="D21" s="2"/>
      <c r="E21" s="1"/>
      <c r="F21" s="1"/>
      <c r="G21" s="12"/>
      <c r="H21" s="11"/>
      <c r="I21" s="12"/>
      <c r="J21" s="12"/>
      <c r="K21" s="48"/>
      <c r="L21" s="45" t="s">
        <v>1431</v>
      </c>
      <c r="M21" s="45" t="s">
        <v>428</v>
      </c>
      <c r="N21" s="46"/>
      <c r="O21" s="12"/>
      <c r="P21" s="12"/>
      <c r="Q21" s="12"/>
      <c r="R21" s="12"/>
      <c r="S21" s="12"/>
      <c r="T21" s="12"/>
      <c r="U21" s="12"/>
      <c r="V21" s="12"/>
      <c r="W21" s="12"/>
    </row>
    <row r="22" spans="1:23" x14ac:dyDescent="0.35">
      <c r="A22" s="1"/>
      <c r="B22" s="1"/>
      <c r="C22" s="1"/>
      <c r="D22" s="2"/>
      <c r="E22" s="1"/>
      <c r="F22" s="1"/>
      <c r="G22" s="12"/>
      <c r="H22" s="11"/>
      <c r="I22" s="12"/>
      <c r="J22" s="12"/>
      <c r="K22" s="48"/>
      <c r="L22" s="45" t="s">
        <v>1393</v>
      </c>
      <c r="M22" s="45" t="s">
        <v>1361</v>
      </c>
      <c r="N22" s="45">
        <v>2022</v>
      </c>
      <c r="O22" s="12"/>
      <c r="P22" s="12"/>
      <c r="Q22" s="12"/>
      <c r="R22" s="12"/>
      <c r="S22" s="12"/>
      <c r="T22" s="12"/>
      <c r="U22" s="12"/>
      <c r="V22" s="12"/>
      <c r="W22" s="12"/>
    </row>
    <row r="23" spans="1:23" x14ac:dyDescent="0.35">
      <c r="A23" s="1"/>
      <c r="B23" s="1"/>
      <c r="C23" s="1"/>
      <c r="D23" s="2"/>
      <c r="E23" s="1"/>
      <c r="F23" s="1"/>
      <c r="G23" s="12"/>
      <c r="H23" s="11"/>
      <c r="I23" s="12"/>
      <c r="J23" s="12"/>
      <c r="K23" s="48" t="s">
        <v>1408</v>
      </c>
      <c r="L23" s="45" t="s">
        <v>1407</v>
      </c>
      <c r="M23" s="45" t="s">
        <v>1409</v>
      </c>
      <c r="N23" s="46"/>
      <c r="O23" s="12"/>
      <c r="P23" s="12"/>
      <c r="Q23" s="12"/>
      <c r="R23" s="12"/>
      <c r="S23" s="12"/>
      <c r="T23" s="12"/>
      <c r="U23" s="12"/>
      <c r="V23" s="12"/>
      <c r="W23" s="12"/>
    </row>
    <row r="24" spans="1:23" x14ac:dyDescent="0.35">
      <c r="A24" s="1"/>
      <c r="B24" s="1"/>
      <c r="C24" s="1"/>
      <c r="D24" s="2"/>
      <c r="E24" s="1"/>
      <c r="F24" s="1"/>
      <c r="G24" s="12"/>
      <c r="H24" s="11"/>
      <c r="I24" s="12"/>
      <c r="J24" s="12"/>
      <c r="K24" s="48"/>
      <c r="L24" s="45" t="s">
        <v>1399</v>
      </c>
      <c r="M24" s="45" t="s">
        <v>1361</v>
      </c>
      <c r="N24" s="45">
        <v>2029</v>
      </c>
      <c r="O24" s="12"/>
      <c r="P24" s="12"/>
      <c r="Q24" s="12"/>
      <c r="R24" s="12"/>
      <c r="S24" s="12"/>
      <c r="T24" s="12"/>
      <c r="U24" s="12"/>
      <c r="V24" s="12"/>
      <c r="W24" s="12"/>
    </row>
    <row r="25" spans="1:23" x14ac:dyDescent="0.35">
      <c r="A25" s="1"/>
      <c r="B25" s="1"/>
      <c r="C25" s="1"/>
      <c r="D25" s="2"/>
      <c r="E25" s="1"/>
      <c r="F25" s="1"/>
      <c r="G25" s="12"/>
      <c r="H25" s="11"/>
      <c r="I25" s="12"/>
      <c r="J25" s="12"/>
      <c r="K25" s="48"/>
      <c r="L25" s="45" t="s">
        <v>1387</v>
      </c>
      <c r="M25" s="45" t="s">
        <v>428</v>
      </c>
      <c r="N25" s="45" t="s">
        <v>1289</v>
      </c>
      <c r="O25" s="12"/>
      <c r="P25" s="12"/>
      <c r="Q25" s="12"/>
      <c r="R25" s="12"/>
      <c r="S25" s="12"/>
      <c r="T25" s="12"/>
      <c r="U25" s="12"/>
      <c r="V25" s="12"/>
      <c r="W25" s="12"/>
    </row>
    <row r="26" spans="1:23" x14ac:dyDescent="0.35">
      <c r="A26" s="1"/>
      <c r="B26" s="1"/>
      <c r="C26" s="1"/>
      <c r="D26" s="2"/>
      <c r="E26" s="1"/>
      <c r="F26" s="1"/>
      <c r="G26" s="12"/>
      <c r="H26" s="11"/>
      <c r="I26" s="12"/>
      <c r="J26" s="12"/>
      <c r="K26" s="48"/>
      <c r="L26" s="45" t="s">
        <v>1432</v>
      </c>
      <c r="M26" s="45" t="s">
        <v>1406</v>
      </c>
      <c r="N26" s="46"/>
      <c r="O26" s="12"/>
      <c r="P26" s="12"/>
      <c r="Q26" s="12"/>
      <c r="R26" s="12"/>
      <c r="S26" s="12"/>
      <c r="T26" s="12"/>
      <c r="U26" s="12"/>
      <c r="V26" s="12"/>
      <c r="W26" s="12"/>
    </row>
    <row r="27" spans="1:23" x14ac:dyDescent="0.35">
      <c r="A27" s="1"/>
      <c r="B27" s="1"/>
      <c r="C27" s="1"/>
      <c r="D27" s="2"/>
      <c r="E27" s="1"/>
      <c r="F27" s="1"/>
      <c r="G27" s="12"/>
      <c r="H27" s="11"/>
      <c r="I27" s="12"/>
      <c r="J27" s="12"/>
      <c r="K27" s="48"/>
      <c r="L27" s="45" t="s">
        <v>1405</v>
      </c>
      <c r="M27" s="45" t="s">
        <v>1361</v>
      </c>
      <c r="N27" s="46" t="s">
        <v>1289</v>
      </c>
      <c r="O27" s="12"/>
      <c r="P27" s="12"/>
      <c r="Q27" s="12"/>
      <c r="R27" s="12"/>
      <c r="S27" s="12"/>
      <c r="T27" s="12"/>
      <c r="U27" s="12"/>
      <c r="V27" s="12"/>
      <c r="W27" s="12"/>
    </row>
    <row r="28" spans="1:23" ht="24" x14ac:dyDescent="0.35">
      <c r="A28" s="1">
        <v>28818</v>
      </c>
      <c r="B28" s="1" t="s">
        <v>0</v>
      </c>
      <c r="C28" s="1" t="s">
        <v>1</v>
      </c>
      <c r="D28" s="2">
        <v>41988</v>
      </c>
      <c r="E28" s="1" t="s">
        <v>2</v>
      </c>
      <c r="F28" s="1" t="s">
        <v>25</v>
      </c>
      <c r="G28" s="12">
        <v>2014</v>
      </c>
      <c r="H28" s="11" t="s">
        <v>424</v>
      </c>
      <c r="I28" s="12"/>
      <c r="J28" s="12"/>
      <c r="K28" s="12"/>
      <c r="L28" s="12" t="s">
        <v>1383</v>
      </c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ht="24" x14ac:dyDescent="0.35">
      <c r="A29" s="1">
        <v>29841</v>
      </c>
      <c r="B29" s="1" t="s">
        <v>0</v>
      </c>
      <c r="C29" s="1" t="s">
        <v>1</v>
      </c>
      <c r="D29" s="2">
        <v>42346</v>
      </c>
      <c r="E29" s="1" t="s">
        <v>2</v>
      </c>
      <c r="F29" s="1" t="s">
        <v>26</v>
      </c>
      <c r="G29" s="12">
        <v>2015</v>
      </c>
      <c r="H29" s="11" t="s">
        <v>424</v>
      </c>
      <c r="I29" s="12">
        <f>2800*10%*10%</f>
        <v>28</v>
      </c>
      <c r="J29" s="12">
        <v>5</v>
      </c>
      <c r="K29" s="12"/>
      <c r="L29" s="45" t="s">
        <v>1433</v>
      </c>
      <c r="M29" s="45" t="s">
        <v>1361</v>
      </c>
      <c r="N29" s="45">
        <v>2022</v>
      </c>
      <c r="O29" s="12" t="s">
        <v>1428</v>
      </c>
      <c r="P29" s="12" t="s">
        <v>428</v>
      </c>
      <c r="Q29" s="12" t="s">
        <v>471</v>
      </c>
      <c r="R29" s="12" t="s">
        <v>427</v>
      </c>
      <c r="S29" s="12" t="s">
        <v>450</v>
      </c>
      <c r="T29" s="12"/>
      <c r="U29" s="12"/>
      <c r="V29" s="12"/>
      <c r="W29" s="12"/>
    </row>
    <row r="30" spans="1:23" x14ac:dyDescent="0.35">
      <c r="A30" s="1"/>
      <c r="B30" s="1"/>
      <c r="C30" s="1"/>
      <c r="D30" s="2"/>
      <c r="E30" s="1"/>
      <c r="F30" s="1"/>
      <c r="G30" s="12"/>
      <c r="H30" s="11"/>
      <c r="I30" s="12"/>
      <c r="J30" s="12"/>
      <c r="K30" s="48" t="s">
        <v>1416</v>
      </c>
      <c r="L30" s="45" t="s">
        <v>1417</v>
      </c>
      <c r="M30" s="45" t="s">
        <v>1415</v>
      </c>
      <c r="N30" s="45">
        <v>2022</v>
      </c>
      <c r="O30" s="12"/>
      <c r="P30" s="12"/>
      <c r="Q30" s="12"/>
      <c r="R30" s="12"/>
      <c r="S30" s="12"/>
      <c r="T30" s="12"/>
      <c r="U30" s="12"/>
      <c r="V30" s="12"/>
      <c r="W30" s="12"/>
    </row>
    <row r="31" spans="1:23" x14ac:dyDescent="0.35">
      <c r="A31" s="1"/>
      <c r="B31" s="1"/>
      <c r="C31" s="1"/>
      <c r="D31" s="2"/>
      <c r="E31" s="1"/>
      <c r="F31" s="1"/>
      <c r="G31" s="12"/>
      <c r="H31" s="11"/>
      <c r="I31" s="12"/>
      <c r="J31" s="12"/>
      <c r="K31" s="50" t="s">
        <v>1356</v>
      </c>
      <c r="L31" s="47" t="s">
        <v>1410</v>
      </c>
      <c r="M31" s="47" t="s">
        <v>1374</v>
      </c>
      <c r="N31" s="47">
        <v>2031</v>
      </c>
      <c r="O31" s="12"/>
      <c r="P31" s="12"/>
      <c r="Q31" s="12"/>
      <c r="R31" s="12"/>
      <c r="S31" s="12"/>
      <c r="T31" s="12"/>
      <c r="U31" s="12"/>
      <c r="V31" s="12"/>
      <c r="W31" s="12"/>
    </row>
    <row r="32" spans="1:23" x14ac:dyDescent="0.35">
      <c r="A32" s="1"/>
      <c r="B32" s="1"/>
      <c r="C32" s="1"/>
      <c r="D32" s="2"/>
      <c r="E32" s="1"/>
      <c r="F32" s="1"/>
      <c r="G32" s="12"/>
      <c r="H32" s="11"/>
      <c r="I32" s="12"/>
      <c r="J32" s="12"/>
      <c r="K32" s="12"/>
      <c r="L32" s="45" t="s">
        <v>1398</v>
      </c>
      <c r="M32" s="45" t="s">
        <v>1361</v>
      </c>
      <c r="N32" s="45">
        <v>2025</v>
      </c>
      <c r="O32" s="12"/>
      <c r="P32" s="12"/>
      <c r="Q32" s="12"/>
      <c r="R32" s="12"/>
      <c r="S32" s="12"/>
      <c r="T32" s="12"/>
      <c r="U32" s="12"/>
      <c r="V32" s="12"/>
      <c r="W32" s="12"/>
    </row>
    <row r="33" spans="1:25" ht="24" x14ac:dyDescent="0.35">
      <c r="A33" s="1">
        <v>30934</v>
      </c>
      <c r="B33" s="1" t="s">
        <v>0</v>
      </c>
      <c r="C33" s="1" t="s">
        <v>1</v>
      </c>
      <c r="D33" s="2">
        <v>42642</v>
      </c>
      <c r="E33" s="1" t="s">
        <v>2</v>
      </c>
      <c r="F33" s="1" t="s">
        <v>29</v>
      </c>
      <c r="G33" s="12">
        <v>2016</v>
      </c>
      <c r="H33" s="11" t="s">
        <v>424</v>
      </c>
      <c r="I33" s="12" t="s">
        <v>1434</v>
      </c>
      <c r="J33" s="12" t="s">
        <v>1443</v>
      </c>
      <c r="K33" s="12"/>
      <c r="L33" s="43" t="s">
        <v>1413</v>
      </c>
      <c r="M33" s="43" t="s">
        <v>1389</v>
      </c>
      <c r="N33" s="43"/>
      <c r="O33" s="12" t="s">
        <v>1354</v>
      </c>
      <c r="P33" s="12" t="s">
        <v>428</v>
      </c>
      <c r="Q33" s="12" t="s">
        <v>429</v>
      </c>
      <c r="R33" s="12" t="s">
        <v>435</v>
      </c>
      <c r="S33" s="12" t="s">
        <v>452</v>
      </c>
      <c r="T33" s="12" t="s">
        <v>471</v>
      </c>
      <c r="U33" s="12" t="s">
        <v>450</v>
      </c>
      <c r="V33" s="12" t="s">
        <v>429</v>
      </c>
      <c r="W33" s="12" t="s">
        <v>438</v>
      </c>
      <c r="X33" s="52" t="s">
        <v>447</v>
      </c>
      <c r="Y33" s="52" t="s">
        <v>1355</v>
      </c>
    </row>
    <row r="34" spans="1:25" x14ac:dyDescent="0.35">
      <c r="A34" s="1"/>
      <c r="B34" s="1"/>
      <c r="C34" s="1"/>
      <c r="D34" s="2"/>
      <c r="E34" s="1"/>
      <c r="F34" s="1"/>
      <c r="G34" s="12"/>
      <c r="H34" s="11"/>
      <c r="I34" s="12"/>
      <c r="J34" s="12"/>
      <c r="K34" s="12"/>
      <c r="L34" s="43" t="s">
        <v>1414</v>
      </c>
      <c r="M34" s="43" t="s">
        <v>1389</v>
      </c>
      <c r="N34" s="43"/>
      <c r="O34" s="12"/>
      <c r="P34" s="12"/>
      <c r="Q34" s="12"/>
      <c r="R34" s="12"/>
      <c r="S34" s="12"/>
      <c r="T34" s="12"/>
      <c r="U34" s="12"/>
      <c r="V34" s="12"/>
      <c r="W34" s="12"/>
    </row>
    <row r="35" spans="1:25" ht="24" x14ac:dyDescent="0.35">
      <c r="A35" s="1">
        <v>30935</v>
      </c>
      <c r="B35" s="1" t="s">
        <v>0</v>
      </c>
      <c r="C35" s="1" t="s">
        <v>1</v>
      </c>
      <c r="D35" s="2">
        <v>42641</v>
      </c>
      <c r="E35" s="1" t="s">
        <v>2</v>
      </c>
      <c r="F35" s="1" t="s">
        <v>30</v>
      </c>
      <c r="G35" s="12">
        <v>2016</v>
      </c>
      <c r="H35" s="11" t="s">
        <v>424</v>
      </c>
      <c r="I35" s="12"/>
      <c r="J35" s="12"/>
      <c r="K35" s="48"/>
      <c r="L35" s="12" t="s">
        <v>1383</v>
      </c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 spans="1:25" x14ac:dyDescent="0.35">
      <c r="A36" s="1">
        <v>31198</v>
      </c>
      <c r="B36" s="1" t="s">
        <v>0</v>
      </c>
      <c r="C36" s="1" t="s">
        <v>1</v>
      </c>
      <c r="D36" s="2">
        <v>43032</v>
      </c>
      <c r="E36" s="1" t="s">
        <v>2</v>
      </c>
      <c r="F36" s="11" t="s">
        <v>32</v>
      </c>
      <c r="G36" s="12">
        <v>2017</v>
      </c>
      <c r="H36" s="11" t="s">
        <v>424</v>
      </c>
      <c r="I36" s="12">
        <f>2500*10%*10%</f>
        <v>25</v>
      </c>
      <c r="J36" s="9" t="s">
        <v>1441</v>
      </c>
      <c r="K36" s="14" t="s">
        <v>1439</v>
      </c>
      <c r="L36" s="45" t="s">
        <v>1402</v>
      </c>
      <c r="M36" s="45" t="s">
        <v>1384</v>
      </c>
      <c r="N36" s="45">
        <v>2029</v>
      </c>
      <c r="O36" s="12" t="s">
        <v>1427</v>
      </c>
      <c r="P36" s="12" t="s">
        <v>427</v>
      </c>
      <c r="Q36" s="12" t="s">
        <v>429</v>
      </c>
      <c r="R36" s="12" t="s">
        <v>471</v>
      </c>
      <c r="S36" s="12" t="s">
        <v>428</v>
      </c>
      <c r="T36" s="12" t="s">
        <v>480</v>
      </c>
      <c r="U36" s="12" t="s">
        <v>1429</v>
      </c>
      <c r="V36" s="12" t="s">
        <v>444</v>
      </c>
      <c r="W36" s="12" t="s">
        <v>1355</v>
      </c>
    </row>
    <row r="37" spans="1:25" x14ac:dyDescent="0.35">
      <c r="A37" s="1"/>
      <c r="B37" s="1"/>
      <c r="C37" s="1"/>
      <c r="D37" s="2"/>
      <c r="E37" s="1"/>
      <c r="F37" s="1"/>
      <c r="G37" s="12"/>
      <c r="H37" s="11"/>
      <c r="I37" s="12"/>
      <c r="J37" s="12"/>
      <c r="K37" s="12"/>
      <c r="L37" s="12" t="s">
        <v>1438</v>
      </c>
      <c r="M37" s="12" t="s">
        <v>1388</v>
      </c>
      <c r="N37" s="12">
        <v>2029</v>
      </c>
      <c r="O37" s="12"/>
      <c r="P37" s="12"/>
      <c r="Q37" s="12"/>
      <c r="R37" s="12"/>
      <c r="S37" s="12"/>
      <c r="T37" s="12"/>
      <c r="U37" s="12"/>
      <c r="V37" s="12"/>
      <c r="W37" s="12"/>
    </row>
    <row r="38" spans="1:25" x14ac:dyDescent="0.35">
      <c r="A38" s="1"/>
      <c r="B38" s="1"/>
      <c r="C38" s="1"/>
      <c r="D38" s="2"/>
      <c r="E38" s="1"/>
      <c r="F38" s="1"/>
      <c r="G38" s="12"/>
      <c r="H38" s="11"/>
      <c r="I38" s="12"/>
      <c r="J38" s="12"/>
      <c r="K38" s="12"/>
      <c r="L38" s="12" t="s">
        <v>1390</v>
      </c>
      <c r="M38" s="12" t="s">
        <v>1384</v>
      </c>
      <c r="N38" s="12">
        <v>2032</v>
      </c>
      <c r="O38" s="12"/>
      <c r="P38" s="12"/>
      <c r="Q38" s="12"/>
      <c r="R38" s="12"/>
      <c r="S38" s="12"/>
      <c r="T38" s="12"/>
      <c r="U38" s="12"/>
      <c r="V38" s="12"/>
      <c r="W38" s="12"/>
    </row>
    <row r="39" spans="1:25" x14ac:dyDescent="0.35">
      <c r="A39" s="1">
        <v>31854</v>
      </c>
      <c r="B39" s="1" t="s">
        <v>0</v>
      </c>
      <c r="C39" s="1" t="s">
        <v>1</v>
      </c>
      <c r="D39" s="2">
        <v>42923</v>
      </c>
      <c r="E39" s="1" t="s">
        <v>2</v>
      </c>
      <c r="F39" s="1" t="s">
        <v>35</v>
      </c>
      <c r="G39" s="12">
        <v>2017</v>
      </c>
      <c r="H39" s="11" t="s">
        <v>424</v>
      </c>
      <c r="I39" s="12"/>
      <c r="J39" s="12"/>
      <c r="K39" s="12"/>
      <c r="L39" s="12" t="s">
        <v>1383</v>
      </c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1:25" x14ac:dyDescent="0.35">
      <c r="A40" s="1">
        <v>31855</v>
      </c>
      <c r="B40" s="1" t="s">
        <v>0</v>
      </c>
      <c r="C40" s="1" t="s">
        <v>1</v>
      </c>
      <c r="D40" s="2">
        <v>42921</v>
      </c>
      <c r="E40" s="1" t="s">
        <v>2</v>
      </c>
      <c r="F40" s="15" t="s">
        <v>36</v>
      </c>
      <c r="G40" s="12">
        <v>2017</v>
      </c>
      <c r="H40" s="11" t="s">
        <v>424</v>
      </c>
      <c r="I40" s="12">
        <f>6000*10%*10%+D73</f>
        <v>129.5</v>
      </c>
      <c r="J40" s="12" t="s">
        <v>1444</v>
      </c>
      <c r="K40" s="48" t="s">
        <v>1356</v>
      </c>
      <c r="L40" s="53" t="s">
        <v>1445</v>
      </c>
      <c r="M40" s="12" t="s">
        <v>1352</v>
      </c>
      <c r="N40" s="12">
        <v>2027</v>
      </c>
      <c r="O40" s="12" t="s">
        <v>452</v>
      </c>
      <c r="P40" s="12" t="s">
        <v>428</v>
      </c>
      <c r="Q40" s="12" t="s">
        <v>427</v>
      </c>
      <c r="R40" s="12" t="s">
        <v>471</v>
      </c>
      <c r="S40" s="12" t="s">
        <v>429</v>
      </c>
      <c r="T40" s="12" t="s">
        <v>1425</v>
      </c>
      <c r="U40" s="12" t="s">
        <v>1355</v>
      </c>
      <c r="V40" s="12"/>
      <c r="W40" s="12"/>
    </row>
    <row r="41" spans="1:25" x14ac:dyDescent="0.35">
      <c r="A41" s="1"/>
      <c r="B41" s="1"/>
      <c r="C41" s="1"/>
      <c r="D41" s="2"/>
      <c r="E41" s="1"/>
      <c r="F41" s="1"/>
      <c r="G41" s="12"/>
      <c r="H41" s="11"/>
      <c r="I41" s="12"/>
      <c r="J41" s="12"/>
      <c r="K41" s="48" t="s">
        <v>1356</v>
      </c>
      <c r="L41" s="43" t="s">
        <v>1411</v>
      </c>
      <c r="M41" s="43" t="s">
        <v>1374</v>
      </c>
      <c r="N41" s="43">
        <v>2029</v>
      </c>
      <c r="O41" s="12"/>
      <c r="P41" s="12"/>
      <c r="Q41" s="12"/>
      <c r="R41" s="12"/>
      <c r="S41" s="12"/>
      <c r="T41" s="12"/>
      <c r="U41" s="12"/>
      <c r="V41" s="12"/>
      <c r="W41" s="12"/>
    </row>
    <row r="42" spans="1:25" x14ac:dyDescent="0.35">
      <c r="A42" s="1"/>
      <c r="B42" s="1"/>
      <c r="C42" s="1"/>
      <c r="D42" s="2"/>
      <c r="E42" s="1"/>
      <c r="F42" s="1"/>
      <c r="G42" s="12"/>
      <c r="H42" s="11"/>
      <c r="I42" s="12"/>
      <c r="J42" s="12"/>
      <c r="K42" s="12"/>
      <c r="L42" s="47" t="s">
        <v>1410</v>
      </c>
      <c r="M42" s="47" t="s">
        <v>1374</v>
      </c>
      <c r="N42" s="47">
        <v>2031</v>
      </c>
      <c r="O42" s="12"/>
      <c r="P42" s="12"/>
      <c r="Q42" s="12"/>
      <c r="R42" s="12"/>
      <c r="S42" s="12"/>
      <c r="T42" s="12"/>
      <c r="U42" s="12"/>
      <c r="V42" s="12"/>
      <c r="W42" s="12"/>
    </row>
    <row r="43" spans="1:25" x14ac:dyDescent="0.35">
      <c r="A43" s="1"/>
      <c r="B43" s="1"/>
      <c r="C43" s="1"/>
      <c r="D43" s="2"/>
      <c r="E43" s="1"/>
      <c r="F43" s="1"/>
      <c r="G43" s="12"/>
      <c r="H43" s="11"/>
      <c r="I43" s="12"/>
      <c r="J43" s="12"/>
      <c r="K43" s="12"/>
      <c r="L43" s="12" t="s">
        <v>1373</v>
      </c>
      <c r="M43" s="12" t="s">
        <v>1374</v>
      </c>
      <c r="N43" s="12">
        <v>2029</v>
      </c>
      <c r="O43" s="12"/>
      <c r="P43" s="12"/>
      <c r="Q43" s="12"/>
      <c r="R43" s="12"/>
      <c r="S43" s="12"/>
      <c r="T43" s="12"/>
      <c r="U43" s="12"/>
      <c r="V43" s="12"/>
      <c r="W43" s="12"/>
    </row>
    <row r="44" spans="1:25" ht="24" x14ac:dyDescent="0.35">
      <c r="A44" s="1">
        <v>31958</v>
      </c>
      <c r="B44" s="1" t="s">
        <v>0</v>
      </c>
      <c r="C44" s="1" t="s">
        <v>1</v>
      </c>
      <c r="D44" s="2">
        <v>43025</v>
      </c>
      <c r="E44" s="1" t="s">
        <v>2</v>
      </c>
      <c r="F44" s="1" t="s">
        <v>39</v>
      </c>
      <c r="G44" s="12">
        <v>2017</v>
      </c>
      <c r="H44" s="11" t="s">
        <v>424</v>
      </c>
      <c r="I44" s="12"/>
      <c r="J44" s="12"/>
      <c r="K44" s="48"/>
      <c r="L44" s="12" t="s">
        <v>1383</v>
      </c>
      <c r="M44" s="12"/>
      <c r="N44" s="42"/>
      <c r="O44" s="12"/>
      <c r="P44" s="12"/>
      <c r="Q44" s="12"/>
      <c r="R44" s="12"/>
      <c r="S44" s="12"/>
      <c r="T44" s="12"/>
      <c r="U44" s="12"/>
      <c r="V44" s="1"/>
      <c r="W44" s="12"/>
    </row>
    <row r="45" spans="1:25" x14ac:dyDescent="0.35">
      <c r="A45" s="1">
        <v>32633</v>
      </c>
      <c r="B45" s="1" t="s">
        <v>0</v>
      </c>
      <c r="C45" s="1" t="s">
        <v>1</v>
      </c>
      <c r="D45" s="2">
        <v>43190</v>
      </c>
      <c r="E45" s="1" t="s">
        <v>2</v>
      </c>
      <c r="F45" s="15" t="s">
        <v>42</v>
      </c>
      <c r="G45" s="12">
        <v>2018</v>
      </c>
      <c r="H45" s="11" t="s">
        <v>424</v>
      </c>
      <c r="I45" s="12">
        <f>4000*10%*10%+D74</f>
        <v>172.8</v>
      </c>
      <c r="J45" s="12" t="s">
        <v>1441</v>
      </c>
      <c r="K45" s="12"/>
      <c r="L45" s="12" t="s">
        <v>1387</v>
      </c>
      <c r="M45" s="12" t="s">
        <v>428</v>
      </c>
      <c r="N45" s="12" t="s">
        <v>1289</v>
      </c>
      <c r="O45" s="12" t="s">
        <v>427</v>
      </c>
      <c r="P45" s="12" t="s">
        <v>428</v>
      </c>
      <c r="Q45" s="12" t="s">
        <v>452</v>
      </c>
      <c r="R45" s="12" t="s">
        <v>471</v>
      </c>
      <c r="S45" s="12" t="s">
        <v>435</v>
      </c>
      <c r="T45" s="12" t="s">
        <v>429</v>
      </c>
      <c r="U45" s="12" t="s">
        <v>1381</v>
      </c>
      <c r="V45" s="12" t="s">
        <v>1382</v>
      </c>
      <c r="W45" s="12" t="s">
        <v>1355</v>
      </c>
    </row>
    <row r="46" spans="1:25" x14ac:dyDescent="0.35">
      <c r="A46" s="1"/>
      <c r="B46" s="1"/>
      <c r="C46" s="1"/>
      <c r="D46" s="2"/>
      <c r="E46" s="1"/>
      <c r="F46" s="15"/>
      <c r="G46" s="12"/>
      <c r="H46" s="11"/>
      <c r="I46" s="12"/>
      <c r="J46" s="12"/>
      <c r="K46" s="12"/>
      <c r="L46" s="12" t="s">
        <v>1373</v>
      </c>
      <c r="M46" s="12" t="s">
        <v>1374</v>
      </c>
      <c r="N46" s="12">
        <v>2029</v>
      </c>
      <c r="O46" s="12"/>
      <c r="P46" s="12"/>
      <c r="Q46" s="12"/>
      <c r="R46" s="12"/>
      <c r="S46" s="12"/>
      <c r="T46" s="12"/>
      <c r="U46" s="12"/>
      <c r="V46" s="12"/>
      <c r="W46" s="12"/>
    </row>
    <row r="47" spans="1:25" x14ac:dyDescent="0.35">
      <c r="A47" s="1"/>
      <c r="B47" s="1"/>
      <c r="C47" s="1"/>
      <c r="D47" s="2"/>
      <c r="E47" s="1"/>
      <c r="F47" s="1"/>
      <c r="G47" s="12"/>
      <c r="H47" s="11"/>
      <c r="I47" s="12"/>
      <c r="J47" s="12"/>
      <c r="K47" s="12"/>
      <c r="L47" s="43" t="s">
        <v>1411</v>
      </c>
      <c r="M47" s="43" t="s">
        <v>1374</v>
      </c>
      <c r="N47" s="43">
        <v>2029</v>
      </c>
      <c r="O47" s="12"/>
      <c r="P47" s="12"/>
      <c r="Q47" s="12"/>
      <c r="R47" s="12"/>
      <c r="S47" s="12"/>
      <c r="T47" s="12"/>
      <c r="U47" s="12"/>
      <c r="V47" s="12"/>
      <c r="W47" s="12"/>
    </row>
    <row r="48" spans="1:25" x14ac:dyDescent="0.35">
      <c r="A48" s="1"/>
      <c r="B48" s="1"/>
      <c r="C48" s="1"/>
      <c r="D48" s="2"/>
      <c r="E48" s="1"/>
      <c r="F48" s="1"/>
      <c r="G48" s="12"/>
      <c r="H48" s="11"/>
      <c r="I48" s="12"/>
      <c r="J48" s="12"/>
      <c r="K48" s="48" t="s">
        <v>1356</v>
      </c>
      <c r="L48" s="43" t="s">
        <v>1412</v>
      </c>
      <c r="M48" s="12" t="s">
        <v>1352</v>
      </c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1:25" x14ac:dyDescent="0.35">
      <c r="A49" s="1"/>
      <c r="B49" s="1"/>
      <c r="C49" s="1"/>
      <c r="D49" s="2"/>
      <c r="E49" s="1"/>
      <c r="F49" s="1"/>
      <c r="G49" s="12"/>
      <c r="H49" s="11"/>
      <c r="I49" s="12"/>
      <c r="J49" s="12"/>
      <c r="K49" s="48"/>
      <c r="L49" s="43" t="s">
        <v>1435</v>
      </c>
      <c r="M49" s="12" t="s">
        <v>428</v>
      </c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 spans="1:25" x14ac:dyDescent="0.35">
      <c r="A50" s="1"/>
      <c r="B50" s="1"/>
      <c r="C50" s="1"/>
      <c r="D50" s="2"/>
      <c r="E50" s="1"/>
      <c r="F50" s="1"/>
      <c r="G50" s="12"/>
      <c r="H50" s="11"/>
      <c r="I50" s="12"/>
      <c r="J50" s="12"/>
      <c r="K50" s="48"/>
      <c r="L50" s="43" t="s">
        <v>1436</v>
      </c>
      <c r="M50" s="12" t="s">
        <v>1352</v>
      </c>
      <c r="N50" s="12" t="s">
        <v>1289</v>
      </c>
      <c r="O50" s="12"/>
      <c r="P50" s="12"/>
      <c r="Q50" s="12"/>
      <c r="R50" s="12"/>
      <c r="S50" s="12"/>
      <c r="T50" s="12"/>
      <c r="U50" s="12"/>
      <c r="V50" s="12"/>
      <c r="W50" s="12"/>
    </row>
    <row r="51" spans="1:25" x14ac:dyDescent="0.35">
      <c r="A51" s="1"/>
      <c r="B51" s="1"/>
      <c r="C51" s="1"/>
      <c r="D51" s="2"/>
      <c r="E51" s="1"/>
      <c r="F51" s="1"/>
      <c r="G51" s="12"/>
      <c r="H51" s="11"/>
      <c r="I51" s="12"/>
      <c r="J51" s="12"/>
      <c r="K51" s="48" t="s">
        <v>1408</v>
      </c>
      <c r="L51" s="45" t="s">
        <v>1407</v>
      </c>
      <c r="M51" s="45" t="s">
        <v>1409</v>
      </c>
      <c r="N51" s="46" t="s">
        <v>1446</v>
      </c>
      <c r="O51" s="12"/>
      <c r="P51" s="12"/>
      <c r="Q51" s="12"/>
      <c r="R51" s="12"/>
      <c r="S51" s="12"/>
      <c r="T51" s="12"/>
      <c r="U51" s="12"/>
      <c r="V51" s="12"/>
      <c r="W51" s="12"/>
    </row>
    <row r="52" spans="1:25" x14ac:dyDescent="0.35">
      <c r="A52" s="1"/>
      <c r="B52" s="1"/>
      <c r="C52" s="1"/>
      <c r="D52" s="2"/>
      <c r="E52" s="1"/>
      <c r="F52" s="1"/>
      <c r="G52" s="12"/>
      <c r="H52" s="11"/>
      <c r="I52" s="12"/>
      <c r="J52" s="12"/>
      <c r="K52" s="48"/>
      <c r="L52" s="43" t="s">
        <v>1437</v>
      </c>
      <c r="M52" s="43"/>
      <c r="N52" s="43"/>
      <c r="O52" s="12"/>
      <c r="P52" s="12"/>
      <c r="Q52" s="12"/>
      <c r="R52" s="12"/>
      <c r="S52" s="12"/>
      <c r="T52" s="12"/>
      <c r="U52" s="12"/>
      <c r="V52" s="12"/>
      <c r="W52" s="12"/>
    </row>
    <row r="53" spans="1:25" x14ac:dyDescent="0.35">
      <c r="A53" s="1"/>
      <c r="B53" s="1"/>
      <c r="C53" s="1"/>
      <c r="D53" s="2"/>
      <c r="E53" s="1"/>
      <c r="F53" s="1"/>
      <c r="G53" s="12"/>
      <c r="H53" s="11"/>
      <c r="I53" s="12"/>
      <c r="J53" s="12"/>
      <c r="K53" s="48"/>
      <c r="L53" s="12" t="s">
        <v>1377</v>
      </c>
      <c r="M53" s="12"/>
      <c r="N53" s="12" t="s">
        <v>1289</v>
      </c>
      <c r="O53" s="12"/>
      <c r="P53" s="12"/>
      <c r="Q53" s="12"/>
      <c r="R53" s="12"/>
      <c r="S53" s="12"/>
      <c r="T53" s="12"/>
      <c r="U53" s="12"/>
      <c r="V53" s="12"/>
      <c r="W53" s="12"/>
    </row>
    <row r="54" spans="1:25" x14ac:dyDescent="0.35">
      <c r="A54" s="1"/>
      <c r="B54" s="1"/>
      <c r="C54" s="1"/>
      <c r="D54" s="2"/>
      <c r="E54" s="1"/>
      <c r="F54" s="1"/>
      <c r="G54" s="12"/>
      <c r="H54" s="11"/>
      <c r="I54" s="12"/>
      <c r="J54" s="12"/>
      <c r="K54" s="48"/>
      <c r="L54" s="45" t="s">
        <v>1432</v>
      </c>
      <c r="M54" s="45" t="s">
        <v>1406</v>
      </c>
      <c r="N54" s="46"/>
      <c r="O54" s="12"/>
      <c r="P54" s="12"/>
      <c r="Q54" s="12"/>
      <c r="R54" s="12"/>
      <c r="S54" s="12"/>
      <c r="T54" s="12"/>
      <c r="U54" s="12"/>
      <c r="V54" s="12"/>
      <c r="W54" s="12"/>
    </row>
    <row r="55" spans="1:25" x14ac:dyDescent="0.35">
      <c r="A55" s="1">
        <v>33031</v>
      </c>
      <c r="B55" s="1" t="s">
        <v>0</v>
      </c>
      <c r="C55" s="1" t="s">
        <v>1</v>
      </c>
      <c r="D55" s="2">
        <v>43342</v>
      </c>
      <c r="E55" s="1" t="s">
        <v>2</v>
      </c>
      <c r="F55" s="1" t="s">
        <v>45</v>
      </c>
      <c r="G55" s="12">
        <v>2018</v>
      </c>
      <c r="H55" s="11" t="s">
        <v>424</v>
      </c>
      <c r="I55" s="12">
        <f>750*4*10%*10%</f>
        <v>30</v>
      </c>
      <c r="J55" s="12" t="s">
        <v>1444</v>
      </c>
      <c r="K55" s="48" t="s">
        <v>1356</v>
      </c>
      <c r="L55" s="53" t="s">
        <v>1373</v>
      </c>
      <c r="M55" s="12" t="s">
        <v>1374</v>
      </c>
      <c r="N55" s="12">
        <v>2029</v>
      </c>
      <c r="O55" s="12" t="s">
        <v>428</v>
      </c>
      <c r="P55" s="12" t="s">
        <v>452</v>
      </c>
      <c r="Q55" s="12" t="s">
        <v>471</v>
      </c>
      <c r="R55" s="12" t="s">
        <v>429</v>
      </c>
      <c r="S55" s="12" t="s">
        <v>434</v>
      </c>
      <c r="T55" s="12" t="s">
        <v>427</v>
      </c>
      <c r="U55" s="12" t="s">
        <v>1372</v>
      </c>
      <c r="V55" s="12"/>
      <c r="W55" s="12"/>
    </row>
    <row r="56" spans="1:25" x14ac:dyDescent="0.35">
      <c r="A56" s="1"/>
      <c r="B56" s="1"/>
      <c r="C56" s="1"/>
      <c r="D56" s="2"/>
      <c r="E56" s="1"/>
      <c r="F56" s="1"/>
      <c r="G56" s="12"/>
      <c r="H56" s="11"/>
      <c r="I56" s="12"/>
      <c r="J56" s="12"/>
      <c r="K56" s="12"/>
      <c r="L56" s="12" t="s">
        <v>1378</v>
      </c>
      <c r="M56" s="12"/>
      <c r="N56" s="12" t="s">
        <v>1289</v>
      </c>
      <c r="O56" s="12"/>
      <c r="P56" s="12"/>
      <c r="Q56" s="12"/>
      <c r="R56" s="12"/>
      <c r="S56" s="12"/>
      <c r="T56" s="12"/>
      <c r="U56" s="12"/>
      <c r="V56" s="12"/>
      <c r="W56" s="12"/>
    </row>
    <row r="57" spans="1:25" x14ac:dyDescent="0.35">
      <c r="A57" s="1"/>
      <c r="B57" s="1"/>
      <c r="C57" s="1"/>
      <c r="D57" s="2"/>
      <c r="E57" s="1"/>
      <c r="F57" s="1"/>
      <c r="G57" s="12"/>
      <c r="H57" s="11"/>
      <c r="I57" s="12"/>
      <c r="J57" s="12"/>
      <c r="K57" s="12"/>
      <c r="L57" s="12" t="s">
        <v>1379</v>
      </c>
      <c r="M57" s="12"/>
      <c r="N57" s="12" t="s">
        <v>1289</v>
      </c>
      <c r="O57" s="12"/>
      <c r="P57" s="12"/>
      <c r="Q57" s="12"/>
      <c r="R57" s="12"/>
      <c r="S57" s="12"/>
      <c r="T57" s="12"/>
      <c r="U57" s="12"/>
      <c r="V57" s="12"/>
      <c r="W57" s="12"/>
    </row>
    <row r="58" spans="1:25" x14ac:dyDescent="0.35">
      <c r="A58" s="1"/>
      <c r="B58" s="1"/>
      <c r="C58" s="1"/>
      <c r="D58" s="2"/>
      <c r="E58" s="1"/>
      <c r="F58" s="1"/>
      <c r="G58" s="12"/>
      <c r="H58" s="11"/>
      <c r="I58" s="12"/>
      <c r="J58" s="12"/>
      <c r="K58" s="12"/>
      <c r="L58" s="12" t="s">
        <v>1377</v>
      </c>
      <c r="M58" s="12"/>
      <c r="N58" s="12" t="s">
        <v>1289</v>
      </c>
      <c r="O58" s="12"/>
      <c r="P58" s="12"/>
      <c r="Q58" s="12"/>
      <c r="R58" s="12"/>
      <c r="S58" s="12"/>
      <c r="T58" s="12"/>
      <c r="U58" s="12"/>
      <c r="V58" s="12"/>
      <c r="W58" s="12"/>
    </row>
    <row r="59" spans="1:25" x14ac:dyDescent="0.35">
      <c r="A59" s="1"/>
      <c r="B59" s="1"/>
      <c r="C59" s="1"/>
      <c r="D59" s="2"/>
      <c r="E59" s="1"/>
      <c r="F59" s="1"/>
      <c r="G59" s="12"/>
      <c r="H59" s="11"/>
      <c r="I59" s="12"/>
      <c r="J59" s="12"/>
      <c r="K59" s="12"/>
      <c r="L59" s="12" t="s">
        <v>1380</v>
      </c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</row>
    <row r="60" spans="1:25" x14ac:dyDescent="0.35">
      <c r="A60" s="1">
        <v>33342</v>
      </c>
      <c r="B60" s="1" t="s">
        <v>0</v>
      </c>
      <c r="C60" s="1" t="s">
        <v>1</v>
      </c>
      <c r="D60" s="2">
        <v>43707</v>
      </c>
      <c r="E60" s="1" t="s">
        <v>2</v>
      </c>
      <c r="F60" s="1" t="s">
        <v>47</v>
      </c>
      <c r="G60" s="12">
        <v>2019</v>
      </c>
      <c r="H60" s="11" t="s">
        <v>424</v>
      </c>
      <c r="I60" s="12">
        <f>238*5%</f>
        <v>11.9</v>
      </c>
      <c r="J60" s="12" t="s">
        <v>1444</v>
      </c>
      <c r="K60" s="51" t="s">
        <v>1351</v>
      </c>
      <c r="L60" s="12" t="s">
        <v>1350</v>
      </c>
      <c r="M60" s="12" t="s">
        <v>1349</v>
      </c>
      <c r="N60" s="12" t="s">
        <v>1353</v>
      </c>
      <c r="O60" s="12" t="s">
        <v>452</v>
      </c>
      <c r="P60" s="12" t="s">
        <v>428</v>
      </c>
      <c r="Q60" s="12" t="s">
        <v>429</v>
      </c>
      <c r="R60" s="12" t="s">
        <v>434</v>
      </c>
      <c r="S60" s="12" t="s">
        <v>1354</v>
      </c>
      <c r="T60" s="12" t="s">
        <v>471</v>
      </c>
      <c r="U60" s="12" t="s">
        <v>1425</v>
      </c>
      <c r="V60" s="12"/>
      <c r="W60" s="12"/>
    </row>
    <row r="61" spans="1:25" x14ac:dyDescent="0.35">
      <c r="A61" s="1">
        <v>33541</v>
      </c>
      <c r="B61" s="1" t="s">
        <v>0</v>
      </c>
      <c r="C61" s="1" t="s">
        <v>1</v>
      </c>
      <c r="D61" s="2">
        <v>43524</v>
      </c>
      <c r="E61" s="1" t="s">
        <v>2</v>
      </c>
      <c r="F61" s="15" t="s">
        <v>48</v>
      </c>
      <c r="G61" s="12">
        <v>2019</v>
      </c>
      <c r="H61" s="11" t="s">
        <v>424</v>
      </c>
      <c r="I61" s="12">
        <f>(0.45+1.7+0.41+0.1)*4*10%*10%*1000</f>
        <v>106.4</v>
      </c>
      <c r="J61" s="12" t="s">
        <v>1440</v>
      </c>
      <c r="K61" s="49" t="s">
        <v>1367</v>
      </c>
      <c r="L61" s="12" t="s">
        <v>1364</v>
      </c>
      <c r="M61" s="12" t="s">
        <v>1361</v>
      </c>
      <c r="N61" s="12">
        <v>2026</v>
      </c>
      <c r="O61" s="12" t="s">
        <v>427</v>
      </c>
      <c r="P61" s="12" t="s">
        <v>428</v>
      </c>
      <c r="Q61" s="12" t="s">
        <v>452</v>
      </c>
      <c r="R61" s="12" t="s">
        <v>435</v>
      </c>
      <c r="S61" s="12" t="s">
        <v>1357</v>
      </c>
      <c r="T61" s="12" t="s">
        <v>429</v>
      </c>
      <c r="U61" s="12" t="s">
        <v>1358</v>
      </c>
      <c r="V61" s="12" t="s">
        <v>1359</v>
      </c>
      <c r="W61" s="12" t="s">
        <v>1360</v>
      </c>
      <c r="X61" t="s">
        <v>1354</v>
      </c>
      <c r="Y61" t="s">
        <v>1355</v>
      </c>
    </row>
    <row r="62" spans="1:25" x14ac:dyDescent="0.35">
      <c r="A62" s="1"/>
      <c r="B62" s="1"/>
      <c r="C62" s="1"/>
      <c r="D62" s="2"/>
      <c r="E62" s="1"/>
      <c r="F62" s="1"/>
      <c r="G62" s="12"/>
      <c r="H62" s="11"/>
      <c r="I62" s="12"/>
      <c r="J62" s="12"/>
      <c r="K62" s="48" t="s">
        <v>1362</v>
      </c>
      <c r="L62" s="53" t="s">
        <v>1363</v>
      </c>
      <c r="M62" s="12" t="s">
        <v>1361</v>
      </c>
      <c r="N62" s="42" t="s">
        <v>1370</v>
      </c>
      <c r="O62" s="12"/>
      <c r="P62" s="12"/>
      <c r="Q62" s="12"/>
      <c r="R62" s="12"/>
      <c r="S62" s="12"/>
      <c r="T62" s="12"/>
      <c r="U62" s="12"/>
      <c r="V62" s="12"/>
      <c r="W62" s="12"/>
    </row>
    <row r="63" spans="1:25" x14ac:dyDescent="0.35">
      <c r="A63" s="1"/>
      <c r="B63" s="1"/>
      <c r="C63" s="1"/>
      <c r="D63" s="2"/>
      <c r="E63" s="1"/>
      <c r="F63" s="1"/>
      <c r="G63" s="12"/>
      <c r="H63" s="11"/>
      <c r="I63" s="12"/>
      <c r="J63" s="12"/>
      <c r="K63" s="48" t="s">
        <v>1368</v>
      </c>
      <c r="L63" s="12" t="s">
        <v>1365</v>
      </c>
      <c r="M63" s="12" t="s">
        <v>1361</v>
      </c>
      <c r="N63" s="42" t="s">
        <v>1369</v>
      </c>
      <c r="O63" s="12"/>
      <c r="P63" s="12"/>
      <c r="Q63" s="12"/>
      <c r="R63" s="12"/>
      <c r="S63" s="12"/>
      <c r="T63" s="12"/>
      <c r="U63" s="12"/>
      <c r="V63" s="12"/>
      <c r="W63" s="12"/>
    </row>
    <row r="64" spans="1:25" x14ac:dyDescent="0.35">
      <c r="A64" s="1"/>
      <c r="B64" s="1"/>
      <c r="C64" s="1"/>
      <c r="D64" s="2"/>
      <c r="E64" s="1"/>
      <c r="F64" s="1"/>
      <c r="G64" s="12"/>
      <c r="H64" s="11"/>
      <c r="I64" s="12"/>
      <c r="J64" s="12"/>
      <c r="K64" s="12"/>
      <c r="L64" s="12" t="s">
        <v>1366</v>
      </c>
      <c r="M64" s="12" t="s">
        <v>1361</v>
      </c>
      <c r="N64" s="42" t="s">
        <v>1371</v>
      </c>
      <c r="O64" s="12"/>
      <c r="P64" s="12"/>
      <c r="Q64" s="12"/>
      <c r="R64" s="12"/>
      <c r="S64" s="12"/>
      <c r="T64" s="12"/>
      <c r="U64" s="12"/>
      <c r="V64" s="12"/>
      <c r="W64" s="12"/>
    </row>
    <row r="65" spans="1:23" x14ac:dyDescent="0.35">
      <c r="A65" s="1">
        <v>33768</v>
      </c>
      <c r="B65" s="1" t="s">
        <v>0</v>
      </c>
      <c r="C65" s="1" t="s">
        <v>1</v>
      </c>
      <c r="D65" s="2">
        <v>43578</v>
      </c>
      <c r="E65" s="1" t="s">
        <v>2</v>
      </c>
      <c r="F65" s="1" t="s">
        <v>51</v>
      </c>
      <c r="G65" s="12">
        <v>2019</v>
      </c>
      <c r="H65" s="11" t="s">
        <v>424</v>
      </c>
      <c r="I65" s="12"/>
      <c r="J65" s="12"/>
      <c r="K65" s="48"/>
      <c r="L65" s="12" t="s">
        <v>1383</v>
      </c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</row>
    <row r="66" spans="1:23" ht="24" x14ac:dyDescent="0.35">
      <c r="A66" s="1">
        <v>33919</v>
      </c>
      <c r="B66" s="1" t="s">
        <v>0</v>
      </c>
      <c r="C66" s="1" t="s">
        <v>1</v>
      </c>
      <c r="D66" s="2">
        <v>43641</v>
      </c>
      <c r="E66" s="1" t="s">
        <v>2</v>
      </c>
      <c r="F66" s="1" t="s">
        <v>52</v>
      </c>
      <c r="G66" s="12">
        <v>2019</v>
      </c>
      <c r="H66" s="11" t="s">
        <v>424</v>
      </c>
      <c r="I66" s="12">
        <f>238*5%</f>
        <v>11.9</v>
      </c>
      <c r="J66" s="12" t="s">
        <v>1444</v>
      </c>
      <c r="K66" s="51" t="s">
        <v>1351</v>
      </c>
      <c r="L66" s="12" t="s">
        <v>1350</v>
      </c>
      <c r="M66" s="12" t="s">
        <v>1349</v>
      </c>
      <c r="N66" s="12" t="s">
        <v>1353</v>
      </c>
      <c r="O66" s="12" t="s">
        <v>428</v>
      </c>
      <c r="P66" s="12" t="s">
        <v>471</v>
      </c>
      <c r="Q66" s="12" t="s">
        <v>452</v>
      </c>
      <c r="R66" s="12" t="s">
        <v>434</v>
      </c>
      <c r="S66" s="12" t="s">
        <v>427</v>
      </c>
      <c r="T66" s="12" t="s">
        <v>1425</v>
      </c>
      <c r="U66" s="1" t="s">
        <v>1430</v>
      </c>
      <c r="V66" s="12"/>
      <c r="W66" s="12"/>
    </row>
    <row r="69" spans="1:23" x14ac:dyDescent="0.35">
      <c r="A69" s="74" t="s">
        <v>1474</v>
      </c>
    </row>
    <row r="70" spans="1:23" x14ac:dyDescent="0.35">
      <c r="A70" s="73" t="s">
        <v>1473</v>
      </c>
      <c r="B70" s="73" t="s">
        <v>1472</v>
      </c>
      <c r="C70" s="73" t="s">
        <v>1471</v>
      </c>
      <c r="D70" s="72" t="s">
        <v>1475</v>
      </c>
      <c r="E70" s="71" t="s">
        <v>1470</v>
      </c>
    </row>
    <row r="71" spans="1:23" x14ac:dyDescent="0.35">
      <c r="A71" s="24" t="s">
        <v>1469</v>
      </c>
      <c r="B71" s="24">
        <v>150</v>
      </c>
      <c r="C71" s="24">
        <v>1700</v>
      </c>
      <c r="D71" s="70">
        <f>C71*1000*B71/1000000</f>
        <v>255</v>
      </c>
      <c r="E71" s="69">
        <v>0.05</v>
      </c>
    </row>
    <row r="72" spans="1:23" x14ac:dyDescent="0.35">
      <c r="A72" s="24" t="s">
        <v>1468</v>
      </c>
      <c r="B72" s="24">
        <v>99</v>
      </c>
      <c r="C72" s="24">
        <v>2000</v>
      </c>
      <c r="D72" s="70">
        <f>C72*1000*B72/1000000</f>
        <v>198</v>
      </c>
      <c r="E72" s="69">
        <v>-0.1</v>
      </c>
    </row>
    <row r="73" spans="1:23" x14ac:dyDescent="0.35">
      <c r="A73" s="24" t="s">
        <v>1467</v>
      </c>
      <c r="B73" s="24">
        <v>695</v>
      </c>
      <c r="C73" s="24">
        <v>100</v>
      </c>
      <c r="D73" s="70">
        <f>C73*1000*B73/1000000</f>
        <v>69.5</v>
      </c>
      <c r="E73" s="69">
        <v>0.5</v>
      </c>
    </row>
    <row r="74" spans="1:23" x14ac:dyDescent="0.35">
      <c r="A74" s="24" t="s">
        <v>1466</v>
      </c>
      <c r="B74" s="24">
        <v>1600</v>
      </c>
      <c r="C74" s="24">
        <v>83</v>
      </c>
      <c r="D74" s="70">
        <f>C74*1000*B74/1000000</f>
        <v>132.80000000000001</v>
      </c>
      <c r="E74" s="69">
        <v>0.1</v>
      </c>
    </row>
  </sheetData>
  <hyperlinks>
    <hyperlink ref="K66" r:id="rId1" display="http://www.koreabiomed.com/news/articleView.html?idxno=7831" xr:uid="{AB06FAA0-63E2-4EC1-8DDC-8F6C70D4FE4B}"/>
    <hyperlink ref="K62" r:id="rId2" xr:uid="{04A2EA19-CBAB-4452-81A6-D77CC3B338E5}"/>
    <hyperlink ref="K61" r:id="rId3" display="http://investors.gilead.com/static-files/af4599eb-4fb8-4cf7-96a1-38caf477e9b4" xr:uid="{58382F85-D624-409A-A3B8-AA1DFA61D07B}"/>
    <hyperlink ref="K63" r:id="rId4" xr:uid="{A9D814E3-737B-481F-BA61-DC2D7031F32E}"/>
    <hyperlink ref="K19" r:id="rId5" xr:uid="{C208F1F0-2BD7-4498-A505-F00066C770DA}"/>
    <hyperlink ref="K60" r:id="rId6" display="http://www.koreabiomed.com/news/articleView.html?idxno=7831" xr:uid="{2881A841-9B92-485A-A220-967EF6C4B1AB}"/>
    <hyperlink ref="K55" r:id="rId7" xr:uid="{156E2125-9E0F-4D59-87E0-1D087E1D637A}"/>
    <hyperlink ref="K40" r:id="rId8" xr:uid="{2C3C57B3-8D79-4743-B9A1-60715250DB99}"/>
    <hyperlink ref="K5" r:id="rId9" xr:uid="{85712095-A1E8-446B-9E54-4FB500383329}"/>
    <hyperlink ref="K6" r:id="rId10" xr:uid="{322FC55E-AE2A-4F5D-B93E-B70289394BDF}"/>
    <hyperlink ref="K8" r:id="rId11" xr:uid="{1F1B4EDE-929E-48AD-B7A3-AA7538D35070}"/>
    <hyperlink ref="K9" r:id="rId12" xr:uid="{413E5FB0-21B5-4F6E-8684-0863A2294F26}"/>
    <hyperlink ref="K10" r:id="rId13" xr:uid="{C6901D26-C64D-4846-A6F8-265E0BCDA056}"/>
    <hyperlink ref="K11" r:id="rId14" xr:uid="{A47B2565-F945-4D22-B21A-B08BF73E49E2}"/>
    <hyperlink ref="K23" r:id="rId15" location=":~:text=Of%20the%20two%20drugs%2C%20the,M%20in%202025%20for%20Pifeltro." display="https://www.globaldata.com/merck-co-can-expect-strong-sales-doravirine-based-drugs-double-approval-not-blockbuster-status-says-globaldata/ - :~:text=Of%20the%20two%20drugs%2C%20the,M%20in%202025%20for%20Pifeltro." xr:uid="{888090AE-7D52-42C2-9CA5-99DE167ACC13}"/>
    <hyperlink ref="K31" r:id="rId16" xr:uid="{3615FB59-DD17-4E37-94B9-5BCCAC44A5D7}"/>
    <hyperlink ref="K41" r:id="rId17" xr:uid="{8ACBE1FA-A13D-4748-97B1-4EDE1E3A1EFE}"/>
    <hyperlink ref="K48" r:id="rId18" xr:uid="{6C91E9BB-845A-40A9-94A7-728871D1A533}"/>
    <hyperlink ref="K30" r:id="rId19" xr:uid="{82C6793D-E512-4192-A4C5-7BDFFD282B4C}"/>
    <hyperlink ref="K51" r:id="rId20" location=":~:text=Of%20the%20two%20drugs%2C%20the,M%20in%202025%20for%20Pifeltro." display="https://www.globaldata.com/merck-co-can-expect-strong-sales-doravirine-based-drugs-double-approval-not-blockbuster-status-says-globaldata/ - :~:text=Of%20the%20two%20drugs%2C%20the,M%20in%202025%20for%20Pifeltro." xr:uid="{4862CA03-B440-4E4D-9D76-44FCFB331917}"/>
    <hyperlink ref="K36" r:id="rId21" xr:uid="{0DD18C51-F3BA-456F-9F1E-76F0517F0FA9}"/>
  </hyperlinks>
  <pageMargins left="0.7" right="0.7" top="0.75" bottom="0.75" header="0.3" footer="0.3"/>
  <legacyDrawing r:id="rId2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1DCE7-C1EC-4A0E-9D9C-B4913D108C8C}">
  <dimension ref="A1:AO20"/>
  <sheetViews>
    <sheetView workbookViewId="0">
      <selection activeCell="AE25" sqref="AE25"/>
    </sheetView>
  </sheetViews>
  <sheetFormatPr defaultRowHeight="14.5" x14ac:dyDescent="0.35"/>
  <cols>
    <col min="1" max="1" width="34.54296875" bestFit="1" customWidth="1"/>
    <col min="2" max="2" width="15.26953125" customWidth="1"/>
    <col min="3" max="26" width="4.81640625" hidden="1" customWidth="1"/>
    <col min="27" max="38" width="4.81640625" bestFit="1" customWidth="1"/>
    <col min="39" max="39" width="10.7265625" bestFit="1" customWidth="1"/>
    <col min="40" max="40" width="15.90625" customWidth="1"/>
    <col min="41" max="41" width="9.453125" bestFit="1" customWidth="1"/>
    <col min="42" max="42" width="10.7265625" bestFit="1" customWidth="1"/>
  </cols>
  <sheetData>
    <row r="1" spans="1:41" x14ac:dyDescent="0.35">
      <c r="A1" s="6" t="s">
        <v>56</v>
      </c>
      <c r="B1" t="s">
        <v>1</v>
      </c>
    </row>
    <row r="2" spans="1:41" x14ac:dyDescent="0.35">
      <c r="A2" s="6" t="s">
        <v>55</v>
      </c>
      <c r="B2" t="s">
        <v>0</v>
      </c>
    </row>
    <row r="3" spans="1:41" x14ac:dyDescent="0.35">
      <c r="A3" s="13" t="str">
        <f>UPPER(XFD3)</f>
        <v/>
      </c>
    </row>
    <row r="4" spans="1:41" x14ac:dyDescent="0.35">
      <c r="A4" s="6" t="s">
        <v>892</v>
      </c>
      <c r="B4" s="6" t="s">
        <v>401</v>
      </c>
      <c r="AN4" s="80" t="s">
        <v>1236</v>
      </c>
      <c r="AO4" s="80" t="s">
        <v>1251</v>
      </c>
    </row>
    <row r="5" spans="1:41" x14ac:dyDescent="0.35">
      <c r="A5" s="6" t="s">
        <v>399</v>
      </c>
      <c r="B5">
        <v>1957</v>
      </c>
      <c r="C5">
        <v>1972</v>
      </c>
      <c r="D5">
        <v>1978</v>
      </c>
      <c r="E5">
        <v>1984</v>
      </c>
      <c r="F5">
        <v>1986</v>
      </c>
      <c r="G5">
        <v>1987</v>
      </c>
      <c r="H5">
        <v>1988</v>
      </c>
      <c r="I5">
        <v>1989</v>
      </c>
      <c r="J5">
        <v>1990</v>
      </c>
      <c r="K5">
        <v>1991</v>
      </c>
      <c r="L5">
        <v>1993</v>
      </c>
      <c r="M5">
        <v>1995</v>
      </c>
      <c r="N5">
        <v>1996</v>
      </c>
      <c r="O5">
        <v>1997</v>
      </c>
      <c r="P5">
        <v>1998</v>
      </c>
      <c r="Q5">
        <v>1999</v>
      </c>
      <c r="R5">
        <v>2000</v>
      </c>
      <c r="S5">
        <v>2001</v>
      </c>
      <c r="T5">
        <v>2002</v>
      </c>
      <c r="U5">
        <v>2003</v>
      </c>
      <c r="V5">
        <v>2004</v>
      </c>
      <c r="W5">
        <v>2005</v>
      </c>
      <c r="X5">
        <v>2006</v>
      </c>
      <c r="Y5">
        <v>2007</v>
      </c>
      <c r="Z5">
        <v>2008</v>
      </c>
      <c r="AA5">
        <v>2009</v>
      </c>
      <c r="AB5">
        <v>2010</v>
      </c>
      <c r="AC5">
        <v>2011</v>
      </c>
      <c r="AD5">
        <v>2012</v>
      </c>
      <c r="AE5">
        <v>2013</v>
      </c>
      <c r="AF5">
        <v>2014</v>
      </c>
      <c r="AG5">
        <v>2015</v>
      </c>
      <c r="AH5">
        <v>2016</v>
      </c>
      <c r="AI5">
        <v>2017</v>
      </c>
      <c r="AJ5">
        <v>2018</v>
      </c>
      <c r="AK5">
        <v>2019</v>
      </c>
      <c r="AL5">
        <v>2020</v>
      </c>
      <c r="AM5" t="s">
        <v>400</v>
      </c>
      <c r="AN5" s="80"/>
      <c r="AO5" s="80"/>
    </row>
    <row r="6" spans="1:41" x14ac:dyDescent="0.35">
      <c r="A6" s="7" t="s">
        <v>259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>
        <v>5</v>
      </c>
      <c r="Y6" s="5"/>
      <c r="Z6" s="5">
        <v>1</v>
      </c>
      <c r="AA6" s="5">
        <v>2</v>
      </c>
      <c r="AB6" s="5"/>
      <c r="AC6" s="5"/>
      <c r="AD6" s="5"/>
      <c r="AE6" s="5"/>
      <c r="AF6" s="5"/>
      <c r="AG6" s="5">
        <v>1</v>
      </c>
      <c r="AH6" s="5"/>
      <c r="AI6" s="5"/>
      <c r="AJ6" s="5"/>
      <c r="AK6" s="5"/>
      <c r="AL6" s="5"/>
      <c r="AM6" s="5">
        <v>9</v>
      </c>
      <c r="AN6">
        <f>SUM(AI6:AL6)</f>
        <v>0</v>
      </c>
      <c r="AO6">
        <f>SUM(AA6:AH6)</f>
        <v>3</v>
      </c>
    </row>
    <row r="7" spans="1:41" x14ac:dyDescent="0.35">
      <c r="A7" s="7" t="s">
        <v>268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>
        <v>2</v>
      </c>
      <c r="U7" s="5">
        <v>1</v>
      </c>
      <c r="V7" s="5"/>
      <c r="W7" s="5">
        <v>4</v>
      </c>
      <c r="X7" s="5">
        <v>2</v>
      </c>
      <c r="Y7" s="5">
        <v>4</v>
      </c>
      <c r="Z7" s="5">
        <v>6</v>
      </c>
      <c r="AA7" s="5">
        <v>8</v>
      </c>
      <c r="AB7" s="5">
        <v>5</v>
      </c>
      <c r="AC7" s="5">
        <v>14</v>
      </c>
      <c r="AD7" s="5">
        <v>7</v>
      </c>
      <c r="AE7" s="5">
        <v>4</v>
      </c>
      <c r="AF7" s="5">
        <v>5</v>
      </c>
      <c r="AG7" s="5">
        <v>9</v>
      </c>
      <c r="AH7" s="5">
        <v>8</v>
      </c>
      <c r="AI7" s="5">
        <v>12</v>
      </c>
      <c r="AJ7" s="5">
        <v>6</v>
      </c>
      <c r="AK7" s="5">
        <v>7</v>
      </c>
      <c r="AL7" s="5">
        <v>5</v>
      </c>
      <c r="AM7" s="5">
        <v>109</v>
      </c>
      <c r="AN7" s="13">
        <f t="shared" ref="AN7:AN19" si="0">SUM(AI7:AL7)</f>
        <v>30</v>
      </c>
      <c r="AO7">
        <f t="shared" ref="AO7:AO19" si="1">SUM(AA7:AH7)</f>
        <v>60</v>
      </c>
    </row>
    <row r="8" spans="1:41" x14ac:dyDescent="0.35">
      <c r="A8" s="7" t="s">
        <v>488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>
        <v>3</v>
      </c>
      <c r="V8" s="5">
        <v>12</v>
      </c>
      <c r="W8" s="5">
        <v>25</v>
      </c>
      <c r="X8" s="5">
        <v>39</v>
      </c>
      <c r="Y8" s="5">
        <v>14</v>
      </c>
      <c r="Z8" s="5">
        <v>5</v>
      </c>
      <c r="AA8" s="5">
        <v>13</v>
      </c>
      <c r="AB8" s="5">
        <v>9</v>
      </c>
      <c r="AC8" s="5">
        <v>5</v>
      </c>
      <c r="AD8" s="5">
        <v>12</v>
      </c>
      <c r="AE8" s="5">
        <v>15</v>
      </c>
      <c r="AF8" s="5">
        <v>8</v>
      </c>
      <c r="AG8" s="5">
        <v>11</v>
      </c>
      <c r="AH8" s="5">
        <v>10</v>
      </c>
      <c r="AI8" s="5">
        <v>17</v>
      </c>
      <c r="AJ8" s="5">
        <v>9</v>
      </c>
      <c r="AK8" s="5">
        <v>16</v>
      </c>
      <c r="AL8" s="5">
        <v>3</v>
      </c>
      <c r="AM8" s="5">
        <v>226</v>
      </c>
      <c r="AN8" s="13">
        <f t="shared" si="0"/>
        <v>45</v>
      </c>
      <c r="AO8">
        <f t="shared" si="1"/>
        <v>83</v>
      </c>
    </row>
    <row r="9" spans="1:41" x14ac:dyDescent="0.35">
      <c r="A9" s="7" t="s">
        <v>699</v>
      </c>
      <c r="B9" s="5"/>
      <c r="C9" s="5"/>
      <c r="D9" s="5"/>
      <c r="E9" s="5">
        <v>1</v>
      </c>
      <c r="F9" s="5">
        <v>2</v>
      </c>
      <c r="G9" s="5">
        <v>2</v>
      </c>
      <c r="H9" s="5"/>
      <c r="I9" s="5">
        <v>1</v>
      </c>
      <c r="J9" s="5"/>
      <c r="K9" s="5"/>
      <c r="L9" s="5">
        <v>1</v>
      </c>
      <c r="M9" s="5">
        <v>1</v>
      </c>
      <c r="N9" s="5"/>
      <c r="O9" s="5"/>
      <c r="P9" s="5">
        <v>1</v>
      </c>
      <c r="Q9" s="5">
        <v>4</v>
      </c>
      <c r="R9" s="5">
        <v>4</v>
      </c>
      <c r="S9" s="5">
        <v>4</v>
      </c>
      <c r="T9" s="5">
        <v>3</v>
      </c>
      <c r="U9" s="5">
        <v>14</v>
      </c>
      <c r="V9" s="5">
        <v>15</v>
      </c>
      <c r="W9" s="5">
        <v>8</v>
      </c>
      <c r="X9" s="5">
        <v>6</v>
      </c>
      <c r="Y9" s="5">
        <v>6</v>
      </c>
      <c r="Z9" s="5">
        <v>10</v>
      </c>
      <c r="AA9" s="5">
        <v>5</v>
      </c>
      <c r="AB9" s="5">
        <v>3</v>
      </c>
      <c r="AC9" s="5">
        <v>2</v>
      </c>
      <c r="AD9" s="5">
        <v>1</v>
      </c>
      <c r="AE9" s="5">
        <v>6</v>
      </c>
      <c r="AF9" s="5">
        <v>6</v>
      </c>
      <c r="AG9" s="5">
        <v>11</v>
      </c>
      <c r="AH9" s="5">
        <v>9</v>
      </c>
      <c r="AI9" s="5">
        <v>4</v>
      </c>
      <c r="AJ9" s="5">
        <v>11</v>
      </c>
      <c r="AK9" s="5">
        <v>5</v>
      </c>
      <c r="AL9" s="5">
        <v>1</v>
      </c>
      <c r="AM9" s="5">
        <v>147</v>
      </c>
      <c r="AN9" s="16">
        <f t="shared" si="0"/>
        <v>21</v>
      </c>
      <c r="AO9">
        <f t="shared" si="1"/>
        <v>43</v>
      </c>
    </row>
    <row r="10" spans="1:41" x14ac:dyDescent="0.35">
      <c r="A10" s="7" t="s">
        <v>60</v>
      </c>
      <c r="B10" s="5">
        <v>1</v>
      </c>
      <c r="C10" s="5">
        <v>1</v>
      </c>
      <c r="D10" s="5">
        <v>1</v>
      </c>
      <c r="E10" s="5"/>
      <c r="F10" s="5"/>
      <c r="G10" s="5">
        <v>1</v>
      </c>
      <c r="H10" s="5"/>
      <c r="I10" s="5"/>
      <c r="J10" s="5"/>
      <c r="K10" s="5"/>
      <c r="L10" s="5"/>
      <c r="M10" s="5">
        <v>1</v>
      </c>
      <c r="N10" s="5">
        <v>1</v>
      </c>
      <c r="O10" s="5">
        <v>3</v>
      </c>
      <c r="P10" s="5">
        <v>4</v>
      </c>
      <c r="Q10" s="5">
        <v>4</v>
      </c>
      <c r="R10" s="5">
        <v>2</v>
      </c>
      <c r="S10" s="5">
        <v>4</v>
      </c>
      <c r="T10" s="5">
        <v>7</v>
      </c>
      <c r="U10" s="5">
        <v>15</v>
      </c>
      <c r="V10" s="5">
        <v>10</v>
      </c>
      <c r="W10" s="5">
        <v>9</v>
      </c>
      <c r="X10" s="5">
        <v>11</v>
      </c>
      <c r="Y10" s="5">
        <v>11</v>
      </c>
      <c r="Z10" s="5">
        <v>12</v>
      </c>
      <c r="AA10" s="5">
        <v>6</v>
      </c>
      <c r="AB10" s="5">
        <v>16</v>
      </c>
      <c r="AC10" s="5">
        <v>15</v>
      </c>
      <c r="AD10" s="5">
        <v>10</v>
      </c>
      <c r="AE10" s="5">
        <v>5</v>
      </c>
      <c r="AF10" s="5">
        <v>13</v>
      </c>
      <c r="AG10" s="5">
        <v>9</v>
      </c>
      <c r="AH10" s="5">
        <v>7</v>
      </c>
      <c r="AI10" s="5">
        <v>10</v>
      </c>
      <c r="AJ10" s="5">
        <v>8</v>
      </c>
      <c r="AK10" s="5">
        <v>6</v>
      </c>
      <c r="AL10" s="5">
        <v>8</v>
      </c>
      <c r="AM10" s="5">
        <v>211</v>
      </c>
      <c r="AN10" s="13">
        <f t="shared" si="0"/>
        <v>32</v>
      </c>
      <c r="AO10">
        <f t="shared" si="1"/>
        <v>81</v>
      </c>
    </row>
    <row r="11" spans="1:41" x14ac:dyDescent="0.35">
      <c r="A11" s="7" t="s">
        <v>863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>
        <v>1</v>
      </c>
      <c r="R11" s="5"/>
      <c r="S11" s="5"/>
      <c r="T11" s="5"/>
      <c r="U11" s="5">
        <v>1</v>
      </c>
      <c r="V11" s="5">
        <v>3</v>
      </c>
      <c r="W11" s="5">
        <v>1</v>
      </c>
      <c r="X11" s="5">
        <v>2</v>
      </c>
      <c r="Y11" s="5">
        <v>2</v>
      </c>
      <c r="Z11" s="5"/>
      <c r="AA11" s="5">
        <v>3</v>
      </c>
      <c r="AB11" s="5"/>
      <c r="AC11" s="5"/>
      <c r="AD11" s="5"/>
      <c r="AE11" s="5"/>
      <c r="AF11" s="5"/>
      <c r="AG11" s="5"/>
      <c r="AH11" s="5">
        <v>4</v>
      </c>
      <c r="AI11" s="5">
        <v>3</v>
      </c>
      <c r="AJ11" s="5">
        <v>1</v>
      </c>
      <c r="AK11" s="5">
        <v>3</v>
      </c>
      <c r="AL11" s="5">
        <v>2</v>
      </c>
      <c r="AM11" s="5">
        <v>26</v>
      </c>
      <c r="AN11">
        <f t="shared" si="0"/>
        <v>9</v>
      </c>
      <c r="AO11">
        <f t="shared" si="1"/>
        <v>7</v>
      </c>
    </row>
    <row r="12" spans="1:41" x14ac:dyDescent="0.35">
      <c r="A12" s="7" t="s">
        <v>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>
        <v>5</v>
      </c>
      <c r="AA12" s="5">
        <v>3</v>
      </c>
      <c r="AB12" s="5">
        <v>3</v>
      </c>
      <c r="AC12" s="5"/>
      <c r="AD12" s="5">
        <v>5</v>
      </c>
      <c r="AE12" s="5">
        <v>3</v>
      </c>
      <c r="AF12" s="5">
        <v>3</v>
      </c>
      <c r="AG12" s="5">
        <v>1</v>
      </c>
      <c r="AH12" s="5">
        <v>5</v>
      </c>
      <c r="AI12" s="5">
        <v>9</v>
      </c>
      <c r="AJ12" s="5">
        <v>6</v>
      </c>
      <c r="AK12" s="5">
        <v>5</v>
      </c>
      <c r="AL12" s="5">
        <v>2</v>
      </c>
      <c r="AM12" s="5">
        <v>50</v>
      </c>
      <c r="AN12" s="13">
        <f t="shared" si="0"/>
        <v>22</v>
      </c>
      <c r="AO12">
        <f t="shared" si="1"/>
        <v>23</v>
      </c>
    </row>
    <row r="13" spans="1:41" x14ac:dyDescent="0.35">
      <c r="A13" s="7" t="s">
        <v>354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>
        <v>1</v>
      </c>
      <c r="M13" s="5"/>
      <c r="N13" s="5"/>
      <c r="O13" s="5"/>
      <c r="P13" s="5">
        <v>1</v>
      </c>
      <c r="Q13" s="5"/>
      <c r="R13" s="5">
        <v>2</v>
      </c>
      <c r="S13" s="5">
        <v>3</v>
      </c>
      <c r="T13" s="5">
        <v>2</v>
      </c>
      <c r="U13" s="5">
        <v>2</v>
      </c>
      <c r="V13" s="5">
        <v>1</v>
      </c>
      <c r="W13" s="5">
        <v>3</v>
      </c>
      <c r="X13" s="5">
        <v>4</v>
      </c>
      <c r="Y13" s="5">
        <v>2</v>
      </c>
      <c r="Z13" s="5">
        <v>2</v>
      </c>
      <c r="AA13" s="5">
        <v>2</v>
      </c>
      <c r="AB13" s="5">
        <v>4</v>
      </c>
      <c r="AC13" s="5">
        <v>1</v>
      </c>
      <c r="AD13" s="5">
        <v>6</v>
      </c>
      <c r="AE13" s="5">
        <v>3</v>
      </c>
      <c r="AF13" s="5">
        <v>2</v>
      </c>
      <c r="AG13" s="5"/>
      <c r="AH13" s="5">
        <v>4</v>
      </c>
      <c r="AI13" s="5"/>
      <c r="AJ13" s="5">
        <v>7</v>
      </c>
      <c r="AK13" s="5">
        <v>3</v>
      </c>
      <c r="AL13" s="5"/>
      <c r="AM13" s="5">
        <v>55</v>
      </c>
      <c r="AN13">
        <f t="shared" si="0"/>
        <v>10</v>
      </c>
      <c r="AO13">
        <f t="shared" si="1"/>
        <v>22</v>
      </c>
    </row>
    <row r="14" spans="1:41" x14ac:dyDescent="0.35">
      <c r="A14" s="7" t="s">
        <v>846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v>3</v>
      </c>
      <c r="AC14" s="5">
        <v>7</v>
      </c>
      <c r="AD14" s="5">
        <v>1</v>
      </c>
      <c r="AE14" s="5">
        <v>3</v>
      </c>
      <c r="AF14" s="5">
        <v>3</v>
      </c>
      <c r="AG14" s="5">
        <v>7</v>
      </c>
      <c r="AH14" s="5">
        <v>2</v>
      </c>
      <c r="AI14" s="5">
        <v>4</v>
      </c>
      <c r="AJ14" s="5">
        <v>4</v>
      </c>
      <c r="AK14" s="5">
        <v>2</v>
      </c>
      <c r="AL14" s="5">
        <v>2</v>
      </c>
      <c r="AM14" s="5">
        <v>38</v>
      </c>
      <c r="AN14">
        <f t="shared" si="0"/>
        <v>12</v>
      </c>
      <c r="AO14">
        <f t="shared" si="1"/>
        <v>26</v>
      </c>
    </row>
    <row r="15" spans="1:41" x14ac:dyDescent="0.35">
      <c r="A15" s="7" t="s">
        <v>893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>
        <v>1</v>
      </c>
      <c r="S15" s="5">
        <v>3</v>
      </c>
      <c r="T15" s="5">
        <v>5</v>
      </c>
      <c r="U15" s="5">
        <v>2</v>
      </c>
      <c r="V15" s="5">
        <v>11</v>
      </c>
      <c r="W15" s="5">
        <v>6</v>
      </c>
      <c r="X15" s="5">
        <v>11</v>
      </c>
      <c r="Y15" s="5">
        <v>11</v>
      </c>
      <c r="Z15" s="5">
        <v>13</v>
      </c>
      <c r="AA15" s="5">
        <v>11</v>
      </c>
      <c r="AB15" s="5">
        <v>6</v>
      </c>
      <c r="AC15" s="5">
        <v>4</v>
      </c>
      <c r="AD15" s="5">
        <v>8</v>
      </c>
      <c r="AE15" s="5">
        <v>14</v>
      </c>
      <c r="AF15" s="5">
        <v>8</v>
      </c>
      <c r="AG15" s="5">
        <v>12</v>
      </c>
      <c r="AH15" s="5">
        <v>13</v>
      </c>
      <c r="AI15" s="5">
        <v>13</v>
      </c>
      <c r="AJ15" s="5">
        <v>14</v>
      </c>
      <c r="AK15" s="5">
        <v>15</v>
      </c>
      <c r="AL15" s="5">
        <v>3</v>
      </c>
      <c r="AM15" s="5">
        <v>184</v>
      </c>
      <c r="AN15" s="13">
        <f t="shared" si="0"/>
        <v>45</v>
      </c>
      <c r="AO15">
        <f t="shared" si="1"/>
        <v>76</v>
      </c>
    </row>
    <row r="16" spans="1:41" x14ac:dyDescent="0.35">
      <c r="A16" s="7" t="s">
        <v>1101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>
        <v>1</v>
      </c>
      <c r="R16" s="5"/>
      <c r="S16" s="5">
        <v>1</v>
      </c>
      <c r="T16" s="5">
        <v>1</v>
      </c>
      <c r="U16" s="5">
        <v>2</v>
      </c>
      <c r="V16" s="5"/>
      <c r="W16" s="5">
        <v>5</v>
      </c>
      <c r="X16" s="5">
        <v>7</v>
      </c>
      <c r="Y16" s="5">
        <v>6</v>
      </c>
      <c r="Z16" s="5">
        <v>4</v>
      </c>
      <c r="AA16" s="5">
        <v>7</v>
      </c>
      <c r="AB16" s="5">
        <v>8</v>
      </c>
      <c r="AC16" s="5">
        <v>13</v>
      </c>
      <c r="AD16" s="5">
        <v>4</v>
      </c>
      <c r="AE16" s="5">
        <v>10</v>
      </c>
      <c r="AF16" s="5">
        <v>7</v>
      </c>
      <c r="AG16" s="5">
        <v>4</v>
      </c>
      <c r="AH16" s="5">
        <v>4</v>
      </c>
      <c r="AI16" s="5">
        <v>6</v>
      </c>
      <c r="AJ16" s="5">
        <v>5</v>
      </c>
      <c r="AK16" s="5">
        <v>2</v>
      </c>
      <c r="AL16" s="5">
        <v>1</v>
      </c>
      <c r="AM16" s="5">
        <v>98</v>
      </c>
      <c r="AN16">
        <f t="shared" si="0"/>
        <v>14</v>
      </c>
      <c r="AO16">
        <f t="shared" si="1"/>
        <v>57</v>
      </c>
    </row>
    <row r="17" spans="1:41" x14ac:dyDescent="0.35">
      <c r="A17" s="7" t="s">
        <v>1102</v>
      </c>
      <c r="B17" s="5"/>
      <c r="C17" s="5"/>
      <c r="D17" s="5"/>
      <c r="E17" s="5"/>
      <c r="F17" s="5"/>
      <c r="G17" s="5"/>
      <c r="H17" s="5">
        <v>2</v>
      </c>
      <c r="I17" s="5"/>
      <c r="J17" s="5">
        <v>1</v>
      </c>
      <c r="K17" s="5">
        <v>2</v>
      </c>
      <c r="L17" s="5">
        <v>1</v>
      </c>
      <c r="M17" s="5"/>
      <c r="N17" s="5"/>
      <c r="O17" s="5"/>
      <c r="P17" s="5"/>
      <c r="Q17" s="5">
        <v>1</v>
      </c>
      <c r="R17" s="5">
        <v>1</v>
      </c>
      <c r="S17" s="5"/>
      <c r="T17" s="5">
        <v>2</v>
      </c>
      <c r="U17" s="5">
        <v>1</v>
      </c>
      <c r="V17" s="5">
        <v>2</v>
      </c>
      <c r="W17" s="5">
        <v>2</v>
      </c>
      <c r="X17" s="5">
        <v>3</v>
      </c>
      <c r="Y17" s="5">
        <v>6</v>
      </c>
      <c r="Z17" s="5">
        <v>7</v>
      </c>
      <c r="AA17" s="5">
        <v>2</v>
      </c>
      <c r="AB17" s="5">
        <v>5</v>
      </c>
      <c r="AC17" s="5">
        <v>3</v>
      </c>
      <c r="AD17" s="5">
        <v>2</v>
      </c>
      <c r="AE17" s="5">
        <v>6</v>
      </c>
      <c r="AF17" s="5">
        <v>1</v>
      </c>
      <c r="AG17" s="5"/>
      <c r="AH17" s="5">
        <v>1</v>
      </c>
      <c r="AI17" s="5">
        <v>1</v>
      </c>
      <c r="AJ17" s="5"/>
      <c r="AK17" s="5"/>
      <c r="AL17" s="5"/>
      <c r="AM17" s="5">
        <v>52</v>
      </c>
      <c r="AN17">
        <f t="shared" si="0"/>
        <v>1</v>
      </c>
      <c r="AO17">
        <f t="shared" si="1"/>
        <v>20</v>
      </c>
    </row>
    <row r="18" spans="1:41" x14ac:dyDescent="0.35">
      <c r="A18" s="7" t="s">
        <v>1169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>
        <v>1</v>
      </c>
      <c r="P18" s="5">
        <v>2</v>
      </c>
      <c r="Q18" s="5"/>
      <c r="R18" s="5">
        <v>2</v>
      </c>
      <c r="S18" s="5">
        <v>2</v>
      </c>
      <c r="T18" s="5"/>
      <c r="U18" s="5">
        <v>2</v>
      </c>
      <c r="V18" s="5">
        <v>2</v>
      </c>
      <c r="W18" s="5">
        <v>7</v>
      </c>
      <c r="X18" s="5"/>
      <c r="Y18" s="5">
        <v>3</v>
      </c>
      <c r="Z18" s="5">
        <v>1</v>
      </c>
      <c r="AA18" s="5">
        <v>2</v>
      </c>
      <c r="AB18" s="5">
        <v>3</v>
      </c>
      <c r="AC18" s="5">
        <v>1</v>
      </c>
      <c r="AD18" s="5">
        <v>2</v>
      </c>
      <c r="AE18" s="5"/>
      <c r="AF18" s="5">
        <v>2</v>
      </c>
      <c r="AG18" s="5">
        <v>1</v>
      </c>
      <c r="AH18" s="5">
        <v>2</v>
      </c>
      <c r="AI18" s="5">
        <v>1</v>
      </c>
      <c r="AJ18" s="5"/>
      <c r="AK18" s="5"/>
      <c r="AL18" s="5"/>
      <c r="AM18" s="5">
        <v>36</v>
      </c>
      <c r="AN18">
        <f t="shared" si="0"/>
        <v>1</v>
      </c>
      <c r="AO18">
        <f t="shared" si="1"/>
        <v>13</v>
      </c>
    </row>
    <row r="19" spans="1:41" x14ac:dyDescent="0.35">
      <c r="A19" s="7" t="s">
        <v>1206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>
        <v>1</v>
      </c>
      <c r="V19" s="5">
        <v>1</v>
      </c>
      <c r="W19" s="5">
        <v>3</v>
      </c>
      <c r="X19" s="5">
        <v>3</v>
      </c>
      <c r="Y19" s="5">
        <v>6</v>
      </c>
      <c r="Z19" s="5">
        <v>4</v>
      </c>
      <c r="AA19" s="5">
        <v>3</v>
      </c>
      <c r="AB19" s="5">
        <v>1</v>
      </c>
      <c r="AC19" s="5">
        <v>1</v>
      </c>
      <c r="AD19" s="5">
        <v>3</v>
      </c>
      <c r="AE19" s="5"/>
      <c r="AF19" s="5"/>
      <c r="AG19" s="5">
        <v>1</v>
      </c>
      <c r="AH19" s="5">
        <v>3</v>
      </c>
      <c r="AI19" s="5">
        <v>1</v>
      </c>
      <c r="AJ19" s="5">
        <v>2</v>
      </c>
      <c r="AK19" s="5">
        <v>4</v>
      </c>
      <c r="AL19" s="5">
        <v>1</v>
      </c>
      <c r="AM19" s="5">
        <v>38</v>
      </c>
      <c r="AN19">
        <f t="shared" si="0"/>
        <v>8</v>
      </c>
      <c r="AO19">
        <f t="shared" si="1"/>
        <v>12</v>
      </c>
    </row>
    <row r="20" spans="1:41" x14ac:dyDescent="0.35">
      <c r="A20" s="7" t="s">
        <v>400</v>
      </c>
      <c r="B20" s="5">
        <v>1</v>
      </c>
      <c r="C20" s="5">
        <v>1</v>
      </c>
      <c r="D20" s="5">
        <v>1</v>
      </c>
      <c r="E20" s="5">
        <v>1</v>
      </c>
      <c r="F20" s="5">
        <v>2</v>
      </c>
      <c r="G20" s="5">
        <v>3</v>
      </c>
      <c r="H20" s="5">
        <v>2</v>
      </c>
      <c r="I20" s="5">
        <v>1</v>
      </c>
      <c r="J20" s="5">
        <v>1</v>
      </c>
      <c r="K20" s="5">
        <v>2</v>
      </c>
      <c r="L20" s="5">
        <v>3</v>
      </c>
      <c r="M20" s="5">
        <v>2</v>
      </c>
      <c r="N20" s="5">
        <v>1</v>
      </c>
      <c r="O20" s="5">
        <v>4</v>
      </c>
      <c r="P20" s="5">
        <v>8</v>
      </c>
      <c r="Q20" s="5">
        <v>11</v>
      </c>
      <c r="R20" s="5">
        <v>12</v>
      </c>
      <c r="S20" s="5">
        <v>17</v>
      </c>
      <c r="T20" s="5">
        <v>22</v>
      </c>
      <c r="U20" s="5">
        <v>44</v>
      </c>
      <c r="V20" s="5">
        <v>57</v>
      </c>
      <c r="W20" s="5">
        <v>73</v>
      </c>
      <c r="X20" s="5">
        <v>93</v>
      </c>
      <c r="Y20" s="5">
        <v>71</v>
      </c>
      <c r="Z20" s="5">
        <v>70</v>
      </c>
      <c r="AA20" s="5">
        <v>67</v>
      </c>
      <c r="AB20" s="5">
        <v>66</v>
      </c>
      <c r="AC20" s="5">
        <v>66</v>
      </c>
      <c r="AD20" s="5">
        <v>61</v>
      </c>
      <c r="AE20" s="5">
        <v>69</v>
      </c>
      <c r="AF20" s="5">
        <v>58</v>
      </c>
      <c r="AG20" s="5">
        <v>67</v>
      </c>
      <c r="AH20" s="5">
        <v>72</v>
      </c>
      <c r="AI20" s="5">
        <v>81</v>
      </c>
      <c r="AJ20" s="5">
        <v>73</v>
      </c>
      <c r="AK20" s="5">
        <v>68</v>
      </c>
      <c r="AL20" s="5">
        <v>28</v>
      </c>
      <c r="AM20" s="5">
        <v>1279</v>
      </c>
    </row>
  </sheetData>
  <mergeCells count="2">
    <mergeCell ref="AN4:AN5"/>
    <mergeCell ref="AO4:AO5"/>
  </mergeCells>
  <pageMargins left="0.7" right="0.7" top="0.75" bottom="0.75" header="0.3" footer="0.3"/>
  <pageSetup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Base data</vt:lpstr>
      <vt:lpstr>LL Oncology Pipeline</vt:lpstr>
      <vt:lpstr>LL NonARV non Onco Pipeline</vt:lpstr>
      <vt:lpstr>LL ARV API Pipeline</vt:lpstr>
      <vt:lpstr>Co wise pivot DMF filings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Yachna</dc:creator>
  <cp:lastModifiedBy>Yachna</cp:lastModifiedBy>
  <dcterms:created xsi:type="dcterms:W3CDTF">2020-08-24T10:44:47Z</dcterms:created>
  <dcterms:modified xsi:type="dcterms:W3CDTF">2020-09-04T11:31:21Z</dcterms:modified>
</cp:coreProperties>
</file>