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dra.chowdhury\OneDrive - Accenture\Desktop\"/>
    </mc:Choice>
  </mc:AlternateContent>
  <xr:revisionPtr revIDLastSave="0" documentId="8_{036A6FA8-8D48-438A-9691-F8CF9EC25849}" xr6:coauthVersionLast="45" xr6:coauthVersionMax="45" xr10:uidLastSave="{00000000-0000-0000-0000-000000000000}"/>
  <bookViews>
    <workbookView xWindow="28680" yWindow="-120" windowWidth="29040" windowHeight="16440" xr2:uid="{15775F09-D661-4217-B971-8BBDBC2BC7F8}"/>
  </bookViews>
  <sheets>
    <sheet name="SectorsGICS" sheetId="1" r:id="rId1"/>
  </sheets>
  <externalReferences>
    <externalReference r:id="rId2"/>
  </externalReferences>
  <definedNames>
    <definedName name="Quotes">[1]Equity!$B$236:$C$345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  <c r="J21" i="1"/>
  <c r="F21" i="1" s="1"/>
  <c r="G21" i="1" s="1"/>
  <c r="M21" i="1" s="1"/>
  <c r="J20" i="1"/>
  <c r="F20" i="1" s="1"/>
  <c r="G20" i="1" s="1"/>
  <c r="M20" i="1" s="1"/>
  <c r="J19" i="1"/>
  <c r="G19" i="1"/>
  <c r="M19" i="1" s="1"/>
  <c r="F19" i="1"/>
  <c r="J18" i="1"/>
  <c r="F18" i="1"/>
  <c r="G18" i="1" s="1"/>
  <c r="M18" i="1" s="1"/>
  <c r="J17" i="1"/>
  <c r="F17" i="1" s="1"/>
  <c r="G17" i="1" s="1"/>
  <c r="M17" i="1" s="1"/>
  <c r="J16" i="1"/>
  <c r="G16" i="1"/>
  <c r="M16" i="1" s="1"/>
  <c r="F16" i="1"/>
  <c r="J15" i="1"/>
  <c r="G15" i="1"/>
  <c r="M15" i="1" s="1"/>
  <c r="F15" i="1"/>
  <c r="J14" i="1"/>
  <c r="F14" i="1"/>
  <c r="G14" i="1" s="1"/>
  <c r="M14" i="1" s="1"/>
  <c r="J13" i="1"/>
  <c r="F13" i="1" s="1"/>
  <c r="G13" i="1" s="1"/>
  <c r="M13" i="1" s="1"/>
  <c r="J12" i="1"/>
  <c r="E12" i="1"/>
  <c r="G11" i="1"/>
  <c r="M11" i="1" s="1"/>
  <c r="F11" i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F10" i="1"/>
  <c r="G10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K7" i="1"/>
  <c r="H7" i="1"/>
  <c r="K6" i="1"/>
  <c r="I6" i="1"/>
  <c r="I10" i="1" s="1"/>
  <c r="I11" i="1" s="1"/>
  <c r="H6" i="1"/>
  <c r="F6" i="1"/>
  <c r="P1" i="1"/>
  <c r="R1" i="1" s="1"/>
  <c r="F1" i="1" s="1"/>
  <c r="G2" i="1" s="1"/>
  <c r="D1" i="1"/>
  <c r="M10" i="1" l="1"/>
  <c r="G12" i="1"/>
  <c r="M12" i="1" s="1"/>
  <c r="F12" i="1"/>
  <c r="M22" i="1" l="1"/>
  <c r="G22" i="1"/>
  <c r="I12" i="1"/>
  <c r="I13" i="1" s="1"/>
  <c r="I14" i="1" s="1"/>
  <c r="I15" i="1" s="1"/>
  <c r="I16" i="1" s="1"/>
  <c r="I17" i="1" s="1"/>
  <c r="I18" i="1" s="1"/>
  <c r="I19" i="1" s="1"/>
  <c r="I20" i="1" s="1"/>
  <c r="I21" i="1" s="1"/>
  <c r="Q12" i="1" l="1"/>
  <c r="M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6" authorId="0" shapeId="0" xr:uid="{66942A3C-AB2F-433C-88FD-2AB9DA912DE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March 2016</t>
        </r>
      </text>
    </comment>
    <comment ref="L6" authorId="0" shapeId="0" xr:uid="{7661E658-2909-460F-940B-6A4C7FCF531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March 2016</t>
        </r>
      </text>
    </comment>
  </commentList>
</comments>
</file>

<file path=xl/sharedStrings.xml><?xml version="1.0" encoding="utf-8"?>
<sst xmlns="http://schemas.openxmlformats.org/spreadsheetml/2006/main" count="160" uniqueCount="139">
  <si>
    <t>Gratuity = Last Basic * 15/26 * no of years of service</t>
  </si>
  <si>
    <t>Employees Provident Fund - Registration Details</t>
  </si>
  <si>
    <t>TN/MAS/31309/188836</t>
  </si>
  <si>
    <t>EMPLOYEE'S PROVIDENT FUND</t>
  </si>
  <si>
    <t>Last FYE</t>
  </si>
  <si>
    <t>PENSION</t>
  </si>
  <si>
    <t>Balance</t>
  </si>
  <si>
    <t>YEARLY</t>
  </si>
  <si>
    <t>Basic Salary</t>
  </si>
  <si>
    <t>EPF</t>
  </si>
  <si>
    <t>Gratuity</t>
  </si>
  <si>
    <t>JUN</t>
  </si>
  <si>
    <t>Year</t>
  </si>
  <si>
    <t>Month</t>
  </si>
  <si>
    <t xml:space="preserve">My </t>
  </si>
  <si>
    <t xml:space="preserve">Employer's </t>
  </si>
  <si>
    <t>Monthly</t>
  </si>
  <si>
    <t>Interest</t>
  </si>
  <si>
    <t>Pension</t>
  </si>
  <si>
    <t>Conribution</t>
  </si>
  <si>
    <t>Contribution</t>
  </si>
  <si>
    <t>Total</t>
  </si>
  <si>
    <t>Accrued</t>
  </si>
  <si>
    <t>Months</t>
  </si>
  <si>
    <t>RoI</t>
  </si>
  <si>
    <t>APR</t>
  </si>
  <si>
    <t>EPF Balance</t>
  </si>
  <si>
    <t>MAY</t>
  </si>
  <si>
    <t>Rate of Int %</t>
  </si>
  <si>
    <t>Year End Balance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</si>
  <si>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</si>
  <si>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</si>
  <si>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</si>
  <si>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</si>
  <si>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</si>
  <si>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</si>
  <si>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</si>
  <si>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</si>
  <si>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</si>
  <si>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Sector</t>
  </si>
  <si>
    <t>Industry Group</t>
  </si>
  <si>
    <t>Link :</t>
  </si>
  <si>
    <t>https://www.msci.com/gics</t>
  </si>
  <si>
    <t>Energy</t>
  </si>
  <si>
    <t>Energy Equipment &amp; Services</t>
  </si>
  <si>
    <t>Oil, Gas &amp; Consumable Fuels</t>
  </si>
  <si>
    <t>Materials</t>
  </si>
  <si>
    <t>Chemicals</t>
  </si>
  <si>
    <t>Construction Materials</t>
  </si>
  <si>
    <t>Containers &amp; Packaging</t>
  </si>
  <si>
    <t>Metals &amp; Mining</t>
  </si>
  <si>
    <t>Paper &amp; Forest Products</t>
  </si>
  <si>
    <t>Industrials</t>
  </si>
  <si>
    <t>Capital Goods</t>
  </si>
  <si>
    <t>Aerospace &amp; Defense</t>
  </si>
  <si>
    <t>Building Products</t>
  </si>
  <si>
    <t>Construction &amp; Engineering</t>
  </si>
  <si>
    <t>Electrical Equipment</t>
  </si>
  <si>
    <t>Industrial Conglomerates</t>
  </si>
  <si>
    <t>Machinery</t>
  </si>
  <si>
    <t>Trading Companies &amp; Distributors</t>
  </si>
  <si>
    <t>Commercial &amp; Professional Services</t>
  </si>
  <si>
    <t>Commercial Services &amp; Supplies</t>
  </si>
  <si>
    <t>Professional Services</t>
  </si>
  <si>
    <t>Transportation</t>
  </si>
  <si>
    <t>Air Freight &amp; Logistics</t>
  </si>
  <si>
    <t>Airlines</t>
  </si>
  <si>
    <t>Marine</t>
  </si>
  <si>
    <t>Road &amp; Rail</t>
  </si>
  <si>
    <t>Transportation Infrastructure</t>
  </si>
  <si>
    <t>Consumer Discretionary</t>
  </si>
  <si>
    <t>Automobiles &amp; Components</t>
  </si>
  <si>
    <t>Auto Components</t>
  </si>
  <si>
    <t>Automobiles</t>
  </si>
  <si>
    <t>Consumer Durables &amp; Apparel</t>
  </si>
  <si>
    <t>Household Durables</t>
  </si>
  <si>
    <t>Leisure Products</t>
  </si>
  <si>
    <t>Textile, Apparel &amp; Luxury Goods</t>
  </si>
  <si>
    <t>Consumer Services</t>
  </si>
  <si>
    <t>Hotels, Restaurants &amp; leisure</t>
  </si>
  <si>
    <t>Diversified Consumer Services</t>
  </si>
  <si>
    <t>Retailing</t>
  </si>
  <si>
    <t>Distributors</t>
  </si>
  <si>
    <t>Internet &amp; Direct Marketing Retail</t>
  </si>
  <si>
    <t>Multiline Retail</t>
  </si>
  <si>
    <t>Specialty Retail</t>
  </si>
  <si>
    <t>Consumer Staples</t>
  </si>
  <si>
    <t>Food &amp; Staples Retailing</t>
  </si>
  <si>
    <t>Food, Beverage &amp; Tobacco</t>
  </si>
  <si>
    <t>Beverages</t>
  </si>
  <si>
    <t>Food Products</t>
  </si>
  <si>
    <t>Tobacco</t>
  </si>
  <si>
    <t>Household &amp; Personal Products</t>
  </si>
  <si>
    <t>Household Products</t>
  </si>
  <si>
    <t>Personal Products</t>
  </si>
  <si>
    <t>Health Care</t>
  </si>
  <si>
    <t>Health Care Equipment &amp; Services</t>
  </si>
  <si>
    <t>Health Care Equipment &amp; Supplies</t>
  </si>
  <si>
    <t>Health Care Providers &amp; Services</t>
  </si>
  <si>
    <t>Health Care Technology</t>
  </si>
  <si>
    <t>Pharmaceuticals, Biotechnology &amp; Life Sciences</t>
  </si>
  <si>
    <t>Biotechnology</t>
  </si>
  <si>
    <t>Pharmaceuticals</t>
  </si>
  <si>
    <t>Life Sciences Tools &amp; Services</t>
  </si>
  <si>
    <t>Financials</t>
  </si>
  <si>
    <t>Banks</t>
  </si>
  <si>
    <t>Thrifts &amp; Mortgage Finance</t>
  </si>
  <si>
    <t>Diversified Financials</t>
  </si>
  <si>
    <t>Diversified Financial Services</t>
  </si>
  <si>
    <t>Consumer Finance</t>
  </si>
  <si>
    <t>Capital Markets</t>
  </si>
  <si>
    <t>Mortgage Real Estate Investment Trusts (REITS)</t>
  </si>
  <si>
    <t>Insurance</t>
  </si>
  <si>
    <t>Information Technology</t>
  </si>
  <si>
    <t>Software &amp; Services</t>
  </si>
  <si>
    <t>IT Services</t>
  </si>
  <si>
    <t>Software</t>
  </si>
  <si>
    <t>Technology Hardware &amp; Equipment</t>
  </si>
  <si>
    <t>Communication Equipment</t>
  </si>
  <si>
    <t>Technology Hardware, Storage &amp; Peripherals</t>
  </si>
  <si>
    <t>Electronic Equipment, Instruments &amp; Components</t>
  </si>
  <si>
    <t>Semiconductors &amp; Semiconductor equipment</t>
  </si>
  <si>
    <t>Communication Services</t>
  </si>
  <si>
    <t>Telecommunication Services</t>
  </si>
  <si>
    <t>Diversified Telecommunication Services</t>
  </si>
  <si>
    <t>Wireless Telecommunication Services</t>
  </si>
  <si>
    <t>Media &amp; Entertainment</t>
  </si>
  <si>
    <t>Media</t>
  </si>
  <si>
    <t>Entertainment</t>
  </si>
  <si>
    <t>Interactive Media Services</t>
  </si>
  <si>
    <t>Utilities</t>
  </si>
  <si>
    <t>Electric Utilities</t>
  </si>
  <si>
    <t>Gas Utilities</t>
  </si>
  <si>
    <t>Multi-Utilities</t>
  </si>
  <si>
    <t>Water Utilities</t>
  </si>
  <si>
    <t>Independent Power &amp; Renewable Electricity Producers</t>
  </si>
  <si>
    <t>Real Estate</t>
  </si>
  <si>
    <t>Equity Real Investment Trusts (REITS)</t>
  </si>
  <si>
    <t>Real Estate Management &amp;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</si>
</sst>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6" fillId="0" borderId="0" xfId="0" applyFont="1"/>
    <xf numFmtId="164" fontId="6" fillId="0" borderId="0" xfId="0" applyNumberFormat="1" applyFont="1"/>
    <xf numFmtId="2" fontId="6" fillId="0" borderId="0" xfId="0" applyNumberFormat="1" applyFont="1"/>
    <xf numFmtId="15" fontId="0" fillId="0" borderId="0" xfId="0" applyNumberFormat="1"/>
    <xf numFmtId="2" fontId="0" fillId="0" borderId="0" xfId="0" applyNumberFormat="1"/>
    <xf numFmtId="3" fontId="6" fillId="0" borderId="0" xfId="0" applyNumberFormat="1" applyFont="1"/>
    <xf numFmtId="0" fontId="6" fillId="4" borderId="1" xfId="4" applyFont="1" applyBorder="1" applyAlignment="1">
      <alignment horizontal="center"/>
    </xf>
    <xf numFmtId="0" fontId="7" fillId="7" borderId="2" xfId="7" applyFont="1" applyBorder="1" applyAlignment="1">
      <alignment horizontal="center"/>
    </xf>
    <xf numFmtId="0" fontId="7" fillId="7" borderId="3" xfId="7" applyFont="1" applyBorder="1" applyAlignment="1">
      <alignment horizontal="center"/>
    </xf>
    <xf numFmtId="0" fontId="7" fillId="7" borderId="4" xfId="7" applyFont="1" applyBorder="1" applyAlignment="1">
      <alignment horizontal="center"/>
    </xf>
    <xf numFmtId="0" fontId="6" fillId="6" borderId="1" xfId="6" applyFont="1" applyBorder="1" applyAlignment="1">
      <alignment horizontal="center"/>
    </xf>
    <xf numFmtId="0" fontId="7" fillId="7" borderId="1" xfId="7" applyFont="1" applyBorder="1" applyAlignment="1">
      <alignment horizontal="center"/>
    </xf>
    <xf numFmtId="0" fontId="7" fillId="7" borderId="5" xfId="7" applyFont="1" applyBorder="1" applyAlignment="1">
      <alignment horizontal="center"/>
    </xf>
    <xf numFmtId="0" fontId="7" fillId="7" borderId="6" xfId="7" applyFont="1" applyBorder="1" applyAlignment="1">
      <alignment horizontal="center"/>
    </xf>
    <xf numFmtId="0" fontId="7" fillId="7" borderId="7" xfId="7" applyFont="1" applyBorder="1" applyAlignment="1">
      <alignment horizontal="center"/>
    </xf>
    <xf numFmtId="0" fontId="6" fillId="5" borderId="8" xfId="5" applyFont="1" applyBorder="1" applyAlignment="1">
      <alignment horizontal="center"/>
    </xf>
    <xf numFmtId="0" fontId="6" fillId="5" borderId="9" xfId="5" applyFont="1" applyBorder="1" applyAlignment="1">
      <alignment horizontal="center"/>
    </xf>
    <xf numFmtId="0" fontId="6" fillId="5" borderId="10" xfId="5" applyFont="1" applyBorder="1" applyAlignment="1">
      <alignment horizontal="center"/>
    </xf>
    <xf numFmtId="0" fontId="6" fillId="5" borderId="1" xfId="5" applyFont="1" applyBorder="1" applyAlignment="1">
      <alignment horizontal="center"/>
    </xf>
    <xf numFmtId="164" fontId="6" fillId="5" borderId="1" xfId="5" applyNumberFormat="1" applyFont="1" applyBorder="1" applyAlignment="1">
      <alignment horizontal="center"/>
    </xf>
    <xf numFmtId="164" fontId="6" fillId="6" borderId="1" xfId="6" applyNumberFormat="1" applyFont="1" applyBorder="1" applyAlignment="1">
      <alignment horizontal="center"/>
    </xf>
    <xf numFmtId="0" fontId="6" fillId="4" borderId="1" xfId="4" applyFont="1" applyBorder="1" applyAlignment="1">
      <alignment horizontal="center"/>
    </xf>
    <xf numFmtId="10" fontId="6" fillId="4" borderId="1" xfId="1" applyNumberFormat="1" applyFont="1" applyFill="1" applyBorder="1" applyAlignment="1">
      <alignment horizontal="center"/>
    </xf>
    <xf numFmtId="0" fontId="6" fillId="3" borderId="1" xfId="3" applyFont="1" applyBorder="1" applyAlignment="1">
      <alignment horizontal="center"/>
    </xf>
    <xf numFmtId="164" fontId="6" fillId="3" borderId="1" xfId="3" applyNumberFormat="1" applyFont="1" applyBorder="1" applyAlignment="1">
      <alignment horizontal="center"/>
    </xf>
    <xf numFmtId="164" fontId="0" fillId="0" borderId="0" xfId="0" applyNumberFormat="1"/>
    <xf numFmtId="3" fontId="2" fillId="0" borderId="0" xfId="0" applyNumberFormat="1" applyFont="1"/>
    <xf numFmtId="165" fontId="0" fillId="0" borderId="0" xfId="0" applyNumberFormat="1"/>
    <xf numFmtId="10" fontId="0" fillId="0" borderId="0" xfId="0" applyNumberFormat="1"/>
    <xf numFmtId="3" fontId="0" fillId="0" borderId="0" xfId="0" applyNumberFormat="1"/>
    <xf numFmtId="164" fontId="6" fillId="10" borderId="1" xfId="3" applyNumberFormat="1" applyFont="1" applyFill="1" applyBorder="1" applyAlignment="1">
      <alignment horizontal="center"/>
    </xf>
    <xf numFmtId="164" fontId="8" fillId="10" borderId="1" xfId="3" applyNumberFormat="1" applyFont="1" applyFill="1" applyBorder="1" applyAlignment="1">
      <alignment horizontal="center"/>
    </xf>
    <xf numFmtId="10" fontId="6" fillId="10" borderId="0" xfId="0" applyNumberFormat="1" applyFont="1" applyFill="1"/>
    <xf numFmtId="0" fontId="0" fillId="0" borderId="0" xfId="0" applyAlignment="1">
      <alignment horizontal="center" vertical="center"/>
    </xf>
    <xf numFmtId="0" fontId="9" fillId="2" borderId="0" xfId="2" applyFont="1"/>
    <xf numFmtId="0" fontId="5" fillId="0" borderId="0" xfId="10"/>
    <xf numFmtId="0" fontId="1" fillId="3" borderId="0" xfId="3"/>
    <xf numFmtId="0" fontId="3" fillId="0" borderId="0" xfId="0" applyFont="1"/>
    <xf numFmtId="0" fontId="1" fillId="5" borderId="0" xfId="5"/>
    <xf numFmtId="0" fontId="1" fillId="6" borderId="0" xfId="6"/>
    <xf numFmtId="0" fontId="0" fillId="6" borderId="0" xfId="6" applyFont="1"/>
    <xf numFmtId="0" fontId="1" fillId="7" borderId="0" xfId="7"/>
    <xf numFmtId="0" fontId="0" fillId="7" borderId="0" xfId="7" applyFont="1"/>
    <xf numFmtId="0" fontId="1" fillId="8" borderId="0" xfId="8"/>
    <xf numFmtId="0" fontId="0" fillId="8" borderId="0" xfId="8" applyFont="1"/>
    <xf numFmtId="0" fontId="1" fillId="9" borderId="0" xfId="9"/>
  </cellXfs>
  <cellStyles count="11">
    <cellStyle name="20% - Accent1" xfId="3" builtinId="30"/>
    <cellStyle name="20% - Accent2" xfId="5" builtinId="34"/>
    <cellStyle name="20% - Accent3" xfId="6" builtinId="38"/>
    <cellStyle name="20% - Accent4" xfId="7" builtinId="42"/>
    <cellStyle name="20% - Accent5" xfId="8" builtinId="46"/>
    <cellStyle name="20% - Accent6" xfId="9" builtinId="50"/>
    <cellStyle name="Accent1" xfId="2" builtinId="29"/>
    <cellStyle name="Accent2" xfId="4" builtinId="33"/>
    <cellStyle name="Hyperlink" xfId="10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dra.chowdhury\OneDrive\Documents\Personal%20Finance\Investments%202019%20-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SS"/>
      <sheetName val="Profile"/>
      <sheetName val="NAV"/>
      <sheetName val="CAGR"/>
      <sheetName val="SectorsGICS"/>
      <sheetName val="Equity"/>
      <sheetName val="Notes"/>
      <sheetName val="Txns_Equity"/>
      <sheetName val="Cap_Gains"/>
      <sheetName val="IncomeTax"/>
      <sheetName val="Info"/>
      <sheetName val="Charts"/>
      <sheetName val="Goals"/>
    </sheetNames>
    <sheetDataSet>
      <sheetData sheetId="0"/>
      <sheetData sheetId="1"/>
      <sheetData sheetId="2"/>
      <sheetData sheetId="3"/>
      <sheetData sheetId="4"/>
      <sheetData sheetId="5">
        <row r="236">
          <cell r="B236" t="e">
            <v>#REF!</v>
          </cell>
          <cell r="C236" t="e">
            <v>#REF!</v>
          </cell>
        </row>
        <row r="237">
          <cell r="B237" t="e">
            <v>#REF!</v>
          </cell>
          <cell r="C237" t="e">
            <v>#REF!</v>
          </cell>
        </row>
        <row r="238">
          <cell r="B238" t="e">
            <v>#REF!</v>
          </cell>
          <cell r="C238" t="e">
            <v>#REF!</v>
          </cell>
        </row>
        <row r="239">
          <cell r="B239" t="e">
            <v>#REF!</v>
          </cell>
          <cell r="C239" t="e">
            <v>#REF!</v>
          </cell>
        </row>
        <row r="240">
          <cell r="B240" t="e">
            <v>#REF!</v>
          </cell>
          <cell r="C240" t="e">
            <v>#REF!</v>
          </cell>
        </row>
        <row r="241">
          <cell r="B241" t="e">
            <v>#REF!</v>
          </cell>
          <cell r="C241" t="e">
            <v>#REF!</v>
          </cell>
        </row>
        <row r="242">
          <cell r="B242" t="e">
            <v>#REF!</v>
          </cell>
          <cell r="C242" t="e">
            <v>#REF!</v>
          </cell>
        </row>
        <row r="243">
          <cell r="B243" t="e">
            <v>#REF!</v>
          </cell>
          <cell r="C243" t="e">
            <v>#REF!</v>
          </cell>
        </row>
        <row r="244">
          <cell r="B244" t="e">
            <v>#REF!</v>
          </cell>
          <cell r="C244" t="e">
            <v>#REF!</v>
          </cell>
        </row>
        <row r="245">
          <cell r="B245" t="e">
            <v>#REF!</v>
          </cell>
          <cell r="C245" t="e">
            <v>#REF!</v>
          </cell>
        </row>
        <row r="246">
          <cell r="B246" t="e">
            <v>#REF!</v>
          </cell>
          <cell r="C246" t="e">
            <v>#REF!</v>
          </cell>
        </row>
        <row r="247">
          <cell r="B247" t="e">
            <v>#REF!</v>
          </cell>
          <cell r="C247" t="e">
            <v>#REF!</v>
          </cell>
        </row>
        <row r="248">
          <cell r="B248" t="e">
            <v>#REF!</v>
          </cell>
          <cell r="C248" t="e">
            <v>#REF!</v>
          </cell>
        </row>
        <row r="249">
          <cell r="B249" t="e">
            <v>#REF!</v>
          </cell>
          <cell r="C249" t="e">
            <v>#REF!</v>
          </cell>
        </row>
        <row r="250">
          <cell r="B250" t="e">
            <v>#REF!</v>
          </cell>
          <cell r="C250" t="e">
            <v>#REF!</v>
          </cell>
        </row>
        <row r="251">
          <cell r="B251" t="e">
            <v>#REF!</v>
          </cell>
          <cell r="C251" t="e">
            <v>#REF!</v>
          </cell>
        </row>
        <row r="252">
          <cell r="B252" t="e">
            <v>#REF!</v>
          </cell>
          <cell r="C252" t="e">
            <v>#REF!</v>
          </cell>
        </row>
        <row r="253">
          <cell r="B253" t="e">
            <v>#REF!</v>
          </cell>
          <cell r="C253" t="e">
            <v>#REF!</v>
          </cell>
        </row>
        <row r="254">
          <cell r="B254" t="e">
            <v>#REF!</v>
          </cell>
          <cell r="C254" t="e">
            <v>#REF!</v>
          </cell>
        </row>
        <row r="255">
          <cell r="B255" t="e">
            <v>#REF!</v>
          </cell>
          <cell r="C255" t="e">
            <v>#REF!</v>
          </cell>
        </row>
        <row r="256">
          <cell r="B256" t="e">
            <v>#REF!</v>
          </cell>
          <cell r="C256" t="e">
            <v>#REF!</v>
          </cell>
        </row>
        <row r="257">
          <cell r="B257" t="e">
            <v>#REF!</v>
          </cell>
          <cell r="C257" t="e">
            <v>#REF!</v>
          </cell>
        </row>
        <row r="258">
          <cell r="B258" t="e">
            <v>#REF!</v>
          </cell>
          <cell r="C258" t="e">
            <v>#REF!</v>
          </cell>
        </row>
        <row r="259">
          <cell r="B259" t="e">
            <v>#REF!</v>
          </cell>
          <cell r="C259" t="e">
            <v>#REF!</v>
          </cell>
        </row>
        <row r="260">
          <cell r="B260" t="e">
            <v>#REF!</v>
          </cell>
          <cell r="C260" t="e">
            <v>#REF!</v>
          </cell>
        </row>
        <row r="261">
          <cell r="B261" t="e">
            <v>#REF!</v>
          </cell>
          <cell r="C261" t="e">
            <v>#REF!</v>
          </cell>
        </row>
        <row r="262">
          <cell r="B262" t="e">
            <v>#REF!</v>
          </cell>
          <cell r="C262" t="e">
            <v>#REF!</v>
          </cell>
        </row>
        <row r="263">
          <cell r="B263" t="e">
            <v>#REF!</v>
          </cell>
          <cell r="C263" t="e">
            <v>#REF!</v>
          </cell>
        </row>
        <row r="264">
          <cell r="B264" t="e">
            <v>#REF!</v>
          </cell>
          <cell r="C264" t="e">
            <v>#REF!</v>
          </cell>
        </row>
        <row r="265">
          <cell r="B265" t="e">
            <v>#REF!</v>
          </cell>
          <cell r="C265" t="e">
            <v>#REF!</v>
          </cell>
        </row>
        <row r="266">
          <cell r="B266" t="e">
            <v>#REF!</v>
          </cell>
          <cell r="C266" t="e">
            <v>#REF!</v>
          </cell>
        </row>
        <row r="267">
          <cell r="B267" t="e">
            <v>#REF!</v>
          </cell>
          <cell r="C267" t="e">
            <v>#REF!</v>
          </cell>
        </row>
        <row r="268">
          <cell r="B268" t="e">
            <v>#REF!</v>
          </cell>
          <cell r="C268" t="e">
            <v>#REF!</v>
          </cell>
        </row>
        <row r="269">
          <cell r="B269" t="e">
            <v>#REF!</v>
          </cell>
          <cell r="C269" t="e">
            <v>#REF!</v>
          </cell>
        </row>
        <row r="270">
          <cell r="B270" t="e">
            <v>#REF!</v>
          </cell>
          <cell r="C270" t="e">
            <v>#REF!</v>
          </cell>
        </row>
        <row r="271">
          <cell r="B271" t="e">
            <v>#REF!</v>
          </cell>
          <cell r="C271" t="e">
            <v>#REF!</v>
          </cell>
        </row>
        <row r="272">
          <cell r="B272" t="e">
            <v>#REF!</v>
          </cell>
          <cell r="C272" t="e">
            <v>#REF!</v>
          </cell>
        </row>
        <row r="273">
          <cell r="B273" t="e">
            <v>#REF!</v>
          </cell>
          <cell r="C273" t="e">
            <v>#REF!</v>
          </cell>
        </row>
        <row r="274">
          <cell r="B274" t="e">
            <v>#REF!</v>
          </cell>
          <cell r="C274" t="e">
            <v>#REF!</v>
          </cell>
        </row>
        <row r="275">
          <cell r="B275" t="e">
            <v>#REF!</v>
          </cell>
          <cell r="C275" t="e">
            <v>#REF!</v>
          </cell>
        </row>
        <row r="276">
          <cell r="B276" t="e">
            <v>#REF!</v>
          </cell>
          <cell r="C276" t="e">
            <v>#REF!</v>
          </cell>
        </row>
        <row r="277">
          <cell r="B277" t="e">
            <v>#REF!</v>
          </cell>
          <cell r="C277" t="e">
            <v>#REF!</v>
          </cell>
        </row>
        <row r="278">
          <cell r="B278" t="e">
            <v>#REF!</v>
          </cell>
          <cell r="C278" t="e">
            <v>#REF!</v>
          </cell>
        </row>
        <row r="279">
          <cell r="B279" t="e">
            <v>#REF!</v>
          </cell>
          <cell r="C279" t="e">
            <v>#REF!</v>
          </cell>
        </row>
        <row r="280">
          <cell r="B280" t="e">
            <v>#REF!</v>
          </cell>
          <cell r="C280" t="e">
            <v>#REF!</v>
          </cell>
        </row>
        <row r="281">
          <cell r="B281" t="e">
            <v>#REF!</v>
          </cell>
          <cell r="C281" t="e">
            <v>#REF!</v>
          </cell>
        </row>
        <row r="282">
          <cell r="B282" t="e">
            <v>#REF!</v>
          </cell>
          <cell r="C282" t="e">
            <v>#REF!</v>
          </cell>
        </row>
        <row r="283">
          <cell r="B283" t="e">
            <v>#REF!</v>
          </cell>
          <cell r="C283" t="e">
            <v>#REF!</v>
          </cell>
        </row>
        <row r="284">
          <cell r="B284" t="e">
            <v>#REF!</v>
          </cell>
          <cell r="C284" t="e">
            <v>#REF!</v>
          </cell>
        </row>
        <row r="285">
          <cell r="B285" t="e">
            <v>#REF!</v>
          </cell>
          <cell r="C285" t="e">
            <v>#REF!</v>
          </cell>
        </row>
        <row r="286">
          <cell r="B286" t="e">
            <v>#REF!</v>
          </cell>
          <cell r="C286" t="e">
            <v>#REF!</v>
          </cell>
        </row>
        <row r="287">
          <cell r="B287" t="e">
            <v>#REF!</v>
          </cell>
          <cell r="C287" t="e">
            <v>#REF!</v>
          </cell>
        </row>
        <row r="288">
          <cell r="B288" t="e">
            <v>#REF!</v>
          </cell>
          <cell r="C288" t="e">
            <v>#REF!</v>
          </cell>
        </row>
        <row r="289">
          <cell r="B289" t="e">
            <v>#REF!</v>
          </cell>
          <cell r="C289" t="e">
            <v>#REF!</v>
          </cell>
        </row>
        <row r="290">
          <cell r="B290" t="e">
            <v>#REF!</v>
          </cell>
          <cell r="C290" t="e">
            <v>#REF!</v>
          </cell>
        </row>
        <row r="291">
          <cell r="B291" t="e">
            <v>#REF!</v>
          </cell>
          <cell r="C291" t="e">
            <v>#REF!</v>
          </cell>
        </row>
        <row r="292">
          <cell r="B292" t="e">
            <v>#REF!</v>
          </cell>
          <cell r="C292" t="e">
            <v>#REF!</v>
          </cell>
        </row>
        <row r="293">
          <cell r="B293" t="e">
            <v>#REF!</v>
          </cell>
          <cell r="C293" t="e">
            <v>#REF!</v>
          </cell>
        </row>
        <row r="294">
          <cell r="B294" t="e">
            <v>#REF!</v>
          </cell>
          <cell r="C294" t="e">
            <v>#REF!</v>
          </cell>
        </row>
        <row r="295">
          <cell r="B295" t="e">
            <v>#REF!</v>
          </cell>
          <cell r="C295" t="e">
            <v>#REF!</v>
          </cell>
        </row>
        <row r="296">
          <cell r="B296" t="e">
            <v>#REF!</v>
          </cell>
          <cell r="C296" t="e">
            <v>#REF!</v>
          </cell>
        </row>
        <row r="297">
          <cell r="B297" t="e">
            <v>#REF!</v>
          </cell>
          <cell r="C297" t="e">
            <v>#REF!</v>
          </cell>
        </row>
        <row r="298">
          <cell r="B298" t="e">
            <v>#REF!</v>
          </cell>
          <cell r="C298" t="e">
            <v>#REF!</v>
          </cell>
        </row>
        <row r="299">
          <cell r="B299" t="e">
            <v>#REF!</v>
          </cell>
          <cell r="C299" t="e">
            <v>#REF!</v>
          </cell>
        </row>
        <row r="300">
          <cell r="B300" t="e">
            <v>#REF!</v>
          </cell>
          <cell r="C300" t="e">
            <v>#REF!</v>
          </cell>
        </row>
        <row r="301">
          <cell r="B301" t="e">
            <v>#REF!</v>
          </cell>
          <cell r="C301" t="e">
            <v>#REF!</v>
          </cell>
        </row>
        <row r="302">
          <cell r="B302" t="e">
            <v>#REF!</v>
          </cell>
          <cell r="C302" t="e">
            <v>#REF!</v>
          </cell>
        </row>
        <row r="303">
          <cell r="B303" t="e">
            <v>#REF!</v>
          </cell>
          <cell r="C303" t="e">
            <v>#REF!</v>
          </cell>
        </row>
        <row r="304">
          <cell r="B304" t="e">
            <v>#REF!</v>
          </cell>
          <cell r="C304" t="e">
            <v>#REF!</v>
          </cell>
        </row>
        <row r="305">
          <cell r="B305" t="e">
            <v>#REF!</v>
          </cell>
          <cell r="C305" t="e">
            <v>#REF!</v>
          </cell>
        </row>
        <row r="306">
          <cell r="B306" t="e">
            <v>#REF!</v>
          </cell>
          <cell r="C306" t="e">
            <v>#REF!</v>
          </cell>
        </row>
        <row r="307">
          <cell r="B307" t="e">
            <v>#REF!</v>
          </cell>
          <cell r="C307" t="e">
            <v>#REF!</v>
          </cell>
        </row>
        <row r="308">
          <cell r="B308" t="e">
            <v>#REF!</v>
          </cell>
          <cell r="C308" t="e">
            <v>#REF!</v>
          </cell>
        </row>
        <row r="309">
          <cell r="B309" t="e">
            <v>#REF!</v>
          </cell>
          <cell r="C309" t="e">
            <v>#REF!</v>
          </cell>
        </row>
        <row r="310">
          <cell r="B310" t="e">
            <v>#REF!</v>
          </cell>
          <cell r="C310" t="e">
            <v>#REF!</v>
          </cell>
        </row>
        <row r="311">
          <cell r="B311" t="e">
            <v>#REF!</v>
          </cell>
          <cell r="C311" t="e">
            <v>#REF!</v>
          </cell>
        </row>
        <row r="312">
          <cell r="B312" t="e">
            <v>#REF!</v>
          </cell>
          <cell r="C312" t="e">
            <v>#REF!</v>
          </cell>
        </row>
        <row r="313">
          <cell r="B313" t="e">
            <v>#REF!</v>
          </cell>
          <cell r="C313" t="e">
            <v>#REF!</v>
          </cell>
        </row>
        <row r="314">
          <cell r="B314" t="e">
            <v>#REF!</v>
          </cell>
          <cell r="C314" t="e">
            <v>#REF!</v>
          </cell>
        </row>
        <row r="315">
          <cell r="B315" t="e">
            <v>#REF!</v>
          </cell>
          <cell r="C315" t="e">
            <v>#REF!</v>
          </cell>
        </row>
        <row r="316">
          <cell r="B316" t="e">
            <v>#REF!</v>
          </cell>
          <cell r="C316" t="e">
            <v>#REF!</v>
          </cell>
        </row>
        <row r="317">
          <cell r="B317" t="e">
            <v>#REF!</v>
          </cell>
          <cell r="C317" t="e">
            <v>#REF!</v>
          </cell>
        </row>
        <row r="318">
          <cell r="B318" t="e">
            <v>#REF!</v>
          </cell>
          <cell r="C318" t="e">
            <v>#REF!</v>
          </cell>
        </row>
        <row r="319">
          <cell r="B319" t="e">
            <v>#REF!</v>
          </cell>
          <cell r="C319" t="e">
            <v>#REF!</v>
          </cell>
        </row>
        <row r="320">
          <cell r="B320" t="e">
            <v>#REF!</v>
          </cell>
          <cell r="C320" t="e">
            <v>#REF!</v>
          </cell>
        </row>
        <row r="321">
          <cell r="B321" t="e">
            <v>#REF!</v>
          </cell>
          <cell r="C321" t="e">
            <v>#REF!</v>
          </cell>
        </row>
        <row r="322">
          <cell r="B322" t="e">
            <v>#REF!</v>
          </cell>
          <cell r="C322" t="e">
            <v>#REF!</v>
          </cell>
        </row>
        <row r="323">
          <cell r="B323" t="e">
            <v>#REF!</v>
          </cell>
          <cell r="C323" t="e">
            <v>#REF!</v>
          </cell>
        </row>
        <row r="324">
          <cell r="B324" t="e">
            <v>#REF!</v>
          </cell>
          <cell r="C324" t="e">
            <v>#REF!</v>
          </cell>
        </row>
        <row r="325">
          <cell r="B325" t="e">
            <v>#REF!</v>
          </cell>
          <cell r="C325" t="e">
            <v>#REF!</v>
          </cell>
        </row>
        <row r="326">
          <cell r="B326" t="e">
            <v>#REF!</v>
          </cell>
          <cell r="C326" t="e">
            <v>#REF!</v>
          </cell>
        </row>
        <row r="327">
          <cell r="B327" t="e">
            <v>#REF!</v>
          </cell>
          <cell r="C327" t="e">
            <v>#REF!</v>
          </cell>
        </row>
        <row r="328">
          <cell r="B328" t="e">
            <v>#REF!</v>
          </cell>
          <cell r="C328" t="e">
            <v>#REF!</v>
          </cell>
        </row>
        <row r="329">
          <cell r="B329" t="e">
            <v>#REF!</v>
          </cell>
          <cell r="C329" t="e">
            <v>#REF!</v>
          </cell>
        </row>
        <row r="330">
          <cell r="B330" t="e">
            <v>#REF!</v>
          </cell>
          <cell r="C330" t="e">
            <v>#REF!</v>
          </cell>
        </row>
        <row r="331">
          <cell r="B331" t="e">
            <v>#REF!</v>
          </cell>
          <cell r="C331" t="e">
            <v>#REF!</v>
          </cell>
        </row>
        <row r="332">
          <cell r="B332" t="e">
            <v>#REF!</v>
          </cell>
          <cell r="C332" t="e">
            <v>#REF!</v>
          </cell>
        </row>
        <row r="333">
          <cell r="B333" t="e">
            <v>#REF!</v>
          </cell>
          <cell r="C333" t="e">
            <v>#REF!</v>
          </cell>
        </row>
        <row r="334">
          <cell r="B334" t="e">
            <v>#REF!</v>
          </cell>
          <cell r="C334" t="e">
            <v>#REF!</v>
          </cell>
        </row>
        <row r="335">
          <cell r="B335" t="e">
            <v>#REF!</v>
          </cell>
          <cell r="C335" t="e">
            <v>#REF!</v>
          </cell>
        </row>
        <row r="336">
          <cell r="B336" t="e">
            <v>#REF!</v>
          </cell>
          <cell r="C336" t="e">
            <v>#REF!</v>
          </cell>
        </row>
        <row r="337">
          <cell r="B337" t="e">
            <v>#REF!</v>
          </cell>
          <cell r="C337" t="e">
            <v>#REF!</v>
          </cell>
        </row>
        <row r="338">
          <cell r="B338" t="e">
            <v>#REF!</v>
          </cell>
          <cell r="C338" t="e">
            <v>#REF!</v>
          </cell>
        </row>
        <row r="339">
          <cell r="B339" t="e">
            <v>#REF!</v>
          </cell>
          <cell r="C339" t="e">
            <v>#REF!</v>
          </cell>
        </row>
        <row r="340">
          <cell r="B340" t="e">
            <v>#REF!</v>
          </cell>
          <cell r="C340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sci.com/gic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446A3-A5A0-42F3-A033-D50290612F29}">
  <sheetPr codeName="Sheet14"/>
  <dimension ref="B1:R95"/>
  <sheetViews>
    <sheetView showGridLines="0" tabSelected="1" topLeftCell="A24" zoomScaleNormal="100" workbookViewId="0">
      <pane xSplit="1" ySplit="3" topLeftCell="B27" activePane="bottomRight" state="frozen"/>
      <selection activeCell="A24" sqref="A24"/>
      <selection pane="topRight" activeCell="B24" sqref="B24"/>
      <selection pane="bottomLeft" activeCell="A27" sqref="A27"/>
      <selection pane="bottomRight" activeCell="G48" sqref="G48"/>
    </sheetView>
  </sheetViews>
  <sheetFormatPr defaultColWidth="9.109375" defaultRowHeight="14.4" x14ac:dyDescent="0.3"/>
  <cols>
    <col min="2" max="2" width="25.109375" customWidth="1"/>
    <col min="3" max="3" width="37.6640625" bestFit="1" customWidth="1"/>
    <col min="4" max="4" width="49.44140625" bestFit="1" customWidth="1"/>
    <col min="5" max="5" width="10.44140625" bestFit="1" customWidth="1"/>
    <col min="6" max="6" width="22.6640625" bestFit="1" customWidth="1"/>
    <col min="7" max="7" width="21.109375" bestFit="1" customWidth="1"/>
    <col min="8" max="8" width="7.44140625" bestFit="1" customWidth="1"/>
    <col min="13" max="13" width="6" bestFit="1" customWidth="1"/>
    <col min="14" max="14" width="8.109375" customWidth="1"/>
    <col min="15" max="15" width="37.6640625" bestFit="1" customWidth="1"/>
    <col min="16" max="16" width="16.109375" bestFit="1" customWidth="1"/>
    <col min="17" max="17" width="10.109375" bestFit="1" customWidth="1"/>
  </cols>
  <sheetData>
    <row r="1" spans="2:18" hidden="1" x14ac:dyDescent="0.3">
      <c r="B1" s="1"/>
      <c r="C1" s="1"/>
      <c r="D1" s="2">
        <f>F7</f>
        <v>54000</v>
      </c>
      <c r="E1" s="1"/>
      <c r="F1" s="3">
        <f ca="1">R1</f>
        <v>4.6356164383561644</v>
      </c>
      <c r="G1" s="1"/>
      <c r="H1" s="1"/>
      <c r="I1" s="1"/>
      <c r="J1" s="1"/>
      <c r="K1" s="1"/>
      <c r="L1" s="1"/>
      <c r="M1" s="1"/>
      <c r="P1" s="4">
        <f ca="1">TODAY()</f>
        <v>43849</v>
      </c>
      <c r="Q1" s="4">
        <v>42157</v>
      </c>
      <c r="R1" s="5">
        <f ca="1">(P1-Q1)/365</f>
        <v>4.6356164383561644</v>
      </c>
    </row>
    <row r="2" spans="2:18" hidden="1" x14ac:dyDescent="0.3">
      <c r="B2" s="1" t="s">
        <v>0</v>
      </c>
      <c r="C2" s="1"/>
      <c r="D2" s="1"/>
      <c r="E2" s="1"/>
      <c r="F2" s="1"/>
      <c r="G2" s="6">
        <f ca="1">IF(F1&gt;=5,D1*15/26*F1,0)</f>
        <v>0</v>
      </c>
      <c r="H2" s="1"/>
      <c r="I2" s="1"/>
      <c r="J2" s="1"/>
      <c r="K2" s="1"/>
      <c r="L2" s="1"/>
      <c r="M2" s="1"/>
    </row>
    <row r="3" spans="2:18" hidden="1" x14ac:dyDescent="0.3">
      <c r="B3" s="7" t="s">
        <v>1</v>
      </c>
      <c r="C3" s="7"/>
      <c r="D3" s="7"/>
      <c r="E3" s="7"/>
      <c r="F3" s="7"/>
      <c r="G3" s="7"/>
      <c r="H3" s="7"/>
      <c r="I3" s="7" t="s">
        <v>2</v>
      </c>
      <c r="J3" s="7"/>
      <c r="K3" s="7"/>
      <c r="L3" s="7"/>
      <c r="M3" s="1"/>
    </row>
    <row r="4" spans="2:18" hidden="1" x14ac:dyDescent="0.3">
      <c r="B4" s="8" t="s">
        <v>3</v>
      </c>
      <c r="C4" s="9"/>
      <c r="D4" s="9"/>
      <c r="E4" s="9"/>
      <c r="F4" s="9"/>
      <c r="G4" s="9"/>
      <c r="H4" s="10"/>
      <c r="I4" s="11" t="s">
        <v>4</v>
      </c>
      <c r="J4" s="12" t="s">
        <v>5</v>
      </c>
      <c r="K4" s="12"/>
      <c r="L4" s="11" t="s">
        <v>4</v>
      </c>
      <c r="M4" s="1"/>
    </row>
    <row r="5" spans="2:18" hidden="1" x14ac:dyDescent="0.3">
      <c r="B5" s="13"/>
      <c r="C5" s="14"/>
      <c r="D5" s="14"/>
      <c r="E5" s="14"/>
      <c r="F5" s="14"/>
      <c r="G5" s="14"/>
      <c r="H5" s="15"/>
      <c r="I5" s="11" t="s">
        <v>6</v>
      </c>
      <c r="J5" s="12"/>
      <c r="K5" s="12"/>
      <c r="L5" s="11" t="s">
        <v>6</v>
      </c>
      <c r="M5" s="1"/>
    </row>
    <row r="6" spans="2:18" hidden="1" x14ac:dyDescent="0.3">
      <c r="B6" s="16" t="s">
        <v>7</v>
      </c>
      <c r="C6" s="17"/>
      <c r="D6" s="18"/>
      <c r="E6" s="19" t="s">
        <v>8</v>
      </c>
      <c r="F6" s="20">
        <f>12*F7</f>
        <v>648000</v>
      </c>
      <c r="G6" s="19" t="s">
        <v>9</v>
      </c>
      <c r="H6" s="20">
        <f>0.12*F6</f>
        <v>77760</v>
      </c>
      <c r="I6" s="21">
        <f>172501+142966</f>
        <v>315467</v>
      </c>
      <c r="J6" s="19" t="s">
        <v>10</v>
      </c>
      <c r="K6" s="20">
        <f>0.048*F6</f>
        <v>31104</v>
      </c>
      <c r="L6" s="21">
        <v>25960</v>
      </c>
      <c r="M6" s="1"/>
    </row>
    <row r="7" spans="2:18" hidden="1" x14ac:dyDescent="0.3">
      <c r="B7" s="19">
        <v>2015</v>
      </c>
      <c r="C7" s="19"/>
      <c r="D7" s="19" t="s">
        <v>11</v>
      </c>
      <c r="E7" s="19" t="s">
        <v>8</v>
      </c>
      <c r="F7" s="20">
        <v>54000</v>
      </c>
      <c r="G7" s="19" t="s">
        <v>9</v>
      </c>
      <c r="H7" s="20">
        <f>0.12*F7</f>
        <v>6480</v>
      </c>
      <c r="I7" s="1"/>
      <c r="J7" s="19" t="s">
        <v>10</v>
      </c>
      <c r="K7" s="20">
        <f>0.048*F7</f>
        <v>2592</v>
      </c>
      <c r="L7" s="1"/>
      <c r="M7" s="1"/>
    </row>
    <row r="8" spans="2:18" hidden="1" x14ac:dyDescent="0.3">
      <c r="B8" s="22" t="s">
        <v>12</v>
      </c>
      <c r="C8" s="22"/>
      <c r="D8" s="22" t="s">
        <v>13</v>
      </c>
      <c r="E8" s="22" t="s">
        <v>14</v>
      </c>
      <c r="F8" s="22" t="s">
        <v>15</v>
      </c>
      <c r="G8" s="22" t="s">
        <v>16</v>
      </c>
      <c r="H8" s="22" t="s">
        <v>17</v>
      </c>
      <c r="I8" s="22" t="s">
        <v>9</v>
      </c>
      <c r="J8" s="22" t="s">
        <v>18</v>
      </c>
      <c r="K8" s="22" t="s">
        <v>18</v>
      </c>
      <c r="L8" s="22" t="s">
        <v>17</v>
      </c>
      <c r="M8" s="23">
        <v>8.6999999999999994E-2</v>
      </c>
    </row>
    <row r="9" spans="2:18" hidden="1" x14ac:dyDescent="0.3">
      <c r="B9" s="22"/>
      <c r="C9" s="22"/>
      <c r="D9" s="22"/>
      <c r="E9" s="22" t="s">
        <v>19</v>
      </c>
      <c r="F9" s="22" t="s">
        <v>20</v>
      </c>
      <c r="G9" s="22" t="s">
        <v>21</v>
      </c>
      <c r="H9" s="22" t="s">
        <v>22</v>
      </c>
      <c r="I9" s="22" t="s">
        <v>21</v>
      </c>
      <c r="J9" s="22" t="s">
        <v>16</v>
      </c>
      <c r="K9" s="22" t="s">
        <v>21</v>
      </c>
      <c r="L9" s="22" t="s">
        <v>23</v>
      </c>
      <c r="M9" s="22" t="s">
        <v>24</v>
      </c>
    </row>
    <row r="10" spans="2:18" hidden="1" x14ac:dyDescent="0.3">
      <c r="B10" s="24">
        <f>B7</f>
        <v>2015</v>
      </c>
      <c r="C10" s="24"/>
      <c r="D10" s="24" t="s">
        <v>25</v>
      </c>
      <c r="E10" s="25">
        <v>4533</v>
      </c>
      <c r="F10" s="25">
        <f>E10-J10</f>
        <v>3283</v>
      </c>
      <c r="G10" s="25">
        <f t="shared" ref="G10:G21" si="0">E10+F10</f>
        <v>7816</v>
      </c>
      <c r="H10" s="25"/>
      <c r="I10" s="25">
        <f>I6+G10+H10</f>
        <v>323283</v>
      </c>
      <c r="J10" s="25">
        <v>1250</v>
      </c>
      <c r="K10" s="25">
        <f>L6+J10</f>
        <v>27210</v>
      </c>
      <c r="L10" s="25">
        <v>12</v>
      </c>
      <c r="M10" s="25">
        <f t="shared" ref="M10:M21" si="1">G10*$M$8*L10/12</f>
        <v>679.99199999999996</v>
      </c>
      <c r="O10" s="26"/>
      <c r="P10" t="s">
        <v>26</v>
      </c>
      <c r="Q10" s="27">
        <v>464958</v>
      </c>
    </row>
    <row r="11" spans="2:18" hidden="1" x14ac:dyDescent="0.3">
      <c r="B11" s="24">
        <f t="shared" ref="B11:B18" si="2">B10</f>
        <v>2015</v>
      </c>
      <c r="C11" s="24"/>
      <c r="D11" s="24" t="s">
        <v>27</v>
      </c>
      <c r="E11" s="25">
        <v>1170</v>
      </c>
      <c r="F11" s="25">
        <f>MAX(E11-J11,0)</f>
        <v>358</v>
      </c>
      <c r="G11" s="25">
        <f t="shared" si="0"/>
        <v>1528</v>
      </c>
      <c r="H11" s="25"/>
      <c r="I11" s="25">
        <f t="shared" ref="I11:I21" si="3">I10+G11+H11</f>
        <v>324811</v>
      </c>
      <c r="J11" s="25">
        <v>812</v>
      </c>
      <c r="K11" s="25">
        <f t="shared" ref="K11:K21" si="4">K10+J11</f>
        <v>28022</v>
      </c>
      <c r="L11" s="25">
        <v>11</v>
      </c>
      <c r="M11" s="25">
        <f t="shared" si="1"/>
        <v>121.85799999999999</v>
      </c>
      <c r="O11" s="28"/>
      <c r="P11" t="s">
        <v>28</v>
      </c>
      <c r="Q11" s="29">
        <v>8.6499999999999994E-2</v>
      </c>
    </row>
    <row r="12" spans="2:18" hidden="1" x14ac:dyDescent="0.3">
      <c r="B12" s="24">
        <f t="shared" si="2"/>
        <v>2015</v>
      </c>
      <c r="C12" s="24"/>
      <c r="D12" s="24" t="s">
        <v>11</v>
      </c>
      <c r="E12" s="25">
        <f>6480*29/30</f>
        <v>6264</v>
      </c>
      <c r="F12" s="25">
        <f t="shared" ref="F12:F21" si="5">MAX(E12-J12,0)</f>
        <v>5014</v>
      </c>
      <c r="G12" s="25">
        <f t="shared" si="0"/>
        <v>11278</v>
      </c>
      <c r="H12" s="25"/>
      <c r="I12" s="25">
        <f t="shared" si="3"/>
        <v>336089</v>
      </c>
      <c r="J12" s="25">
        <f t="shared" ref="J12:J21" si="6">MIN(0.048*$F$7,1250)</f>
        <v>1250</v>
      </c>
      <c r="K12" s="25">
        <f t="shared" si="4"/>
        <v>29272</v>
      </c>
      <c r="L12" s="25">
        <v>10</v>
      </c>
      <c r="M12" s="25">
        <f t="shared" si="1"/>
        <v>817.65499999999986</v>
      </c>
      <c r="O12" s="26"/>
      <c r="P12" t="s">
        <v>29</v>
      </c>
      <c r="Q12" s="30">
        <f>Q10+M22</f>
        <v>470397.89250000002</v>
      </c>
    </row>
    <row r="13" spans="2:18" hidden="1" x14ac:dyDescent="0.3">
      <c r="B13" s="24">
        <f t="shared" si="2"/>
        <v>2015</v>
      </c>
      <c r="C13" s="24"/>
      <c r="D13" s="24" t="s">
        <v>30</v>
      </c>
      <c r="E13" s="25">
        <v>6480</v>
      </c>
      <c r="F13" s="25">
        <f t="shared" si="5"/>
        <v>5230</v>
      </c>
      <c r="G13" s="25">
        <f t="shared" si="0"/>
        <v>11710</v>
      </c>
      <c r="H13" s="25"/>
      <c r="I13" s="25">
        <f t="shared" si="3"/>
        <v>347799</v>
      </c>
      <c r="J13" s="25">
        <f t="shared" si="6"/>
        <v>1250</v>
      </c>
      <c r="K13" s="25">
        <f t="shared" si="4"/>
        <v>30522</v>
      </c>
      <c r="L13" s="25">
        <v>9</v>
      </c>
      <c r="M13" s="25">
        <f t="shared" si="1"/>
        <v>764.07749999999999</v>
      </c>
    </row>
    <row r="14" spans="2:18" hidden="1" x14ac:dyDescent="0.3">
      <c r="B14" s="24">
        <f t="shared" si="2"/>
        <v>2015</v>
      </c>
      <c r="C14" s="24"/>
      <c r="D14" s="24" t="s">
        <v>31</v>
      </c>
      <c r="E14" s="25">
        <v>6480</v>
      </c>
      <c r="F14" s="25">
        <f t="shared" si="5"/>
        <v>5230</v>
      </c>
      <c r="G14" s="25">
        <f t="shared" si="0"/>
        <v>11710</v>
      </c>
      <c r="H14" s="25"/>
      <c r="I14" s="25">
        <f t="shared" si="3"/>
        <v>359509</v>
      </c>
      <c r="J14" s="25">
        <f t="shared" si="6"/>
        <v>1250</v>
      </c>
      <c r="K14" s="25">
        <f t="shared" si="4"/>
        <v>31772</v>
      </c>
      <c r="L14" s="25">
        <v>8</v>
      </c>
      <c r="M14" s="25">
        <f t="shared" si="1"/>
        <v>679.18</v>
      </c>
    </row>
    <row r="15" spans="2:18" hidden="1" x14ac:dyDescent="0.3">
      <c r="B15" s="24">
        <f t="shared" si="2"/>
        <v>2015</v>
      </c>
      <c r="C15" s="24"/>
      <c r="D15" s="24" t="s">
        <v>32</v>
      </c>
      <c r="E15" s="25">
        <v>6480</v>
      </c>
      <c r="F15" s="25">
        <f t="shared" si="5"/>
        <v>5230</v>
      </c>
      <c r="G15" s="25">
        <f t="shared" si="0"/>
        <v>11710</v>
      </c>
      <c r="H15" s="25"/>
      <c r="I15" s="25">
        <f t="shared" si="3"/>
        <v>371219</v>
      </c>
      <c r="J15" s="25">
        <f t="shared" si="6"/>
        <v>1250</v>
      </c>
      <c r="K15" s="25">
        <f t="shared" si="4"/>
        <v>33022</v>
      </c>
      <c r="L15" s="25">
        <v>7</v>
      </c>
      <c r="M15" s="25">
        <f t="shared" si="1"/>
        <v>594.28249999999991</v>
      </c>
    </row>
    <row r="16" spans="2:18" hidden="1" x14ac:dyDescent="0.3">
      <c r="B16" s="24">
        <f t="shared" si="2"/>
        <v>2015</v>
      </c>
      <c r="C16" s="24"/>
      <c r="D16" s="24" t="s">
        <v>33</v>
      </c>
      <c r="E16" s="25">
        <v>6480</v>
      </c>
      <c r="F16" s="25">
        <f t="shared" si="5"/>
        <v>5230</v>
      </c>
      <c r="G16" s="25">
        <f t="shared" si="0"/>
        <v>11710</v>
      </c>
      <c r="H16" s="25"/>
      <c r="I16" s="25">
        <f t="shared" si="3"/>
        <v>382929</v>
      </c>
      <c r="J16" s="25">
        <f t="shared" si="6"/>
        <v>1250</v>
      </c>
      <c r="K16" s="25">
        <f t="shared" si="4"/>
        <v>34272</v>
      </c>
      <c r="L16" s="25">
        <v>6</v>
      </c>
      <c r="M16" s="25">
        <f t="shared" si="1"/>
        <v>509.38499999999999</v>
      </c>
    </row>
    <row r="17" spans="2:16" hidden="1" x14ac:dyDescent="0.3">
      <c r="B17" s="24">
        <f t="shared" si="2"/>
        <v>2015</v>
      </c>
      <c r="C17" s="24"/>
      <c r="D17" s="24" t="s">
        <v>34</v>
      </c>
      <c r="E17" s="25">
        <v>6480</v>
      </c>
      <c r="F17" s="25">
        <f t="shared" si="5"/>
        <v>5230</v>
      </c>
      <c r="G17" s="25">
        <f t="shared" si="0"/>
        <v>11710</v>
      </c>
      <c r="H17" s="25"/>
      <c r="I17" s="25">
        <f t="shared" si="3"/>
        <v>394639</v>
      </c>
      <c r="J17" s="25">
        <f t="shared" si="6"/>
        <v>1250</v>
      </c>
      <c r="K17" s="25">
        <f t="shared" si="4"/>
        <v>35522</v>
      </c>
      <c r="L17" s="25">
        <v>5</v>
      </c>
      <c r="M17" s="25">
        <f t="shared" si="1"/>
        <v>424.48750000000001</v>
      </c>
    </row>
    <row r="18" spans="2:16" hidden="1" x14ac:dyDescent="0.3">
      <c r="B18" s="24">
        <f t="shared" si="2"/>
        <v>2015</v>
      </c>
      <c r="C18" s="24"/>
      <c r="D18" s="24" t="s">
        <v>35</v>
      </c>
      <c r="E18" s="25">
        <v>6480</v>
      </c>
      <c r="F18" s="25">
        <f t="shared" si="5"/>
        <v>5230</v>
      </c>
      <c r="G18" s="25">
        <f t="shared" si="0"/>
        <v>11710</v>
      </c>
      <c r="H18" s="25"/>
      <c r="I18" s="25">
        <f t="shared" si="3"/>
        <v>406349</v>
      </c>
      <c r="J18" s="25">
        <f t="shared" si="6"/>
        <v>1250</v>
      </c>
      <c r="K18" s="25">
        <f t="shared" si="4"/>
        <v>36772</v>
      </c>
      <c r="L18" s="25">
        <v>4</v>
      </c>
      <c r="M18" s="25">
        <f t="shared" si="1"/>
        <v>339.59</v>
      </c>
    </row>
    <row r="19" spans="2:16" hidden="1" x14ac:dyDescent="0.3">
      <c r="B19" s="24">
        <f>B18+1</f>
        <v>2016</v>
      </c>
      <c r="C19" s="24"/>
      <c r="D19" s="24" t="s">
        <v>36</v>
      </c>
      <c r="E19" s="25">
        <v>6480</v>
      </c>
      <c r="F19" s="25">
        <f t="shared" si="5"/>
        <v>5230</v>
      </c>
      <c r="G19" s="25">
        <f t="shared" si="0"/>
        <v>11710</v>
      </c>
      <c r="H19" s="25"/>
      <c r="I19" s="25">
        <f t="shared" si="3"/>
        <v>418059</v>
      </c>
      <c r="J19" s="25">
        <f t="shared" si="6"/>
        <v>1250</v>
      </c>
      <c r="K19" s="25">
        <f t="shared" si="4"/>
        <v>38022</v>
      </c>
      <c r="L19" s="25">
        <v>3</v>
      </c>
      <c r="M19" s="25">
        <f t="shared" si="1"/>
        <v>254.6925</v>
      </c>
    </row>
    <row r="20" spans="2:16" hidden="1" x14ac:dyDescent="0.3">
      <c r="B20" s="24">
        <f>B19</f>
        <v>2016</v>
      </c>
      <c r="C20" s="24"/>
      <c r="D20" s="24" t="s">
        <v>37</v>
      </c>
      <c r="E20" s="25">
        <v>6480</v>
      </c>
      <c r="F20" s="25">
        <f t="shared" si="5"/>
        <v>5230</v>
      </c>
      <c r="G20" s="25">
        <f t="shared" si="0"/>
        <v>11710</v>
      </c>
      <c r="H20" s="25"/>
      <c r="I20" s="25">
        <f t="shared" si="3"/>
        <v>429769</v>
      </c>
      <c r="J20" s="25">
        <f t="shared" si="6"/>
        <v>1250</v>
      </c>
      <c r="K20" s="25">
        <f t="shared" si="4"/>
        <v>39272</v>
      </c>
      <c r="L20" s="25">
        <v>2</v>
      </c>
      <c r="M20" s="25">
        <f t="shared" si="1"/>
        <v>169.79499999999999</v>
      </c>
    </row>
    <row r="21" spans="2:16" hidden="1" x14ac:dyDescent="0.3">
      <c r="B21" s="24">
        <f>B20</f>
        <v>2016</v>
      </c>
      <c r="C21" s="24"/>
      <c r="D21" s="24" t="s">
        <v>38</v>
      </c>
      <c r="E21" s="25">
        <v>6480</v>
      </c>
      <c r="F21" s="25">
        <f t="shared" si="5"/>
        <v>5230</v>
      </c>
      <c r="G21" s="25">
        <f t="shared" si="0"/>
        <v>11710</v>
      </c>
      <c r="H21" s="25"/>
      <c r="I21" s="31">
        <f t="shared" si="3"/>
        <v>441479</v>
      </c>
      <c r="J21" s="25">
        <f t="shared" si="6"/>
        <v>1250</v>
      </c>
      <c r="K21" s="32">
        <f t="shared" si="4"/>
        <v>40522</v>
      </c>
      <c r="L21" s="25">
        <v>1</v>
      </c>
      <c r="M21" s="25">
        <f t="shared" si="1"/>
        <v>84.897499999999994</v>
      </c>
    </row>
    <row r="22" spans="2:16" hidden="1" x14ac:dyDescent="0.3">
      <c r="B22" s="1"/>
      <c r="C22" s="1"/>
      <c r="D22" s="1"/>
      <c r="E22" s="1"/>
      <c r="F22" s="1"/>
      <c r="G22" s="2">
        <f>SUM(G10:G21)</f>
        <v>126012</v>
      </c>
      <c r="H22" s="1"/>
      <c r="I22" s="1"/>
      <c r="J22" s="1"/>
      <c r="K22" s="1"/>
      <c r="L22" s="1"/>
      <c r="M22" s="6">
        <f>SUM(M10:M21)</f>
        <v>5439.8924999999999</v>
      </c>
    </row>
    <row r="23" spans="2:16" hidden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3">
        <f>M22/G22</f>
        <v>4.3169638605847063E-2</v>
      </c>
    </row>
    <row r="24" spans="2:16" x14ac:dyDescent="0.3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6" x14ac:dyDescent="0.3">
      <c r="B25" s="34">
        <f>COUNTA(B27:B94)</f>
        <v>11</v>
      </c>
      <c r="C25" s="34">
        <f>COUNTA(C27:C94)</f>
        <v>24</v>
      </c>
      <c r="D25" s="34">
        <f>COUNTA(D27:D95)</f>
        <v>69</v>
      </c>
      <c r="G25" s="2"/>
      <c r="H25" s="1"/>
      <c r="I25" s="1"/>
      <c r="J25" s="1"/>
      <c r="K25" s="1"/>
      <c r="L25" s="1"/>
      <c r="M25" s="1"/>
    </row>
    <row r="26" spans="2:16" ht="18" x14ac:dyDescent="0.35">
      <c r="B26" s="35" t="s">
        <v>39</v>
      </c>
      <c r="C26" s="35" t="s">
        <v>40</v>
      </c>
      <c r="D26" s="35" t="s">
        <v>40</v>
      </c>
      <c r="E26" t="s">
        <v>41</v>
      </c>
      <c r="F26" s="36" t="s">
        <v>42</v>
      </c>
    </row>
    <row r="27" spans="2:16" x14ac:dyDescent="0.3">
      <c r="B27" s="37" t="s">
        <v>43</v>
      </c>
      <c r="C27" s="37" t="s">
        <v>43</v>
      </c>
      <c r="D27" s="37" t="s">
        <v>44</v>
      </c>
    </row>
    <row r="28" spans="2:16" x14ac:dyDescent="0.3">
      <c r="B28" s="37"/>
      <c r="C28" s="37"/>
      <c r="D28" s="37" t="s">
        <v>45</v>
      </c>
      <c r="O28" s="38"/>
      <c r="P28" s="1"/>
    </row>
    <row r="29" spans="2:16" x14ac:dyDescent="0.3">
      <c r="B29" s="39" t="s">
        <v>46</v>
      </c>
      <c r="C29" s="39" t="s">
        <v>46</v>
      </c>
      <c r="D29" s="39" t="s">
        <v>47</v>
      </c>
    </row>
    <row r="30" spans="2:16" x14ac:dyDescent="0.3">
      <c r="B30" s="39"/>
      <c r="C30" s="39"/>
      <c r="D30" s="39" t="s">
        <v>48</v>
      </c>
    </row>
    <row r="31" spans="2:16" x14ac:dyDescent="0.3">
      <c r="B31" s="39"/>
      <c r="C31" s="39"/>
      <c r="D31" s="39" t="s">
        <v>49</v>
      </c>
    </row>
    <row r="32" spans="2:16" x14ac:dyDescent="0.3">
      <c r="B32" s="39"/>
      <c r="C32" s="39"/>
      <c r="D32" s="39" t="s">
        <v>50</v>
      </c>
    </row>
    <row r="33" spans="2:4" x14ac:dyDescent="0.3">
      <c r="B33" s="39"/>
      <c r="C33" s="39"/>
      <c r="D33" s="39" t="s">
        <v>51</v>
      </c>
    </row>
    <row r="34" spans="2:4" x14ac:dyDescent="0.3">
      <c r="B34" s="40" t="s">
        <v>52</v>
      </c>
      <c r="C34" s="40" t="s">
        <v>53</v>
      </c>
      <c r="D34" s="40" t="s">
        <v>54</v>
      </c>
    </row>
    <row r="35" spans="2:4" x14ac:dyDescent="0.3">
      <c r="B35" s="40"/>
      <c r="C35" s="40"/>
      <c r="D35" s="40" t="s">
        <v>55</v>
      </c>
    </row>
    <row r="36" spans="2:4" x14ac:dyDescent="0.3">
      <c r="B36" s="40"/>
      <c r="C36" s="40"/>
      <c r="D36" s="40" t="s">
        <v>56</v>
      </c>
    </row>
    <row r="37" spans="2:4" x14ac:dyDescent="0.3">
      <c r="B37" s="40"/>
      <c r="C37" s="40"/>
      <c r="D37" s="40" t="s">
        <v>57</v>
      </c>
    </row>
    <row r="38" spans="2:4" x14ac:dyDescent="0.3">
      <c r="B38" s="40"/>
      <c r="C38" s="40"/>
      <c r="D38" s="40" t="s">
        <v>58</v>
      </c>
    </row>
    <row r="39" spans="2:4" x14ac:dyDescent="0.3">
      <c r="B39" s="40"/>
      <c r="C39" s="40"/>
      <c r="D39" s="40" t="s">
        <v>59</v>
      </c>
    </row>
    <row r="40" spans="2:4" x14ac:dyDescent="0.3">
      <c r="B40" s="40"/>
      <c r="C40" s="40"/>
      <c r="D40" s="40" t="s">
        <v>60</v>
      </c>
    </row>
    <row r="41" spans="2:4" x14ac:dyDescent="0.3">
      <c r="B41" s="40"/>
      <c r="C41" s="40" t="s">
        <v>61</v>
      </c>
      <c r="D41" s="41" t="s">
        <v>62</v>
      </c>
    </row>
    <row r="42" spans="2:4" x14ac:dyDescent="0.3">
      <c r="B42" s="40"/>
      <c r="C42" s="40"/>
      <c r="D42" s="40" t="s">
        <v>63</v>
      </c>
    </row>
    <row r="43" spans="2:4" x14ac:dyDescent="0.3">
      <c r="B43" s="40"/>
      <c r="C43" s="40" t="s">
        <v>64</v>
      </c>
      <c r="D43" s="40" t="s">
        <v>65</v>
      </c>
    </row>
    <row r="44" spans="2:4" x14ac:dyDescent="0.3">
      <c r="B44" s="40"/>
      <c r="C44" s="40"/>
      <c r="D44" s="40" t="s">
        <v>66</v>
      </c>
    </row>
    <row r="45" spans="2:4" x14ac:dyDescent="0.3">
      <c r="B45" s="40"/>
      <c r="C45" s="40"/>
      <c r="D45" s="40" t="s">
        <v>67</v>
      </c>
    </row>
    <row r="46" spans="2:4" x14ac:dyDescent="0.3">
      <c r="B46" s="40"/>
      <c r="C46" s="40"/>
      <c r="D46" s="40" t="s">
        <v>68</v>
      </c>
    </row>
    <row r="47" spans="2:4" x14ac:dyDescent="0.3">
      <c r="B47" s="40"/>
      <c r="C47" s="40"/>
      <c r="D47" s="40" t="s">
        <v>69</v>
      </c>
    </row>
    <row r="48" spans="2:4" x14ac:dyDescent="0.3">
      <c r="B48" s="42" t="s">
        <v>70</v>
      </c>
      <c r="C48" s="42" t="s">
        <v>71</v>
      </c>
      <c r="D48" s="42" t="s">
        <v>72</v>
      </c>
    </row>
    <row r="49" spans="2:4" x14ac:dyDescent="0.3">
      <c r="B49" s="42"/>
      <c r="C49" s="42"/>
      <c r="D49" s="42" t="s">
        <v>73</v>
      </c>
    </row>
    <row r="50" spans="2:4" x14ac:dyDescent="0.3">
      <c r="B50" s="42"/>
      <c r="C50" s="42" t="s">
        <v>74</v>
      </c>
      <c r="D50" s="42" t="s">
        <v>75</v>
      </c>
    </row>
    <row r="51" spans="2:4" x14ac:dyDescent="0.3">
      <c r="B51" s="42"/>
      <c r="C51" s="42"/>
      <c r="D51" s="42" t="s">
        <v>76</v>
      </c>
    </row>
    <row r="52" spans="2:4" x14ac:dyDescent="0.3">
      <c r="B52" s="42"/>
      <c r="C52" s="42"/>
      <c r="D52" s="42" t="s">
        <v>77</v>
      </c>
    </row>
    <row r="53" spans="2:4" x14ac:dyDescent="0.3">
      <c r="B53" s="42"/>
      <c r="C53" s="42" t="s">
        <v>78</v>
      </c>
      <c r="D53" s="43" t="s">
        <v>79</v>
      </c>
    </row>
    <row r="54" spans="2:4" x14ac:dyDescent="0.3">
      <c r="B54" s="42"/>
      <c r="C54" s="42"/>
      <c r="D54" s="43" t="s">
        <v>80</v>
      </c>
    </row>
    <row r="55" spans="2:4" x14ac:dyDescent="0.3">
      <c r="B55" s="42"/>
      <c r="C55" s="42" t="s">
        <v>81</v>
      </c>
      <c r="D55" s="42" t="s">
        <v>82</v>
      </c>
    </row>
    <row r="56" spans="2:4" x14ac:dyDescent="0.3">
      <c r="B56" s="42"/>
      <c r="C56" s="42"/>
      <c r="D56" s="42" t="s">
        <v>83</v>
      </c>
    </row>
    <row r="57" spans="2:4" x14ac:dyDescent="0.3">
      <c r="B57" s="42"/>
      <c r="C57" s="42"/>
      <c r="D57" s="42" t="s">
        <v>84</v>
      </c>
    </row>
    <row r="58" spans="2:4" x14ac:dyDescent="0.3">
      <c r="B58" s="42"/>
      <c r="C58" s="42"/>
      <c r="D58" s="42" t="s">
        <v>85</v>
      </c>
    </row>
    <row r="59" spans="2:4" x14ac:dyDescent="0.3">
      <c r="B59" s="44" t="s">
        <v>86</v>
      </c>
      <c r="C59" s="44" t="s">
        <v>87</v>
      </c>
      <c r="D59" s="44" t="s">
        <v>87</v>
      </c>
    </row>
    <row r="60" spans="2:4" x14ac:dyDescent="0.3">
      <c r="B60" s="44"/>
      <c r="C60" s="44" t="s">
        <v>88</v>
      </c>
      <c r="D60" s="44" t="s">
        <v>89</v>
      </c>
    </row>
    <row r="61" spans="2:4" x14ac:dyDescent="0.3">
      <c r="B61" s="44"/>
      <c r="C61" s="44"/>
      <c r="D61" s="44" t="s">
        <v>90</v>
      </c>
    </row>
    <row r="62" spans="2:4" x14ac:dyDescent="0.3">
      <c r="B62" s="44"/>
      <c r="C62" s="44"/>
      <c r="D62" s="44" t="s">
        <v>91</v>
      </c>
    </row>
    <row r="63" spans="2:4" x14ac:dyDescent="0.3">
      <c r="B63" s="44"/>
      <c r="C63" s="44" t="s">
        <v>92</v>
      </c>
      <c r="D63" s="45" t="s">
        <v>93</v>
      </c>
    </row>
    <row r="64" spans="2:4" x14ac:dyDescent="0.3">
      <c r="B64" s="44"/>
      <c r="C64" s="44"/>
      <c r="D64" s="44" t="s">
        <v>94</v>
      </c>
    </row>
    <row r="65" spans="2:4" x14ac:dyDescent="0.3">
      <c r="B65" s="46" t="s">
        <v>95</v>
      </c>
      <c r="C65" s="46" t="s">
        <v>96</v>
      </c>
      <c r="D65" s="46" t="s">
        <v>97</v>
      </c>
    </row>
    <row r="66" spans="2:4" x14ac:dyDescent="0.3">
      <c r="B66" s="46"/>
      <c r="C66" s="46"/>
      <c r="D66" s="46" t="s">
        <v>98</v>
      </c>
    </row>
    <row r="67" spans="2:4" x14ac:dyDescent="0.3">
      <c r="B67" s="46"/>
      <c r="C67" s="46"/>
      <c r="D67" s="46" t="s">
        <v>99</v>
      </c>
    </row>
    <row r="68" spans="2:4" x14ac:dyDescent="0.3">
      <c r="B68" s="46"/>
      <c r="C68" s="46" t="s">
        <v>100</v>
      </c>
      <c r="D68" s="46" t="s">
        <v>101</v>
      </c>
    </row>
    <row r="69" spans="2:4" x14ac:dyDescent="0.3">
      <c r="B69" s="46"/>
      <c r="C69" s="46"/>
      <c r="D69" s="46" t="s">
        <v>102</v>
      </c>
    </row>
    <row r="70" spans="2:4" x14ac:dyDescent="0.3">
      <c r="B70" s="46"/>
      <c r="C70" s="46"/>
      <c r="D70" s="46" t="s">
        <v>103</v>
      </c>
    </row>
    <row r="71" spans="2:4" x14ac:dyDescent="0.3">
      <c r="B71" s="37" t="s">
        <v>104</v>
      </c>
      <c r="C71" s="37" t="s">
        <v>105</v>
      </c>
      <c r="D71" s="37" t="s">
        <v>105</v>
      </c>
    </row>
    <row r="72" spans="2:4" x14ac:dyDescent="0.3">
      <c r="B72" s="37"/>
      <c r="C72" s="37"/>
      <c r="D72" s="37" t="s">
        <v>106</v>
      </c>
    </row>
    <row r="73" spans="2:4" x14ac:dyDescent="0.3">
      <c r="B73" s="37"/>
      <c r="C73" s="37" t="s">
        <v>107</v>
      </c>
      <c r="D73" s="37" t="s">
        <v>108</v>
      </c>
    </row>
    <row r="74" spans="2:4" x14ac:dyDescent="0.3">
      <c r="B74" s="37"/>
      <c r="C74" s="37"/>
      <c r="D74" s="37" t="s">
        <v>109</v>
      </c>
    </row>
    <row r="75" spans="2:4" x14ac:dyDescent="0.3">
      <c r="B75" s="37"/>
      <c r="C75" s="37"/>
      <c r="D75" s="37" t="s">
        <v>110</v>
      </c>
    </row>
    <row r="76" spans="2:4" x14ac:dyDescent="0.3">
      <c r="B76" s="37"/>
      <c r="C76" s="37"/>
      <c r="D76" s="37" t="s">
        <v>111</v>
      </c>
    </row>
    <row r="77" spans="2:4" x14ac:dyDescent="0.3">
      <c r="B77" s="37"/>
      <c r="C77" s="37" t="s">
        <v>112</v>
      </c>
      <c r="D77" s="37" t="s">
        <v>112</v>
      </c>
    </row>
    <row r="78" spans="2:4" x14ac:dyDescent="0.3">
      <c r="B78" s="39" t="s">
        <v>113</v>
      </c>
      <c r="C78" s="39" t="s">
        <v>114</v>
      </c>
      <c r="D78" s="39" t="s">
        <v>115</v>
      </c>
    </row>
    <row r="79" spans="2:4" x14ac:dyDescent="0.3">
      <c r="B79" s="39"/>
      <c r="C79" s="39"/>
      <c r="D79" s="39" t="s">
        <v>116</v>
      </c>
    </row>
    <row r="80" spans="2:4" x14ac:dyDescent="0.3">
      <c r="B80" s="39"/>
      <c r="C80" s="39" t="s">
        <v>117</v>
      </c>
      <c r="D80" s="39" t="s">
        <v>118</v>
      </c>
    </row>
    <row r="81" spans="2:4" x14ac:dyDescent="0.3">
      <c r="B81" s="39"/>
      <c r="C81" s="39"/>
      <c r="D81" s="39" t="s">
        <v>119</v>
      </c>
    </row>
    <row r="82" spans="2:4" x14ac:dyDescent="0.3">
      <c r="B82" s="39"/>
      <c r="C82" s="39"/>
      <c r="D82" s="39" t="s">
        <v>120</v>
      </c>
    </row>
    <row r="83" spans="2:4" x14ac:dyDescent="0.3">
      <c r="B83" s="39"/>
      <c r="C83" s="39" t="s">
        <v>121</v>
      </c>
      <c r="D83" s="39" t="s">
        <v>121</v>
      </c>
    </row>
    <row r="84" spans="2:4" x14ac:dyDescent="0.3">
      <c r="B84" s="40" t="s">
        <v>122</v>
      </c>
      <c r="C84" s="40" t="s">
        <v>123</v>
      </c>
      <c r="D84" s="40" t="s">
        <v>124</v>
      </c>
    </row>
    <row r="85" spans="2:4" x14ac:dyDescent="0.3">
      <c r="B85" s="40"/>
      <c r="C85" s="40"/>
      <c r="D85" s="40" t="s">
        <v>125</v>
      </c>
    </row>
    <row r="86" spans="2:4" x14ac:dyDescent="0.3">
      <c r="B86" s="40"/>
      <c r="C86" s="40" t="s">
        <v>126</v>
      </c>
      <c r="D86" s="40" t="s">
        <v>127</v>
      </c>
    </row>
    <row r="87" spans="2:4" x14ac:dyDescent="0.3">
      <c r="B87" s="40"/>
      <c r="C87" s="40"/>
      <c r="D87" s="40" t="s">
        <v>128</v>
      </c>
    </row>
    <row r="88" spans="2:4" x14ac:dyDescent="0.3">
      <c r="B88" s="40"/>
      <c r="C88" s="40"/>
      <c r="D88" s="40" t="s">
        <v>129</v>
      </c>
    </row>
    <row r="89" spans="2:4" x14ac:dyDescent="0.3">
      <c r="B89" s="42" t="s">
        <v>130</v>
      </c>
      <c r="C89" s="42" t="s">
        <v>130</v>
      </c>
      <c r="D89" s="42" t="s">
        <v>131</v>
      </c>
    </row>
    <row r="90" spans="2:4" x14ac:dyDescent="0.3">
      <c r="B90" s="42"/>
      <c r="C90" s="42"/>
      <c r="D90" s="42" t="s">
        <v>132</v>
      </c>
    </row>
    <row r="91" spans="2:4" x14ac:dyDescent="0.3">
      <c r="B91" s="42"/>
      <c r="C91" s="42"/>
      <c r="D91" s="42" t="s">
        <v>133</v>
      </c>
    </row>
    <row r="92" spans="2:4" x14ac:dyDescent="0.3">
      <c r="B92" s="42"/>
      <c r="C92" s="42"/>
      <c r="D92" s="42" t="s">
        <v>134</v>
      </c>
    </row>
    <row r="93" spans="2:4" x14ac:dyDescent="0.3">
      <c r="B93" s="42"/>
      <c r="C93" s="42"/>
      <c r="D93" s="42" t="s">
        <v>135</v>
      </c>
    </row>
    <row r="94" spans="2:4" x14ac:dyDescent="0.3">
      <c r="B94" s="44" t="s">
        <v>136</v>
      </c>
      <c r="C94" s="44" t="s">
        <v>136</v>
      </c>
      <c r="D94" s="44" t="s">
        <v>137</v>
      </c>
    </row>
    <row r="95" spans="2:4" x14ac:dyDescent="0.3">
      <c r="B95" s="44"/>
      <c r="C95" s="44"/>
      <c r="D95" s="44" t="s">
        <v>138</v>
      </c>
    </row>
  </sheetData>
  <mergeCells count="5">
    <mergeCell ref="B3:H3"/>
    <mergeCell ref="I3:L3"/>
    <mergeCell ref="B4:H5"/>
    <mergeCell ref="J4:K5"/>
    <mergeCell ref="B6:D6"/>
  </mergeCells>
  <hyperlinks>
    <hyperlink ref="F26" r:id="rId1" xr:uid="{410E917B-6330-4BAB-AF83-4995FEF08DB2}"/>
  </hyperlinks>
  <pageMargins left="0.7" right="0.7" top="0.75" bottom="0.75" header="0.3" footer="0.3"/>
  <pageSetup orientation="portrait" horizontalDpi="1200" verticalDpi="12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SectorsGICS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Chowdhury, Rudra</dc:creator>
  <cp:lastModifiedBy>Chowdhury, Rudra</cp:lastModifiedBy>
  <dcterms:created xsi:type="dcterms:W3CDTF">2020-01-19T16:10:41Z</dcterms:created>
  <dcterms:modified xsi:type="dcterms:W3CDTF">2020-01-19T16:13:00Z</dcterms:modified>
</cp:coreProperties>
</file>