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urender-Work Space\Stocks-RnD\HDFC Bank\"/>
    </mc:Choice>
  </mc:AlternateContent>
  <xr:revisionPtr revIDLastSave="0" documentId="13_ncr:1_{0197807B-5A9D-42C3-82D5-06EA1BA480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8" i="1" l="1"/>
  <c r="AT8" i="1"/>
  <c r="AS8" i="1"/>
  <c r="BA8" i="1"/>
  <c r="AZ8" i="1"/>
  <c r="AY8" i="1"/>
  <c r="AO8" i="1"/>
  <c r="AN8" i="1"/>
  <c r="AM8" i="1"/>
  <c r="AI8" i="1"/>
  <c r="AH8" i="1"/>
  <c r="AG8" i="1"/>
  <c r="AC8" i="1"/>
  <c r="AB8" i="1"/>
  <c r="AA8" i="1"/>
  <c r="W8" i="1"/>
  <c r="V8" i="1"/>
  <c r="U8" i="1"/>
  <c r="K46" i="1"/>
  <c r="J46" i="1"/>
  <c r="I54" i="1"/>
  <c r="J54" i="1"/>
  <c r="K54" i="1"/>
  <c r="I46" i="1"/>
  <c r="H46" i="1"/>
  <c r="H53" i="1"/>
  <c r="H51" i="1"/>
  <c r="H50" i="1"/>
  <c r="H54" i="1" s="1"/>
  <c r="H52" i="1"/>
  <c r="AO35" i="1"/>
  <c r="AM38" i="1"/>
  <c r="U38" i="1"/>
  <c r="AL38" i="1"/>
  <c r="T38" i="1"/>
  <c r="D36" i="1"/>
  <c r="C36" i="1"/>
  <c r="B36" i="1"/>
  <c r="D35" i="1"/>
  <c r="C35" i="1"/>
  <c r="B35" i="1"/>
  <c r="T32" i="1"/>
  <c r="U32" i="1"/>
  <c r="V32" i="1"/>
  <c r="V31" i="1"/>
  <c r="T31" i="1"/>
  <c r="U31" i="1"/>
  <c r="E62" i="1"/>
  <c r="D62" i="1"/>
  <c r="C62" i="1"/>
  <c r="B62" i="1"/>
  <c r="E54" i="1"/>
  <c r="D54" i="1"/>
  <c r="C54" i="1"/>
  <c r="B54" i="1"/>
  <c r="C46" i="1"/>
  <c r="D46" i="1"/>
  <c r="E46" i="1"/>
  <c r="B46" i="1"/>
  <c r="E7" i="1"/>
  <c r="K7" i="1"/>
  <c r="J7" i="1"/>
  <c r="I7" i="1"/>
  <c r="H7" i="1"/>
  <c r="N4" i="1"/>
  <c r="O4" i="1"/>
  <c r="P4" i="1"/>
  <c r="Q4" i="1"/>
  <c r="N5" i="1"/>
  <c r="O5" i="1"/>
  <c r="P5" i="1"/>
  <c r="Q5" i="1"/>
  <c r="O3" i="1"/>
  <c r="P3" i="1"/>
  <c r="Q3" i="1"/>
  <c r="N3" i="1"/>
  <c r="H4" i="1"/>
  <c r="I4" i="1"/>
  <c r="J4" i="1"/>
  <c r="K4" i="1"/>
  <c r="H5" i="1"/>
  <c r="I5" i="1"/>
  <c r="J5" i="1"/>
  <c r="K5" i="1"/>
  <c r="I3" i="1"/>
  <c r="J3" i="1"/>
  <c r="K3" i="1"/>
  <c r="H3" i="1"/>
  <c r="BH5" i="1"/>
  <c r="BH6" i="1"/>
  <c r="BN6" i="1"/>
  <c r="BN3" i="1"/>
  <c r="BN4" i="1"/>
  <c r="BN5" i="1"/>
  <c r="BN23" i="1" s="1"/>
  <c r="BH4" i="1"/>
  <c r="BH3" i="1"/>
  <c r="BB7" i="1"/>
  <c r="BB6" i="1"/>
  <c r="BB5" i="1"/>
  <c r="BA23" i="1" s="1"/>
  <c r="BB4" i="1"/>
  <c r="BB3" i="1"/>
  <c r="AV7" i="1"/>
  <c r="AV6" i="1"/>
  <c r="AV5" i="1"/>
  <c r="AV4" i="1"/>
  <c r="AV3" i="1"/>
  <c r="X4" i="1"/>
  <c r="D7" i="1"/>
  <c r="C7" i="1"/>
  <c r="AD7" i="1"/>
  <c r="AB17" i="1" s="1"/>
  <c r="X7" i="1"/>
  <c r="U10" i="1"/>
  <c r="AA10" i="1"/>
  <c r="AF10" i="1"/>
  <c r="AF11" i="1"/>
  <c r="AO11" i="1"/>
  <c r="AN11" i="1"/>
  <c r="AM11" i="1"/>
  <c r="AI11" i="1"/>
  <c r="AH11" i="1"/>
  <c r="AG11" i="1"/>
  <c r="AC11" i="1"/>
  <c r="AB11" i="1"/>
  <c r="AA11" i="1"/>
  <c r="V11" i="1"/>
  <c r="W11" i="1"/>
  <c r="U11" i="1"/>
  <c r="AO10" i="1"/>
  <c r="AN10" i="1"/>
  <c r="AM10" i="1"/>
  <c r="AI10" i="1"/>
  <c r="AH10" i="1"/>
  <c r="AG10" i="1"/>
  <c r="AC10" i="1"/>
  <c r="AB10" i="1"/>
  <c r="W10" i="1"/>
  <c r="V10" i="1"/>
  <c r="B4" i="1"/>
  <c r="C4" i="1"/>
  <c r="D4" i="1"/>
  <c r="E4" i="1"/>
  <c r="B5" i="1"/>
  <c r="C5" i="1"/>
  <c r="D5" i="1"/>
  <c r="E5" i="1"/>
  <c r="C3" i="1"/>
  <c r="D3" i="1"/>
  <c r="E3" i="1"/>
  <c r="B3" i="1"/>
  <c r="AL14" i="1"/>
  <c r="U14" i="1"/>
  <c r="V14" i="1"/>
  <c r="W14" i="1"/>
  <c r="Z14" i="1"/>
  <c r="AA14" i="1"/>
  <c r="AB14" i="1"/>
  <c r="AC14" i="1"/>
  <c r="AF14" i="1"/>
  <c r="AG14" i="1"/>
  <c r="AH14" i="1"/>
  <c r="AI14" i="1"/>
  <c r="AM14" i="1"/>
  <c r="AN14" i="1"/>
  <c r="AO14" i="1"/>
  <c r="T14" i="1"/>
  <c r="Z13" i="1"/>
  <c r="AP7" i="1"/>
  <c r="AO17" i="1" s="1"/>
  <c r="AP6" i="1"/>
  <c r="AO16" i="1" s="1"/>
  <c r="AP5" i="1"/>
  <c r="AN23" i="1" s="1"/>
  <c r="AP4" i="1"/>
  <c r="AP3" i="1"/>
  <c r="AJ7" i="1"/>
  <c r="AG17" i="1" s="1"/>
  <c r="AJ6" i="1"/>
  <c r="AI16" i="1" s="1"/>
  <c r="AJ5" i="1"/>
  <c r="AJ4" i="1"/>
  <c r="AJ3" i="1"/>
  <c r="AO13" i="1"/>
  <c r="AN13" i="1"/>
  <c r="AM13" i="1"/>
  <c r="AL13" i="1"/>
  <c r="AI13" i="1"/>
  <c r="AH13" i="1"/>
  <c r="AG13" i="1"/>
  <c r="AF13" i="1"/>
  <c r="AC13" i="1"/>
  <c r="AB13" i="1"/>
  <c r="AA13" i="1"/>
  <c r="AD6" i="1"/>
  <c r="AA16" i="1" s="1"/>
  <c r="AD5" i="1"/>
  <c r="AD4" i="1"/>
  <c r="AD3" i="1"/>
  <c r="X6" i="1"/>
  <c r="T16" i="1" s="1"/>
  <c r="X5" i="1"/>
  <c r="U23" i="1" s="1"/>
  <c r="U13" i="1"/>
  <c r="V13" i="1"/>
  <c r="W13" i="1"/>
  <c r="T13" i="1"/>
  <c r="X3" i="1"/>
  <c r="F3" i="1" s="1"/>
  <c r="BK23" i="1" l="1"/>
  <c r="BJ23" i="1"/>
  <c r="AP23" i="1"/>
  <c r="AX23" i="1"/>
  <c r="AY23" i="1"/>
  <c r="W23" i="1"/>
  <c r="BL23" i="1"/>
  <c r="L7" i="1"/>
  <c r="V23" i="1"/>
  <c r="AO23" i="1"/>
  <c r="BB23" i="1"/>
  <c r="X23" i="1"/>
  <c r="T23" i="1"/>
  <c r="AM23" i="1"/>
  <c r="AZ23" i="1"/>
  <c r="BM23" i="1"/>
  <c r="AL23" i="1"/>
  <c r="L5" i="1"/>
  <c r="R3" i="1"/>
  <c r="L4" i="1"/>
  <c r="R4" i="1"/>
  <c r="R5" i="1"/>
  <c r="L3" i="1"/>
  <c r="AA17" i="1"/>
  <c r="X11" i="1"/>
  <c r="F7" i="1"/>
  <c r="AP10" i="1"/>
  <c r="AD11" i="1"/>
  <c r="F4" i="1"/>
  <c r="AP14" i="1"/>
  <c r="AJ11" i="1"/>
  <c r="AP11" i="1"/>
  <c r="W17" i="1"/>
  <c r="AJ10" i="1"/>
  <c r="X10" i="1"/>
  <c r="AD10" i="1"/>
  <c r="AD14" i="1"/>
  <c r="AJ14" i="1"/>
  <c r="F5" i="1"/>
  <c r="X16" i="1"/>
  <c r="AM16" i="1"/>
  <c r="AC17" i="1"/>
  <c r="AL16" i="1"/>
  <c r="X14" i="1"/>
  <c r="V16" i="1"/>
  <c r="Z17" i="1"/>
  <c r="W16" i="1"/>
  <c r="AP13" i="1"/>
  <c r="AN16" i="1"/>
  <c r="AB16" i="1"/>
  <c r="AP16" i="1"/>
  <c r="AC16" i="1"/>
  <c r="AI17" i="1"/>
  <c r="U16" i="1"/>
  <c r="AD16" i="1"/>
  <c r="AD17" i="1"/>
  <c r="AJ16" i="1"/>
  <c r="X17" i="1"/>
  <c r="AF17" i="1"/>
  <c r="AM17" i="1"/>
  <c r="AF16" i="1"/>
  <c r="AN17" i="1"/>
  <c r="V17" i="1"/>
  <c r="Z16" i="1"/>
  <c r="AG16" i="1"/>
  <c r="AL17" i="1"/>
  <c r="T17" i="1"/>
  <c r="AH16" i="1"/>
  <c r="AJ17" i="1"/>
  <c r="U17" i="1"/>
  <c r="AH17" i="1"/>
  <c r="AP17" i="1"/>
  <c r="AJ13" i="1"/>
  <c r="AD13" i="1"/>
  <c r="X13" i="1"/>
</calcChain>
</file>

<file path=xl/sharedStrings.xml><?xml version="1.0" encoding="utf-8"?>
<sst xmlns="http://schemas.openxmlformats.org/spreadsheetml/2006/main" count="115" uniqueCount="32">
  <si>
    <t>Rev</t>
  </si>
  <si>
    <t>Treasury</t>
  </si>
  <si>
    <t>Wholesale Bank</t>
  </si>
  <si>
    <t>Others</t>
  </si>
  <si>
    <t>Total</t>
  </si>
  <si>
    <t>Revenue</t>
  </si>
  <si>
    <t>PBT</t>
  </si>
  <si>
    <t>Assets</t>
  </si>
  <si>
    <t>Capex</t>
  </si>
  <si>
    <t>NPA Provisions</t>
  </si>
  <si>
    <t>-</t>
  </si>
  <si>
    <t>Capex %</t>
  </si>
  <si>
    <t>ROA %</t>
  </si>
  <si>
    <t>3 Yr CAGR</t>
  </si>
  <si>
    <t>NPA Provision %</t>
  </si>
  <si>
    <t>PBT Margin %</t>
  </si>
  <si>
    <t>NPA Provisions as % of PBT</t>
  </si>
  <si>
    <t>NPA Provisions as % of Revenue</t>
  </si>
  <si>
    <t>T</t>
  </si>
  <si>
    <t>RB</t>
  </si>
  <si>
    <t>WB</t>
  </si>
  <si>
    <t>O</t>
  </si>
  <si>
    <t>Tot.</t>
  </si>
  <si>
    <t>5Yr Cagr</t>
  </si>
  <si>
    <t>Oth</t>
  </si>
  <si>
    <t>7Yr Cagr</t>
  </si>
  <si>
    <t>Retail Bank</t>
  </si>
  <si>
    <t>ICICI</t>
  </si>
  <si>
    <t>HDFC Bank</t>
  </si>
  <si>
    <t>PBT % Terms</t>
  </si>
  <si>
    <t>PBT Value (Cr.)</t>
  </si>
  <si>
    <t>Revenue Value (Cr.)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</si>
</sst>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9" fontId="0" fillId="0" borderId="0" xfId="1" applyFont="1" applyAlignment="1">
      <alignment horizontal="left"/>
    </xf>
    <xf numFmtId="164" fontId="0" fillId="0" borderId="0" xfId="1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3" borderId="0" xfId="1" applyFont="1" applyFill="1" applyAlignment="1">
      <alignment horizontal="left"/>
    </xf>
    <xf numFmtId="9" fontId="0" fillId="4" borderId="0" xfId="1" applyFont="1" applyFill="1" applyAlignment="1">
      <alignment horizontal="left"/>
    </xf>
    <xf numFmtId="3" fontId="0" fillId="0" borderId="0" xfId="0" applyNumberFormat="1" applyAlignment="1">
      <alignment horizontal="left"/>
    </xf>
    <xf numFmtId="9" fontId="2" fillId="2" borderId="0" xfId="1" applyFont="1" applyFill="1" applyAlignment="1">
      <alignment horizontal="left"/>
    </xf>
    <xf numFmtId="9" fontId="2" fillId="5" borderId="0" xfId="1" applyFont="1" applyFill="1" applyAlignment="1">
      <alignment horizontal="left"/>
    </xf>
    <xf numFmtId="9" fontId="0" fillId="0" borderId="0" xfId="0" applyNumberFormat="1" applyAlignment="1">
      <alignment horizontal="left"/>
    </xf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2"/>
  <sheetViews>
    <sheetView tabSelected="1" zoomScale="130" zoomScaleNormal="130" workbookViewId="0"/>
  </sheetViews>
  <sheetFormatPr defaultRowHeight="15" x14ac:dyDescent="0.25"/>
  <cols>
    <col min="1" max="1" width="30" style="1" bestFit="1" customWidth="1"/>
    <col min="2" max="2" width="9.42578125" style="1" hidden="1" customWidth="1"/>
    <col min="3" max="3" width="10.85546875" style="1" hidden="1" customWidth="1"/>
    <col min="4" max="4" width="15.28515625" style="1" hidden="1" customWidth="1"/>
    <col min="5" max="5" width="7" style="1" hidden="1" customWidth="1"/>
    <col min="6" max="7" width="5.42578125" style="1" hidden="1" customWidth="1"/>
    <col min="8" max="8" width="8.7109375" style="1" hidden="1" customWidth="1"/>
    <col min="9" max="9" width="11" style="1" hidden="1" customWidth="1"/>
    <col min="10" max="10" width="15.42578125" style="1" hidden="1" customWidth="1"/>
    <col min="11" max="11" width="8.140625" style="1" hidden="1" customWidth="1"/>
    <col min="12" max="12" width="5.42578125" style="1" hidden="1" customWidth="1"/>
    <col min="13" max="13" width="4.140625" style="1" hidden="1" customWidth="1"/>
    <col min="14" max="14" width="8.5703125" style="1" hidden="1" customWidth="1"/>
    <col min="15" max="15" width="10.85546875" style="1" hidden="1" customWidth="1"/>
    <col min="16" max="16" width="15.28515625" style="1" hidden="1" customWidth="1"/>
    <col min="17" max="17" width="7" style="1" hidden="1" customWidth="1"/>
    <col min="18" max="18" width="5.42578125" style="1" hidden="1" customWidth="1"/>
    <col min="19" max="19" width="4.5703125" style="1" hidden="1" customWidth="1"/>
    <col min="20" max="20" width="7" style="1" bestFit="1" customWidth="1"/>
    <col min="21" max="21" width="13.140625" style="1" bestFit="1" customWidth="1"/>
    <col min="22" max="23" width="7" style="1" bestFit="1" customWidth="1"/>
    <col min="24" max="24" width="8" style="1" bestFit="1" customWidth="1"/>
    <col min="25" max="25" width="3" style="1" customWidth="1"/>
    <col min="26" max="29" width="7" style="1" customWidth="1"/>
    <col min="30" max="30" width="8" style="1" customWidth="1"/>
    <col min="31" max="31" width="4.85546875" style="1" customWidth="1"/>
    <col min="32" max="35" width="7" style="1" customWidth="1"/>
    <col min="36" max="36" width="8" style="1" customWidth="1"/>
    <col min="37" max="37" width="3.7109375" style="1" customWidth="1"/>
    <col min="38" max="40" width="7" style="1" bestFit="1" customWidth="1"/>
    <col min="41" max="41" width="7.140625" style="1" bestFit="1" customWidth="1"/>
    <col min="42" max="42" width="8" style="1" bestFit="1" customWidth="1"/>
    <col min="43" max="43" width="6.28515625" style="1" customWidth="1"/>
    <col min="44" max="46" width="7.5703125" style="1" customWidth="1"/>
    <col min="47" max="47" width="6.5703125" style="1" customWidth="1"/>
    <col min="48" max="48" width="9.140625" style="1" customWidth="1"/>
    <col min="49" max="49" width="4.28515625" style="1" customWidth="1"/>
    <col min="50" max="52" width="7.5703125" style="1" bestFit="1" customWidth="1"/>
    <col min="53" max="53" width="6.5703125" style="1" bestFit="1" customWidth="1"/>
    <col min="54" max="54" width="7.5703125" style="1" bestFit="1" customWidth="1"/>
    <col min="55" max="55" width="9.140625" style="1" customWidth="1"/>
    <col min="56" max="58" width="7.5703125" style="1" customWidth="1"/>
    <col min="59" max="59" width="6.5703125" style="1" customWidth="1"/>
    <col min="60" max="60" width="7.5703125" style="1" customWidth="1"/>
    <col min="61" max="61" width="4.85546875" style="1" customWidth="1"/>
    <col min="62" max="64" width="7.5703125" style="1" bestFit="1" customWidth="1"/>
    <col min="65" max="65" width="6.5703125" style="1" bestFit="1" customWidth="1"/>
    <col min="66" max="66" width="7.5703125" style="1" bestFit="1" customWidth="1"/>
    <col min="67" max="16384" width="9.140625" style="1"/>
  </cols>
  <sheetData>
    <row r="1" spans="1:66" x14ac:dyDescent="0.25">
      <c r="B1" s="1" t="s">
        <v>13</v>
      </c>
      <c r="H1" s="1" t="s">
        <v>23</v>
      </c>
      <c r="N1" s="1" t="s">
        <v>25</v>
      </c>
      <c r="T1" s="1">
        <v>2022</v>
      </c>
      <c r="U1" s="1">
        <v>2022</v>
      </c>
      <c r="V1" s="1">
        <v>2022</v>
      </c>
      <c r="W1" s="1">
        <v>2022</v>
      </c>
      <c r="X1" s="1">
        <v>2022</v>
      </c>
      <c r="Z1" s="1">
        <v>2021</v>
      </c>
      <c r="AA1" s="1">
        <v>2021</v>
      </c>
      <c r="AB1" s="1">
        <v>2021</v>
      </c>
      <c r="AC1" s="1">
        <v>2021</v>
      </c>
      <c r="AD1" s="1">
        <v>2021</v>
      </c>
      <c r="AF1" s="1">
        <v>2020</v>
      </c>
      <c r="AG1" s="1">
        <v>2020</v>
      </c>
      <c r="AH1" s="1">
        <v>2020</v>
      </c>
      <c r="AI1" s="1">
        <v>2020</v>
      </c>
      <c r="AJ1" s="1">
        <v>2020</v>
      </c>
      <c r="AL1" s="1">
        <v>2019</v>
      </c>
      <c r="AM1" s="1">
        <v>2019</v>
      </c>
      <c r="AN1" s="1">
        <v>2019</v>
      </c>
      <c r="AO1" s="1">
        <v>2019</v>
      </c>
      <c r="AP1" s="1">
        <v>2019</v>
      </c>
      <c r="AR1" s="1">
        <v>2018</v>
      </c>
      <c r="AS1" s="1">
        <v>2018</v>
      </c>
      <c r="AT1" s="1">
        <v>2018</v>
      </c>
      <c r="AU1" s="1">
        <v>2018</v>
      </c>
      <c r="AV1" s="1">
        <v>2018</v>
      </c>
      <c r="AX1" s="1">
        <v>2017</v>
      </c>
      <c r="AY1" s="1">
        <v>2017</v>
      </c>
      <c r="AZ1" s="1">
        <v>2017</v>
      </c>
      <c r="BA1" s="1">
        <v>2017</v>
      </c>
      <c r="BB1" s="1">
        <v>2017</v>
      </c>
      <c r="BD1" s="1">
        <v>2016</v>
      </c>
      <c r="BE1" s="1">
        <v>2016</v>
      </c>
      <c r="BF1" s="1">
        <v>2016</v>
      </c>
      <c r="BG1" s="1">
        <v>2016</v>
      </c>
      <c r="BH1" s="1">
        <v>2016</v>
      </c>
      <c r="BJ1" s="1">
        <v>2015</v>
      </c>
      <c r="BK1" s="1">
        <v>2015</v>
      </c>
      <c r="BL1" s="1">
        <v>2015</v>
      </c>
      <c r="BM1" s="1">
        <v>2015</v>
      </c>
      <c r="BN1" s="1">
        <v>2015</v>
      </c>
    </row>
    <row r="2" spans="1:66" x14ac:dyDescent="0.25">
      <c r="B2" s="1" t="s">
        <v>1</v>
      </c>
      <c r="C2" s="1" t="s">
        <v>26</v>
      </c>
      <c r="D2" s="1" t="s">
        <v>2</v>
      </c>
      <c r="E2" s="1" t="s">
        <v>3</v>
      </c>
      <c r="F2" s="1" t="s">
        <v>4</v>
      </c>
      <c r="H2" s="1" t="s">
        <v>1</v>
      </c>
      <c r="I2" s="1" t="s">
        <v>26</v>
      </c>
      <c r="J2" s="1" t="s">
        <v>2</v>
      </c>
      <c r="K2" s="1" t="s">
        <v>3</v>
      </c>
      <c r="L2" s="1" t="s">
        <v>4</v>
      </c>
      <c r="N2" s="1" t="s">
        <v>1</v>
      </c>
      <c r="O2" s="1" t="s">
        <v>26</v>
      </c>
      <c r="P2" s="1" t="s">
        <v>2</v>
      </c>
      <c r="Q2" s="1" t="s">
        <v>3</v>
      </c>
      <c r="R2" s="1" t="s">
        <v>4</v>
      </c>
      <c r="T2" s="1" t="s">
        <v>18</v>
      </c>
      <c r="U2" s="1" t="s">
        <v>19</v>
      </c>
      <c r="V2" s="1" t="s">
        <v>20</v>
      </c>
      <c r="W2" s="1" t="s">
        <v>24</v>
      </c>
      <c r="X2" s="1" t="s">
        <v>22</v>
      </c>
      <c r="Z2" s="1" t="s">
        <v>18</v>
      </c>
      <c r="AA2" s="1" t="s">
        <v>19</v>
      </c>
      <c r="AB2" s="1" t="s">
        <v>20</v>
      </c>
      <c r="AC2" s="1" t="s">
        <v>24</v>
      </c>
      <c r="AD2" s="1" t="s">
        <v>22</v>
      </c>
      <c r="AF2" s="1" t="s">
        <v>18</v>
      </c>
      <c r="AG2" s="1" t="s">
        <v>19</v>
      </c>
      <c r="AH2" s="1" t="s">
        <v>20</v>
      </c>
      <c r="AI2" s="1" t="s">
        <v>24</v>
      </c>
      <c r="AJ2" s="1" t="s">
        <v>22</v>
      </c>
      <c r="AL2" s="1" t="s">
        <v>18</v>
      </c>
      <c r="AM2" s="1" t="s">
        <v>19</v>
      </c>
      <c r="AN2" s="1" t="s">
        <v>20</v>
      </c>
      <c r="AO2" s="1" t="s">
        <v>21</v>
      </c>
      <c r="AP2" s="1" t="s">
        <v>22</v>
      </c>
      <c r="AR2" s="1" t="s">
        <v>18</v>
      </c>
      <c r="AS2" s="1" t="s">
        <v>19</v>
      </c>
      <c r="AT2" s="1" t="s">
        <v>20</v>
      </c>
      <c r="AU2" s="1" t="s">
        <v>21</v>
      </c>
      <c r="AV2" s="1" t="s">
        <v>22</v>
      </c>
      <c r="AX2" s="1" t="s">
        <v>18</v>
      </c>
      <c r="AY2" s="1" t="s">
        <v>19</v>
      </c>
      <c r="AZ2" s="1" t="s">
        <v>20</v>
      </c>
      <c r="BA2" s="1" t="s">
        <v>21</v>
      </c>
      <c r="BB2" s="1" t="s">
        <v>22</v>
      </c>
      <c r="BD2" s="1" t="s">
        <v>18</v>
      </c>
      <c r="BE2" s="1" t="s">
        <v>19</v>
      </c>
      <c r="BF2" s="1" t="s">
        <v>20</v>
      </c>
      <c r="BG2" s="1" t="s">
        <v>21</v>
      </c>
      <c r="BH2" s="1" t="s">
        <v>22</v>
      </c>
      <c r="BJ2" s="1" t="s">
        <v>18</v>
      </c>
      <c r="BK2" s="1" t="s">
        <v>19</v>
      </c>
      <c r="BL2" s="1" t="s">
        <v>20</v>
      </c>
      <c r="BM2" s="1" t="s">
        <v>21</v>
      </c>
      <c r="BN2" s="1" t="s">
        <v>22</v>
      </c>
    </row>
    <row r="3" spans="1:66" x14ac:dyDescent="0.25">
      <c r="A3" s="1" t="s">
        <v>5</v>
      </c>
      <c r="B3" s="2">
        <f t="shared" ref="B3:F5" si="0">POWER(T3/AL3,1/3)-1</f>
        <v>0.13404430319840133</v>
      </c>
      <c r="C3" s="2">
        <f t="shared" si="0"/>
        <v>8.8880924515367443E-2</v>
      </c>
      <c r="D3" s="2">
        <f t="shared" si="0"/>
        <v>6.8077311808139696E-2</v>
      </c>
      <c r="E3" s="2">
        <f t="shared" si="0"/>
        <v>0.11864183327619515</v>
      </c>
      <c r="F3" s="2">
        <f>POWER(X3/AP3,1/3)-1</f>
        <v>9.2515728810705689E-2</v>
      </c>
      <c r="G3" s="2"/>
      <c r="H3" s="2">
        <f t="shared" ref="H3:L5" si="1">POWER(T3/AX3,1/5)-1</f>
        <v>0.11086850074708243</v>
      </c>
      <c r="I3" s="2">
        <f t="shared" si="1"/>
        <v>0.11732693599884692</v>
      </c>
      <c r="J3" s="2">
        <f t="shared" si="1"/>
        <v>0.15326996041323815</v>
      </c>
      <c r="K3" s="2">
        <f t="shared" si="1"/>
        <v>0.18623990703250781</v>
      </c>
      <c r="L3" s="2">
        <f t="shared" si="1"/>
        <v>0.13329041409217135</v>
      </c>
      <c r="N3" s="2">
        <f>POWER(T3/BJ3,1/7)-1</f>
        <v>0.15028885217380683</v>
      </c>
      <c r="O3" s="2">
        <f t="shared" ref="O3:R3" si="2">POWER(U3/BK3,1/7)-1</f>
        <v>0.13049063390540638</v>
      </c>
      <c r="P3" s="2">
        <f t="shared" si="2"/>
        <v>0.1626377114768609</v>
      </c>
      <c r="Q3" s="2">
        <f t="shared" si="2"/>
        <v>0.19930629472310946</v>
      </c>
      <c r="R3" s="2">
        <f t="shared" si="2"/>
        <v>0.14896384894264103</v>
      </c>
      <c r="S3" s="2"/>
      <c r="T3" s="1">
        <v>34385</v>
      </c>
      <c r="U3" s="1">
        <v>115190</v>
      </c>
      <c r="V3" s="1">
        <v>66483</v>
      </c>
      <c r="W3" s="1">
        <v>31929</v>
      </c>
      <c r="X3" s="1">
        <f>SUM(T3:W3)</f>
        <v>247987</v>
      </c>
      <c r="Z3" s="1">
        <v>32338</v>
      </c>
      <c r="AA3" s="1">
        <v>110210</v>
      </c>
      <c r="AB3" s="1">
        <v>57154</v>
      </c>
      <c r="AC3" s="1">
        <v>29760</v>
      </c>
      <c r="AD3" s="1">
        <f>SUM(Z3:AC3)</f>
        <v>229462</v>
      </c>
      <c r="AF3" s="5">
        <v>26558.44</v>
      </c>
      <c r="AG3" s="5">
        <v>107999.94</v>
      </c>
      <c r="AH3" s="5">
        <v>61134.45</v>
      </c>
      <c r="AI3" s="5">
        <v>28028.21</v>
      </c>
      <c r="AJ3" s="5">
        <f>SUM(AF3:AI3)</f>
        <v>223721.04</v>
      </c>
      <c r="AL3" s="5">
        <v>23576.48</v>
      </c>
      <c r="AM3" s="5">
        <v>89222.34</v>
      </c>
      <c r="AN3" s="5">
        <v>54563.54</v>
      </c>
      <c r="AO3" s="5">
        <v>22809.31</v>
      </c>
      <c r="AP3" s="5">
        <f>SUM(AL3:AO3)</f>
        <v>190171.66999999998</v>
      </c>
      <c r="AR3" s="8">
        <v>19841.37</v>
      </c>
      <c r="AS3" s="8">
        <v>73843.05</v>
      </c>
      <c r="AT3" s="8">
        <v>41504.129999999997</v>
      </c>
      <c r="AU3" s="8">
        <v>18141.93</v>
      </c>
      <c r="AV3" s="8">
        <f t="shared" ref="AV3:AV7" si="3">SUM(AR3:AU3)</f>
        <v>153330.47999999998</v>
      </c>
      <c r="AW3" s="8"/>
      <c r="AX3" s="8">
        <v>20326.18</v>
      </c>
      <c r="AY3" s="8">
        <v>66147.5</v>
      </c>
      <c r="AZ3" s="8">
        <v>32587.85</v>
      </c>
      <c r="BA3" s="8">
        <v>13593.23</v>
      </c>
      <c r="BB3" s="8">
        <f>SUM(AX3:BA3)</f>
        <v>132654.76</v>
      </c>
      <c r="BC3" s="8"/>
      <c r="BD3" s="8">
        <v>18264.88</v>
      </c>
      <c r="BE3" s="8">
        <v>59252.34</v>
      </c>
      <c r="BF3" s="8">
        <v>27162.39</v>
      </c>
      <c r="BG3" s="8">
        <v>10954.46</v>
      </c>
      <c r="BH3" s="8">
        <f>SUM(BD3:BG3)</f>
        <v>115634.07</v>
      </c>
      <c r="BI3" s="8"/>
      <c r="BJ3" s="8">
        <v>12903.89</v>
      </c>
      <c r="BK3" s="8">
        <v>48814.18</v>
      </c>
      <c r="BL3" s="8">
        <v>23152.6</v>
      </c>
      <c r="BM3" s="8">
        <v>8946.94</v>
      </c>
      <c r="BN3" s="8">
        <f t="shared" ref="BN3:BN4" si="4">SUM(BJ3:BM3)</f>
        <v>93817.61</v>
      </c>
    </row>
    <row r="4" spans="1:66" x14ac:dyDescent="0.25">
      <c r="A4" s="1" t="s">
        <v>6</v>
      </c>
      <c r="B4" s="9">
        <f t="shared" si="0"/>
        <v>0.89885317939924958</v>
      </c>
      <c r="C4" s="10">
        <f t="shared" si="0"/>
        <v>-7.8753534251133961E-2</v>
      </c>
      <c r="D4" s="2">
        <f t="shared" si="0"/>
        <v>0.20766026440920715</v>
      </c>
      <c r="E4" s="2">
        <f t="shared" si="0"/>
        <v>1.2340090599510578E-2</v>
      </c>
      <c r="F4" s="2">
        <f t="shared" si="0"/>
        <v>0.13125845846737416</v>
      </c>
      <c r="G4" s="2"/>
      <c r="H4" s="9">
        <f t="shared" si="1"/>
        <v>0.40053016613751002</v>
      </c>
      <c r="I4" s="10">
        <f t="shared" si="1"/>
        <v>1.8091177519084622E-2</v>
      </c>
      <c r="J4" s="2">
        <f t="shared" si="1"/>
        <v>0.19869793480422326</v>
      </c>
      <c r="K4" s="2">
        <f t="shared" si="1"/>
        <v>0.15020688287943562</v>
      </c>
      <c r="L4" s="2">
        <f t="shared" si="1"/>
        <v>0.16159311512023655</v>
      </c>
      <c r="N4" s="9">
        <f t="shared" ref="N4:N5" si="5">POWER(T4/BJ4,1/7)-1</f>
        <v>0.46465061705085886</v>
      </c>
      <c r="O4" s="10">
        <f t="shared" ref="O4:O5" si="6">POWER(U4/BK4,1/7)-1</f>
        <v>5.7675019625696544E-2</v>
      </c>
      <c r="P4" s="2">
        <f t="shared" ref="P4:P5" si="7">POWER(V4/BL4,1/7)-1</f>
        <v>0.18867142412222893</v>
      </c>
      <c r="Q4" s="2">
        <f t="shared" ref="Q4:Q5" si="8">POWER(W4/BM4,1/7)-1</f>
        <v>0.16169139388754505</v>
      </c>
      <c r="R4" s="2">
        <f t="shared" ref="R4:R5" si="9">POWER(X4/BN4,1/7)-1</f>
        <v>0.16926421687028714</v>
      </c>
      <c r="S4" s="2"/>
      <c r="T4" s="1">
        <v>8940</v>
      </c>
      <c r="U4" s="1">
        <v>9223</v>
      </c>
      <c r="V4" s="1">
        <v>25053</v>
      </c>
      <c r="W4" s="1">
        <v>9244</v>
      </c>
      <c r="X4" s="1">
        <f>SUM(T4:W4)</f>
        <v>52460</v>
      </c>
      <c r="Z4" s="1">
        <v>9031</v>
      </c>
      <c r="AA4" s="1">
        <v>10575</v>
      </c>
      <c r="AB4" s="1">
        <v>17438</v>
      </c>
      <c r="AC4" s="1">
        <v>7344</v>
      </c>
      <c r="AD4" s="1">
        <f>SUM(Z4:AC4)</f>
        <v>44388</v>
      </c>
      <c r="AF4" s="5">
        <v>3462.77</v>
      </c>
      <c r="AG4" s="5">
        <v>12942.46</v>
      </c>
      <c r="AH4" s="5">
        <v>14121.09</v>
      </c>
      <c r="AI4" s="5">
        <v>9372.33</v>
      </c>
      <c r="AJ4" s="5">
        <f t="shared" ref="AJ4:AJ7" si="10">SUM(AF4:AI4)</f>
        <v>39898.65</v>
      </c>
      <c r="AL4" s="5">
        <v>1305.76</v>
      </c>
      <c r="AM4" s="5">
        <v>11796.27</v>
      </c>
      <c r="AN4" s="5">
        <v>14224.12</v>
      </c>
      <c r="AO4" s="5">
        <v>8910.06</v>
      </c>
      <c r="AP4" s="5">
        <f t="shared" ref="AP4:AP7" si="11">SUM(AL4:AO4)</f>
        <v>36236.21</v>
      </c>
      <c r="AR4" s="8">
        <v>1540</v>
      </c>
      <c r="AS4" s="8">
        <v>9971.7199999999993</v>
      </c>
      <c r="AT4" s="8">
        <v>11720.51</v>
      </c>
      <c r="AU4" s="8">
        <v>7254.51</v>
      </c>
      <c r="AV4" s="8">
        <f t="shared" si="3"/>
        <v>30486.739999999998</v>
      </c>
      <c r="AW4" s="8"/>
      <c r="AX4" s="8">
        <v>1659.11</v>
      </c>
      <c r="AY4" s="8">
        <v>8432.16</v>
      </c>
      <c r="AZ4" s="8">
        <v>10123.040000000001</v>
      </c>
      <c r="BA4" s="8">
        <v>4591.7700000000004</v>
      </c>
      <c r="BB4" s="8">
        <f>SUM(AX4:BA4)</f>
        <v>24806.080000000002</v>
      </c>
      <c r="BC4" s="8"/>
      <c r="BD4" s="8">
        <v>1489.21</v>
      </c>
      <c r="BE4" s="8">
        <v>7522.3</v>
      </c>
      <c r="BF4" s="8">
        <v>8219.93</v>
      </c>
      <c r="BG4" s="8">
        <v>3705.31</v>
      </c>
      <c r="BH4" s="8">
        <f>SUM(BD4:BG4)</f>
        <v>20936.750000000004</v>
      </c>
      <c r="BI4" s="8"/>
      <c r="BJ4" s="8">
        <v>618.29999999999995</v>
      </c>
      <c r="BK4" s="8">
        <v>6228.83</v>
      </c>
      <c r="BL4" s="8">
        <v>7471.83</v>
      </c>
      <c r="BM4" s="8">
        <v>3237.61</v>
      </c>
      <c r="BN4" s="8">
        <f t="shared" si="4"/>
        <v>17556.57</v>
      </c>
    </row>
    <row r="5" spans="1:66" x14ac:dyDescent="0.25">
      <c r="A5" s="1" t="s">
        <v>7</v>
      </c>
      <c r="B5" s="2">
        <f t="shared" si="0"/>
        <v>0.16521779082359234</v>
      </c>
      <c r="C5" s="2">
        <f t="shared" si="0"/>
        <v>0.13046667817757873</v>
      </c>
      <c r="D5" s="2">
        <f t="shared" si="0"/>
        <v>0.25509280802779299</v>
      </c>
      <c r="E5" s="2">
        <f t="shared" si="0"/>
        <v>9.738589334702441E-2</v>
      </c>
      <c r="F5" s="2">
        <f t="shared" si="0"/>
        <v>0.17969542811546679</v>
      </c>
      <c r="G5" s="2"/>
      <c r="H5" s="2">
        <f t="shared" si="1"/>
        <v>0.15942422202205608</v>
      </c>
      <c r="I5" s="2">
        <f t="shared" si="1"/>
        <v>0.15929950322695841</v>
      </c>
      <c r="J5" s="2">
        <f t="shared" si="1"/>
        <v>0.24318483545842251</v>
      </c>
      <c r="K5" s="2">
        <f t="shared" si="1"/>
        <v>0.18648229456921239</v>
      </c>
      <c r="L5" s="2">
        <f t="shared" si="1"/>
        <v>0.18927519575081453</v>
      </c>
      <c r="N5" s="2">
        <f t="shared" si="5"/>
        <v>0.16397744551125593</v>
      </c>
      <c r="O5" s="2">
        <f t="shared" si="6"/>
        <v>0.17769700041401948</v>
      </c>
      <c r="P5" s="2">
        <f t="shared" si="7"/>
        <v>0.23799227074019091</v>
      </c>
      <c r="Q5" s="2">
        <f t="shared" si="8"/>
        <v>0.21460371322465988</v>
      </c>
      <c r="R5" s="2">
        <f t="shared" si="9"/>
        <v>0.19606318271596801</v>
      </c>
      <c r="S5" s="2"/>
      <c r="T5" s="1">
        <v>551767</v>
      </c>
      <c r="U5" s="1">
        <v>619468</v>
      </c>
      <c r="V5" s="1">
        <v>808137</v>
      </c>
      <c r="W5" s="1">
        <v>130990</v>
      </c>
      <c r="X5" s="1">
        <f>SUM(T5:W5)</f>
        <v>2110362</v>
      </c>
      <c r="Z5" s="1">
        <v>519642</v>
      </c>
      <c r="AA5" s="1">
        <v>521997</v>
      </c>
      <c r="AB5" s="1">
        <v>628732</v>
      </c>
      <c r="AC5" s="1">
        <v>119752</v>
      </c>
      <c r="AD5" s="1">
        <f>SUM(Z5:AC5)</f>
        <v>1790123</v>
      </c>
      <c r="AF5" s="5">
        <v>457240.91</v>
      </c>
      <c r="AG5" s="5">
        <v>484270.74</v>
      </c>
      <c r="AH5" s="5">
        <v>520567.01</v>
      </c>
      <c r="AI5" s="5">
        <v>110819.75</v>
      </c>
      <c r="AJ5" s="5">
        <f t="shared" si="10"/>
        <v>1572898.41</v>
      </c>
      <c r="AL5" s="5">
        <v>348766.21</v>
      </c>
      <c r="AM5" s="5">
        <v>428790.92</v>
      </c>
      <c r="AN5" s="5">
        <v>408749.72</v>
      </c>
      <c r="AO5" s="5">
        <v>99119.71</v>
      </c>
      <c r="AP5" s="5">
        <f t="shared" si="11"/>
        <v>1285426.56</v>
      </c>
      <c r="AR5" s="8">
        <v>350894.38</v>
      </c>
      <c r="AS5" s="8">
        <v>371906.59</v>
      </c>
      <c r="AT5" s="8">
        <v>297040.57</v>
      </c>
      <c r="AU5" s="8">
        <v>76847.350000000006</v>
      </c>
      <c r="AV5" s="8">
        <f t="shared" si="3"/>
        <v>1096688.8900000001</v>
      </c>
      <c r="AW5" s="8"/>
      <c r="AX5" s="8">
        <v>263356.40000000002</v>
      </c>
      <c r="AY5" s="8">
        <v>295828.92</v>
      </c>
      <c r="AZ5" s="8">
        <v>272148.83</v>
      </c>
      <c r="BA5" s="8">
        <v>55709.83</v>
      </c>
      <c r="BB5" s="8">
        <f>SUM(AX5:BA5)</f>
        <v>887043.9800000001</v>
      </c>
      <c r="BC5" s="8"/>
      <c r="BD5" s="8">
        <v>203381.47</v>
      </c>
      <c r="BE5" s="8">
        <v>252690.65</v>
      </c>
      <c r="BF5" s="8">
        <v>226242.65</v>
      </c>
      <c r="BG5" s="8">
        <v>43049.31</v>
      </c>
      <c r="BH5" s="8">
        <f>SUM(BD5:BG5)</f>
        <v>725364.08000000007</v>
      </c>
      <c r="BI5" s="8"/>
      <c r="BJ5" s="8">
        <v>190609.16</v>
      </c>
      <c r="BK5" s="8">
        <v>197144.15</v>
      </c>
      <c r="BL5" s="8">
        <v>181325.74</v>
      </c>
      <c r="BM5" s="8">
        <v>33588.910000000003</v>
      </c>
      <c r="BN5" s="8">
        <f>SUM(BJ5:BM5)</f>
        <v>602667.96000000008</v>
      </c>
    </row>
    <row r="6" spans="1:66" x14ac:dyDescent="0.25">
      <c r="A6" s="1" t="s">
        <v>8</v>
      </c>
      <c r="T6" s="1">
        <v>25</v>
      </c>
      <c r="U6" s="1">
        <v>2394</v>
      </c>
      <c r="V6" s="1">
        <v>229</v>
      </c>
      <c r="W6" s="1">
        <v>240</v>
      </c>
      <c r="X6" s="1">
        <f>SUM(T6:W6)</f>
        <v>2888</v>
      </c>
      <c r="Z6" s="1">
        <v>25</v>
      </c>
      <c r="AA6" s="1">
        <v>1528</v>
      </c>
      <c r="AB6" s="1">
        <v>140</v>
      </c>
      <c r="AC6" s="1">
        <v>181</v>
      </c>
      <c r="AD6" s="1">
        <f>SUM(Z6:AC6)</f>
        <v>1874</v>
      </c>
      <c r="AF6" s="5">
        <v>43.29</v>
      </c>
      <c r="AG6" s="5">
        <v>1381.75</v>
      </c>
      <c r="AH6" s="5">
        <v>119.49</v>
      </c>
      <c r="AI6" s="5">
        <v>167.09</v>
      </c>
      <c r="AJ6" s="5">
        <f t="shared" si="10"/>
        <v>1711.62</v>
      </c>
      <c r="AL6" s="5">
        <v>93.67</v>
      </c>
      <c r="AM6" s="5">
        <v>1149.97</v>
      </c>
      <c r="AN6" s="5">
        <v>192.62</v>
      </c>
      <c r="AO6" s="5">
        <v>210.25</v>
      </c>
      <c r="AP6" s="5">
        <f t="shared" si="11"/>
        <v>1646.5100000000002</v>
      </c>
      <c r="AR6" s="8">
        <v>5.77</v>
      </c>
      <c r="AS6" s="8">
        <v>729.47</v>
      </c>
      <c r="AT6" s="8">
        <v>73.05</v>
      </c>
      <c r="AU6" s="8">
        <v>164.81</v>
      </c>
      <c r="AV6" s="8">
        <f t="shared" si="3"/>
        <v>973.09999999999991</v>
      </c>
      <c r="AW6" s="8"/>
      <c r="AX6" s="8">
        <v>32.85</v>
      </c>
      <c r="AY6" s="8">
        <v>846.56</v>
      </c>
      <c r="AZ6" s="8">
        <v>150.30000000000001</v>
      </c>
      <c r="BA6" s="8">
        <v>227.58</v>
      </c>
      <c r="BB6" s="8">
        <f>SUM(AX6:BA6)</f>
        <v>1257.29</v>
      </c>
      <c r="BC6" s="8"/>
      <c r="BD6" s="8">
        <v>5.09</v>
      </c>
      <c r="BE6" s="8">
        <v>729.46</v>
      </c>
      <c r="BF6" s="8">
        <v>134.59</v>
      </c>
      <c r="BG6" s="8">
        <v>135.72</v>
      </c>
      <c r="BH6" s="8">
        <f>SUM(BD6:BG6)</f>
        <v>1004.8600000000001</v>
      </c>
      <c r="BI6" s="8"/>
      <c r="BJ6" s="8">
        <v>6.02</v>
      </c>
      <c r="BK6" s="8">
        <v>587.72</v>
      </c>
      <c r="BL6" s="8">
        <v>214.09</v>
      </c>
      <c r="BM6" s="8">
        <v>93.46</v>
      </c>
      <c r="BN6" s="8">
        <f>SUM(BJ6:BM6)</f>
        <v>901.29000000000008</v>
      </c>
    </row>
    <row r="7" spans="1:66" x14ac:dyDescent="0.25">
      <c r="A7" s="1" t="s">
        <v>9</v>
      </c>
      <c r="B7" s="2" t="s">
        <v>10</v>
      </c>
      <c r="C7" s="2">
        <f>POWER(U7/AM7,1/3)-1</f>
        <v>0.29175050691892301</v>
      </c>
      <c r="D7" s="2">
        <f>POWER(V7/AN7,1/3)-1</f>
        <v>4.9940424184442112E-2</v>
      </c>
      <c r="E7" s="2">
        <f>POWER(W7/AO7,1/3)-1</f>
        <v>0.42709338285181508</v>
      </c>
      <c r="F7" s="2">
        <f>POWER(X7/AP7,1/3)-1</f>
        <v>0.28843614817021512</v>
      </c>
      <c r="G7" s="2"/>
      <c r="H7" s="2">
        <f>POWER(T7/AX7,1/5)-1</f>
        <v>0.14445726422285365</v>
      </c>
      <c r="I7" s="2">
        <f>POWER(U7/AY7,1/5)-1</f>
        <v>0.35691136161591897</v>
      </c>
      <c r="J7" s="2">
        <f>POWER(V7/AZ7,1/5)-1</f>
        <v>0.18374110271232591</v>
      </c>
      <c r="K7" s="2">
        <f>POWER(W7/BA7,1/5)-1</f>
        <v>0.43229481800202141</v>
      </c>
      <c r="L7" s="2">
        <f>POWER(X7/BB7,1/5)-1</f>
        <v>0.35001438759768555</v>
      </c>
      <c r="N7" s="2"/>
      <c r="O7" s="2"/>
      <c r="P7" s="2"/>
      <c r="Q7" s="2"/>
      <c r="R7" s="2"/>
      <c r="S7" s="2"/>
      <c r="T7" s="1">
        <v>-15</v>
      </c>
      <c r="U7" s="1">
        <v>9933</v>
      </c>
      <c r="V7" s="1">
        <v>1955</v>
      </c>
      <c r="W7" s="1">
        <v>6044</v>
      </c>
      <c r="X7" s="1">
        <f>SUM(T7:W7)</f>
        <v>17917</v>
      </c>
      <c r="Z7" s="1">
        <v>-17</v>
      </c>
      <c r="AA7" s="1">
        <v>10158</v>
      </c>
      <c r="AB7" s="1">
        <v>2279</v>
      </c>
      <c r="AC7" s="1">
        <v>6389</v>
      </c>
      <c r="AD7" s="1">
        <f>SUM(Z7:AC7)</f>
        <v>18809</v>
      </c>
      <c r="AF7" s="5">
        <v>7.5</v>
      </c>
      <c r="AG7" s="5">
        <v>6632.33</v>
      </c>
      <c r="AH7" s="5">
        <v>3756.44</v>
      </c>
      <c r="AI7" s="5">
        <v>3283.47</v>
      </c>
      <c r="AJ7" s="5">
        <f t="shared" si="10"/>
        <v>13679.74</v>
      </c>
      <c r="AL7" s="5">
        <v>-0.2</v>
      </c>
      <c r="AM7" s="5">
        <v>4608.34</v>
      </c>
      <c r="AN7" s="5">
        <v>1689.09</v>
      </c>
      <c r="AO7" s="5">
        <v>2079.54</v>
      </c>
      <c r="AP7" s="5">
        <f t="shared" si="11"/>
        <v>8376.77</v>
      </c>
      <c r="AR7" s="8">
        <v>35.36</v>
      </c>
      <c r="AS7" s="8">
        <v>3539.06</v>
      </c>
      <c r="AT7" s="8">
        <v>1565.79</v>
      </c>
      <c r="AU7" s="8">
        <v>1417.43</v>
      </c>
      <c r="AV7" s="8">
        <f t="shared" si="3"/>
        <v>6557.64</v>
      </c>
      <c r="AW7" s="8"/>
      <c r="AX7" s="8">
        <v>-7.64</v>
      </c>
      <c r="AY7" s="8">
        <v>2159.35</v>
      </c>
      <c r="AZ7" s="8">
        <v>841.13</v>
      </c>
      <c r="BA7" s="8">
        <v>1002.68</v>
      </c>
      <c r="BB7" s="8">
        <f>SUM(AX7:BA7)</f>
        <v>3995.52</v>
      </c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</row>
    <row r="8" spans="1:66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U8" s="2">
        <f>U7/X7</f>
        <v>0.55438968577328795</v>
      </c>
      <c r="V8" s="2">
        <f>V7/X7</f>
        <v>0.10911424903722722</v>
      </c>
      <c r="W8" s="2">
        <f>W7/X7</f>
        <v>0.33733325891611321</v>
      </c>
      <c r="AA8" s="2">
        <f>AA7/AD7</f>
        <v>0.5400606092827902</v>
      </c>
      <c r="AB8" s="2">
        <f>AB7/AD7</f>
        <v>0.12116539954277207</v>
      </c>
      <c r="AC8" s="2">
        <f>AC7/AD7</f>
        <v>0.33967781381253653</v>
      </c>
      <c r="AF8" s="5"/>
      <c r="AG8" s="2">
        <f>AG7/AJ7</f>
        <v>0.48482865902422123</v>
      </c>
      <c r="AH8" s="2">
        <f>AH7/AJ7</f>
        <v>0.27459878623424128</v>
      </c>
      <c r="AI8" s="2">
        <f>AI7/AJ7</f>
        <v>0.24002429870743155</v>
      </c>
      <c r="AJ8" s="5"/>
      <c r="AL8" s="5"/>
      <c r="AM8" s="2">
        <f>AM7/AP7</f>
        <v>0.55013328526389049</v>
      </c>
      <c r="AN8" s="2">
        <f>AN7/AP7</f>
        <v>0.20163977284800702</v>
      </c>
      <c r="AO8" s="2">
        <f>AO7/AP7</f>
        <v>0.24825081743918001</v>
      </c>
      <c r="AP8" s="5"/>
      <c r="AR8" s="8"/>
      <c r="AS8" s="2">
        <f>AS7/AV7</f>
        <v>0.53968500863115387</v>
      </c>
      <c r="AT8" s="2">
        <f>AT7/AV7</f>
        <v>0.2387734001866525</v>
      </c>
      <c r="AU8" s="2">
        <f>AU7/AV7</f>
        <v>0.2161494074087629</v>
      </c>
      <c r="AV8" s="8"/>
      <c r="AW8" s="8"/>
      <c r="AX8" s="8"/>
      <c r="AY8" s="2">
        <f>AY7/BB7</f>
        <v>0.54044279593144318</v>
      </c>
      <c r="AZ8" s="2">
        <f>AZ7/BB7</f>
        <v>0.21051828047413101</v>
      </c>
      <c r="BA8" s="2">
        <f>BA7/BB7</f>
        <v>0.25095106519301619</v>
      </c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</row>
    <row r="9" spans="1:66" x14ac:dyDescent="0.25">
      <c r="AF9" s="5"/>
      <c r="AG9" s="5"/>
      <c r="AH9" s="5"/>
      <c r="AI9" s="5"/>
      <c r="AJ9" s="5"/>
      <c r="AL9" s="5"/>
      <c r="AM9" s="5"/>
      <c r="AN9" s="5"/>
      <c r="AO9" s="5"/>
      <c r="AP9" s="5"/>
    </row>
    <row r="10" spans="1:66" x14ac:dyDescent="0.25">
      <c r="A10" s="1" t="s">
        <v>17</v>
      </c>
      <c r="T10" s="2" t="s">
        <v>10</v>
      </c>
      <c r="U10" s="7">
        <f>U7/U3</f>
        <v>8.6231443701710223E-2</v>
      </c>
      <c r="V10" s="2">
        <f t="shared" ref="V10:X10" si="12">V7/V3</f>
        <v>2.9406013567378125E-2</v>
      </c>
      <c r="W10" s="2">
        <f>W7/W3</f>
        <v>0.18929499827742804</v>
      </c>
      <c r="X10" s="2">
        <f t="shared" si="12"/>
        <v>7.224975502748128E-2</v>
      </c>
      <c r="Y10" s="2"/>
      <c r="Z10" s="2" t="s">
        <v>10</v>
      </c>
      <c r="AA10" s="7">
        <f>AA7/AA3</f>
        <v>9.2169494601215859E-2</v>
      </c>
      <c r="AB10" s="2">
        <f t="shared" ref="AB10:AD10" si="13">AB7/AB3</f>
        <v>3.9874724428736394E-2</v>
      </c>
      <c r="AC10" s="2">
        <f>AC7/AC3</f>
        <v>0.21468413978494624</v>
      </c>
      <c r="AD10" s="2">
        <f t="shared" si="13"/>
        <v>8.1969999389877188E-2</v>
      </c>
      <c r="AE10" s="2"/>
      <c r="AF10" s="2">
        <f>AF7/AF3</f>
        <v>2.8239610459048045E-4</v>
      </c>
      <c r="AG10" s="2">
        <f>AG7/AG3</f>
        <v>6.1410497079905785E-2</v>
      </c>
      <c r="AH10" s="2">
        <f t="shared" ref="AH10:AJ10" si="14">AH7/AH3</f>
        <v>6.1445551567078795E-2</v>
      </c>
      <c r="AI10" s="2">
        <f>AI7/AI3</f>
        <v>0.1171487583402579</v>
      </c>
      <c r="AJ10" s="2">
        <f t="shared" si="14"/>
        <v>6.1146416984294363E-2</v>
      </c>
      <c r="AK10" s="2"/>
      <c r="AL10" s="2" t="s">
        <v>10</v>
      </c>
      <c r="AM10" s="2">
        <f>AM7/AM3</f>
        <v>5.1650068805637696E-2</v>
      </c>
      <c r="AN10" s="2">
        <f t="shared" ref="AN10:AP10" si="15">AN7/AN3</f>
        <v>3.0956385894316971E-2</v>
      </c>
      <c r="AO10" s="2">
        <f>AO7/AO3</f>
        <v>9.1170666714600307E-2</v>
      </c>
      <c r="AP10" s="2">
        <f t="shared" si="15"/>
        <v>4.4048464211309715E-2</v>
      </c>
    </row>
    <row r="11" spans="1:66" x14ac:dyDescent="0.25">
      <c r="A11" s="1" t="s">
        <v>16</v>
      </c>
      <c r="T11" s="2" t="s">
        <v>10</v>
      </c>
      <c r="U11" s="7">
        <f>U7/U4</f>
        <v>1.0769814593949907</v>
      </c>
      <c r="V11" s="2">
        <f t="shared" ref="V11:X11" si="16">V7/V4</f>
        <v>7.8034566718556658E-2</v>
      </c>
      <c r="W11" s="2">
        <f t="shared" si="16"/>
        <v>0.6538295110341843</v>
      </c>
      <c r="X11" s="2">
        <f t="shared" si="16"/>
        <v>0.34153640869233703</v>
      </c>
      <c r="Y11" s="2"/>
      <c r="Z11" s="2" t="s">
        <v>10</v>
      </c>
      <c r="AA11" s="7">
        <f>AA7/AA4</f>
        <v>0.96056737588652485</v>
      </c>
      <c r="AB11" s="2">
        <f t="shared" ref="AB11:AD11" si="17">AB7/AB4</f>
        <v>0.13069159307260006</v>
      </c>
      <c r="AC11" s="2">
        <f t="shared" si="17"/>
        <v>0.86996187363834421</v>
      </c>
      <c r="AD11" s="2">
        <f t="shared" si="17"/>
        <v>0.4237406506262954</v>
      </c>
      <c r="AE11" s="2"/>
      <c r="AF11" s="2">
        <f>AF7/AF4</f>
        <v>2.1658960889692357E-3</v>
      </c>
      <c r="AG11" s="2">
        <f>AG7/AG4</f>
        <v>0.51244740180769344</v>
      </c>
      <c r="AH11" s="2">
        <f t="shared" ref="AH11:AJ11" si="18">AH7/AH4</f>
        <v>0.26601629194346893</v>
      </c>
      <c r="AI11" s="2">
        <f t="shared" si="18"/>
        <v>0.350336575856804</v>
      </c>
      <c r="AJ11" s="2">
        <f t="shared" si="18"/>
        <v>0.34286222716808712</v>
      </c>
      <c r="AK11" s="2"/>
      <c r="AL11" s="2" t="s">
        <v>10</v>
      </c>
      <c r="AM11" s="2">
        <f>AM7/AM4</f>
        <v>0.39066077666923527</v>
      </c>
      <c r="AN11" s="2">
        <f t="shared" ref="AN11:AP11" si="19">AN7/AN4</f>
        <v>0.118748295149366</v>
      </c>
      <c r="AO11" s="2">
        <f t="shared" si="19"/>
        <v>0.23339236772816346</v>
      </c>
      <c r="AP11" s="2">
        <f t="shared" si="19"/>
        <v>0.23117125107730638</v>
      </c>
    </row>
    <row r="12" spans="1:6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Z12" s="2"/>
      <c r="AA12" s="2"/>
      <c r="AB12" s="2"/>
      <c r="AC12" s="2"/>
      <c r="AD12" s="2"/>
      <c r="AF12" s="2"/>
      <c r="AG12" s="2"/>
      <c r="AH12" s="2"/>
      <c r="AI12" s="2"/>
      <c r="AJ12" s="2"/>
      <c r="AL12" s="2"/>
      <c r="AM12" s="2"/>
      <c r="AN12" s="2"/>
      <c r="AO12" s="2"/>
      <c r="AP12" s="2"/>
    </row>
    <row r="13" spans="1:66" x14ac:dyDescent="0.25">
      <c r="A13" s="1" t="s">
        <v>15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N13" s="2"/>
      <c r="O13" s="2"/>
      <c r="P13" s="2"/>
      <c r="Q13" s="2"/>
      <c r="R13" s="2"/>
      <c r="S13" s="2"/>
      <c r="T13" s="2">
        <f>T4/T3</f>
        <v>0.25999709175512581</v>
      </c>
      <c r="U13" s="2">
        <f>U4/U3</f>
        <v>8.006771421130307E-2</v>
      </c>
      <c r="V13" s="2">
        <f>V4/V3</f>
        <v>0.37683317539822209</v>
      </c>
      <c r="W13" s="2">
        <f>W4/W3</f>
        <v>0.28951736665727085</v>
      </c>
      <c r="X13" s="2">
        <f>X4/X3</f>
        <v>0.21154334703028788</v>
      </c>
      <c r="Z13" s="2">
        <f>Z4/Z3</f>
        <v>0.2792689714886511</v>
      </c>
      <c r="AA13" s="2">
        <f>AA4/AA3</f>
        <v>9.5953180292169496E-2</v>
      </c>
      <c r="AB13" s="2">
        <f>AB4/AB3</f>
        <v>0.30510550442663681</v>
      </c>
      <c r="AC13" s="2">
        <f>AC4/AC3</f>
        <v>0.24677419354838709</v>
      </c>
      <c r="AD13" s="2">
        <f>AD4/AD3</f>
        <v>0.1934437946152304</v>
      </c>
      <c r="AF13" s="2">
        <f>AF4/AF3</f>
        <v>0.13038303454570374</v>
      </c>
      <c r="AG13" s="2">
        <f>AG4/AG3</f>
        <v>0.1198376591690699</v>
      </c>
      <c r="AH13" s="2">
        <f>AH4/AH3</f>
        <v>0.23098416686500003</v>
      </c>
      <c r="AI13" s="2">
        <f>AI4/AI3</f>
        <v>0.33438917433542847</v>
      </c>
      <c r="AJ13" s="2">
        <f>AJ4/AJ3</f>
        <v>0.17834107154159484</v>
      </c>
      <c r="AL13" s="2">
        <f>AL4/AL3</f>
        <v>5.5384009826742582E-2</v>
      </c>
      <c r="AM13" s="2">
        <f>AM4/AM3</f>
        <v>0.13221206706750799</v>
      </c>
      <c r="AN13" s="2">
        <f>AN4/AN3</f>
        <v>0.26068909751823288</v>
      </c>
      <c r="AO13" s="2">
        <f>AO4/AO3</f>
        <v>0.3906325969527355</v>
      </c>
      <c r="AP13" s="2">
        <f>AP4/AP3</f>
        <v>0.19054473255664212</v>
      </c>
    </row>
    <row r="14" spans="1:66" x14ac:dyDescent="0.25">
      <c r="A14" s="1" t="s">
        <v>12</v>
      </c>
      <c r="T14" s="3">
        <f>T4/T5</f>
        <v>1.6202491268959542E-2</v>
      </c>
      <c r="U14" s="3">
        <f>U4/U5</f>
        <v>1.4888581815364151E-2</v>
      </c>
      <c r="V14" s="3">
        <f>V4/V5</f>
        <v>3.1000931772706856E-2</v>
      </c>
      <c r="W14" s="3">
        <f>W4/W5</f>
        <v>7.057027253988854E-2</v>
      </c>
      <c r="X14" s="3">
        <f>X4/X5</f>
        <v>2.4858294453747747E-2</v>
      </c>
      <c r="Y14" s="3"/>
      <c r="Z14" s="3">
        <f>Z4/Z5</f>
        <v>1.7379272653095783E-2</v>
      </c>
      <c r="AA14" s="3">
        <f>AA4/AA5</f>
        <v>2.0258737119178846E-2</v>
      </c>
      <c r="AB14" s="3">
        <f>AB4/AB5</f>
        <v>2.7735187647519133E-2</v>
      </c>
      <c r="AC14" s="3">
        <f>AC4/AC5</f>
        <v>6.1326741933328877E-2</v>
      </c>
      <c r="AD14" s="3">
        <f>AD4/AD5</f>
        <v>2.4796061499684659E-2</v>
      </c>
      <c r="AE14" s="3"/>
      <c r="AF14" s="3">
        <f>AF4/AF5</f>
        <v>7.5731849978165778E-3</v>
      </c>
      <c r="AG14" s="3">
        <f>AG4/AG5</f>
        <v>2.6725670024994694E-2</v>
      </c>
      <c r="AH14" s="3">
        <f>AH4/AH5</f>
        <v>2.7126363616472738E-2</v>
      </c>
      <c r="AI14" s="3">
        <f>AI4/AI5</f>
        <v>8.4572740869745686E-2</v>
      </c>
      <c r="AJ14" s="3">
        <f>AJ4/AJ5</f>
        <v>2.5366323563134636E-2</v>
      </c>
      <c r="AK14" s="3"/>
      <c r="AL14" s="3">
        <f>AL4/AL5</f>
        <v>3.743940675904354E-3</v>
      </c>
      <c r="AM14" s="3">
        <f>AM4/AM5</f>
        <v>2.7510540568349725E-2</v>
      </c>
      <c r="AN14" s="3">
        <f>AN4/AN5</f>
        <v>3.4799094174303047E-2</v>
      </c>
      <c r="AO14" s="3">
        <f>AO4/AO5</f>
        <v>8.9891909490049951E-2</v>
      </c>
      <c r="AP14" s="3">
        <f>AP4/AP5</f>
        <v>2.8190027441163185E-2</v>
      </c>
    </row>
    <row r="16" spans="1:66" x14ac:dyDescent="0.25">
      <c r="A16" s="1" t="s">
        <v>11</v>
      </c>
      <c r="T16" s="2">
        <f>T6/X6</f>
        <v>8.6565096952908593E-3</v>
      </c>
      <c r="U16" s="6">
        <f>U6/X6</f>
        <v>0.82894736842105265</v>
      </c>
      <c r="V16" s="2">
        <f>V6/X6</f>
        <v>7.9293628808864272E-2</v>
      </c>
      <c r="W16" s="2">
        <f>W6/X6</f>
        <v>8.3102493074792241E-2</v>
      </c>
      <c r="X16" s="2">
        <f>X6/X6</f>
        <v>1</v>
      </c>
      <c r="Z16" s="2">
        <f>Z6/AD6</f>
        <v>1.3340448239060833E-2</v>
      </c>
      <c r="AA16" s="6">
        <f>AA6/AD6</f>
        <v>0.81536819637139812</v>
      </c>
      <c r="AB16" s="2">
        <f>AB6/AD6</f>
        <v>7.4706510138740662E-2</v>
      </c>
      <c r="AC16" s="2">
        <f>AC6/AD6</f>
        <v>9.6584845250800425E-2</v>
      </c>
      <c r="AD16" s="2">
        <f>AD6/AD6</f>
        <v>1</v>
      </c>
      <c r="AF16" s="2">
        <f>AF6/AJ6</f>
        <v>2.5291828793774319E-2</v>
      </c>
      <c r="AG16" s="6">
        <f>AG6/AJ6</f>
        <v>0.80727614774307388</v>
      </c>
      <c r="AH16" s="2">
        <f>AH6/AJ6</f>
        <v>6.9811056192379151E-2</v>
      </c>
      <c r="AI16" s="2">
        <f>AI6/AJ6</f>
        <v>9.7620967270772727E-2</v>
      </c>
      <c r="AJ16" s="2">
        <f>AJ6/AJ6</f>
        <v>1</v>
      </c>
      <c r="AL16" s="2">
        <f>AL6/AP6</f>
        <v>5.6890027998615249E-2</v>
      </c>
      <c r="AM16" s="6">
        <f>AM6/AP6</f>
        <v>0.69842879788157974</v>
      </c>
      <c r="AN16" s="2">
        <f>AN6/AP6</f>
        <v>0.11698683882879544</v>
      </c>
      <c r="AO16" s="2">
        <f>AO6/AP6</f>
        <v>0.12769433529100946</v>
      </c>
      <c r="AP16" s="2">
        <f>AP6/AP6</f>
        <v>1</v>
      </c>
      <c r="AV16" s="5"/>
      <c r="BB16" s="5"/>
    </row>
    <row r="17" spans="1:66" x14ac:dyDescent="0.25">
      <c r="A17" s="1" t="s">
        <v>14</v>
      </c>
      <c r="T17" s="2">
        <f>T7/X7</f>
        <v>-8.3719372662834177E-4</v>
      </c>
      <c r="U17" s="6">
        <f>U7/X7</f>
        <v>0.55438968577328795</v>
      </c>
      <c r="V17" s="2">
        <f>V7/X7</f>
        <v>0.10911424903722722</v>
      </c>
      <c r="W17" s="2">
        <f>W7/X7</f>
        <v>0.33733325891611321</v>
      </c>
      <c r="X17" s="2">
        <f>X7/X7</f>
        <v>1</v>
      </c>
      <c r="Z17" s="2">
        <f>Z7/AD7</f>
        <v>-9.0382263809878245E-4</v>
      </c>
      <c r="AA17" s="6">
        <f>AA7/AD7</f>
        <v>0.5400606092827902</v>
      </c>
      <c r="AB17" s="2">
        <f>AB7/AD7</f>
        <v>0.12116539954277207</v>
      </c>
      <c r="AC17" s="2">
        <f>AC7/AD7</f>
        <v>0.33967781381253653</v>
      </c>
      <c r="AD17" s="2">
        <f>AD7/AD7</f>
        <v>1</v>
      </c>
      <c r="AF17" s="2">
        <f>AF7/AJ7</f>
        <v>5.4825603410591135E-4</v>
      </c>
      <c r="AG17" s="6">
        <f>AG7/AJ7</f>
        <v>0.48482865902422123</v>
      </c>
      <c r="AH17" s="2">
        <f>AH7/AJ7</f>
        <v>0.27459878623424128</v>
      </c>
      <c r="AI17" s="2">
        <f>AI7/AJ7</f>
        <v>0.24002429870743155</v>
      </c>
      <c r="AJ17" s="2">
        <f>AJ7/AJ7</f>
        <v>1</v>
      </c>
      <c r="AL17" s="2">
        <f>AL7/AP7</f>
        <v>-2.387555107756331E-5</v>
      </c>
      <c r="AM17" s="6">
        <f>AM7/AP7</f>
        <v>0.55013328526389049</v>
      </c>
      <c r="AN17" s="2">
        <f>AN7/AP7</f>
        <v>0.20163977284800702</v>
      </c>
      <c r="AO17" s="2">
        <f>AO7/AP7</f>
        <v>0.24825081743918001</v>
      </c>
      <c r="AP17" s="2">
        <f>AP7/AP7</f>
        <v>1</v>
      </c>
    </row>
    <row r="21" spans="1:66" x14ac:dyDescent="0.25">
      <c r="T21" s="2">
        <v>0.13865646183066047</v>
      </c>
      <c r="U21" s="2">
        <v>0.4645001552500736</v>
      </c>
      <c r="V21" s="2">
        <v>0.26809066604297804</v>
      </c>
      <c r="W21" s="2">
        <v>0.12875271687628786</v>
      </c>
      <c r="X21" s="2">
        <v>1</v>
      </c>
      <c r="Z21" s="2">
        <v>0.14092965284012168</v>
      </c>
      <c r="AA21" s="2">
        <v>0.48029739128918947</v>
      </c>
      <c r="AB21" s="2">
        <v>0.2490782787563954</v>
      </c>
      <c r="AC21" s="2">
        <v>0.12969467711429344</v>
      </c>
      <c r="AD21" s="2">
        <v>1</v>
      </c>
      <c r="AF21" s="2">
        <v>0.11871230350082405</v>
      </c>
      <c r="AG21" s="2">
        <v>0.48274377769743965</v>
      </c>
      <c r="AH21" s="2">
        <v>0.27326196052011914</v>
      </c>
      <c r="AI21" s="2">
        <v>0.12528195828161715</v>
      </c>
      <c r="AJ21" s="2">
        <v>1</v>
      </c>
      <c r="AL21" s="2">
        <v>0.123974722417908</v>
      </c>
      <c r="AM21" s="2">
        <v>0.46916735810333898</v>
      </c>
      <c r="AN21" s="2">
        <v>0.28691728899472779</v>
      </c>
      <c r="AO21" s="2">
        <v>0.11994063048402531</v>
      </c>
      <c r="AP21" s="2">
        <v>1</v>
      </c>
      <c r="AR21" s="2">
        <v>0.12940264714491209</v>
      </c>
      <c r="AS21" s="2">
        <v>0.48159407053313869</v>
      </c>
      <c r="AT21" s="2">
        <v>0.27068414577453875</v>
      </c>
      <c r="AU21" s="2">
        <v>0.11831913654741055</v>
      </c>
      <c r="AV21" s="2">
        <v>1</v>
      </c>
      <c r="AX21" s="2">
        <v>0.15322616391601779</v>
      </c>
      <c r="AY21" s="2">
        <v>0.49864399890362016</v>
      </c>
      <c r="AZ21" s="2">
        <v>0.24565910789782436</v>
      </c>
      <c r="BA21" s="2">
        <v>0.10247072928253761</v>
      </c>
      <c r="BB21" s="2">
        <v>1</v>
      </c>
      <c r="BD21" s="2">
        <v>0.15795413929475977</v>
      </c>
      <c r="BE21" s="2">
        <v>0.512412474973855</v>
      </c>
      <c r="BF21" s="2">
        <v>0.23489954128571275</v>
      </c>
      <c r="BG21" s="2">
        <v>9.4733844445672441E-2</v>
      </c>
      <c r="BH21" s="2">
        <v>1</v>
      </c>
      <c r="BJ21" s="2">
        <v>0.13754230149329108</v>
      </c>
      <c r="BK21" s="2">
        <v>0.5203093534358848</v>
      </c>
      <c r="BL21" s="2">
        <v>0.2467830932806751</v>
      </c>
      <c r="BM21" s="2">
        <v>9.5365251790149E-2</v>
      </c>
      <c r="BN21" s="2">
        <v>1</v>
      </c>
    </row>
    <row r="22" spans="1:66" x14ac:dyDescent="0.25">
      <c r="T22" s="2">
        <v>0.17041555470834921</v>
      </c>
      <c r="U22" s="2">
        <v>0.17581014105985512</v>
      </c>
      <c r="V22" s="2">
        <v>0.47756385817765917</v>
      </c>
      <c r="W22" s="2">
        <v>0.17621044605413649</v>
      </c>
      <c r="X22" s="2">
        <v>1</v>
      </c>
      <c r="Z22" s="2">
        <v>0.20345588897900332</v>
      </c>
      <c r="AA22" s="2">
        <v>0.23824006488240065</v>
      </c>
      <c r="AB22" s="2">
        <v>0.39285392448409479</v>
      </c>
      <c r="AC22" s="2">
        <v>0.16545012165450121</v>
      </c>
      <c r="AD22" s="2">
        <v>1</v>
      </c>
      <c r="AF22" s="2">
        <v>8.6789152013915252E-2</v>
      </c>
      <c r="AG22" s="2">
        <v>0.32438340645610814</v>
      </c>
      <c r="AH22" s="2">
        <v>0.35392400494753579</v>
      </c>
      <c r="AI22" s="2">
        <v>0.23490343658244076</v>
      </c>
      <c r="AJ22" s="2">
        <v>1</v>
      </c>
      <c r="AL22" s="2">
        <v>3.6034673604110362E-2</v>
      </c>
      <c r="AM22" s="2">
        <v>0.32553818404297802</v>
      </c>
      <c r="AN22" s="2">
        <v>0.39253884443213022</v>
      </c>
      <c r="AO22" s="2">
        <v>0.24588829792078143</v>
      </c>
      <c r="AP22" s="2">
        <v>1</v>
      </c>
      <c r="AR22" s="2">
        <v>5.0513764344761035E-2</v>
      </c>
      <c r="AS22" s="2">
        <v>0.32708384038437693</v>
      </c>
      <c r="AT22" s="2">
        <v>0.38444615593533454</v>
      </c>
      <c r="AU22" s="2">
        <v>0.23795623933552754</v>
      </c>
      <c r="AV22" s="2">
        <v>1</v>
      </c>
      <c r="AX22" s="2">
        <v>6.6883199602678051E-2</v>
      </c>
      <c r="AY22" s="2">
        <v>0.33992311562326655</v>
      </c>
      <c r="AZ22" s="2">
        <v>0.40808704962654319</v>
      </c>
      <c r="BA22" s="2">
        <v>0.18510663514751222</v>
      </c>
      <c r="BB22" s="2">
        <v>1</v>
      </c>
      <c r="BD22" s="2">
        <v>7.1128995665516365E-2</v>
      </c>
      <c r="BE22" s="2">
        <v>0.35928689982924755</v>
      </c>
      <c r="BF22" s="2">
        <v>0.39260773520245495</v>
      </c>
      <c r="BG22" s="2">
        <v>0.17697636930278096</v>
      </c>
      <c r="BH22" s="2">
        <v>1</v>
      </c>
      <c r="BJ22" s="2">
        <v>3.5217585211689981E-2</v>
      </c>
      <c r="BK22" s="2">
        <v>0.35478627089459958</v>
      </c>
      <c r="BL22" s="2">
        <v>0.42558597721536723</v>
      </c>
      <c r="BM22" s="2">
        <v>0.18441016667834323</v>
      </c>
      <c r="BN22" s="2">
        <v>1</v>
      </c>
    </row>
    <row r="23" spans="1:66" x14ac:dyDescent="0.25">
      <c r="T23" s="2">
        <f>T5/X5</f>
        <v>0.2614560914193868</v>
      </c>
      <c r="U23" s="2">
        <f>U5/X5</f>
        <v>0.29353636958967227</v>
      </c>
      <c r="V23" s="2">
        <f>V5/X5</f>
        <v>0.38293761923309838</v>
      </c>
      <c r="W23" s="2">
        <f>W5/X5</f>
        <v>6.2069919757842491E-2</v>
      </c>
      <c r="X23" s="2">
        <f>X5/X5</f>
        <v>1</v>
      </c>
      <c r="AL23" s="2">
        <f>AL5/AP5</f>
        <v>0.271323326320564</v>
      </c>
      <c r="AM23" s="2">
        <f>AM5/AP5</f>
        <v>0.33357869935408829</v>
      </c>
      <c r="AN23" s="2">
        <f>AN5/AP5</f>
        <v>0.31798761027623385</v>
      </c>
      <c r="AO23" s="2">
        <f>AO5/AP5</f>
        <v>7.7110364049113783E-2</v>
      </c>
      <c r="AP23" s="2">
        <f>AP5/AP5</f>
        <v>1</v>
      </c>
      <c r="AX23" s="2">
        <f>AX5/BB5</f>
        <v>0.29689215635057914</v>
      </c>
      <c r="AY23" s="2">
        <f>AY5/BB5</f>
        <v>0.33349972117504245</v>
      </c>
      <c r="AZ23" s="2">
        <f>AZ5/BB5</f>
        <v>0.30680421279675446</v>
      </c>
      <c r="BA23" s="2">
        <f>BA5/BB5</f>
        <v>6.2803909677623865E-2</v>
      </c>
      <c r="BB23" s="2">
        <f>BB5/BB5</f>
        <v>1</v>
      </c>
      <c r="BJ23" s="2">
        <f>BJ5/BN5</f>
        <v>0.31627558232894937</v>
      </c>
      <c r="BK23" s="2">
        <f>BK5/BN5</f>
        <v>0.32711901591715603</v>
      </c>
      <c r="BL23" s="2">
        <f>BL5/BN5</f>
        <v>0.30087171051867428</v>
      </c>
      <c r="BM23" s="2">
        <f>BM5/BN5</f>
        <v>5.5733691235220137E-2</v>
      </c>
      <c r="BN23" s="2">
        <f>BN5/BN5</f>
        <v>1</v>
      </c>
    </row>
    <row r="26" spans="1:66" x14ac:dyDescent="0.25">
      <c r="T26" s="1">
        <v>0.2614560914193868</v>
      </c>
      <c r="U26" s="1">
        <v>0.29353636958967227</v>
      </c>
      <c r="V26" s="1">
        <v>0.38293761923309838</v>
      </c>
      <c r="W26" s="1">
        <v>6.2069919757842491E-2</v>
      </c>
      <c r="AL26" s="1">
        <v>0.2614560914193868</v>
      </c>
      <c r="AM26" s="1">
        <v>0.271323326320564</v>
      </c>
      <c r="AN26" s="1">
        <v>0.29689215635057914</v>
      </c>
      <c r="AO26" s="1">
        <v>0.31627558232894937</v>
      </c>
      <c r="AV26" s="5"/>
    </row>
    <row r="27" spans="1:66" x14ac:dyDescent="0.25">
      <c r="T27" s="1">
        <v>0.271323326320564</v>
      </c>
      <c r="U27" s="1">
        <v>0.33357869935408829</v>
      </c>
      <c r="V27" s="1">
        <v>0.31798761027623385</v>
      </c>
      <c r="W27" s="1">
        <v>7.7110364049113783E-2</v>
      </c>
      <c r="AL27" s="1">
        <v>0.29353636958967227</v>
      </c>
      <c r="AM27" s="1">
        <v>0.33357869935408829</v>
      </c>
      <c r="AN27" s="1">
        <v>0.33349972117504245</v>
      </c>
      <c r="AO27" s="1">
        <v>0.32711901591715603</v>
      </c>
      <c r="AV27" s="5"/>
    </row>
    <row r="28" spans="1:66" x14ac:dyDescent="0.25">
      <c r="T28" s="1">
        <v>0.29689215635057914</v>
      </c>
      <c r="U28" s="1">
        <v>0.33349972117504245</v>
      </c>
      <c r="V28" s="1">
        <v>0.30680421279675446</v>
      </c>
      <c r="W28" s="1">
        <v>6.2803909677623865E-2</v>
      </c>
      <c r="AL28" s="1">
        <v>0.38293761923309838</v>
      </c>
      <c r="AM28" s="1">
        <v>0.31798761027623385</v>
      </c>
      <c r="AN28" s="1">
        <v>0.30680421279675446</v>
      </c>
      <c r="AO28" s="1">
        <v>0.30087171051867428</v>
      </c>
      <c r="AV28" s="5"/>
    </row>
    <row r="29" spans="1:66" x14ac:dyDescent="0.25">
      <c r="T29" s="1">
        <v>0.31627558232894937</v>
      </c>
      <c r="U29" s="1">
        <v>0.32711901591715603</v>
      </c>
      <c r="V29" s="1">
        <v>0.30087171051867428</v>
      </c>
      <c r="W29" s="1">
        <v>5.5733691235220137E-2</v>
      </c>
      <c r="AL29" s="1">
        <v>6.2069919757842491E-2</v>
      </c>
      <c r="AM29" s="1">
        <v>7.7110364049113783E-2</v>
      </c>
      <c r="AN29" s="1">
        <v>6.2803909677623865E-2</v>
      </c>
      <c r="AO29" s="1">
        <v>5.5733691235220137E-2</v>
      </c>
    </row>
    <row r="31" spans="1:66" x14ac:dyDescent="0.25">
      <c r="S31" s="1" t="s">
        <v>0</v>
      </c>
      <c r="T31" s="4">
        <f>T35/T3</f>
        <v>1.9376181474480152</v>
      </c>
      <c r="U31" s="4">
        <f>U35/U3</f>
        <v>0.65690598142199841</v>
      </c>
      <c r="V31" s="4">
        <f>V35/V3</f>
        <v>0.55946632973842936</v>
      </c>
    </row>
    <row r="32" spans="1:66" x14ac:dyDescent="0.25">
      <c r="S32" s="1" t="s">
        <v>6</v>
      </c>
      <c r="T32" s="4">
        <f>T36/T4</f>
        <v>1.203579418344519</v>
      </c>
      <c r="U32" s="4">
        <f>U36/U4</f>
        <v>0.83920633199609673</v>
      </c>
      <c r="V32" s="4">
        <f>V36/V4</f>
        <v>0.23230750808286432</v>
      </c>
    </row>
    <row r="33" spans="1:41" x14ac:dyDescent="0.25">
      <c r="T33" s="1" t="s">
        <v>27</v>
      </c>
    </row>
    <row r="34" spans="1:41" x14ac:dyDescent="0.25">
      <c r="B34" s="1" t="s">
        <v>1</v>
      </c>
      <c r="C34" s="1" t="s">
        <v>26</v>
      </c>
      <c r="D34" s="1" t="s">
        <v>2</v>
      </c>
      <c r="T34" s="1" t="s">
        <v>18</v>
      </c>
      <c r="U34" s="1" t="s">
        <v>19</v>
      </c>
      <c r="V34" s="1" t="s">
        <v>20</v>
      </c>
      <c r="W34" s="1" t="s">
        <v>24</v>
      </c>
      <c r="AL34" s="1" t="s">
        <v>18</v>
      </c>
      <c r="AM34" s="1" t="s">
        <v>19</v>
      </c>
      <c r="AN34" s="1" t="s">
        <v>20</v>
      </c>
      <c r="AO34" s="1" t="s">
        <v>24</v>
      </c>
    </row>
    <row r="35" spans="1:41" x14ac:dyDescent="0.25">
      <c r="A35" s="1" t="s">
        <v>5</v>
      </c>
      <c r="B35" s="2">
        <f t="shared" ref="B35:D36" si="20">POWER(T35/AL35,1/3)-1</f>
        <v>7.1867988039521435E-2</v>
      </c>
      <c r="C35" s="2">
        <f t="shared" si="20"/>
        <v>8.5426903915569063E-2</v>
      </c>
      <c r="D35" s="2">
        <f t="shared" si="20"/>
        <v>2.8689005284805669E-2</v>
      </c>
      <c r="S35" s="1" t="s">
        <v>0</v>
      </c>
      <c r="T35" s="1">
        <v>66625</v>
      </c>
      <c r="U35" s="1">
        <v>75669</v>
      </c>
      <c r="V35" s="1">
        <v>37195</v>
      </c>
      <c r="AL35" s="1">
        <v>54102</v>
      </c>
      <c r="AM35" s="1">
        <v>59172</v>
      </c>
      <c r="AN35" s="1">
        <v>34169</v>
      </c>
      <c r="AO35" s="1">
        <f>118969-SUM(AL35:AN35)</f>
        <v>-28474</v>
      </c>
    </row>
    <row r="36" spans="1:41" x14ac:dyDescent="0.25">
      <c r="A36" s="1" t="s">
        <v>6</v>
      </c>
      <c r="B36" s="9">
        <f t="shared" si="20"/>
        <v>0.26305909784997472</v>
      </c>
      <c r="C36" s="10">
        <f t="shared" si="20"/>
        <v>-1.9975596531454642E-2</v>
      </c>
      <c r="D36" s="2">
        <f t="shared" si="20"/>
        <v>-1.8282842521889271</v>
      </c>
      <c r="S36" s="1" t="s">
        <v>6</v>
      </c>
      <c r="T36" s="1">
        <v>10760</v>
      </c>
      <c r="U36" s="1">
        <v>7740</v>
      </c>
      <c r="V36" s="1">
        <v>5820</v>
      </c>
      <c r="AL36" s="1">
        <v>5340</v>
      </c>
      <c r="AM36" s="1">
        <v>8223</v>
      </c>
      <c r="AN36" s="1">
        <v>-10242</v>
      </c>
    </row>
    <row r="38" spans="1:41" x14ac:dyDescent="0.25">
      <c r="A38" s="1" t="s">
        <v>28</v>
      </c>
      <c r="T38" s="2">
        <f>T36/T35</f>
        <v>0.16150093808630395</v>
      </c>
      <c r="U38" s="2">
        <f>U36/U35</f>
        <v>0.10228759465567142</v>
      </c>
      <c r="AL38" s="2">
        <f>AL36/AL35</f>
        <v>9.8702450926028612E-2</v>
      </c>
      <c r="AM38" s="2">
        <f>AM36/AM35</f>
        <v>0.13896775501926587</v>
      </c>
    </row>
    <row r="39" spans="1:41" x14ac:dyDescent="0.25">
      <c r="T39" s="2"/>
      <c r="U39" s="2"/>
      <c r="AL39" s="2"/>
      <c r="AM39" s="2"/>
    </row>
    <row r="40" spans="1:41" x14ac:dyDescent="0.25">
      <c r="B40" s="1" t="s">
        <v>5</v>
      </c>
      <c r="H40" s="1" t="s">
        <v>31</v>
      </c>
    </row>
    <row r="41" spans="1:41" x14ac:dyDescent="0.25">
      <c r="B41" s="1">
        <v>2022</v>
      </c>
      <c r="C41" s="1">
        <v>2019</v>
      </c>
      <c r="D41" s="1">
        <v>2017</v>
      </c>
      <c r="E41" s="1">
        <v>2015</v>
      </c>
      <c r="H41" s="1">
        <v>2022</v>
      </c>
      <c r="I41" s="1">
        <v>2019</v>
      </c>
      <c r="J41" s="1">
        <v>2017</v>
      </c>
      <c r="K41" s="1">
        <v>2015</v>
      </c>
    </row>
    <row r="42" spans="1:41" x14ac:dyDescent="0.25">
      <c r="A42" s="1" t="s">
        <v>1</v>
      </c>
      <c r="B42" s="2">
        <v>0.13865646183066047</v>
      </c>
      <c r="C42" s="2">
        <v>0.123974722417908</v>
      </c>
      <c r="D42" s="2">
        <v>0.15322616391601779</v>
      </c>
      <c r="E42" s="2">
        <v>0.13754230149329108</v>
      </c>
      <c r="H42" s="1">
        <v>34385</v>
      </c>
      <c r="I42" s="5">
        <v>23576.48</v>
      </c>
      <c r="J42" s="8">
        <v>20326.18</v>
      </c>
      <c r="K42" s="8">
        <v>12903.89</v>
      </c>
    </row>
    <row r="43" spans="1:41" x14ac:dyDescent="0.25">
      <c r="A43" s="1" t="s">
        <v>26</v>
      </c>
      <c r="B43" s="2">
        <v>0.4645001552500736</v>
      </c>
      <c r="C43" s="2">
        <v>0.46916735810333898</v>
      </c>
      <c r="D43" s="2">
        <v>0.49864399890362016</v>
      </c>
      <c r="E43" s="2">
        <v>0.5203093534358848</v>
      </c>
      <c r="H43" s="1">
        <v>115190</v>
      </c>
      <c r="I43" s="5">
        <v>89222.34</v>
      </c>
      <c r="J43" s="8">
        <v>66147.5</v>
      </c>
      <c r="K43" s="8">
        <v>48814.18</v>
      </c>
    </row>
    <row r="44" spans="1:41" x14ac:dyDescent="0.25">
      <c r="A44" s="1" t="s">
        <v>2</v>
      </c>
      <c r="B44" s="2">
        <v>0.26809066604297804</v>
      </c>
      <c r="C44" s="2">
        <v>0.28691728899472779</v>
      </c>
      <c r="D44" s="2">
        <v>0.24565910789782436</v>
      </c>
      <c r="E44" s="2">
        <v>0.2467830932806751</v>
      </c>
      <c r="H44" s="1">
        <v>66483</v>
      </c>
      <c r="I44" s="5">
        <v>54563.54</v>
      </c>
      <c r="J44" s="8">
        <v>32587.85</v>
      </c>
      <c r="K44" s="8">
        <v>23152.6</v>
      </c>
    </row>
    <row r="45" spans="1:41" x14ac:dyDescent="0.25">
      <c r="A45" s="1" t="s">
        <v>3</v>
      </c>
      <c r="B45" s="2">
        <v>0.12875271687628786</v>
      </c>
      <c r="C45" s="2">
        <v>0.11994063048402531</v>
      </c>
      <c r="D45" s="2">
        <v>0.10247072928253761</v>
      </c>
      <c r="E45" s="2">
        <v>9.5365251790149E-2</v>
      </c>
      <c r="H45" s="1">
        <v>31929</v>
      </c>
      <c r="I45" s="5">
        <v>22809.31</v>
      </c>
      <c r="J45" s="8">
        <v>13593.23</v>
      </c>
      <c r="K45" s="8">
        <v>8946.94</v>
      </c>
    </row>
    <row r="46" spans="1:41" x14ac:dyDescent="0.25">
      <c r="A46" s="1" t="s">
        <v>4</v>
      </c>
      <c r="B46" s="11">
        <f>SUM(B42:B45)</f>
        <v>1</v>
      </c>
      <c r="C46" s="11">
        <f t="shared" ref="C46:E46" si="21">SUM(C42:C45)</f>
        <v>1</v>
      </c>
      <c r="D46" s="11">
        <f t="shared" si="21"/>
        <v>0.99999999999999989</v>
      </c>
      <c r="E46" s="11">
        <f t="shared" si="21"/>
        <v>0.99999999999999989</v>
      </c>
      <c r="H46" s="1">
        <f>SUM(H42:H45)</f>
        <v>247987</v>
      </c>
      <c r="I46" s="5">
        <f>SUM(I42:I45)</f>
        <v>190171.66999999998</v>
      </c>
      <c r="J46" s="8">
        <f>SUM(J42:J45)</f>
        <v>132654.76</v>
      </c>
      <c r="K46" s="8">
        <f>SUM(K42:K45)</f>
        <v>93817.61</v>
      </c>
    </row>
    <row r="48" spans="1:41" x14ac:dyDescent="0.25">
      <c r="B48" s="1" t="s">
        <v>29</v>
      </c>
      <c r="H48" s="1" t="s">
        <v>30</v>
      </c>
    </row>
    <row r="49" spans="1:11" x14ac:dyDescent="0.25">
      <c r="B49" s="1">
        <v>2022</v>
      </c>
      <c r="C49" s="1">
        <v>2019</v>
      </c>
      <c r="D49" s="1">
        <v>2017</v>
      </c>
      <c r="E49" s="1">
        <v>2015</v>
      </c>
      <c r="H49" s="1">
        <v>2022</v>
      </c>
      <c r="I49" s="1">
        <v>2019</v>
      </c>
      <c r="J49" s="1">
        <v>2017</v>
      </c>
      <c r="K49" s="1">
        <v>2015</v>
      </c>
    </row>
    <row r="50" spans="1:11" x14ac:dyDescent="0.25">
      <c r="A50" s="1" t="s">
        <v>1</v>
      </c>
      <c r="B50" s="9">
        <v>0.17041555470834921</v>
      </c>
      <c r="C50" s="2">
        <v>3.6034673604110362E-2</v>
      </c>
      <c r="D50" s="2">
        <v>6.6883199602678051E-2</v>
      </c>
      <c r="E50" s="2">
        <v>3.5217585211689981E-2</v>
      </c>
      <c r="H50" s="1">
        <f>T4</f>
        <v>8940</v>
      </c>
      <c r="I50" s="5">
        <v>1305.76</v>
      </c>
      <c r="J50" s="8">
        <v>1659.11</v>
      </c>
      <c r="K50" s="8">
        <v>618.29999999999995</v>
      </c>
    </row>
    <row r="51" spans="1:11" x14ac:dyDescent="0.25">
      <c r="A51" s="1" t="s">
        <v>26</v>
      </c>
      <c r="B51" s="10">
        <v>0.17581014105985512</v>
      </c>
      <c r="C51" s="2">
        <v>0.32553818404297802</v>
      </c>
      <c r="D51" s="2">
        <v>0.33992311562326699</v>
      </c>
      <c r="E51" s="2">
        <v>0.35478627089459958</v>
      </c>
      <c r="H51" s="1">
        <f>U4</f>
        <v>9223</v>
      </c>
      <c r="I51" s="5">
        <v>11796.27</v>
      </c>
      <c r="J51" s="8">
        <v>8432.16</v>
      </c>
      <c r="K51" s="8">
        <v>6228.83</v>
      </c>
    </row>
    <row r="52" spans="1:11" x14ac:dyDescent="0.25">
      <c r="A52" s="1" t="s">
        <v>2</v>
      </c>
      <c r="B52" s="2">
        <v>0.47756385817765917</v>
      </c>
      <c r="C52" s="2">
        <v>0.39253884443213022</v>
      </c>
      <c r="D52" s="2">
        <v>0.40808704962654302</v>
      </c>
      <c r="E52" s="2">
        <v>0.42558597721536723</v>
      </c>
      <c r="H52" s="1">
        <f>V4</f>
        <v>25053</v>
      </c>
      <c r="I52" s="5">
        <v>14224.12</v>
      </c>
      <c r="J52" s="8">
        <v>10123.040000000001</v>
      </c>
      <c r="K52" s="8">
        <v>7471.83</v>
      </c>
    </row>
    <row r="53" spans="1:11" x14ac:dyDescent="0.25">
      <c r="A53" s="1" t="s">
        <v>3</v>
      </c>
      <c r="B53" s="2">
        <v>0.17621044605413649</v>
      </c>
      <c r="C53" s="2">
        <v>0.24588829792078143</v>
      </c>
      <c r="D53" s="2">
        <v>0.18510663514751222</v>
      </c>
      <c r="E53" s="2">
        <v>0.18441016667834323</v>
      </c>
      <c r="H53" s="1">
        <f>W4</f>
        <v>9244</v>
      </c>
      <c r="I53" s="5">
        <v>8910.06</v>
      </c>
      <c r="J53" s="8">
        <v>4591.7700000000004</v>
      </c>
      <c r="K53" s="8">
        <v>3237.61</v>
      </c>
    </row>
    <row r="54" spans="1:11" x14ac:dyDescent="0.25">
      <c r="A54" s="1" t="s">
        <v>4</v>
      </c>
      <c r="B54" s="11">
        <f>SUM(B50:B53)</f>
        <v>1</v>
      </c>
      <c r="C54" s="11">
        <f>SUM(C50:C53)</f>
        <v>1</v>
      </c>
      <c r="D54" s="11">
        <f>SUM(D50:D53)</f>
        <v>1.0000000000000002</v>
      </c>
      <c r="E54" s="11">
        <f>SUM(E50:E53)</f>
        <v>1</v>
      </c>
      <c r="H54" s="5">
        <f>SUM(H50:H53)</f>
        <v>52460</v>
      </c>
      <c r="I54" s="5">
        <f t="shared" ref="I54:K54" si="22">SUM(I50:I53)</f>
        <v>36236.21</v>
      </c>
      <c r="J54" s="5">
        <f t="shared" si="22"/>
        <v>24806.080000000002</v>
      </c>
      <c r="K54" s="5">
        <f t="shared" si="22"/>
        <v>17556.57</v>
      </c>
    </row>
    <row r="55" spans="1:11" x14ac:dyDescent="0.25">
      <c r="B55" s="11"/>
      <c r="C55" s="11"/>
      <c r="D55" s="11"/>
      <c r="E55" s="11"/>
    </row>
    <row r="56" spans="1:11" x14ac:dyDescent="0.25">
      <c r="B56" s="1" t="s">
        <v>7</v>
      </c>
    </row>
    <row r="57" spans="1:11" x14ac:dyDescent="0.25">
      <c r="B57" s="1">
        <v>2022</v>
      </c>
      <c r="C57" s="1">
        <v>2019</v>
      </c>
      <c r="D57" s="1">
        <v>2017</v>
      </c>
      <c r="E57" s="1">
        <v>2015</v>
      </c>
    </row>
    <row r="58" spans="1:11" x14ac:dyDescent="0.25">
      <c r="A58" s="1" t="s">
        <v>1</v>
      </c>
      <c r="B58" s="2">
        <v>0.2614560914193868</v>
      </c>
      <c r="C58" s="2">
        <v>0.271323326320564</v>
      </c>
      <c r="D58" s="2">
        <v>0.29689215635057914</v>
      </c>
      <c r="E58" s="2">
        <v>0.31627558232894937</v>
      </c>
    </row>
    <row r="59" spans="1:11" x14ac:dyDescent="0.25">
      <c r="A59" s="1" t="s">
        <v>26</v>
      </c>
      <c r="B59" s="2">
        <v>0.29353636958967227</v>
      </c>
      <c r="C59" s="2">
        <v>0.33357869935408829</v>
      </c>
      <c r="D59" s="2">
        <v>0.33349972117504245</v>
      </c>
      <c r="E59" s="2">
        <v>0.32711901591715603</v>
      </c>
    </row>
    <row r="60" spans="1:11" x14ac:dyDescent="0.25">
      <c r="A60" s="1" t="s">
        <v>2</v>
      </c>
      <c r="B60" s="2">
        <v>0.38293761923309838</v>
      </c>
      <c r="C60" s="2">
        <v>0.31798761027623385</v>
      </c>
      <c r="D60" s="2">
        <v>0.30680421279675446</v>
      </c>
      <c r="E60" s="2">
        <v>0.30087171051867428</v>
      </c>
    </row>
    <row r="61" spans="1:11" x14ac:dyDescent="0.25">
      <c r="A61" s="1" t="s">
        <v>3</v>
      </c>
      <c r="B61" s="2">
        <v>6.2069919757842491E-2</v>
      </c>
      <c r="C61" s="2">
        <v>7.7110364049113783E-2</v>
      </c>
      <c r="D61" s="2">
        <v>6.2803909677623865E-2</v>
      </c>
      <c r="E61" s="2">
        <v>5.5733691235220137E-2</v>
      </c>
    </row>
    <row r="62" spans="1:11" x14ac:dyDescent="0.25">
      <c r="A62" s="1" t="s">
        <v>4</v>
      </c>
      <c r="B62" s="11">
        <f>SUM(B58:B61)</f>
        <v>1</v>
      </c>
      <c r="C62" s="11">
        <f>SUM(C58:C61)</f>
        <v>0.99999999999999978</v>
      </c>
      <c r="D62" s="11">
        <f>SUM(D58:D61)</f>
        <v>1</v>
      </c>
      <c r="E62" s="11">
        <f>SUM(E58:E61)</f>
        <v>0.99999999999999967</v>
      </c>
    </row>
  </sheetData>
  <conditionalFormatting sqref="T14:W14">
    <cfRule type="cellIs" dxfId="3" priority="5" operator="lessThan">
      <formula>$X$14</formula>
    </cfRule>
  </conditionalFormatting>
  <conditionalFormatting sqref="Z14:AC14">
    <cfRule type="cellIs" dxfId="2" priority="4" operator="lessThan">
      <formula>$X$14</formula>
    </cfRule>
  </conditionalFormatting>
  <conditionalFormatting sqref="AF14:AI14">
    <cfRule type="cellIs" dxfId="1" priority="3" operator="lessThan">
      <formula>$X$14</formula>
    </cfRule>
  </conditionalFormatting>
  <conditionalFormatting sqref="AL14:AO14">
    <cfRule type="cellIs" dxfId="0" priority="2" operator="lessThan">
      <formula>$X$14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surender singh</dc:creator>
  <cp:lastModifiedBy>surender singh</cp:lastModifiedBy>
  <dcterms:created xsi:type="dcterms:W3CDTF">2022-06-22T02:09:54Z</dcterms:created>
  <dcterms:modified xsi:type="dcterms:W3CDTF">2022-07-10T17:50:45Z</dcterms:modified>
</cp:coreProperties>
</file>