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1897\Documents\Investments\Pix Transmission\"/>
    </mc:Choice>
  </mc:AlternateContent>
  <xr:revisionPtr revIDLastSave="0" documentId="8_{745E6ADE-8A5D-478F-A9ED-E8B9D59EBB7F}" xr6:coauthVersionLast="47" xr6:coauthVersionMax="47" xr10:uidLastSave="{00000000-0000-0000-0000-000000000000}"/>
  <bookViews>
    <workbookView xWindow="-110" yWindow="-110" windowWidth="19420" windowHeight="10420" activeTab="1" xr2:uid="{B7442FA3-AA6B-4993-BE3F-D31612BA4826}"/>
  </bookViews>
  <sheets>
    <sheet name="BLS Data Series" sheetId="3" r:id="rId1"/>
    <sheet name="Pix GM cor-rel with Rubberpric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5" i="1"/>
  <c r="N27" i="3"/>
  <c r="M27" i="3"/>
  <c r="L27" i="3"/>
  <c r="K27" i="3"/>
  <c r="J27" i="3"/>
  <c r="I27" i="3"/>
  <c r="H27" i="3"/>
  <c r="G27" i="3"/>
  <c r="F27" i="3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5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H20" i="1"/>
  <c r="H21" i="1"/>
  <c r="H22" i="1"/>
  <c r="H23" i="1"/>
  <c r="H24" i="1"/>
  <c r="H25" i="1"/>
  <c r="H26" i="1"/>
  <c r="H27" i="1"/>
  <c r="H28" i="1"/>
  <c r="H29" i="1"/>
  <c r="H30" i="1"/>
  <c r="H19" i="1"/>
  <c r="E30" i="1"/>
  <c r="E29" i="1"/>
  <c r="E28" i="1"/>
  <c r="E27" i="1"/>
  <c r="E26" i="1"/>
  <c r="E25" i="1"/>
  <c r="E24" i="1"/>
  <c r="E23" i="1"/>
  <c r="E22" i="1"/>
  <c r="E21" i="1"/>
  <c r="E20" i="1"/>
  <c r="E19" i="1"/>
  <c r="K7" i="1" l="1"/>
  <c r="F22" i="1"/>
  <c r="F20" i="1"/>
  <c r="F28" i="1"/>
  <c r="K5" i="1"/>
  <c r="L7" i="1" s="1"/>
  <c r="K11" i="1"/>
  <c r="L11" i="1" s="1"/>
  <c r="F26" i="1"/>
  <c r="F12" i="1"/>
  <c r="F30" i="1"/>
  <c r="F8" i="1"/>
  <c r="F23" i="1"/>
  <c r="F9" i="1"/>
  <c r="F17" i="1"/>
  <c r="F19" i="1"/>
  <c r="F29" i="1"/>
  <c r="F24" i="1"/>
  <c r="F10" i="1"/>
  <c r="F18" i="1"/>
  <c r="F27" i="1"/>
  <c r="F21" i="1"/>
  <c r="F15" i="1"/>
  <c r="F16" i="1"/>
  <c r="F25" i="1"/>
  <c r="F11" i="1"/>
  <c r="K6" i="1"/>
  <c r="F14" i="1"/>
  <c r="F6" i="1"/>
  <c r="K8" i="1"/>
  <c r="L8" i="1" s="1"/>
  <c r="F7" i="1"/>
  <c r="K10" i="1"/>
  <c r="L10" i="1" s="1"/>
  <c r="K9" i="1"/>
  <c r="L9" i="1" s="1"/>
  <c r="F13" i="1"/>
  <c r="L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4" authorId="0" shapeId="0" xr:uid="{6246B544-EC2D-4C83-9D94-DE949D0E749C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J24" authorId="0" shapeId="0" xr:uid="{605FC26D-38DA-4F68-AC1D-AB125019D88A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K24" authorId="0" shapeId="0" xr:uid="{426678EB-AE8B-400F-B5C4-9CB458511208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  <comment ref="L24" authorId="0" shapeId="0" xr:uid="{1916F24F-2311-48E8-86A1-564CF7388407}">
      <text>
        <r>
          <rPr>
            <sz val="11"/>
            <color indexed="8"/>
            <rFont val="Calibri"/>
            <family val="2"/>
            <scheme val="minor"/>
          </rPr>
          <t xml:space="preserve">*  Preliminary. All indexes are subject to monthly revisions up to four months after original publication.
</t>
        </r>
      </text>
    </comment>
  </commentList>
</comments>
</file>

<file path=xl/sharedStrings.xml><?xml version="1.0" encoding="utf-8"?>
<sst xmlns="http://schemas.openxmlformats.org/spreadsheetml/2006/main" count="77" uniqueCount="76">
  <si>
    <t>Q2 FY17</t>
  </si>
  <si>
    <t>Q3 FY17</t>
  </si>
  <si>
    <t>Q4 FY17</t>
  </si>
  <si>
    <t>Q1 FY18</t>
  </si>
  <si>
    <t>Q2 FY18</t>
  </si>
  <si>
    <t>Q4 FY18</t>
  </si>
  <si>
    <t>Q1 FY19</t>
  </si>
  <si>
    <t>Q2 FY19</t>
  </si>
  <si>
    <t>Q3 FY19</t>
  </si>
  <si>
    <t>Q4 FY19</t>
  </si>
  <si>
    <t>Q3 FY20</t>
  </si>
  <si>
    <t>Q4 FY20</t>
  </si>
  <si>
    <t>Q4 FY21</t>
  </si>
  <si>
    <t>Q1 FY20</t>
  </si>
  <si>
    <t>Q2 FY20</t>
  </si>
  <si>
    <t>Q1 FY22</t>
  </si>
  <si>
    <t>Q1 FY21</t>
  </si>
  <si>
    <t>Q2 FY22</t>
  </si>
  <si>
    <t>Q2 FY21</t>
  </si>
  <si>
    <t>Q3 Fy21</t>
  </si>
  <si>
    <t>GM*100</t>
  </si>
  <si>
    <t>Qtr</t>
  </si>
  <si>
    <t>Q1 FY16</t>
  </si>
  <si>
    <t>Q2 FY16</t>
  </si>
  <si>
    <t>Q3 FY16</t>
  </si>
  <si>
    <t>Q4 FY16</t>
  </si>
  <si>
    <t>Q1 FY17</t>
  </si>
  <si>
    <t>Q3 FY18</t>
  </si>
  <si>
    <t>Syn Rub PI</t>
  </si>
  <si>
    <t>PI Adj 100</t>
  </si>
  <si>
    <t>FY16</t>
  </si>
  <si>
    <t>FY17</t>
  </si>
  <si>
    <t>FY18</t>
  </si>
  <si>
    <t>FY19</t>
  </si>
  <si>
    <t>FY20</t>
  </si>
  <si>
    <t>FY21</t>
  </si>
  <si>
    <t>FY 22</t>
  </si>
  <si>
    <t xml:space="preserve">Syn Rubber Price Index </t>
  </si>
  <si>
    <t>PPI Industry Data</t>
  </si>
  <si>
    <t>Original Data Value</t>
  </si>
  <si>
    <t>Series Id:</t>
  </si>
  <si>
    <t>PCU325212325212</t>
  </si>
  <si>
    <t>Series Title:</t>
  </si>
  <si>
    <t>PPI industry data for Synthetic rubber manufacturing, not seasonally adjusted</t>
  </si>
  <si>
    <t>Industry:</t>
  </si>
  <si>
    <t>Synthetic rubber manufacturing</t>
  </si>
  <si>
    <t>Product:</t>
  </si>
  <si>
    <t>Base Date:</t>
  </si>
  <si>
    <t>198106</t>
  </si>
  <si>
    <t>Years:</t>
  </si>
  <si>
    <t>2011 to 2021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</si>
  <si>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</si>
  <si>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</si>
  <si>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</si>
  <si>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</si>
  <si>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</si>
  <si>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</si>
  <si>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</si>
  <si>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</si>
  <si>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</si>
  <si>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</si>
  <si>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</si>
  <si>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</si>
  <si>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</si>
  <si>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Source - https://data.bls.gov/timeseries/PCU325212325212&amp;output_view=data</t>
  </si>
  <si>
    <t xml:space="preserve">Month </t>
  </si>
  <si>
    <t>Index</t>
  </si>
  <si>
    <t>Syn Rubber Price Index compiled Qtrly</t>
  </si>
  <si>
    <t>Qtr GM of PIX</t>
  </si>
  <si>
    <t>Syn Rubber Price Index compiled Yearly</t>
  </si>
  <si>
    <t>FY</t>
  </si>
  <si>
    <t>Price Index</t>
  </si>
  <si>
    <t>Annual GM of PIX</t>
  </si>
  <si>
    <t>Gross Margin</t>
  </si>
  <si>
    <t>Relative Price Indexof Synthetic Rubber</t>
  </si>
  <si>
    <t xml:space="preserve">Gross margin data taken from Screener and PIX results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</si>
</sst>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0.0"/>
    <numFmt numFmtId="173" formatCode="#0.0"/>
    <numFmt numFmtId="175" formatCode="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172" fontId="0" fillId="0" borderId="0" xfId="0" applyNumberFormat="1"/>
    <xf numFmtId="172" fontId="0" fillId="0" borderId="1" xfId="0" applyNumberForma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0" fontId="6" fillId="0" borderId="0" xfId="2" applyFont="1" applyAlignment="1">
      <alignment horizontal="left"/>
    </xf>
    <xf numFmtId="0" fontId="5" fillId="0" borderId="0" xfId="2"/>
    <xf numFmtId="0" fontId="5" fillId="0" borderId="0" xfId="2"/>
    <xf numFmtId="0" fontId="7" fillId="0" borderId="0" xfId="2" applyFont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/>
    </xf>
    <xf numFmtId="0" fontId="7" fillId="0" borderId="2" xfId="2" applyFont="1" applyBorder="1" applyAlignment="1">
      <alignment horizontal="center" wrapText="1"/>
    </xf>
    <xf numFmtId="0" fontId="7" fillId="0" borderId="0" xfId="2" applyFont="1" applyAlignment="1">
      <alignment horizontal="left"/>
    </xf>
    <xf numFmtId="173" fontId="3" fillId="0" borderId="0" xfId="2" applyNumberFormat="1" applyFont="1" applyAlignment="1">
      <alignment horizontal="right"/>
    </xf>
    <xf numFmtId="175" fontId="3" fillId="0" borderId="0" xfId="2" applyNumberFormat="1" applyFont="1" applyAlignment="1">
      <alignment horizontal="right"/>
    </xf>
    <xf numFmtId="172" fontId="5" fillId="0" borderId="0" xfId="2" applyNumberFormat="1"/>
    <xf numFmtId="0" fontId="5" fillId="0" borderId="0" xfId="2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3" fontId="0" fillId="0" borderId="1" xfId="0" applyNumberFormat="1" applyBorder="1" applyAlignment="1"/>
    <xf numFmtId="10" fontId="0" fillId="0" borderId="1" xfId="0" applyNumberFormat="1" applyBorder="1" applyAlignment="1"/>
    <xf numFmtId="172" fontId="0" fillId="0" borderId="1" xfId="0" applyNumberFormat="1" applyBorder="1" applyAlignment="1"/>
    <xf numFmtId="9" fontId="0" fillId="0" borderId="1" xfId="0" applyNumberFormat="1" applyBorder="1" applyAlignment="1"/>
    <xf numFmtId="10" fontId="0" fillId="0" borderId="1" xfId="0" applyNumberForma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6C39AD4F-7086-4219-91AF-6C7A8B4B54D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Trend of PIX Gross Margin % with Synthetic Rubber Price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'Pix GM cor-rel with Rubberprice'!$L$4</c:f>
              <c:strCache>
                <c:ptCount val="1"/>
                <c:pt idx="0">
                  <c:v>Relative Price Indexof Synthetic Rubber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'Pix GM cor-rel with Rubberprice'!$J$5:$J$11</c:f>
              <c:strCache>
                <c:ptCount val="7"/>
                <c:pt idx="0">
                  <c:v>FY16</c:v>
                </c:pt>
                <c:pt idx="1">
                  <c:v>FY17</c:v>
                </c:pt>
                <c:pt idx="2">
                  <c:v>FY18</c:v>
                </c:pt>
                <c:pt idx="3">
                  <c:v>FY19</c:v>
                </c:pt>
                <c:pt idx="4">
                  <c:v>FY20</c:v>
                </c:pt>
                <c:pt idx="5">
                  <c:v>FY21</c:v>
                </c:pt>
                <c:pt idx="6">
                  <c:v>FY 22</c:v>
                </c:pt>
              </c:strCache>
            </c:strRef>
          </c:cat>
          <c:val>
            <c:numRef>
              <c:f>'Pix GM cor-rel with Rubberprice'!$L$5:$L$11</c:f>
              <c:numCache>
                <c:formatCode>0.0</c:formatCode>
                <c:ptCount val="7"/>
                <c:pt idx="0">
                  <c:v>100</c:v>
                </c:pt>
                <c:pt idx="1">
                  <c:v>97.922882284074177</c:v>
                </c:pt>
                <c:pt idx="2">
                  <c:v>97.345065901280265</c:v>
                </c:pt>
                <c:pt idx="3">
                  <c:v>96.555761169228433</c:v>
                </c:pt>
                <c:pt idx="4">
                  <c:v>96.937195513425735</c:v>
                </c:pt>
                <c:pt idx="5">
                  <c:v>100.99323992597908</c:v>
                </c:pt>
                <c:pt idx="6">
                  <c:v>104.28641565013785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2-488F-98F7-A54A075FBBF9}"/>
            </c:ext>
          </c:extLst>
        </c:ser>
        <c:ser>
          <c:idx val="1"/>
          <c:order val="1"/>
          <c:tx>
            <c:strRef>
              <c:f>'Pix GM cor-rel with Rubberprice'!$N$4</c:f>
              <c:strCache>
                <c:ptCount val="1"/>
                <c:pt idx="0">
                  <c:v>Gross Margin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'Pix GM cor-rel with Rubberprice'!$J$5:$J$11</c:f>
              <c:strCache>
                <c:ptCount val="7"/>
                <c:pt idx="0">
                  <c:v>FY16</c:v>
                </c:pt>
                <c:pt idx="1">
                  <c:v>FY17</c:v>
                </c:pt>
                <c:pt idx="2">
                  <c:v>FY18</c:v>
                </c:pt>
                <c:pt idx="3">
                  <c:v>FY19</c:v>
                </c:pt>
                <c:pt idx="4">
                  <c:v>FY20</c:v>
                </c:pt>
                <c:pt idx="5">
                  <c:v>FY21</c:v>
                </c:pt>
                <c:pt idx="6">
                  <c:v>FY 22</c:v>
                </c:pt>
              </c:strCache>
            </c:strRef>
          </c:cat>
          <c:val>
            <c:numRef>
              <c:f>'Pix GM cor-rel with Rubberprice'!$N$5:$N$11</c:f>
              <c:numCache>
                <c:formatCode>General</c:formatCode>
                <c:ptCount val="7"/>
                <c:pt idx="0">
                  <c:v>60.099999999999994</c:v>
                </c:pt>
                <c:pt idx="1">
                  <c:v>70.8</c:v>
                </c:pt>
                <c:pt idx="2">
                  <c:v>67.300000000000011</c:v>
                </c:pt>
                <c:pt idx="3">
                  <c:v>63.7</c:v>
                </c:pt>
                <c:pt idx="4">
                  <c:v>65.600000000000009</c:v>
                </c:pt>
                <c:pt idx="5">
                  <c:v>66.8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2-488F-98F7-A54A075FBB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8411039"/>
        <c:axId val="218411455"/>
      </c:lineChart>
      <c:catAx>
        <c:axId val="218411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411455"/>
        <c:crosses val="autoZero"/>
        <c:auto val="1"/>
        <c:lblAlgn val="ctr"/>
        <c:lblOffset val="100"/>
        <c:noMultiLvlLbl val="0"/>
      </c:catAx>
      <c:valAx>
        <c:axId val="21841145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18411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590177</xdr:colOff>
      <xdr:row>15</xdr:row>
      <xdr:rowOff>59016</xdr:rowOff>
    </xdr:from>
    <xdr:to>
      <xdr:col>17</xdr:col>
      <xdr:colOff>104589</xdr:colOff>
      <xdr:row>31</xdr:row>
      <xdr:rowOff>149411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36C57B-94EB-49FD-B74D-D034A9C14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4EB6-E12F-4A51-AFBD-E969106F0BAC}">
  <dimension ref="A1:O27"/>
  <sheetViews>
    <sheetView workbookViewId="0">
      <pane ySplit="13" topLeftCell="A17" activePane="bottomLeft" state="frozen"/>
      <selection pane="bottomLeft" activeCell="A2" sqref="A2"/>
    </sheetView>
  </sheetViews>
  <sheetFormatPr defaultRowHeight="14.5" x14ac:dyDescent="0.35"/>
  <cols>
    <col min="1" max="1" width="20" style="6" customWidth="1"/>
    <col min="2" max="2" width="8" style="6" customWidth="1"/>
    <col min="3" max="16384" width="8.7265625" style="6"/>
  </cols>
  <sheetData>
    <row r="1" spans="1:15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3" spans="1:15" ht="15.5" x14ac:dyDescent="0.35">
      <c r="A3" s="4" t="s">
        <v>38</v>
      </c>
      <c r="B3" s="5"/>
      <c r="C3" s="5"/>
      <c r="D3" s="5"/>
      <c r="E3" s="5"/>
      <c r="F3" s="5"/>
    </row>
    <row r="4" spans="1:15" ht="15.5" x14ac:dyDescent="0.35">
      <c r="A4" s="4" t="s">
        <v>39</v>
      </c>
      <c r="B4" s="5"/>
      <c r="C4" s="5"/>
      <c r="D4" s="5"/>
      <c r="E4" s="5"/>
      <c r="F4" s="5"/>
    </row>
    <row r="5" spans="1:15" x14ac:dyDescent="0.35">
      <c r="A5" s="5"/>
      <c r="B5" s="5"/>
      <c r="C5" s="5"/>
      <c r="D5" s="5"/>
      <c r="E5" s="5"/>
      <c r="F5" s="5"/>
    </row>
    <row r="6" spans="1:15" x14ac:dyDescent="0.35">
      <c r="A6" s="7" t="s">
        <v>40</v>
      </c>
      <c r="B6" s="8" t="s">
        <v>41</v>
      </c>
      <c r="C6" s="5"/>
      <c r="D6" s="5"/>
      <c r="E6" s="5"/>
      <c r="F6" s="5"/>
    </row>
    <row r="7" spans="1:15" x14ac:dyDescent="0.35">
      <c r="A7" s="7" t="s">
        <v>42</v>
      </c>
      <c r="B7" s="8" t="s">
        <v>43</v>
      </c>
      <c r="C7" s="5"/>
      <c r="D7" s="5"/>
      <c r="E7" s="5"/>
      <c r="F7" s="5"/>
    </row>
    <row r="8" spans="1:15" x14ac:dyDescent="0.35">
      <c r="A8" s="7" t="s">
        <v>44</v>
      </c>
      <c r="B8" s="8" t="s">
        <v>45</v>
      </c>
      <c r="C8" s="5"/>
      <c r="D8" s="5"/>
      <c r="E8" s="5"/>
      <c r="F8" s="5"/>
    </row>
    <row r="9" spans="1:15" x14ac:dyDescent="0.35">
      <c r="A9" s="7" t="s">
        <v>46</v>
      </c>
      <c r="B9" s="8" t="s">
        <v>45</v>
      </c>
      <c r="C9" s="5"/>
      <c r="D9" s="5"/>
      <c r="E9" s="5"/>
      <c r="F9" s="5"/>
    </row>
    <row r="10" spans="1:15" x14ac:dyDescent="0.35">
      <c r="A10" s="7" t="s">
        <v>47</v>
      </c>
      <c r="B10" s="8" t="s">
        <v>48</v>
      </c>
      <c r="C10" s="5"/>
      <c r="D10" s="5"/>
      <c r="E10" s="5"/>
      <c r="F10" s="5"/>
    </row>
    <row r="11" spans="1:15" x14ac:dyDescent="0.35">
      <c r="A11" s="7" t="s">
        <v>49</v>
      </c>
      <c r="B11" s="9" t="s">
        <v>50</v>
      </c>
      <c r="C11" s="5"/>
      <c r="D11" s="5"/>
      <c r="E11" s="5"/>
      <c r="F11" s="5"/>
    </row>
    <row r="13" spans="1:15" ht="15" thickBot="1" x14ac:dyDescent="0.4">
      <c r="A13" s="10" t="s">
        <v>51</v>
      </c>
      <c r="B13" s="10" t="s">
        <v>52</v>
      </c>
      <c r="C13" s="10" t="s">
        <v>53</v>
      </c>
      <c r="D13" s="10" t="s">
        <v>54</v>
      </c>
      <c r="E13" s="10" t="s">
        <v>55</v>
      </c>
      <c r="F13" s="10" t="s">
        <v>56</v>
      </c>
      <c r="G13" s="10" t="s">
        <v>57</v>
      </c>
      <c r="H13" s="10" t="s">
        <v>58</v>
      </c>
      <c r="I13" s="10" t="s">
        <v>59</v>
      </c>
      <c r="J13" s="10" t="s">
        <v>60</v>
      </c>
      <c r="K13" s="10" t="s">
        <v>61</v>
      </c>
      <c r="L13" s="10" t="s">
        <v>62</v>
      </c>
      <c r="M13" s="10" t="s">
        <v>63</v>
      </c>
    </row>
    <row r="14" spans="1:15" ht="15" thickTop="1" x14ac:dyDescent="0.35">
      <c r="A14" s="11">
        <v>2011</v>
      </c>
      <c r="B14" s="12">
        <v>249.1</v>
      </c>
      <c r="C14" s="12">
        <v>257.5</v>
      </c>
      <c r="D14" s="12">
        <v>265.10000000000002</v>
      </c>
      <c r="E14" s="12">
        <v>273.7</v>
      </c>
      <c r="F14" s="12">
        <v>288.10000000000002</v>
      </c>
      <c r="G14" s="12">
        <v>303.39999999999998</v>
      </c>
      <c r="H14" s="12">
        <v>315.5</v>
      </c>
      <c r="I14" s="12">
        <v>321.39999999999998</v>
      </c>
      <c r="J14" s="12">
        <v>318.89999999999998</v>
      </c>
      <c r="K14" s="12">
        <v>313.39999999999998</v>
      </c>
      <c r="L14" s="12">
        <v>292</v>
      </c>
      <c r="M14" s="12">
        <v>280.8</v>
      </c>
    </row>
    <row r="15" spans="1:15" x14ac:dyDescent="0.35">
      <c r="A15" s="11">
        <v>2012</v>
      </c>
      <c r="B15" s="12">
        <v>283.2</v>
      </c>
      <c r="C15" s="12">
        <v>291.7</v>
      </c>
      <c r="D15" s="12">
        <v>307.2</v>
      </c>
      <c r="E15" s="12">
        <v>318.60000000000002</v>
      </c>
      <c r="F15" s="12">
        <v>314.39999999999998</v>
      </c>
      <c r="G15" s="12">
        <v>293</v>
      </c>
      <c r="H15" s="12">
        <v>279</v>
      </c>
      <c r="I15" s="12">
        <v>274.89999999999998</v>
      </c>
      <c r="J15" s="12">
        <v>270</v>
      </c>
      <c r="K15" s="12">
        <v>269.3</v>
      </c>
      <c r="L15" s="12">
        <v>268.89999999999998</v>
      </c>
      <c r="M15" s="12">
        <v>265.7</v>
      </c>
    </row>
    <row r="16" spans="1:15" x14ac:dyDescent="0.35">
      <c r="A16" s="11">
        <v>2013</v>
      </c>
      <c r="B16" s="12">
        <v>266.7</v>
      </c>
      <c r="C16" s="12">
        <v>266.2</v>
      </c>
      <c r="D16" s="12">
        <v>269.10000000000002</v>
      </c>
      <c r="E16" s="12">
        <v>270.3</v>
      </c>
      <c r="F16" s="12">
        <v>270.7</v>
      </c>
      <c r="G16" s="12">
        <v>264.60000000000002</v>
      </c>
      <c r="H16" s="12">
        <v>259.5</v>
      </c>
      <c r="I16" s="12">
        <v>244.6</v>
      </c>
      <c r="J16" s="12">
        <v>243.6</v>
      </c>
      <c r="K16" s="12">
        <v>244.4</v>
      </c>
      <c r="L16" s="12">
        <v>249</v>
      </c>
      <c r="M16" s="12">
        <v>249.3</v>
      </c>
    </row>
    <row r="17" spans="1:14" x14ac:dyDescent="0.35">
      <c r="A17" s="11">
        <v>2014</v>
      </c>
      <c r="B17" s="12">
        <v>251.8</v>
      </c>
      <c r="C17" s="12">
        <v>255.1</v>
      </c>
      <c r="D17" s="12">
        <v>258.2</v>
      </c>
      <c r="E17" s="12">
        <v>258.7</v>
      </c>
      <c r="F17" s="12">
        <v>256.60000000000002</v>
      </c>
      <c r="G17" s="12">
        <v>254.5</v>
      </c>
      <c r="H17" s="12">
        <v>252.1</v>
      </c>
      <c r="I17" s="12">
        <v>251.5</v>
      </c>
      <c r="J17" s="12">
        <v>249.9</v>
      </c>
      <c r="K17" s="12">
        <v>249.6</v>
      </c>
      <c r="L17" s="12">
        <v>243.8</v>
      </c>
      <c r="M17" s="12">
        <v>240.4</v>
      </c>
    </row>
    <row r="18" spans="1:14" x14ac:dyDescent="0.35">
      <c r="A18" s="11">
        <v>2015</v>
      </c>
      <c r="B18" s="12">
        <v>235.8</v>
      </c>
      <c r="C18" s="12">
        <v>225.2</v>
      </c>
      <c r="D18" s="12">
        <v>221.3</v>
      </c>
      <c r="E18" s="12">
        <v>218.3</v>
      </c>
      <c r="F18" s="12">
        <v>215.3</v>
      </c>
      <c r="G18" s="12">
        <v>219.2</v>
      </c>
      <c r="H18" s="12">
        <v>222.3</v>
      </c>
      <c r="I18" s="12">
        <v>220.7</v>
      </c>
      <c r="J18" s="12">
        <v>221.2</v>
      </c>
      <c r="K18" s="12">
        <v>219</v>
      </c>
      <c r="L18" s="12">
        <v>216</v>
      </c>
      <c r="M18" s="12">
        <v>213.6</v>
      </c>
    </row>
    <row r="19" spans="1:14" x14ac:dyDescent="0.35">
      <c r="A19" s="11">
        <v>2016</v>
      </c>
      <c r="B19" s="12">
        <v>211.1</v>
      </c>
      <c r="C19" s="12">
        <v>208.4</v>
      </c>
      <c r="D19" s="12">
        <v>207.8</v>
      </c>
      <c r="E19" s="12">
        <v>210.1</v>
      </c>
      <c r="F19" s="12">
        <v>212.7</v>
      </c>
      <c r="G19" s="12">
        <v>214.7</v>
      </c>
      <c r="H19" s="12">
        <v>214.6</v>
      </c>
      <c r="I19" s="12">
        <v>214</v>
      </c>
      <c r="J19" s="12">
        <v>216.7</v>
      </c>
      <c r="K19" s="12">
        <v>219</v>
      </c>
      <c r="L19" s="12">
        <v>223</v>
      </c>
      <c r="M19" s="12">
        <v>223</v>
      </c>
    </row>
    <row r="20" spans="1:14" x14ac:dyDescent="0.35">
      <c r="A20" s="11">
        <v>2017</v>
      </c>
      <c r="B20" s="12">
        <v>228</v>
      </c>
      <c r="C20" s="12">
        <v>246.9</v>
      </c>
      <c r="D20" s="12">
        <v>259.8</v>
      </c>
      <c r="E20" s="12">
        <v>255.2</v>
      </c>
      <c r="F20" s="12">
        <v>236.3</v>
      </c>
      <c r="G20" s="12">
        <v>233.2</v>
      </c>
      <c r="H20" s="12">
        <v>221.5</v>
      </c>
      <c r="I20" s="12">
        <v>216.9</v>
      </c>
      <c r="J20" s="12">
        <v>217.4</v>
      </c>
      <c r="K20" s="12">
        <v>222.6</v>
      </c>
      <c r="L20" s="12">
        <v>219.7</v>
      </c>
      <c r="M20" s="12">
        <v>216.8</v>
      </c>
    </row>
    <row r="21" spans="1:14" x14ac:dyDescent="0.35">
      <c r="A21" s="11">
        <v>2018</v>
      </c>
      <c r="B21" s="12">
        <v>220.7</v>
      </c>
      <c r="C21" s="12">
        <v>222.2</v>
      </c>
      <c r="D21" s="12">
        <v>231.5</v>
      </c>
      <c r="E21" s="12">
        <v>236.6</v>
      </c>
      <c r="F21" s="12">
        <v>241</v>
      </c>
      <c r="G21" s="12">
        <v>245</v>
      </c>
      <c r="H21" s="12">
        <v>243.2</v>
      </c>
      <c r="I21" s="12">
        <v>246.5</v>
      </c>
      <c r="J21" s="12">
        <v>247.7</v>
      </c>
      <c r="K21" s="12">
        <v>248.9</v>
      </c>
      <c r="L21" s="12">
        <v>242.1</v>
      </c>
      <c r="M21" s="12">
        <v>234.4</v>
      </c>
    </row>
    <row r="22" spans="1:14" x14ac:dyDescent="0.35">
      <c r="A22" s="11">
        <v>2019</v>
      </c>
      <c r="B22" s="12">
        <v>232.6</v>
      </c>
      <c r="C22" s="12">
        <v>232.6</v>
      </c>
      <c r="D22" s="12">
        <v>232.4</v>
      </c>
      <c r="E22" s="12">
        <v>234.4</v>
      </c>
      <c r="F22" s="12">
        <v>234.3</v>
      </c>
      <c r="G22" s="12">
        <v>231.8</v>
      </c>
      <c r="H22" s="12">
        <v>229.8</v>
      </c>
      <c r="I22" s="12">
        <v>227.2</v>
      </c>
      <c r="J22" s="12">
        <v>226.8</v>
      </c>
      <c r="K22" s="12">
        <v>226.1</v>
      </c>
      <c r="L22" s="12">
        <v>224.4</v>
      </c>
      <c r="M22" s="12">
        <v>220.7</v>
      </c>
    </row>
    <row r="23" spans="1:14" x14ac:dyDescent="0.35">
      <c r="A23" s="11">
        <v>2020</v>
      </c>
      <c r="B23" s="12">
        <v>224.1</v>
      </c>
      <c r="C23" s="12">
        <v>226.2</v>
      </c>
      <c r="D23" s="12">
        <v>223.2</v>
      </c>
      <c r="E23" s="12">
        <v>212.3</v>
      </c>
      <c r="F23" s="12">
        <v>207.5</v>
      </c>
      <c r="G23" s="12">
        <v>205.5</v>
      </c>
      <c r="H23" s="12">
        <v>204.8</v>
      </c>
      <c r="I23" s="12">
        <v>205.8</v>
      </c>
      <c r="J23" s="12">
        <v>208.1</v>
      </c>
      <c r="K23" s="12">
        <v>211.8</v>
      </c>
      <c r="L23" s="12">
        <v>215</v>
      </c>
      <c r="M23" s="12">
        <v>220.9</v>
      </c>
    </row>
    <row r="24" spans="1:14" x14ac:dyDescent="0.35">
      <c r="A24" s="11">
        <v>2021</v>
      </c>
      <c r="B24" s="12">
        <v>223.9</v>
      </c>
      <c r="C24" s="12">
        <v>221</v>
      </c>
      <c r="D24" s="12">
        <v>223.5</v>
      </c>
      <c r="E24" s="12">
        <v>231.3</v>
      </c>
      <c r="F24" s="12">
        <v>238</v>
      </c>
      <c r="G24" s="12">
        <v>244.7</v>
      </c>
      <c r="H24" s="13">
        <v>252.226</v>
      </c>
      <c r="I24" s="13">
        <v>266.64699999999999</v>
      </c>
      <c r="J24" s="13">
        <v>273.51600000000002</v>
      </c>
      <c r="K24" s="13">
        <v>274.15100000000001</v>
      </c>
      <c r="L24" s="13">
        <v>269.416</v>
      </c>
    </row>
    <row r="27" spans="1:14" x14ac:dyDescent="0.35">
      <c r="E27" s="12">
        <v>100</v>
      </c>
      <c r="F27" s="14">
        <f>F19/$E$19*100</f>
        <v>101.23750594954784</v>
      </c>
      <c r="G27" s="14">
        <f>G19/$E$19*100</f>
        <v>102.18943360304618</v>
      </c>
      <c r="H27" s="14">
        <f>H19/$E$19*100</f>
        <v>102.14183722037124</v>
      </c>
      <c r="I27" s="14">
        <f>I19/$E$19*100</f>
        <v>101.85625892432175</v>
      </c>
      <c r="J27" s="14">
        <f>J19/$E$19*100</f>
        <v>103.1413612565445</v>
      </c>
      <c r="K27" s="14">
        <f>K19/$E$19*100</f>
        <v>104.23607805806758</v>
      </c>
      <c r="L27" s="14">
        <f>L19/$E$19*100</f>
        <v>106.13993336506427</v>
      </c>
      <c r="M27" s="14">
        <f>M19/$E$19*100</f>
        <v>106.13993336506427</v>
      </c>
      <c r="N27" s="14">
        <f>N19/$E$19*100</f>
        <v>0</v>
      </c>
    </row>
  </sheetData>
  <mergeCells count="10">
    <mergeCell ref="B9:F9"/>
    <mergeCell ref="B10:F10"/>
    <mergeCell ref="B11:F11"/>
    <mergeCell ref="A1:O1"/>
    <mergeCell ref="A3:F3"/>
    <mergeCell ref="A4:F4"/>
    <mergeCell ref="A5:F5"/>
    <mergeCell ref="B6:F6"/>
    <mergeCell ref="B7:F7"/>
    <mergeCell ref="B8:F8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January 6, 2022 (01:15:32 AM)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883A-733F-4B00-9119-F8BFC47329BB}">
  <dimension ref="A1:Q82"/>
  <sheetViews>
    <sheetView tabSelected="1" topLeftCell="A16" zoomScaleNormal="100" workbookViewId="0">
      <selection activeCell="I29" sqref="I29"/>
    </sheetView>
  </sheetViews>
  <sheetFormatPr defaultRowHeight="14.5" x14ac:dyDescent="0.35"/>
  <cols>
    <col min="1" max="1" width="15.6328125" customWidth="1"/>
    <col min="2" max="2" width="10.36328125" customWidth="1"/>
    <col min="5" max="5" width="9.453125" bestFit="1" customWidth="1"/>
    <col min="6" max="6" width="9" bestFit="1" customWidth="1"/>
    <col min="7" max="7" width="12.453125" bestFit="1" customWidth="1"/>
    <col min="11" max="11" width="10.36328125" bestFit="1" customWidth="1"/>
    <col min="12" max="12" width="20" bestFit="1" customWidth="1"/>
    <col min="13" max="13" width="15.81640625" bestFit="1" customWidth="1"/>
    <col min="14" max="14" width="12.26953125" bestFit="1" customWidth="1"/>
  </cols>
  <sheetData>
    <row r="1" spans="1:17" x14ac:dyDescent="0.35">
      <c r="A1" t="s">
        <v>75</v>
      </c>
    </row>
    <row r="3" spans="1:17" x14ac:dyDescent="0.35">
      <c r="A3" s="20" t="s">
        <v>37</v>
      </c>
      <c r="B3" s="20"/>
      <c r="D3" s="20" t="s">
        <v>67</v>
      </c>
      <c r="E3" s="20"/>
      <c r="F3" s="20"/>
      <c r="G3" s="20"/>
      <c r="H3" s="20"/>
      <c r="J3" s="30" t="s">
        <v>69</v>
      </c>
      <c r="K3" s="30"/>
      <c r="L3" s="30"/>
      <c r="M3" s="30"/>
      <c r="N3" s="30"/>
    </row>
    <row r="4" spans="1:17" ht="29" x14ac:dyDescent="0.35">
      <c r="A4" s="21" t="s">
        <v>65</v>
      </c>
      <c r="B4" s="21" t="s">
        <v>66</v>
      </c>
      <c r="D4" s="27" t="s">
        <v>21</v>
      </c>
      <c r="E4" s="27" t="s">
        <v>28</v>
      </c>
      <c r="F4" s="27" t="s">
        <v>29</v>
      </c>
      <c r="G4" s="27" t="s">
        <v>68</v>
      </c>
      <c r="H4" s="27" t="s">
        <v>20</v>
      </c>
      <c r="I4" s="28"/>
      <c r="J4" s="31" t="s">
        <v>70</v>
      </c>
      <c r="K4" s="31" t="s">
        <v>71</v>
      </c>
      <c r="L4" s="32" t="s">
        <v>74</v>
      </c>
      <c r="M4" s="31" t="s">
        <v>72</v>
      </c>
      <c r="N4" s="31" t="s">
        <v>73</v>
      </c>
    </row>
    <row r="5" spans="1:17" x14ac:dyDescent="0.35">
      <c r="A5" s="18">
        <v>42005</v>
      </c>
      <c r="B5" s="19">
        <v>235.8</v>
      </c>
      <c r="D5" s="16" t="s">
        <v>22</v>
      </c>
      <c r="E5" s="22">
        <f>AVERAGE(B5:B7)</f>
        <v>227.43333333333331</v>
      </c>
      <c r="F5" s="16">
        <v>100</v>
      </c>
      <c r="G5" s="23">
        <v>0.60199999999999998</v>
      </c>
      <c r="H5" s="16">
        <f>G5*100</f>
        <v>60.199999999999996</v>
      </c>
      <c r="J5" s="17" t="s">
        <v>30</v>
      </c>
      <c r="K5" s="2">
        <f>AVERAGE(E5:E8)</f>
        <v>220.65833333333333</v>
      </c>
      <c r="L5" s="2">
        <v>100</v>
      </c>
      <c r="M5" s="26">
        <v>0.60099999999999998</v>
      </c>
      <c r="N5" s="29">
        <f>M5*100</f>
        <v>60.099999999999994</v>
      </c>
    </row>
    <row r="6" spans="1:17" x14ac:dyDescent="0.35">
      <c r="A6" s="18">
        <v>42036</v>
      </c>
      <c r="B6" s="19">
        <v>225.2</v>
      </c>
      <c r="D6" s="16" t="s">
        <v>23</v>
      </c>
      <c r="E6" s="22">
        <f>AVERAGE(B8:B10)</f>
        <v>217.6</v>
      </c>
      <c r="F6" s="24">
        <f>E6/$E$5*$F$5</f>
        <v>95.676388685329044</v>
      </c>
      <c r="G6" s="23">
        <v>0.60799999999999998</v>
      </c>
      <c r="H6" s="16">
        <f t="shared" ref="H6:H18" si="0">G6*100</f>
        <v>60.8</v>
      </c>
      <c r="J6" s="17" t="s">
        <v>31</v>
      </c>
      <c r="K6" s="2">
        <f t="shared" ref="K6:K11" si="1">AVERAGE(E6:E9)</f>
        <v>216.07500000000002</v>
      </c>
      <c r="L6" s="2">
        <f>K6/$K$5*$L$5</f>
        <v>97.922882284074177</v>
      </c>
      <c r="M6" s="26">
        <v>0.70799999999999996</v>
      </c>
      <c r="N6" s="29">
        <f t="shared" ref="N6:N11" si="2">M6*100</f>
        <v>70.8</v>
      </c>
    </row>
    <row r="7" spans="1:17" x14ac:dyDescent="0.35">
      <c r="A7" s="18">
        <v>42064</v>
      </c>
      <c r="B7" s="19">
        <v>221.3</v>
      </c>
      <c r="D7" s="16" t="s">
        <v>24</v>
      </c>
      <c r="E7" s="22">
        <f>AVERAGE(B11:B13)</f>
        <v>221.4</v>
      </c>
      <c r="F7" s="24">
        <f t="shared" ref="F7:F30" si="3">E7/$E$5*$F$5</f>
        <v>97.347207973032397</v>
      </c>
      <c r="G7" s="23">
        <v>0.60099999999999998</v>
      </c>
      <c r="H7" s="16">
        <f t="shared" si="0"/>
        <v>60.099999999999994</v>
      </c>
      <c r="J7" s="17" t="s">
        <v>32</v>
      </c>
      <c r="K7" s="2">
        <f t="shared" si="1"/>
        <v>214.8</v>
      </c>
      <c r="L7" s="2">
        <f t="shared" ref="L7:L11" si="4">K7/$K$5*$L$5</f>
        <v>97.345065901280265</v>
      </c>
      <c r="M7" s="26">
        <v>0.67300000000000004</v>
      </c>
      <c r="N7" s="29">
        <f t="shared" si="2"/>
        <v>67.300000000000011</v>
      </c>
    </row>
    <row r="8" spans="1:17" x14ac:dyDescent="0.35">
      <c r="A8" s="18">
        <v>42095</v>
      </c>
      <c r="B8" s="19">
        <v>218.3</v>
      </c>
      <c r="D8" s="16" t="s">
        <v>25</v>
      </c>
      <c r="E8" s="22">
        <f>AVERAGE(B14:B16)</f>
        <v>216.20000000000002</v>
      </c>
      <c r="F8" s="24">
        <f t="shared" si="3"/>
        <v>95.060823684596244</v>
      </c>
      <c r="G8" s="23">
        <v>0.56100000000000005</v>
      </c>
      <c r="H8" s="16">
        <f t="shared" si="0"/>
        <v>56.100000000000009</v>
      </c>
      <c r="J8" s="17" t="s">
        <v>33</v>
      </c>
      <c r="K8" s="2">
        <f t="shared" si="1"/>
        <v>213.05833333333331</v>
      </c>
      <c r="L8" s="2">
        <f t="shared" si="4"/>
        <v>96.555761169228433</v>
      </c>
      <c r="M8" s="26">
        <v>0.63700000000000001</v>
      </c>
      <c r="N8" s="29">
        <f t="shared" si="2"/>
        <v>63.7</v>
      </c>
    </row>
    <row r="9" spans="1:17" x14ac:dyDescent="0.35">
      <c r="A9" s="18">
        <v>42125</v>
      </c>
      <c r="B9" s="19">
        <v>215.3</v>
      </c>
      <c r="D9" s="16" t="s">
        <v>26</v>
      </c>
      <c r="E9" s="22">
        <f>AVERAGE(B17:B19)</f>
        <v>209.1</v>
      </c>
      <c r="F9" s="24">
        <f t="shared" si="3"/>
        <v>91.939029752308372</v>
      </c>
      <c r="G9" s="23">
        <v>0.67100000000000004</v>
      </c>
      <c r="H9" s="16">
        <f t="shared" si="0"/>
        <v>67.100000000000009</v>
      </c>
      <c r="J9" s="17" t="s">
        <v>34</v>
      </c>
      <c r="K9" s="2">
        <f t="shared" si="1"/>
        <v>213.9</v>
      </c>
      <c r="L9" s="2">
        <f t="shared" si="4"/>
        <v>96.937195513425735</v>
      </c>
      <c r="M9" s="26">
        <v>0.65600000000000003</v>
      </c>
      <c r="N9" s="29">
        <f t="shared" si="2"/>
        <v>65.600000000000009</v>
      </c>
      <c r="Q9" s="1"/>
    </row>
    <row r="10" spans="1:17" x14ac:dyDescent="0.35">
      <c r="A10" s="18">
        <v>42156</v>
      </c>
      <c r="B10" s="19">
        <v>219.2</v>
      </c>
      <c r="D10" s="16" t="s">
        <v>0</v>
      </c>
      <c r="E10" s="22">
        <f>AVERAGE(B20:B22)</f>
        <v>212.5</v>
      </c>
      <c r="F10" s="24">
        <f t="shared" si="3"/>
        <v>93.433973325516646</v>
      </c>
      <c r="G10" s="23">
        <v>0.66100000000000003</v>
      </c>
      <c r="H10" s="16">
        <f t="shared" si="0"/>
        <v>66.100000000000009</v>
      </c>
      <c r="J10" s="17" t="s">
        <v>35</v>
      </c>
      <c r="K10" s="2">
        <f t="shared" si="1"/>
        <v>222.85</v>
      </c>
      <c r="L10" s="2">
        <f t="shared" si="4"/>
        <v>100.99323992597908</v>
      </c>
      <c r="M10" s="26">
        <v>0.66800000000000004</v>
      </c>
      <c r="N10" s="29">
        <f t="shared" si="2"/>
        <v>66.8</v>
      </c>
    </row>
    <row r="11" spans="1:17" x14ac:dyDescent="0.35">
      <c r="A11" s="18">
        <v>42186</v>
      </c>
      <c r="B11" s="19">
        <v>222.3</v>
      </c>
      <c r="D11" s="16" t="s">
        <v>1</v>
      </c>
      <c r="E11" s="22">
        <f>AVERAGE(B22:B24)</f>
        <v>214.43333333333331</v>
      </c>
      <c r="F11" s="24">
        <f t="shared" si="3"/>
        <v>94.284039278909574</v>
      </c>
      <c r="G11" s="23">
        <v>0.65600000000000003</v>
      </c>
      <c r="H11" s="16">
        <f t="shared" si="0"/>
        <v>65.600000000000009</v>
      </c>
      <c r="J11" s="17" t="s">
        <v>36</v>
      </c>
      <c r="K11" s="2">
        <f t="shared" si="1"/>
        <v>230.11666666666667</v>
      </c>
      <c r="L11" s="2">
        <f t="shared" si="4"/>
        <v>104.28641565013785</v>
      </c>
      <c r="M11" s="26">
        <v>0.629</v>
      </c>
      <c r="N11" s="29">
        <f t="shared" si="2"/>
        <v>62.9</v>
      </c>
    </row>
    <row r="12" spans="1:17" x14ac:dyDescent="0.35">
      <c r="A12" s="18">
        <v>42217</v>
      </c>
      <c r="B12" s="19">
        <v>220.7</v>
      </c>
      <c r="D12" s="16" t="s">
        <v>2</v>
      </c>
      <c r="E12" s="22">
        <f>AVERAGE(B25:B27)</f>
        <v>219.56666666666669</v>
      </c>
      <c r="F12" s="24">
        <f t="shared" si="3"/>
        <v>96.541110948263253</v>
      </c>
      <c r="G12" s="23">
        <v>0.56499999999999995</v>
      </c>
      <c r="H12" s="16">
        <f t="shared" si="0"/>
        <v>56.499999999999993</v>
      </c>
      <c r="L12" s="3"/>
    </row>
    <row r="13" spans="1:17" x14ac:dyDescent="0.35">
      <c r="A13" s="18">
        <v>42248</v>
      </c>
      <c r="B13" s="19">
        <v>221.2</v>
      </c>
      <c r="D13" s="16" t="s">
        <v>3</v>
      </c>
      <c r="E13" s="22">
        <f>AVERAGE(B29:B31)</f>
        <v>244.9</v>
      </c>
      <c r="F13" s="24">
        <f t="shared" si="3"/>
        <v>107.67990619961896</v>
      </c>
      <c r="G13" s="25">
        <v>0.67</v>
      </c>
      <c r="H13" s="16">
        <f t="shared" si="0"/>
        <v>67</v>
      </c>
    </row>
    <row r="14" spans="1:17" x14ac:dyDescent="0.35">
      <c r="A14" s="18">
        <v>42278</v>
      </c>
      <c r="B14" s="19">
        <v>219</v>
      </c>
      <c r="D14" s="16" t="s">
        <v>4</v>
      </c>
      <c r="E14" s="22">
        <f>AVERAGE(B32:B34)</f>
        <v>241.56666666666669</v>
      </c>
      <c r="F14" s="24">
        <f t="shared" si="3"/>
        <v>106.21427524549321</v>
      </c>
      <c r="G14" s="25">
        <v>0.64</v>
      </c>
      <c r="H14" s="16">
        <f t="shared" si="0"/>
        <v>64</v>
      </c>
    </row>
    <row r="15" spans="1:17" x14ac:dyDescent="0.35">
      <c r="A15" s="18">
        <v>42309</v>
      </c>
      <c r="B15" s="19">
        <v>216</v>
      </c>
      <c r="D15" s="16" t="s">
        <v>27</v>
      </c>
      <c r="E15" s="22">
        <f>AVERAGE(B34:B36)</f>
        <v>223.86666666666667</v>
      </c>
      <c r="F15" s="24">
        <f t="shared" si="3"/>
        <v>98.431774879085467</v>
      </c>
      <c r="G15" s="23">
        <v>0.626</v>
      </c>
      <c r="H15" s="16">
        <f t="shared" si="0"/>
        <v>62.6</v>
      </c>
    </row>
    <row r="16" spans="1:17" x14ac:dyDescent="0.35">
      <c r="A16" s="18">
        <v>42339</v>
      </c>
      <c r="B16" s="19">
        <v>213.6</v>
      </c>
      <c r="D16" s="16" t="s">
        <v>5</v>
      </c>
      <c r="E16" s="22">
        <f>AVERAGE(B38:B40)</f>
        <v>219.69999999999996</v>
      </c>
      <c r="F16" s="24">
        <f t="shared" si="3"/>
        <v>96.59973618642826</v>
      </c>
      <c r="G16" s="23">
        <v>0.63100000000000001</v>
      </c>
      <c r="H16" s="16">
        <f t="shared" si="0"/>
        <v>63.1</v>
      </c>
    </row>
    <row r="17" spans="1:8" x14ac:dyDescent="0.35">
      <c r="A17" s="18">
        <v>42370</v>
      </c>
      <c r="B17" s="19">
        <v>211.1</v>
      </c>
      <c r="D17" s="16" t="s">
        <v>6</v>
      </c>
      <c r="E17" s="22">
        <f>AVERAGE(B41:B43)</f>
        <v>224.79999999999998</v>
      </c>
      <c r="F17" s="24">
        <f t="shared" si="3"/>
        <v>98.842151546240657</v>
      </c>
      <c r="G17" s="23">
        <v>0.64300000000000002</v>
      </c>
      <c r="H17" s="16">
        <f t="shared" si="0"/>
        <v>64.3</v>
      </c>
    </row>
    <row r="18" spans="1:8" x14ac:dyDescent="0.35">
      <c r="A18" s="18">
        <v>42401</v>
      </c>
      <c r="B18" s="19">
        <v>208.4</v>
      </c>
      <c r="D18" s="16" t="s">
        <v>7</v>
      </c>
      <c r="E18" s="22">
        <f>AVERAGE(B44:B46)</f>
        <v>240.86666666666667</v>
      </c>
      <c r="F18" s="24">
        <f t="shared" si="3"/>
        <v>105.9064927451268</v>
      </c>
      <c r="G18" s="23">
        <v>0.55400000000000005</v>
      </c>
      <c r="H18" s="16">
        <f t="shared" si="0"/>
        <v>55.400000000000006</v>
      </c>
    </row>
    <row r="19" spans="1:8" x14ac:dyDescent="0.35">
      <c r="A19" s="18">
        <v>42430</v>
      </c>
      <c r="B19" s="19">
        <v>207.8</v>
      </c>
      <c r="D19" s="16" t="s">
        <v>8</v>
      </c>
      <c r="E19" s="16">
        <f>AVERAGE(B47:B49)</f>
        <v>245.79999999999998</v>
      </c>
      <c r="F19" s="24">
        <f t="shared" si="3"/>
        <v>108.07562655723288</v>
      </c>
      <c r="G19" s="23">
        <v>0.61399999999999999</v>
      </c>
      <c r="H19" s="16">
        <f>G19*100</f>
        <v>61.4</v>
      </c>
    </row>
    <row r="20" spans="1:8" x14ac:dyDescent="0.35">
      <c r="A20" s="18">
        <v>42461</v>
      </c>
      <c r="B20" s="19">
        <v>210.1</v>
      </c>
      <c r="D20" s="16" t="s">
        <v>9</v>
      </c>
      <c r="E20" s="16">
        <f>AVERAGE(B50:B52)</f>
        <v>241.79999999999998</v>
      </c>
      <c r="F20" s="24">
        <f t="shared" si="3"/>
        <v>106.316869412282</v>
      </c>
      <c r="G20" s="23">
        <v>0.625</v>
      </c>
      <c r="H20" s="16">
        <f t="shared" ref="H20:H30" si="5">G20*100</f>
        <v>62.5</v>
      </c>
    </row>
    <row r="21" spans="1:8" x14ac:dyDescent="0.35">
      <c r="A21" s="18">
        <v>42491</v>
      </c>
      <c r="B21" s="19">
        <v>212.7</v>
      </c>
      <c r="D21" s="16" t="s">
        <v>13</v>
      </c>
      <c r="E21" s="22">
        <f>AVERAGE(B53:B55)</f>
        <v>232.53333333333333</v>
      </c>
      <c r="F21" s="24">
        <f t="shared" si="3"/>
        <v>102.2424153598124</v>
      </c>
      <c r="G21" s="23">
        <v>0.64800000000000002</v>
      </c>
      <c r="H21" s="16">
        <f t="shared" si="5"/>
        <v>64.8</v>
      </c>
    </row>
    <row r="22" spans="1:8" x14ac:dyDescent="0.35">
      <c r="A22" s="18">
        <v>42522</v>
      </c>
      <c r="B22" s="19">
        <v>214.7</v>
      </c>
      <c r="D22" s="16" t="s">
        <v>14</v>
      </c>
      <c r="E22" s="22">
        <f>AVERAGE(B56:B58)</f>
        <v>233.5</v>
      </c>
      <c r="F22" s="24">
        <f t="shared" si="3"/>
        <v>102.66744833650887</v>
      </c>
      <c r="G22" s="23">
        <v>0.63900000000000001</v>
      </c>
      <c r="H22" s="16">
        <f t="shared" si="5"/>
        <v>63.9</v>
      </c>
    </row>
    <row r="23" spans="1:8" x14ac:dyDescent="0.35">
      <c r="A23" s="18">
        <v>42552</v>
      </c>
      <c r="B23" s="19">
        <v>214.6</v>
      </c>
      <c r="D23" s="16" t="s">
        <v>10</v>
      </c>
      <c r="E23" s="22">
        <f>AVERAGE(B58:B60)</f>
        <v>229.6</v>
      </c>
      <c r="F23" s="24">
        <f t="shared" si="3"/>
        <v>100.95266012018173</v>
      </c>
      <c r="G23" s="23">
        <v>0.61799999999999999</v>
      </c>
      <c r="H23" s="16">
        <f t="shared" si="5"/>
        <v>61.8</v>
      </c>
    </row>
    <row r="24" spans="1:8" x14ac:dyDescent="0.35">
      <c r="A24" s="18">
        <v>42583</v>
      </c>
      <c r="B24" s="19">
        <v>214</v>
      </c>
      <c r="D24" s="16" t="s">
        <v>11</v>
      </c>
      <c r="E24" s="22">
        <f>AVERAGE(B62:B64)</f>
        <v>223.73333333333335</v>
      </c>
      <c r="F24" s="24">
        <f t="shared" si="3"/>
        <v>98.373149640920431</v>
      </c>
      <c r="G24" s="23">
        <v>0.63700000000000001</v>
      </c>
      <c r="H24" s="16">
        <f t="shared" si="5"/>
        <v>63.7</v>
      </c>
    </row>
    <row r="25" spans="1:8" x14ac:dyDescent="0.35">
      <c r="A25" s="18">
        <v>42614</v>
      </c>
      <c r="B25" s="19">
        <v>216.7</v>
      </c>
      <c r="D25" s="16" t="s">
        <v>16</v>
      </c>
      <c r="E25" s="22">
        <f>AVERAGE(B65:B67)</f>
        <v>224.5</v>
      </c>
      <c r="F25" s="24">
        <f t="shared" si="3"/>
        <v>98.710244760369349</v>
      </c>
      <c r="G25" s="23">
        <v>0.61799999999999999</v>
      </c>
      <c r="H25" s="16">
        <f t="shared" si="5"/>
        <v>61.8</v>
      </c>
    </row>
    <row r="26" spans="1:8" x14ac:dyDescent="0.35">
      <c r="A26" s="18">
        <v>42644</v>
      </c>
      <c r="B26" s="19">
        <v>219</v>
      </c>
      <c r="D26" s="16" t="s">
        <v>18</v>
      </c>
      <c r="E26" s="22">
        <f>AVERAGE(B68:B70)</f>
        <v>208.43333333333331</v>
      </c>
      <c r="F26" s="24">
        <f t="shared" si="3"/>
        <v>91.645903561483223</v>
      </c>
      <c r="G26" s="23">
        <v>0.67100000000000004</v>
      </c>
      <c r="H26" s="16">
        <f t="shared" si="5"/>
        <v>67.100000000000009</v>
      </c>
    </row>
    <row r="27" spans="1:8" x14ac:dyDescent="0.35">
      <c r="A27" s="18">
        <v>42675</v>
      </c>
      <c r="B27" s="19">
        <v>223</v>
      </c>
      <c r="D27" s="16" t="s">
        <v>19</v>
      </c>
      <c r="E27" s="22">
        <f>AVERAGE(B71:B73)</f>
        <v>206.23333333333335</v>
      </c>
      <c r="F27" s="24">
        <f t="shared" si="3"/>
        <v>90.678587131760239</v>
      </c>
      <c r="G27" s="23">
        <v>0.629</v>
      </c>
      <c r="H27" s="16">
        <f t="shared" si="5"/>
        <v>62.9</v>
      </c>
    </row>
    <row r="28" spans="1:8" x14ac:dyDescent="0.35">
      <c r="A28" s="18">
        <v>42705</v>
      </c>
      <c r="B28" s="19">
        <v>223</v>
      </c>
      <c r="D28" s="16" t="s">
        <v>12</v>
      </c>
      <c r="E28" s="22">
        <f>AVERAGE(B74:B76)</f>
        <v>215.9</v>
      </c>
      <c r="F28" s="24">
        <f t="shared" si="3"/>
        <v>94.928916898724907</v>
      </c>
      <c r="G28" s="23">
        <v>0.627</v>
      </c>
      <c r="H28" s="16">
        <f t="shared" si="5"/>
        <v>62.7</v>
      </c>
    </row>
    <row r="29" spans="1:8" x14ac:dyDescent="0.35">
      <c r="A29" s="18">
        <v>42736</v>
      </c>
      <c r="B29" s="19">
        <v>228</v>
      </c>
      <c r="D29" s="16" t="s">
        <v>15</v>
      </c>
      <c r="E29" s="22">
        <f>AVERAGE(B77:B79)</f>
        <v>222.79999999999998</v>
      </c>
      <c r="F29" s="24">
        <f t="shared" si="3"/>
        <v>97.962772973765212</v>
      </c>
      <c r="G29" s="23">
        <v>0.63400000000000001</v>
      </c>
      <c r="H29" s="16">
        <f t="shared" si="5"/>
        <v>63.4</v>
      </c>
    </row>
    <row r="30" spans="1:8" x14ac:dyDescent="0.35">
      <c r="A30" s="18">
        <v>42767</v>
      </c>
      <c r="B30" s="19">
        <v>246.9</v>
      </c>
      <c r="D30" s="16" t="s">
        <v>17</v>
      </c>
      <c r="E30" s="22">
        <f>AVERAGE(B80:B82)</f>
        <v>238</v>
      </c>
      <c r="F30" s="24">
        <f t="shared" si="3"/>
        <v>104.64605012457864</v>
      </c>
      <c r="G30" s="23">
        <v>0.624</v>
      </c>
      <c r="H30" s="16">
        <f t="shared" si="5"/>
        <v>62.4</v>
      </c>
    </row>
    <row r="31" spans="1:8" x14ac:dyDescent="0.35">
      <c r="A31" s="18">
        <v>42795</v>
      </c>
      <c r="B31" s="19">
        <v>259.8</v>
      </c>
    </row>
    <row r="32" spans="1:8" x14ac:dyDescent="0.35">
      <c r="A32" s="18">
        <v>42826</v>
      </c>
      <c r="B32" s="19">
        <v>255.2</v>
      </c>
    </row>
    <row r="33" spans="1:2" x14ac:dyDescent="0.35">
      <c r="A33" s="18">
        <v>42856</v>
      </c>
      <c r="B33" s="19">
        <v>236.3</v>
      </c>
    </row>
    <row r="34" spans="1:2" x14ac:dyDescent="0.35">
      <c r="A34" s="18">
        <v>42887</v>
      </c>
      <c r="B34" s="19">
        <v>233.2</v>
      </c>
    </row>
    <row r="35" spans="1:2" x14ac:dyDescent="0.35">
      <c r="A35" s="18">
        <v>42917</v>
      </c>
      <c r="B35" s="19">
        <v>221.5</v>
      </c>
    </row>
    <row r="36" spans="1:2" x14ac:dyDescent="0.35">
      <c r="A36" s="18">
        <v>42948</v>
      </c>
      <c r="B36" s="19">
        <v>216.9</v>
      </c>
    </row>
    <row r="37" spans="1:2" x14ac:dyDescent="0.35">
      <c r="A37" s="18">
        <v>42979</v>
      </c>
      <c r="B37" s="19">
        <v>217.4</v>
      </c>
    </row>
    <row r="38" spans="1:2" x14ac:dyDescent="0.35">
      <c r="A38" s="18">
        <v>43009</v>
      </c>
      <c r="B38" s="19">
        <v>222.6</v>
      </c>
    </row>
    <row r="39" spans="1:2" x14ac:dyDescent="0.35">
      <c r="A39" s="18">
        <v>43040</v>
      </c>
      <c r="B39" s="19">
        <v>219.7</v>
      </c>
    </row>
    <row r="40" spans="1:2" x14ac:dyDescent="0.35">
      <c r="A40" s="18">
        <v>43070</v>
      </c>
      <c r="B40" s="19">
        <v>216.8</v>
      </c>
    </row>
    <row r="41" spans="1:2" x14ac:dyDescent="0.35">
      <c r="A41" s="18">
        <v>43101</v>
      </c>
      <c r="B41" s="19">
        <v>220.7</v>
      </c>
    </row>
    <row r="42" spans="1:2" x14ac:dyDescent="0.35">
      <c r="A42" s="18">
        <v>43132</v>
      </c>
      <c r="B42" s="19">
        <v>222.2</v>
      </c>
    </row>
    <row r="43" spans="1:2" x14ac:dyDescent="0.35">
      <c r="A43" s="18">
        <v>43160</v>
      </c>
      <c r="B43" s="19">
        <v>231.5</v>
      </c>
    </row>
    <row r="44" spans="1:2" x14ac:dyDescent="0.35">
      <c r="A44" s="18">
        <v>43191</v>
      </c>
      <c r="B44" s="19">
        <v>236.6</v>
      </c>
    </row>
    <row r="45" spans="1:2" x14ac:dyDescent="0.35">
      <c r="A45" s="18">
        <v>43221</v>
      </c>
      <c r="B45" s="19">
        <v>241</v>
      </c>
    </row>
    <row r="46" spans="1:2" x14ac:dyDescent="0.35">
      <c r="A46" s="18">
        <v>43252</v>
      </c>
      <c r="B46" s="19">
        <v>245</v>
      </c>
    </row>
    <row r="47" spans="1:2" x14ac:dyDescent="0.35">
      <c r="A47" s="18">
        <v>43282</v>
      </c>
      <c r="B47" s="17">
        <v>243.2</v>
      </c>
    </row>
    <row r="48" spans="1:2" x14ac:dyDescent="0.35">
      <c r="A48" s="18">
        <v>43313</v>
      </c>
      <c r="B48" s="17">
        <v>246.5</v>
      </c>
    </row>
    <row r="49" spans="1:2" x14ac:dyDescent="0.35">
      <c r="A49" s="18">
        <v>43344</v>
      </c>
      <c r="B49" s="17">
        <v>247.7</v>
      </c>
    </row>
    <row r="50" spans="1:2" x14ac:dyDescent="0.35">
      <c r="A50" s="18">
        <v>43374</v>
      </c>
      <c r="B50" s="17">
        <v>248.9</v>
      </c>
    </row>
    <row r="51" spans="1:2" x14ac:dyDescent="0.35">
      <c r="A51" s="18">
        <v>43405</v>
      </c>
      <c r="B51" s="17">
        <v>242.1</v>
      </c>
    </row>
    <row r="52" spans="1:2" x14ac:dyDescent="0.35">
      <c r="A52" s="18">
        <v>43435</v>
      </c>
      <c r="B52" s="17">
        <v>234.4</v>
      </c>
    </row>
    <row r="53" spans="1:2" x14ac:dyDescent="0.35">
      <c r="A53" s="18">
        <v>43466</v>
      </c>
      <c r="B53" s="19">
        <v>232.6</v>
      </c>
    </row>
    <row r="54" spans="1:2" x14ac:dyDescent="0.35">
      <c r="A54" s="18">
        <v>43497</v>
      </c>
      <c r="B54" s="19">
        <v>232.6</v>
      </c>
    </row>
    <row r="55" spans="1:2" x14ac:dyDescent="0.35">
      <c r="A55" s="18">
        <v>43525</v>
      </c>
      <c r="B55" s="19">
        <v>232.4</v>
      </c>
    </row>
    <row r="56" spans="1:2" x14ac:dyDescent="0.35">
      <c r="A56" s="18">
        <v>43556</v>
      </c>
      <c r="B56" s="19">
        <v>234.4</v>
      </c>
    </row>
    <row r="57" spans="1:2" x14ac:dyDescent="0.35">
      <c r="A57" s="18">
        <v>43586</v>
      </c>
      <c r="B57" s="19">
        <v>234.3</v>
      </c>
    </row>
    <row r="58" spans="1:2" x14ac:dyDescent="0.35">
      <c r="A58" s="18">
        <v>43617</v>
      </c>
      <c r="B58" s="19">
        <v>231.8</v>
      </c>
    </row>
    <row r="59" spans="1:2" x14ac:dyDescent="0.35">
      <c r="A59" s="18">
        <v>43647</v>
      </c>
      <c r="B59" s="19">
        <v>229.8</v>
      </c>
    </row>
    <row r="60" spans="1:2" x14ac:dyDescent="0.35">
      <c r="A60" s="18">
        <v>43678</v>
      </c>
      <c r="B60" s="19">
        <v>227.2</v>
      </c>
    </row>
    <row r="61" spans="1:2" x14ac:dyDescent="0.35">
      <c r="A61" s="18">
        <v>43709</v>
      </c>
      <c r="B61" s="19">
        <v>226.8</v>
      </c>
    </row>
    <row r="62" spans="1:2" x14ac:dyDescent="0.35">
      <c r="A62" s="18">
        <v>43739</v>
      </c>
      <c r="B62" s="19">
        <v>226.1</v>
      </c>
    </row>
    <row r="63" spans="1:2" x14ac:dyDescent="0.35">
      <c r="A63" s="18">
        <v>43770</v>
      </c>
      <c r="B63" s="19">
        <v>224.4</v>
      </c>
    </row>
    <row r="64" spans="1:2" x14ac:dyDescent="0.35">
      <c r="A64" s="18">
        <v>43800</v>
      </c>
      <c r="B64" s="19">
        <v>220.7</v>
      </c>
    </row>
    <row r="65" spans="1:2" x14ac:dyDescent="0.35">
      <c r="A65" s="18">
        <v>43831</v>
      </c>
      <c r="B65" s="19">
        <v>224.1</v>
      </c>
    </row>
    <row r="66" spans="1:2" x14ac:dyDescent="0.35">
      <c r="A66" s="18">
        <v>43862</v>
      </c>
      <c r="B66" s="19">
        <v>226.2</v>
      </c>
    </row>
    <row r="67" spans="1:2" x14ac:dyDescent="0.35">
      <c r="A67" s="18">
        <v>43891</v>
      </c>
      <c r="B67" s="19">
        <v>223.2</v>
      </c>
    </row>
    <row r="68" spans="1:2" x14ac:dyDescent="0.35">
      <c r="A68" s="18">
        <v>43922</v>
      </c>
      <c r="B68" s="19">
        <v>212.3</v>
      </c>
    </row>
    <row r="69" spans="1:2" x14ac:dyDescent="0.35">
      <c r="A69" s="18">
        <v>43952</v>
      </c>
      <c r="B69" s="19">
        <v>207.5</v>
      </c>
    </row>
    <row r="70" spans="1:2" x14ac:dyDescent="0.35">
      <c r="A70" s="18">
        <v>43983</v>
      </c>
      <c r="B70" s="19">
        <v>205.5</v>
      </c>
    </row>
    <row r="71" spans="1:2" x14ac:dyDescent="0.35">
      <c r="A71" s="18">
        <v>44013</v>
      </c>
      <c r="B71" s="19">
        <v>204.8</v>
      </c>
    </row>
    <row r="72" spans="1:2" x14ac:dyDescent="0.35">
      <c r="A72" s="18">
        <v>44044</v>
      </c>
      <c r="B72" s="19">
        <v>205.8</v>
      </c>
    </row>
    <row r="73" spans="1:2" x14ac:dyDescent="0.35">
      <c r="A73" s="18">
        <v>44075</v>
      </c>
      <c r="B73" s="19">
        <v>208.1</v>
      </c>
    </row>
    <row r="74" spans="1:2" x14ac:dyDescent="0.35">
      <c r="A74" s="18">
        <v>44105</v>
      </c>
      <c r="B74" s="19">
        <v>211.8</v>
      </c>
    </row>
    <row r="75" spans="1:2" x14ac:dyDescent="0.35">
      <c r="A75" s="18">
        <v>44136</v>
      </c>
      <c r="B75" s="19">
        <v>215</v>
      </c>
    </row>
    <row r="76" spans="1:2" x14ac:dyDescent="0.35">
      <c r="A76" s="18">
        <v>44166</v>
      </c>
      <c r="B76" s="19">
        <v>220.9</v>
      </c>
    </row>
    <row r="77" spans="1:2" x14ac:dyDescent="0.35">
      <c r="A77" s="18">
        <v>44197</v>
      </c>
      <c r="B77" s="19">
        <v>223.9</v>
      </c>
    </row>
    <row r="78" spans="1:2" x14ac:dyDescent="0.35">
      <c r="A78" s="18">
        <v>44228</v>
      </c>
      <c r="B78" s="19">
        <v>221</v>
      </c>
    </row>
    <row r="79" spans="1:2" x14ac:dyDescent="0.35">
      <c r="A79" s="18">
        <v>44256</v>
      </c>
      <c r="B79" s="19">
        <v>223.5</v>
      </c>
    </row>
    <row r="80" spans="1:2" x14ac:dyDescent="0.35">
      <c r="A80" s="18">
        <v>44287</v>
      </c>
      <c r="B80" s="19">
        <v>231.3</v>
      </c>
    </row>
    <row r="81" spans="1:2" x14ac:dyDescent="0.35">
      <c r="A81" s="18">
        <v>44317</v>
      </c>
      <c r="B81" s="19">
        <v>238</v>
      </c>
    </row>
    <row r="82" spans="1:2" x14ac:dyDescent="0.35">
      <c r="A82" s="18">
        <v>44348</v>
      </c>
      <c r="B82" s="19">
        <v>244.7</v>
      </c>
    </row>
  </sheetData>
  <mergeCells count="3">
    <mergeCell ref="A3:B3"/>
    <mergeCell ref="D3:H3"/>
    <mergeCell ref="J3:N3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BLS Data Series</vt:lpstr>
      <vt:lpstr>Pix GM cor-rel with Rubberprice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Nirvana Laha</dc:creator>
  <cp:lastModifiedBy>Nirvana Laha</cp:lastModifiedBy>
  <dcterms:created xsi:type="dcterms:W3CDTF">2022-01-06T06:07:07Z</dcterms:created>
  <dcterms:modified xsi:type="dcterms:W3CDTF">2022-01-06T08:10:31Z</dcterms:modified>
</cp:coreProperties>
</file>