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Stock\Laurus Labs\VP Private Thread\"/>
    </mc:Choice>
  </mc:AlternateContent>
  <xr:revisionPtr revIDLastSave="0" documentId="13_ncr:1_{BB84C6B2-B10C-4A1D-B041-100733C9144A}" xr6:coauthVersionLast="45" xr6:coauthVersionMax="45" xr10:uidLastSave="{00000000-0000-0000-0000-000000000000}"/>
  <bookViews>
    <workbookView xWindow="825" yWindow="-120" windowWidth="19785" windowHeight="11760" activeTab="1" xr2:uid="{C755814A-80F9-476B-8E04-10C56D123C63}"/>
  </bookViews>
  <sheets>
    <sheet name="ARV API" sheetId="2" r:id="rId1"/>
    <sheet name="ARV Formulation" sheetId="1" r:id="rId2"/>
    <sheet name="Backgroun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  <c r="B30" i="2"/>
  <c r="B31" i="2"/>
  <c r="B32" i="2"/>
  <c r="B33" i="2"/>
  <c r="B34" i="2"/>
  <c r="B35" i="2"/>
  <c r="B36" i="2"/>
  <c r="B37" i="2" s="1"/>
  <c r="B38" i="2" s="1"/>
  <c r="N5" i="2" l="1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O4" i="2"/>
  <c r="N4" i="2"/>
  <c r="B27" i="2"/>
  <c r="B28" i="2" s="1"/>
  <c r="K21" i="2" l="1"/>
  <c r="F21" i="2"/>
  <c r="K20" i="2"/>
  <c r="F20" i="2"/>
  <c r="F19" i="2"/>
  <c r="K18" i="2"/>
  <c r="F18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7" i="2"/>
  <c r="F7" i="2"/>
  <c r="K6" i="2"/>
  <c r="F6" i="2"/>
  <c r="K5" i="2"/>
  <c r="F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K4" i="2"/>
  <c r="F4" i="2"/>
</calcChain>
</file>

<file path=xl/sharedStrings.xml><?xml version="1.0" encoding="utf-8"?>
<sst xmlns="http://schemas.openxmlformats.org/spreadsheetml/2006/main" count="428" uniqueCount="219">
  <si>
    <t>Tenofovir (TDF)</t>
  </si>
  <si>
    <t>Emtricitabine (FTC)</t>
  </si>
  <si>
    <t>Dolutegravir (DTG)</t>
  </si>
  <si>
    <t>Lamivudine (3TC)</t>
  </si>
  <si>
    <t>Efavirenz (EFV)</t>
  </si>
  <si>
    <t>Lopinavir (LPV)</t>
  </si>
  <si>
    <t>Ritonavir (RTV)</t>
  </si>
  <si>
    <t>All Capacities are in Kg/day</t>
  </si>
  <si>
    <t>Total Approvals (all 6 Units)</t>
  </si>
  <si>
    <t>Individual Capacities are indicative, ONLY/FUNGIBLE on demand?</t>
  </si>
  <si>
    <t>Sl No</t>
  </si>
  <si>
    <t>Product Name</t>
  </si>
  <si>
    <r>
      <t xml:space="preserve">2017
</t>
    </r>
    <r>
      <rPr>
        <b/>
        <sz val="10"/>
        <color theme="1" tint="0.499984740745262"/>
        <rFont val="Calibri"/>
        <family val="2"/>
        <scheme val="minor"/>
      </rPr>
      <t>(kg/day)</t>
    </r>
  </si>
  <si>
    <r>
      <t xml:space="preserve">2020
</t>
    </r>
    <r>
      <rPr>
        <b/>
        <sz val="10"/>
        <color theme="1" tint="0.499984740745262"/>
        <rFont val="Calibri"/>
        <family val="2"/>
        <scheme val="minor"/>
      </rPr>
      <t>(kg/day)</t>
    </r>
  </si>
  <si>
    <t>Trend</t>
  </si>
  <si>
    <t>Type</t>
  </si>
  <si>
    <t>Sub-Type</t>
  </si>
  <si>
    <t>No of (US) 
DMF players</t>
  </si>
  <si>
    <t>PharmaCompass
API Ref Price
(approx $ per Kg)</t>
  </si>
  <si>
    <t>Laurus 
Potential
($ mn p.a.)</t>
  </si>
  <si>
    <t>API Market Size 
($ mn)</t>
  </si>
  <si>
    <t>Tenofovir Disoproxil Fumarate (TDF)</t>
  </si>
  <si>
    <t>ARV API</t>
  </si>
  <si>
    <t>First Line</t>
  </si>
  <si>
    <t>15+</t>
  </si>
  <si>
    <t>?</t>
  </si>
  <si>
    <t>10+</t>
  </si>
  <si>
    <t>Dolutegravir Sodium (DTG)</t>
  </si>
  <si>
    <t>Atazanavir Sulfate (ATV)</t>
  </si>
  <si>
    <t>Second Line</t>
  </si>
  <si>
    <t>5+</t>
  </si>
  <si>
    <t>Abacavir Sulfate (ABC)</t>
  </si>
  <si>
    <t>Tenofovir Alafenamide Hemifumarate (TAF)</t>
  </si>
  <si>
    <t>New API</t>
  </si>
  <si>
    <t>Elvitegravir  (EVG)</t>
  </si>
  <si>
    <t>Integrase Inhibitors</t>
  </si>
  <si>
    <t>Darunavir Amorphous (DRV)</t>
  </si>
  <si>
    <t>Cobicistat  (COBI)</t>
  </si>
  <si>
    <t>immunodeficiency &amp; virus</t>
  </si>
  <si>
    <t>Raltegravir Potassium (RAL)</t>
  </si>
  <si>
    <t>Darunavir Ethanolate (DRV)</t>
  </si>
  <si>
    <t>Tenofovir Disoproxil Phosphate</t>
  </si>
  <si>
    <t>Nucleoside RT Inhibitors</t>
  </si>
  <si>
    <t>Tenofovir Disoproxil Succinate</t>
  </si>
  <si>
    <t>Non-Nucleoside RT Inhibitors</t>
  </si>
  <si>
    <t>Disc: Treat only as indicative, can be totally off too; this is to help us in scuttlebutt with domain experts</t>
  </si>
  <si>
    <t>Tivicay</t>
  </si>
  <si>
    <t xml:space="preserve">Viread </t>
  </si>
  <si>
    <t>Truvada</t>
  </si>
  <si>
    <t>Atripla</t>
  </si>
  <si>
    <t>Rilpivirine HCL (RPV)</t>
  </si>
  <si>
    <t>Rilpivirine (RPV)</t>
  </si>
  <si>
    <t>Complera</t>
  </si>
  <si>
    <t>Descovy</t>
  </si>
  <si>
    <t>Genvoya</t>
  </si>
  <si>
    <t>Odefsey</t>
  </si>
  <si>
    <t>Stribild</t>
  </si>
  <si>
    <t>Tybost</t>
  </si>
  <si>
    <t>Vitekta</t>
  </si>
  <si>
    <t>Kaletra</t>
  </si>
  <si>
    <t>Dovato</t>
  </si>
  <si>
    <t>TEE</t>
  </si>
  <si>
    <t>Tenofovir Alaf. (TAF)</t>
  </si>
  <si>
    <t>TLD</t>
  </si>
  <si>
    <t>Efavirenz (EFV) +</t>
  </si>
  <si>
    <t>Abacavir (ABC) +</t>
  </si>
  <si>
    <t>ARV Formulation Products</t>
  </si>
  <si>
    <t>No.</t>
  </si>
  <si>
    <t>Abbrv.</t>
  </si>
  <si>
    <t>-</t>
  </si>
  <si>
    <r>
      <t xml:space="preserve">Emtricitabine </t>
    </r>
    <r>
      <rPr>
        <sz val="6"/>
        <rFont val="Calibri Light"/>
        <family val="2"/>
        <scheme val="major"/>
      </rPr>
      <t xml:space="preserve">200 </t>
    </r>
    <r>
      <rPr>
        <sz val="9"/>
        <rFont val="Calibri"/>
        <family val="2"/>
        <scheme val="minor"/>
      </rPr>
      <t>(FTC) +</t>
    </r>
  </si>
  <si>
    <r>
      <t xml:space="preserve">Tenofovir </t>
    </r>
    <r>
      <rPr>
        <sz val="6"/>
        <rFont val="Calibri Light"/>
        <family val="2"/>
        <scheme val="major"/>
      </rPr>
      <t>300</t>
    </r>
    <r>
      <rPr>
        <sz val="9"/>
        <rFont val="Calibri"/>
        <family val="2"/>
        <scheme val="minor"/>
      </rPr>
      <t xml:space="preserve"> (TDF)</t>
    </r>
  </si>
  <si>
    <r>
      <t xml:space="preserve">Efavirenz </t>
    </r>
    <r>
      <rPr>
        <sz val="6"/>
        <rFont val="Calibri Light"/>
        <family val="2"/>
        <scheme val="major"/>
      </rPr>
      <t>600</t>
    </r>
    <r>
      <rPr>
        <sz val="9"/>
        <rFont val="Calibri"/>
        <family val="2"/>
        <scheme val="minor"/>
      </rPr>
      <t xml:space="preserve"> (EFV) +</t>
    </r>
  </si>
  <si>
    <r>
      <t xml:space="preserve">Efavirenz </t>
    </r>
    <r>
      <rPr>
        <sz val="6"/>
        <rFont val="Calibri Light"/>
        <family val="2"/>
        <scheme val="major"/>
      </rPr>
      <t>400</t>
    </r>
    <r>
      <rPr>
        <sz val="9"/>
        <rFont val="Calibri"/>
        <family val="2"/>
        <scheme val="minor"/>
      </rPr>
      <t xml:space="preserve"> (EFV) +</t>
    </r>
  </si>
  <si>
    <r>
      <t xml:space="preserve">Emtricitabine </t>
    </r>
    <r>
      <rPr>
        <sz val="6"/>
        <rFont val="Calibri Light"/>
        <family val="2"/>
        <scheme val="major"/>
      </rPr>
      <t>200</t>
    </r>
    <r>
      <rPr>
        <sz val="9"/>
        <rFont val="Calibri"/>
        <family val="2"/>
        <scheme val="minor"/>
      </rPr>
      <t xml:space="preserve"> (FTC) +</t>
    </r>
  </si>
  <si>
    <r>
      <t xml:space="preserve">Dolutegravir </t>
    </r>
    <r>
      <rPr>
        <sz val="6"/>
        <rFont val="Calibri Light"/>
        <family val="2"/>
        <scheme val="major"/>
      </rPr>
      <t>50</t>
    </r>
    <r>
      <rPr>
        <sz val="9"/>
        <rFont val="Calibri"/>
        <family val="2"/>
        <scheme val="minor"/>
      </rPr>
      <t xml:space="preserve"> (DTG) +</t>
    </r>
  </si>
  <si>
    <r>
      <t xml:space="preserve">Lamivudine </t>
    </r>
    <r>
      <rPr>
        <sz val="6"/>
        <rFont val="Calibri Light"/>
        <family val="2"/>
        <scheme val="major"/>
      </rPr>
      <t>300</t>
    </r>
    <r>
      <rPr>
        <sz val="9"/>
        <rFont val="Calibri"/>
        <family val="2"/>
        <scheme val="minor"/>
      </rPr>
      <t xml:space="preserve"> (3TC) +</t>
    </r>
  </si>
  <si>
    <r>
      <t xml:space="preserve">Lopinavir </t>
    </r>
    <r>
      <rPr>
        <sz val="6"/>
        <rFont val="Calibri Light"/>
        <family val="2"/>
        <scheme val="major"/>
      </rPr>
      <t>200</t>
    </r>
    <r>
      <rPr>
        <sz val="9"/>
        <rFont val="Calibri"/>
        <family val="2"/>
        <scheme val="minor"/>
      </rPr>
      <t xml:space="preserve"> (LPV) +</t>
    </r>
  </si>
  <si>
    <r>
      <t xml:space="preserve">Ritonavir </t>
    </r>
    <r>
      <rPr>
        <sz val="6"/>
        <rFont val="Calibri Light"/>
        <family val="2"/>
        <scheme val="major"/>
      </rPr>
      <t>50</t>
    </r>
    <r>
      <rPr>
        <sz val="9"/>
        <rFont val="Calibri"/>
        <family val="2"/>
        <scheme val="minor"/>
      </rPr>
      <t xml:space="preserve"> (RTV)</t>
    </r>
  </si>
  <si>
    <r>
      <t xml:space="preserve">Darunavir </t>
    </r>
    <r>
      <rPr>
        <sz val="6"/>
        <rFont val="Calibri Light"/>
        <family val="2"/>
        <scheme val="major"/>
      </rPr>
      <t>4/6/800</t>
    </r>
    <r>
      <rPr>
        <sz val="9"/>
        <rFont val="Calibri"/>
        <family val="2"/>
        <scheme val="minor"/>
      </rPr>
      <t xml:space="preserve"> (DRV) +</t>
    </r>
  </si>
  <si>
    <r>
      <t xml:space="preserve">Atazanavir </t>
    </r>
    <r>
      <rPr>
        <sz val="6"/>
        <rFont val="Calibri Light"/>
        <family val="2"/>
        <scheme val="major"/>
      </rPr>
      <t>300</t>
    </r>
    <r>
      <rPr>
        <sz val="9"/>
        <rFont val="Calibri"/>
        <family val="2"/>
        <scheme val="minor"/>
      </rPr>
      <t xml:space="preserve"> (ATV) +</t>
    </r>
  </si>
  <si>
    <r>
      <t xml:space="preserve">Ritonavir </t>
    </r>
    <r>
      <rPr>
        <sz val="6"/>
        <rFont val="Calibri Light"/>
        <family val="2"/>
        <scheme val="major"/>
      </rPr>
      <t>100</t>
    </r>
    <r>
      <rPr>
        <sz val="9"/>
        <rFont val="Calibri"/>
        <family val="2"/>
        <scheme val="minor"/>
      </rPr>
      <t xml:space="preserve"> (RTV)</t>
    </r>
  </si>
  <si>
    <r>
      <t xml:space="preserve">Abacavir </t>
    </r>
    <r>
      <rPr>
        <sz val="6"/>
        <rFont val="Calibri Light"/>
        <family val="2"/>
        <scheme val="major"/>
      </rPr>
      <t>600</t>
    </r>
    <r>
      <rPr>
        <sz val="9"/>
        <rFont val="Calibri"/>
        <family val="2"/>
        <scheme val="minor"/>
      </rPr>
      <t xml:space="preserve"> (ABC) +</t>
    </r>
  </si>
  <si>
    <r>
      <t xml:space="preserve">Lamivudine </t>
    </r>
    <r>
      <rPr>
        <sz val="6"/>
        <rFont val="Calibri Light"/>
        <family val="2"/>
        <scheme val="major"/>
      </rPr>
      <t>300</t>
    </r>
    <r>
      <rPr>
        <sz val="9"/>
        <rFont val="Calibri"/>
        <family val="2"/>
        <scheme val="minor"/>
      </rPr>
      <t xml:space="preserve"> (3TC)</t>
    </r>
  </si>
  <si>
    <r>
      <t xml:space="preserve">Ritonavir </t>
    </r>
    <r>
      <rPr>
        <sz val="6"/>
        <rFont val="Calibri Light"/>
        <family val="2"/>
        <scheme val="major"/>
      </rPr>
      <t>50/100/100</t>
    </r>
    <r>
      <rPr>
        <sz val="9"/>
        <rFont val="Calibri"/>
        <family val="2"/>
        <scheme val="minor"/>
      </rPr>
      <t xml:space="preserve"> (RTV)</t>
    </r>
  </si>
  <si>
    <r>
      <t xml:space="preserve">Lopinavir </t>
    </r>
    <r>
      <rPr>
        <sz val="6"/>
        <rFont val="Calibri Light"/>
        <family val="2"/>
        <scheme val="major"/>
      </rPr>
      <t>100</t>
    </r>
    <r>
      <rPr>
        <sz val="9"/>
        <rFont val="Calibri"/>
        <family val="2"/>
        <scheme val="minor"/>
      </rPr>
      <t xml:space="preserve"> (LPV) +</t>
    </r>
  </si>
  <si>
    <r>
      <t xml:space="preserve">Ritonavir </t>
    </r>
    <r>
      <rPr>
        <sz val="6"/>
        <rFont val="Calibri Light"/>
        <family val="2"/>
        <scheme val="major"/>
      </rPr>
      <t>25</t>
    </r>
    <r>
      <rPr>
        <sz val="9"/>
        <rFont val="Calibri"/>
        <family val="2"/>
        <scheme val="minor"/>
      </rPr>
      <t xml:space="preserve"> (RTV)</t>
    </r>
  </si>
  <si>
    <r>
      <t xml:space="preserve">Abacavir </t>
    </r>
    <r>
      <rPr>
        <sz val="6"/>
        <rFont val="Calibri Light"/>
        <family val="2"/>
        <scheme val="major"/>
      </rPr>
      <t>120</t>
    </r>
    <r>
      <rPr>
        <sz val="9"/>
        <rFont val="Calibri"/>
        <family val="2"/>
        <scheme val="minor"/>
      </rPr>
      <t xml:space="preserve"> (ABC) +</t>
    </r>
  </si>
  <si>
    <r>
      <t xml:space="preserve">Abacavir </t>
    </r>
    <r>
      <rPr>
        <sz val="6"/>
        <rFont val="Calibri Light"/>
        <family val="2"/>
        <scheme val="major"/>
      </rPr>
      <t>30</t>
    </r>
    <r>
      <rPr>
        <sz val="9"/>
        <rFont val="Calibri"/>
        <family val="2"/>
        <scheme val="minor"/>
      </rPr>
      <t xml:space="preserve"> (ABC) +</t>
    </r>
  </si>
  <si>
    <r>
      <t xml:space="preserve">Lopinavir </t>
    </r>
    <r>
      <rPr>
        <sz val="6"/>
        <rFont val="Calibri Light"/>
        <family val="2"/>
        <scheme val="major"/>
      </rPr>
      <t>40</t>
    </r>
    <r>
      <rPr>
        <sz val="9"/>
        <rFont val="Calibri"/>
        <family val="2"/>
        <scheme val="minor"/>
      </rPr>
      <t xml:space="preserve"> (LPV) +</t>
    </r>
  </si>
  <si>
    <r>
      <t xml:space="preserve">Ritonavir </t>
    </r>
    <r>
      <rPr>
        <sz val="6"/>
        <rFont val="Calibri Light"/>
        <family val="2"/>
        <scheme val="major"/>
      </rPr>
      <t>10</t>
    </r>
    <r>
      <rPr>
        <sz val="9"/>
        <rFont val="Calibri"/>
        <family val="2"/>
        <scheme val="minor"/>
      </rPr>
      <t xml:space="preserve"> (RTV)</t>
    </r>
  </si>
  <si>
    <r>
      <t xml:space="preserve">Lamivudine </t>
    </r>
    <r>
      <rPr>
        <sz val="6"/>
        <rFont val="Calibri Light"/>
        <family val="2"/>
        <scheme val="major"/>
      </rPr>
      <t>15</t>
    </r>
    <r>
      <rPr>
        <sz val="9"/>
        <rFont val="Calibri"/>
        <family val="2"/>
        <scheme val="minor"/>
      </rPr>
      <t xml:space="preserve"> (3TC) +</t>
    </r>
  </si>
  <si>
    <r>
      <t xml:space="preserve">Tenofovir Alaf. </t>
    </r>
    <r>
      <rPr>
        <sz val="6"/>
        <rFont val="Calibri Light"/>
        <family val="2"/>
        <scheme val="major"/>
      </rPr>
      <t>25</t>
    </r>
    <r>
      <rPr>
        <sz val="9"/>
        <rFont val="Calibri"/>
        <family val="2"/>
        <scheme val="minor"/>
      </rPr>
      <t xml:space="preserve"> (TAF)</t>
    </r>
  </si>
  <si>
    <r>
      <t xml:space="preserve">Lamivudine </t>
    </r>
    <r>
      <rPr>
        <sz val="6"/>
        <rFont val="Calibri Light"/>
        <family val="2"/>
        <scheme val="major"/>
      </rPr>
      <t>60</t>
    </r>
    <r>
      <rPr>
        <sz val="9"/>
        <rFont val="Calibri"/>
        <family val="2"/>
        <scheme val="minor"/>
      </rPr>
      <t xml:space="preserve"> (3TC)</t>
    </r>
  </si>
  <si>
    <r>
      <t xml:space="preserve">Dolutegravir </t>
    </r>
    <r>
      <rPr>
        <sz val="6"/>
        <rFont val="Calibri Light"/>
        <family val="2"/>
        <scheme val="major"/>
      </rPr>
      <t>5</t>
    </r>
    <r>
      <rPr>
        <sz val="9"/>
        <rFont val="Calibri"/>
        <family val="2"/>
        <scheme val="minor"/>
      </rPr>
      <t xml:space="preserve"> (DTG) +</t>
    </r>
  </si>
  <si>
    <r>
      <t xml:space="preserve">Darunavir </t>
    </r>
    <r>
      <rPr>
        <sz val="6"/>
        <rFont val="Calibri Light"/>
        <family val="2"/>
        <scheme val="major"/>
      </rPr>
      <t>400</t>
    </r>
    <r>
      <rPr>
        <sz val="9"/>
        <rFont val="Calibri"/>
        <family val="2"/>
        <scheme val="minor"/>
      </rPr>
      <t xml:space="preserve"> (DRV) +</t>
    </r>
  </si>
  <si>
    <r>
      <t xml:space="preserve">Dolutegravir </t>
    </r>
    <r>
      <rPr>
        <sz val="6"/>
        <rFont val="Calibri Light"/>
        <family val="2"/>
        <scheme val="major"/>
      </rPr>
      <t>25</t>
    </r>
    <r>
      <rPr>
        <sz val="9"/>
        <rFont val="Calibri"/>
        <family val="2"/>
        <scheme val="minor"/>
      </rPr>
      <t xml:space="preserve"> (DTG) +</t>
    </r>
  </si>
  <si>
    <r>
      <t xml:space="preserve">Ritonavir </t>
    </r>
    <r>
      <rPr>
        <sz val="6"/>
        <rFont val="Calibri Light"/>
        <family val="2"/>
        <scheme val="major"/>
      </rPr>
      <t>20</t>
    </r>
    <r>
      <rPr>
        <sz val="9"/>
        <rFont val="Calibri"/>
        <family val="2"/>
        <scheme val="minor"/>
      </rPr>
      <t xml:space="preserve"> (RTV)</t>
    </r>
  </si>
  <si>
    <r>
      <t xml:space="preserve">Darunavir </t>
    </r>
    <r>
      <rPr>
        <sz val="6"/>
        <rFont val="Calibri Light"/>
        <family val="2"/>
        <scheme val="major"/>
      </rPr>
      <t>120</t>
    </r>
    <r>
      <rPr>
        <sz val="9"/>
        <rFont val="Calibri"/>
        <family val="2"/>
        <scheme val="minor"/>
      </rPr>
      <t xml:space="preserve"> (DRV) +</t>
    </r>
  </si>
  <si>
    <r>
      <t xml:space="preserve">Efavirenz </t>
    </r>
    <r>
      <rPr>
        <sz val="6"/>
        <rFont val="Calibri Light"/>
        <family val="2"/>
        <scheme val="major"/>
      </rPr>
      <t>150</t>
    </r>
    <r>
      <rPr>
        <sz val="9"/>
        <rFont val="Calibri"/>
        <family val="2"/>
        <scheme val="minor"/>
      </rPr>
      <t xml:space="preserve"> (EFV) +</t>
    </r>
  </si>
  <si>
    <r>
      <t xml:space="preserve">Tenofovir </t>
    </r>
    <r>
      <rPr>
        <sz val="6"/>
        <rFont val="Calibri Light"/>
        <family val="2"/>
        <scheme val="major"/>
      </rPr>
      <t>75</t>
    </r>
    <r>
      <rPr>
        <sz val="9"/>
        <rFont val="Calibri"/>
        <family val="2"/>
        <scheme val="minor"/>
      </rPr>
      <t xml:space="preserve"> (TDF)</t>
    </r>
  </si>
  <si>
    <r>
      <t xml:space="preserve">Raltegravir Pot </t>
    </r>
    <r>
      <rPr>
        <sz val="6"/>
        <rFont val="Calibri Light"/>
        <family val="2"/>
        <scheme val="major"/>
      </rPr>
      <t>400</t>
    </r>
    <r>
      <rPr>
        <sz val="9"/>
        <rFont val="Calibri"/>
        <family val="2"/>
        <scheme val="minor"/>
      </rPr>
      <t xml:space="preserve"> (RAL)	</t>
    </r>
  </si>
  <si>
    <r>
      <t xml:space="preserve">Product Portfolio - </t>
    </r>
    <r>
      <rPr>
        <b/>
        <sz val="10"/>
        <color rgb="FF0033CC"/>
        <rFont val="Calibri Light"/>
        <family val="2"/>
        <scheme val="major"/>
      </rPr>
      <t>Phase 1</t>
    </r>
  </si>
  <si>
    <r>
      <t xml:space="preserve">Product Portfolio - </t>
    </r>
    <r>
      <rPr>
        <b/>
        <sz val="10"/>
        <color rgb="FF0033CC"/>
        <rFont val="Calibri Light"/>
        <family val="2"/>
        <scheme val="major"/>
      </rPr>
      <t>Phase 2</t>
    </r>
  </si>
  <si>
    <r>
      <t xml:space="preserve">Product Portfolio - </t>
    </r>
    <r>
      <rPr>
        <b/>
        <sz val="10"/>
        <color rgb="FF0033CC"/>
        <rFont val="Calibri Light"/>
        <family val="2"/>
        <scheme val="major"/>
      </rPr>
      <t>Long term</t>
    </r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</si>
  <si>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</si>
  <si>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</si>
  <si>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</si>
  <si>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</si>
  <si>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</si>
  <si>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</si>
  <si>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</si>
  <si>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</si>
  <si>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</si>
  <si>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ii-1</t>
  </si>
  <si>
    <t>ii-2</t>
  </si>
  <si>
    <t>ii-3</t>
  </si>
  <si>
    <t>ii-4</t>
  </si>
  <si>
    <t>ii-5</t>
  </si>
  <si>
    <t>ii-6</t>
  </si>
  <si>
    <t>ii-7</t>
  </si>
  <si>
    <t>ii-8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</si>
  <si>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</si>
  <si>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</si>
  <si>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</si>
  <si>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</si>
  <si>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</si>
  <si>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</si>
  <si>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</si>
  <si>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</si>
  <si>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</si>
  <si>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</si>
  <si>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</si>
  <si>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iv-1</t>
  </si>
  <si>
    <t>iv-2</t>
  </si>
  <si>
    <t>iv-3</t>
  </si>
  <si>
    <t>iv-4</t>
  </si>
  <si>
    <t>iv-5</t>
  </si>
  <si>
    <t>iv-6</t>
  </si>
  <si>
    <t>iv-7</t>
  </si>
  <si>
    <t>ET</t>
  </si>
  <si>
    <t>LPV/r</t>
  </si>
  <si>
    <t>TAF/L/D</t>
  </si>
  <si>
    <t>TAF/E/D</t>
  </si>
  <si>
    <t>TAF/FTC</t>
  </si>
  <si>
    <t>ABC/3TC</t>
  </si>
  <si>
    <t>ATV/r</t>
  </si>
  <si>
    <t>DRV/r</t>
  </si>
  <si>
    <t>DRV</t>
  </si>
  <si>
    <r>
      <t>DTG</t>
    </r>
    <r>
      <rPr>
        <b/>
        <sz val="6"/>
        <color rgb="FF0066FF"/>
        <rFont val="Calibri Light"/>
        <family val="2"/>
        <scheme val="major"/>
      </rPr>
      <t>50</t>
    </r>
  </si>
  <si>
    <t>ü</t>
  </si>
  <si>
    <t>Mkt Size $ mn</t>
  </si>
  <si>
    <t>Laurus
Approval</t>
  </si>
  <si>
    <t>Global Tenders</t>
  </si>
  <si>
    <r>
      <t xml:space="preserve">2017
</t>
    </r>
    <r>
      <rPr>
        <b/>
        <sz val="10"/>
        <color theme="1" tint="0.499984740745262"/>
        <rFont val="Calibri"/>
        <family val="2"/>
        <scheme val="minor"/>
      </rPr>
      <t>(MTPA)</t>
    </r>
  </si>
  <si>
    <r>
      <t xml:space="preserve">2020
</t>
    </r>
    <r>
      <rPr>
        <b/>
        <sz val="10"/>
        <color theme="1" tint="0.499984740745262"/>
        <rFont val="Calibri"/>
        <family val="2"/>
        <scheme val="minor"/>
      </rPr>
      <t>(MTPA)</t>
    </r>
  </si>
  <si>
    <r>
      <t xml:space="preserve">Lamivudine </t>
    </r>
    <r>
      <rPr>
        <sz val="6"/>
        <rFont val="Calibri Light"/>
        <family val="2"/>
        <scheme val="major"/>
      </rPr>
      <t>60</t>
    </r>
    <r>
      <rPr>
        <sz val="9"/>
        <rFont val="Calibri"/>
        <family val="2"/>
        <scheme val="minor"/>
      </rPr>
      <t xml:space="preserve"> (3TC) </t>
    </r>
  </si>
  <si>
    <r>
      <t xml:space="preserve">Lamivudine </t>
    </r>
    <r>
      <rPr>
        <sz val="6"/>
        <rFont val="Calibri Light"/>
        <family val="2"/>
        <scheme val="major"/>
      </rPr>
      <t>75</t>
    </r>
    <r>
      <rPr>
        <sz val="9"/>
        <rFont val="Calibri"/>
        <family val="2"/>
        <scheme val="minor"/>
      </rPr>
      <t xml:space="preserve"> (3TC) +</t>
    </r>
  </si>
  <si>
    <r>
      <t xml:space="preserve">Tenofovir Alaf </t>
    </r>
    <r>
      <rPr>
        <sz val="6"/>
        <rFont val="Calibri Light"/>
        <family val="2"/>
        <scheme val="major"/>
      </rPr>
      <t>25</t>
    </r>
    <r>
      <rPr>
        <sz val="9"/>
        <rFont val="Calibri"/>
        <family val="2"/>
        <scheme val="minor"/>
      </rPr>
      <t xml:space="preserve"> (TAF)</t>
    </r>
  </si>
  <si>
    <t>Epzicom</t>
  </si>
  <si>
    <t>iv-8</t>
  </si>
  <si>
    <t>iv-9</t>
  </si>
  <si>
    <t>Combivir</t>
  </si>
  <si>
    <t>Trizivir</t>
  </si>
  <si>
    <t xml:space="preserve">Abacavir (ABC) </t>
  </si>
  <si>
    <t>Amprenavir (APV) - Agenerase</t>
  </si>
  <si>
    <t>Isentress</t>
  </si>
  <si>
    <t>Triumeq</t>
  </si>
  <si>
    <r>
      <t xml:space="preserve">Darunavir </t>
    </r>
    <r>
      <rPr>
        <sz val="6"/>
        <rFont val="Calibri Light"/>
        <family val="2"/>
        <scheme val="major"/>
      </rPr>
      <t>4/6/800</t>
    </r>
    <r>
      <rPr>
        <sz val="9"/>
        <rFont val="Calibri"/>
        <family val="2"/>
        <scheme val="minor"/>
      </rPr>
      <t xml:space="preserve"> (DRV) </t>
    </r>
  </si>
  <si>
    <t>Prezista</t>
  </si>
  <si>
    <t>iv-10</t>
  </si>
  <si>
    <t>iv-11</t>
  </si>
  <si>
    <t xml:space="preserve">Darunavir  (DRV) </t>
  </si>
  <si>
    <t>Norvir</t>
  </si>
  <si>
    <t>iv-12</t>
  </si>
  <si>
    <t>Maraviroc (MVC) - Selzentry</t>
  </si>
  <si>
    <t>Fos-amprenavir (fAPV) - Lexiva</t>
  </si>
  <si>
    <t>Nelfinavir (NFV) - Viracept</t>
  </si>
  <si>
    <t>Saquinavir (SQV) - Fortovase and gInvirase</t>
  </si>
  <si>
    <t>Tipranavir (TPV) - Aptivus</t>
  </si>
  <si>
    <t>Enfuvirtide (ENF) - Fuzeon</t>
  </si>
  <si>
    <t>Stavudine (D4T) - Zerit</t>
  </si>
  <si>
    <t>Zalcitibine (DDC) - Hivid</t>
  </si>
  <si>
    <t>Didanosine (DDI) - Videx</t>
  </si>
  <si>
    <t>BIC/F/TAF</t>
  </si>
  <si>
    <t>Biktarvy</t>
  </si>
  <si>
    <t>Bictegravir (BIC) - Biktarvy</t>
  </si>
  <si>
    <t>Vemlidy</t>
  </si>
  <si>
    <t>filed ?</t>
  </si>
  <si>
    <t>US / USFDA</t>
  </si>
  <si>
    <t>Patent Expiry</t>
  </si>
  <si>
    <t>iv-13</t>
  </si>
  <si>
    <t>Juluca</t>
  </si>
  <si>
    <t>n/a</t>
  </si>
  <si>
    <t>Symfi Lo</t>
  </si>
  <si>
    <t>Related
Brand
Name</t>
  </si>
  <si>
    <t>Zidovudine (AZT/ZDV)) +</t>
  </si>
  <si>
    <t>Zidovudine (AZT)/ZDV +</t>
  </si>
  <si>
    <t>Zidovudine (AZT/ZDV) - Retrovir</t>
  </si>
  <si>
    <t xml:space="preserve">Nevirapine (NVP) - Viramune </t>
  </si>
  <si>
    <t>Withdrawn</t>
  </si>
  <si>
    <t>Zeffix</t>
  </si>
  <si>
    <t>Kivexa</t>
  </si>
  <si>
    <t>Prezi+Norvir</t>
  </si>
  <si>
    <t>Prez+Tivi+Norv</t>
  </si>
  <si>
    <r>
      <t xml:space="preserve">Bictegravir </t>
    </r>
    <r>
      <rPr>
        <sz val="6"/>
        <color rgb="FFFF0000"/>
        <rFont val="Calibri Light"/>
        <family val="2"/>
        <scheme val="major"/>
      </rPr>
      <t>75</t>
    </r>
    <r>
      <rPr>
        <sz val="9"/>
        <color rgb="FFFF0000"/>
        <rFont val="Calibri Light"/>
        <family val="2"/>
        <scheme val="major"/>
      </rPr>
      <t xml:space="preserve"> (???) +</t>
    </r>
  </si>
  <si>
    <t>No of Approvals</t>
  </si>
  <si>
    <t>~1,050</t>
  </si>
  <si>
    <t>~350</t>
  </si>
  <si>
    <t>~100</t>
  </si>
  <si>
    <r>
      <rPr>
        <sz val="10"/>
        <color theme="5" tint="-0.249977111117893"/>
        <rFont val="Calibri"/>
        <family val="2"/>
        <scheme val="minor"/>
      </rPr>
      <t xml:space="preserve">T </t>
    </r>
    <r>
      <rPr>
        <sz val="10"/>
        <color theme="5" tint="-0.249977111117893"/>
        <rFont val="Wingdings"/>
        <charset val="2"/>
      </rPr>
      <t xml:space="preserve">ü </t>
    </r>
  </si>
  <si>
    <r>
      <rPr>
        <sz val="10"/>
        <rFont val="Calibri"/>
        <family val="2"/>
        <scheme val="minor"/>
      </rPr>
      <t xml:space="preserve">T </t>
    </r>
    <r>
      <rPr>
        <sz val="10"/>
        <rFont val="Wingdings"/>
        <charset val="2"/>
      </rPr>
      <t xml:space="preserve">ü </t>
    </r>
  </si>
  <si>
    <t>TDF</t>
  </si>
  <si>
    <r>
      <t>TLE</t>
    </r>
    <r>
      <rPr>
        <b/>
        <sz val="6"/>
        <color rgb="FF0066FF"/>
        <rFont val="Calibri Light"/>
        <family val="2"/>
        <scheme val="major"/>
      </rPr>
      <t>400</t>
    </r>
  </si>
  <si>
    <r>
      <t>TLE</t>
    </r>
    <r>
      <rPr>
        <b/>
        <sz val="6"/>
        <color rgb="FF0066FF"/>
        <rFont val="Calibri Light"/>
        <family val="2"/>
        <scheme val="major"/>
      </rPr>
      <t>600</t>
    </r>
  </si>
  <si>
    <t>US Sales $ mn</t>
  </si>
  <si>
    <t>Symtuza</t>
  </si>
  <si>
    <r>
      <rPr>
        <b/>
        <sz val="10"/>
        <color rgb="FFFF0000"/>
        <rFont val="Calibri Light"/>
        <family val="2"/>
        <scheme val="major"/>
      </rPr>
      <t>NOT</t>
    </r>
    <r>
      <rPr>
        <b/>
        <sz val="10"/>
        <color theme="1"/>
        <rFont val="Calibri Light"/>
        <family val="2"/>
        <scheme val="major"/>
      </rPr>
      <t xml:space="preserve"> in 2018 Product Portfolio (could be by now or would be in future)</t>
    </r>
  </si>
  <si>
    <t>NOT in the Laurus PCB/EC Capacity list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</si>
</sst>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9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6"/>
      <name val="Calibri Light"/>
      <family val="2"/>
      <scheme val="major"/>
    </font>
    <font>
      <b/>
      <sz val="10"/>
      <color rgb="FF0066FF"/>
      <name val="Calibri Light"/>
      <family val="2"/>
      <scheme val="major"/>
    </font>
    <font>
      <b/>
      <sz val="10"/>
      <color rgb="FF0033CC"/>
      <name val="Calibri Light"/>
      <family val="2"/>
      <scheme val="major"/>
    </font>
    <font>
      <sz val="8"/>
      <name val="Calibri"/>
      <family val="2"/>
      <scheme val="minor"/>
    </font>
    <font>
      <sz val="10"/>
      <color theme="1" tint="0.499984740745262"/>
      <name val="Calibri Light"/>
      <family val="2"/>
      <scheme val="major"/>
    </font>
    <font>
      <b/>
      <sz val="6"/>
      <color rgb="FF0066FF"/>
      <name val="Calibri Light"/>
      <family val="2"/>
      <scheme val="major"/>
    </font>
    <font>
      <sz val="10"/>
      <color rgb="FF0066FF"/>
      <name val="Calibri Light"/>
      <family val="2"/>
      <scheme val="major"/>
    </font>
    <font>
      <sz val="10"/>
      <color rgb="FF0033CC"/>
      <name val="Wingdings"/>
      <charset val="2"/>
    </font>
    <font>
      <sz val="10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0033CC"/>
      <name val="Wingdings"/>
      <charset val="2"/>
    </font>
    <font>
      <sz val="10"/>
      <color theme="0" tint="-0.34998626667073579"/>
      <name val="Calibri Light"/>
      <family val="2"/>
      <scheme val="major"/>
    </font>
    <font>
      <sz val="9"/>
      <color rgb="FFFF0000"/>
      <name val="Calibri"/>
      <family val="2"/>
      <scheme val="minor"/>
    </font>
    <font>
      <sz val="6"/>
      <color rgb="FFFF000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theme="0" tint="-0.499984740745262"/>
      <name val="Calibri Light"/>
      <family val="2"/>
      <scheme val="major"/>
    </font>
    <font>
      <b/>
      <sz val="10"/>
      <color rgb="FF00B050"/>
      <name val="Wingdings"/>
      <charset val="2"/>
    </font>
    <font>
      <sz val="10"/>
      <color rgb="FF00B050"/>
      <name val="Wingdings"/>
      <charset val="2"/>
    </font>
    <font>
      <sz val="10"/>
      <color theme="5" tint="-0.249977111117893"/>
      <name val="Wingdings"/>
      <charset val="2"/>
    </font>
    <font>
      <sz val="10"/>
      <color theme="5" tint="-0.249977111117893"/>
      <name val="Wingdings"/>
      <family val="2"/>
      <charset val="2"/>
    </font>
    <font>
      <sz val="10"/>
      <color theme="5" tint="-0.249977111117893"/>
      <name val="Calibri"/>
      <family val="2"/>
      <scheme val="minor"/>
    </font>
    <font>
      <sz val="10"/>
      <name val="Wingdings"/>
      <family val="2"/>
      <charset val="2"/>
    </font>
    <font>
      <sz val="10"/>
      <name val="Wingdings"/>
      <charset val="2"/>
    </font>
    <font>
      <sz val="10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B4BA"/>
        <bgColor indexed="64"/>
      </patternFill>
    </fill>
    <fill>
      <patternFill patternType="solid">
        <fgColor rgb="FFF3DDB3"/>
        <bgColor indexed="64"/>
      </patternFill>
    </fill>
    <fill>
      <patternFill patternType="solid">
        <fgColor rgb="FFC1CD97"/>
        <bgColor indexed="64"/>
      </patternFill>
    </fill>
    <fill>
      <patternFill patternType="solid">
        <fgColor rgb="FFE18D96"/>
        <bgColor indexed="64"/>
      </patternFill>
    </fill>
    <fill>
      <patternFill patternType="solid">
        <fgColor rgb="FFFEAD89"/>
        <bgColor indexed="64"/>
      </patternFill>
    </fill>
    <fill>
      <patternFill patternType="solid">
        <fgColor rgb="FFE6B655"/>
        <bgColor indexed="64"/>
      </patternFill>
    </fill>
    <fill>
      <patternFill patternType="solid">
        <fgColor rgb="FFADDDCE"/>
        <bgColor indexed="64"/>
      </patternFill>
    </fill>
    <fill>
      <patternFill patternType="solid">
        <fgColor rgb="FFF0C5D5"/>
        <bgColor indexed="64"/>
      </patternFill>
    </fill>
    <fill>
      <patternFill patternType="solid">
        <fgColor rgb="FFBAC0DE"/>
        <bgColor indexed="64"/>
      </patternFill>
    </fill>
    <fill>
      <patternFill patternType="solid">
        <fgColor rgb="FF99BDB5"/>
        <bgColor indexed="64"/>
      </patternFill>
    </fill>
    <fill>
      <patternFill patternType="solid">
        <fgColor rgb="FFBC988E"/>
        <bgColor indexed="64"/>
      </patternFill>
    </fill>
    <fill>
      <patternFill patternType="solid">
        <fgColor rgb="FF9C8AD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7" fillId="3" borderId="0" xfId="2" applyFont="1" applyFill="1" applyAlignment="1">
      <alignment horizontal="center" vertical="center" wrapText="1"/>
    </xf>
    <xf numFmtId="0" fontId="7" fillId="3" borderId="0" xfId="2" applyFont="1" applyFill="1" applyAlignment="1">
      <alignment horizontal="left" vertical="center" wrapText="1"/>
    </xf>
    <xf numFmtId="49" fontId="7" fillId="3" borderId="0" xfId="2" applyNumberFormat="1" applyFont="1" applyFill="1" applyAlignment="1">
      <alignment horizontal="right" vertical="center" wrapText="1"/>
    </xf>
    <xf numFmtId="164" fontId="7" fillId="3" borderId="0" xfId="2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3" fontId="7" fillId="3" borderId="0" xfId="2" applyNumberFormat="1" applyFont="1" applyFill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shrinkToFit="1"/>
    </xf>
    <xf numFmtId="165" fontId="11" fillId="4" borderId="1" xfId="1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right" vertical="center"/>
    </xf>
    <xf numFmtId="0" fontId="10" fillId="0" borderId="1" xfId="2" applyFont="1" applyFill="1" applyBorder="1" applyAlignment="1">
      <alignment horizontal="left" vertical="top" wrapText="1"/>
    </xf>
    <xf numFmtId="0" fontId="10" fillId="5" borderId="1" xfId="2" applyFont="1" applyFill="1" applyBorder="1" applyAlignment="1">
      <alignment horizontal="left" vertical="top" wrapText="1"/>
    </xf>
    <xf numFmtId="0" fontId="10" fillId="6" borderId="1" xfId="2" applyFont="1" applyFill="1" applyBorder="1" applyAlignment="1">
      <alignment horizontal="left" vertical="top" wrapText="1"/>
    </xf>
    <xf numFmtId="0" fontId="10" fillId="7" borderId="1" xfId="2" applyFont="1" applyFill="1" applyBorder="1" applyAlignment="1">
      <alignment horizontal="left" vertical="top" wrapText="1"/>
    </xf>
    <xf numFmtId="0" fontId="10" fillId="8" borderId="1" xfId="2" applyFont="1" applyFill="1" applyBorder="1" applyAlignment="1">
      <alignment horizontal="left" vertical="top" wrapText="1"/>
    </xf>
    <xf numFmtId="0" fontId="10" fillId="9" borderId="1" xfId="2" applyFont="1" applyFill="1" applyBorder="1" applyAlignment="1">
      <alignment horizontal="left" vertical="top" wrapText="1"/>
    </xf>
    <xf numFmtId="0" fontId="10" fillId="10" borderId="1" xfId="2" applyFont="1" applyFill="1" applyBorder="1" applyAlignment="1">
      <alignment horizontal="left" vertical="top" wrapText="1"/>
    </xf>
    <xf numFmtId="0" fontId="10" fillId="11" borderId="1" xfId="2" applyFont="1" applyFill="1" applyBorder="1" applyAlignment="1">
      <alignment horizontal="left" vertical="top" wrapText="1"/>
    </xf>
    <xf numFmtId="0" fontId="10" fillId="12" borderId="1" xfId="2" applyFont="1" applyFill="1" applyBorder="1" applyAlignment="1">
      <alignment horizontal="left" vertical="top" wrapText="1"/>
    </xf>
    <xf numFmtId="0" fontId="10" fillId="13" borderId="1" xfId="2" applyFont="1" applyFill="1" applyBorder="1" applyAlignment="1">
      <alignment horizontal="left" vertical="top" wrapText="1"/>
    </xf>
    <xf numFmtId="0" fontId="10" fillId="14" borderId="1" xfId="2" applyFont="1" applyFill="1" applyBorder="1" applyAlignment="1">
      <alignment horizontal="left" vertical="top" wrapText="1"/>
    </xf>
    <xf numFmtId="0" fontId="10" fillId="15" borderId="1" xfId="2" applyFont="1" applyFill="1" applyBorder="1" applyAlignment="1">
      <alignment horizontal="left" vertical="top" wrapText="1"/>
    </xf>
    <xf numFmtId="0" fontId="10" fillId="16" borderId="1" xfId="2" applyFont="1" applyFill="1" applyBorder="1" applyAlignment="1">
      <alignment horizontal="left" vertical="top" wrapText="1"/>
    </xf>
    <xf numFmtId="0" fontId="10" fillId="17" borderId="1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14" fillId="5" borderId="2" xfId="2" applyFont="1" applyFill="1" applyBorder="1" applyAlignment="1">
      <alignment horizontal="left" vertical="top" wrapText="1"/>
    </xf>
    <xf numFmtId="0" fontId="15" fillId="0" borderId="2" xfId="0" applyFont="1" applyBorder="1"/>
    <xf numFmtId="0" fontId="2" fillId="0" borderId="2" xfId="0" applyFont="1" applyBorder="1" applyAlignment="1">
      <alignment horizontal="center"/>
    </xf>
    <xf numFmtId="0" fontId="14" fillId="8" borderId="2" xfId="2" applyFont="1" applyFill="1" applyBorder="1" applyAlignment="1">
      <alignment horizontal="left" vertical="top" wrapText="1"/>
    </xf>
    <xf numFmtId="0" fontId="14" fillId="13" borderId="2" xfId="2" applyFont="1" applyFill="1" applyBorder="1" applyAlignment="1">
      <alignment horizontal="left" vertical="top" wrapText="1"/>
    </xf>
    <xf numFmtId="0" fontId="14" fillId="6" borderId="2" xfId="2" applyFont="1" applyFill="1" applyBorder="1" applyAlignment="1">
      <alignment horizontal="left" vertical="top" wrapText="1"/>
    </xf>
    <xf numFmtId="0" fontId="14" fillId="7" borderId="2" xfId="2" applyFont="1" applyFill="1" applyBorder="1" applyAlignment="1">
      <alignment horizontal="left" vertical="top" wrapText="1"/>
    </xf>
    <xf numFmtId="0" fontId="14" fillId="10" borderId="2" xfId="2" applyFont="1" applyFill="1" applyBorder="1" applyAlignment="1">
      <alignment horizontal="left" vertical="top" wrapText="1"/>
    </xf>
    <xf numFmtId="0" fontId="14" fillId="14" borderId="2" xfId="2" applyFont="1" applyFill="1" applyBorder="1" applyAlignment="1">
      <alignment horizontal="left" vertical="top" wrapText="1"/>
    </xf>
    <xf numFmtId="0" fontId="14" fillId="9" borderId="2" xfId="2" applyFont="1" applyFill="1" applyBorder="1" applyAlignment="1">
      <alignment horizontal="left" vertical="top" wrapText="1"/>
    </xf>
    <xf numFmtId="0" fontId="14" fillId="11" borderId="2" xfId="2" applyFont="1" applyFill="1" applyBorder="1" applyAlignment="1">
      <alignment horizontal="left" vertical="top" wrapText="1"/>
    </xf>
    <xf numFmtId="0" fontId="14" fillId="12" borderId="2" xfId="2" applyFont="1" applyFill="1" applyBorder="1" applyAlignment="1">
      <alignment horizontal="left" vertical="top" wrapText="1"/>
    </xf>
    <xf numFmtId="0" fontId="14" fillId="15" borderId="2" xfId="2" applyFont="1" applyFill="1" applyBorder="1" applyAlignment="1">
      <alignment horizontal="left" vertical="top" wrapText="1"/>
    </xf>
    <xf numFmtId="0" fontId="14" fillId="17" borderId="2" xfId="2" applyFont="1" applyFill="1" applyBorder="1" applyAlignment="1">
      <alignment horizontal="left" vertical="top" wrapText="1"/>
    </xf>
    <xf numFmtId="0" fontId="14" fillId="16" borderId="2" xfId="2" applyFont="1" applyFill="1" applyBorder="1" applyAlignment="1">
      <alignment horizontal="left" vertical="top" wrapText="1"/>
    </xf>
    <xf numFmtId="0" fontId="2" fillId="3" borderId="0" xfId="0" applyFont="1" applyFill="1"/>
    <xf numFmtId="0" fontId="13" fillId="3" borderId="0" xfId="0" applyFont="1" applyFill="1"/>
    <xf numFmtId="0" fontId="2" fillId="3" borderId="0" xfId="0" applyFont="1" applyFill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0" fontId="18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18" borderId="2" xfId="2" applyFont="1" applyFill="1" applyBorder="1" applyAlignment="1">
      <alignment horizontal="left" vertical="top" wrapText="1"/>
    </xf>
    <xf numFmtId="0" fontId="10" fillId="18" borderId="1" xfId="2" applyFont="1" applyFill="1" applyBorder="1" applyAlignment="1">
      <alignment horizontal="left" vertical="top" wrapText="1"/>
    </xf>
    <xf numFmtId="0" fontId="10" fillId="19" borderId="1" xfId="2" applyFont="1" applyFill="1" applyBorder="1" applyAlignment="1">
      <alignment horizontal="left" vertical="top" wrapText="1"/>
    </xf>
    <xf numFmtId="0" fontId="14" fillId="19" borderId="2" xfId="2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/>
    <xf numFmtId="3" fontId="2" fillId="3" borderId="0" xfId="0" applyNumberFormat="1" applyFont="1" applyFill="1"/>
    <xf numFmtId="3" fontId="13" fillId="0" borderId="2" xfId="0" applyNumberFormat="1" applyFont="1" applyBorder="1" applyAlignment="1">
      <alignment horizontal="right"/>
    </xf>
    <xf numFmtId="0" fontId="25" fillId="2" borderId="0" xfId="0" applyFont="1" applyFill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3" fontId="29" fillId="0" borderId="2" xfId="0" applyNumberFormat="1" applyFont="1" applyBorder="1" applyAlignment="1">
      <alignment horizontal="right"/>
    </xf>
    <xf numFmtId="0" fontId="30" fillId="20" borderId="2" xfId="2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/>
    </xf>
    <xf numFmtId="3" fontId="27" fillId="0" borderId="1" xfId="0" applyNumberFormat="1" applyFont="1" applyBorder="1" applyAlignment="1">
      <alignment horizontal="right"/>
    </xf>
    <xf numFmtId="3" fontId="36" fillId="0" borderId="2" xfId="0" applyNumberFormat="1" applyFont="1" applyBorder="1" applyAlignment="1">
      <alignment horizontal="right"/>
    </xf>
    <xf numFmtId="0" fontId="40" fillId="22" borderId="2" xfId="0" applyFont="1" applyFill="1" applyBorder="1" applyAlignment="1">
      <alignment horizontal="center"/>
    </xf>
    <xf numFmtId="0" fontId="37" fillId="17" borderId="2" xfId="0" applyFont="1" applyFill="1" applyBorder="1" applyAlignment="1">
      <alignment horizontal="center"/>
    </xf>
    <xf numFmtId="0" fontId="38" fillId="17" borderId="2" xfId="0" applyFont="1" applyFill="1" applyBorder="1" applyAlignment="1">
      <alignment horizontal="center"/>
    </xf>
    <xf numFmtId="0" fontId="39" fillId="22" borderId="2" xfId="0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8" fillId="21" borderId="2" xfId="0" applyFont="1" applyFill="1" applyBorder="1" applyAlignment="1">
      <alignment horizontal="center"/>
    </xf>
    <xf numFmtId="0" fontId="24" fillId="21" borderId="2" xfId="0" applyFont="1" applyFill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44" fillId="0" borderId="0" xfId="0" applyFont="1"/>
    <xf numFmtId="0" fontId="26" fillId="0" borderId="0" xfId="0" applyFont="1" applyAlignment="1">
      <alignment horizontal="left" vertical="center"/>
    </xf>
    <xf numFmtId="0" fontId="11" fillId="0" borderId="0" xfId="0" applyFont="1"/>
    <xf numFmtId="0" fontId="27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3B5E0666-B63B-422B-B35A-AE3F45BFA326}"/>
  </cellStyles>
  <dxfs count="3">
    <dxf>
      <font>
        <color rgb="FFC00000"/>
      </font>
    </dxf>
    <dxf>
      <font>
        <color rgb="FF00B050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0066FF"/>
      <color rgb="FFFFFFCC"/>
      <color rgb="FF0033CC"/>
      <color rgb="FFE17E76"/>
      <color rgb="FFAA7B6F"/>
      <color rgb="FF9C8ADE"/>
      <color rgb="FFBC988E"/>
      <color rgb="FF99BDB5"/>
      <color rgb="FFBAC0DE"/>
      <color rgb="FFF0C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C1AAAA52-DFD8-4056-A289-3246C29BE2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161925</xdr:rowOff>
    </xdr:from>
    <xdr:to>
      <xdr:col>16</xdr:col>
      <xdr:colOff>65468</xdr:colOff>
      <xdr:row>19</xdr:row>
      <xdr:rowOff>66234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871E6B-DE33-4D94-B446-A87E6AC46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1925"/>
          <a:ext cx="9657143" cy="35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D7A8-59C1-4E21-B6FF-A6F02A7339C9}">
  <dimension ref="B2:O38"/>
  <sheetViews>
    <sheetView showGridLines="0" zoomScale="90" zoomScaleNormal="90" workbookViewId="0">
      <selection activeCell="D30" sqref="D30"/>
    </sheetView>
  </sheetViews>
  <sheetFormatPr defaultRowHeight="12.75" x14ac:dyDescent="0.2"/>
  <cols>
    <col min="1" max="1" width="1.7109375" style="3" customWidth="1"/>
    <col min="2" max="2" width="6" style="25" customWidth="1"/>
    <col min="3" max="3" width="38" style="3" customWidth="1"/>
    <col min="4" max="4" width="10.140625" style="26" customWidth="1"/>
    <col min="5" max="5" width="10.140625" style="31" customWidth="1"/>
    <col min="6" max="6" width="5.7109375" style="31" customWidth="1"/>
    <col min="7" max="7" width="22.28515625" style="4" hidden="1" customWidth="1"/>
    <col min="8" max="8" width="25.140625" style="4" customWidth="1"/>
    <col min="9" max="9" width="10.85546875" style="28" customWidth="1"/>
    <col min="10" max="10" width="14.7109375" style="4" customWidth="1"/>
    <col min="11" max="11" width="9.42578125" style="29" customWidth="1"/>
    <col min="12" max="12" width="10.140625" style="6" customWidth="1"/>
    <col min="13" max="13" width="1.7109375" style="3" customWidth="1"/>
    <col min="14" max="15" width="9.7109375" style="7" customWidth="1"/>
    <col min="16" max="16384" width="9.140625" style="3"/>
  </cols>
  <sheetData>
    <row r="2" spans="2:15" x14ac:dyDescent="0.2">
      <c r="B2" s="2" t="s">
        <v>7</v>
      </c>
      <c r="D2" s="86" t="s">
        <v>8</v>
      </c>
      <c r="E2" s="86"/>
      <c r="F2" s="86"/>
      <c r="I2" s="5"/>
      <c r="K2" s="5" t="s">
        <v>9</v>
      </c>
    </row>
    <row r="3" spans="2:15" ht="38.25" x14ac:dyDescent="0.2">
      <c r="B3" s="8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11" t="s">
        <v>16</v>
      </c>
      <c r="I3" s="12" t="s">
        <v>17</v>
      </c>
      <c r="J3" s="11" t="s">
        <v>18</v>
      </c>
      <c r="K3" s="13" t="s">
        <v>19</v>
      </c>
      <c r="L3" s="13" t="s">
        <v>20</v>
      </c>
      <c r="N3" s="10" t="s">
        <v>154</v>
      </c>
      <c r="O3" s="10" t="s">
        <v>155</v>
      </c>
    </row>
    <row r="4" spans="2:15" x14ac:dyDescent="0.2">
      <c r="B4" s="14">
        <v>1</v>
      </c>
      <c r="C4" s="33" t="s">
        <v>21</v>
      </c>
      <c r="D4" s="15">
        <v>2783.34</v>
      </c>
      <c r="E4" s="16">
        <v>2833.33</v>
      </c>
      <c r="F4" s="17" t="str">
        <f t="shared" ref="F4:F21" si="0">IF(E4&lt;&gt;D4, IF(E4&gt;D4, "up", "down"), "flat")</f>
        <v>up</v>
      </c>
      <c r="G4" s="18" t="s">
        <v>22</v>
      </c>
      <c r="H4" s="94" t="s">
        <v>23</v>
      </c>
      <c r="I4" s="20" t="s">
        <v>24</v>
      </c>
      <c r="J4" s="21">
        <v>169</v>
      </c>
      <c r="K4" s="22">
        <f t="shared" ref="K4:K18" si="1">J4*E4*300/10^6</f>
        <v>143.64983100000001</v>
      </c>
      <c r="L4" s="23" t="s">
        <v>25</v>
      </c>
      <c r="N4" s="99">
        <f>D4*300/10^3</f>
        <v>835.00199999999995</v>
      </c>
      <c r="O4" s="21">
        <f>E4*300/10^3</f>
        <v>849.99900000000002</v>
      </c>
    </row>
    <row r="5" spans="2:15" x14ac:dyDescent="0.2">
      <c r="B5" s="14">
        <f t="shared" ref="B5:B20" si="2">B4+1</f>
        <v>2</v>
      </c>
      <c r="C5" s="34" t="s">
        <v>3</v>
      </c>
      <c r="D5" s="15">
        <v>2388.9</v>
      </c>
      <c r="E5" s="16">
        <v>2055.5700000000002</v>
      </c>
      <c r="F5" s="17" t="str">
        <f t="shared" si="0"/>
        <v>down</v>
      </c>
      <c r="G5" s="18" t="s">
        <v>22</v>
      </c>
      <c r="H5" s="94" t="s">
        <v>23</v>
      </c>
      <c r="I5" s="20" t="s">
        <v>26</v>
      </c>
      <c r="J5" s="21">
        <v>83</v>
      </c>
      <c r="K5" s="22">
        <f t="shared" si="1"/>
        <v>51.183693000000005</v>
      </c>
      <c r="L5" s="22">
        <v>127.8</v>
      </c>
      <c r="N5" s="99">
        <f t="shared" ref="N5:N21" si="3">D5*300/10^3</f>
        <v>716.67</v>
      </c>
      <c r="O5" s="21">
        <f t="shared" ref="O5:O21" si="4">E5*300/10^3</f>
        <v>616.67100000000005</v>
      </c>
    </row>
    <row r="6" spans="2:15" x14ac:dyDescent="0.2">
      <c r="B6" s="14">
        <f t="shared" si="2"/>
        <v>3</v>
      </c>
      <c r="C6" s="35" t="s">
        <v>4</v>
      </c>
      <c r="D6" s="15">
        <v>8833.31</v>
      </c>
      <c r="E6" s="16">
        <v>1666.67</v>
      </c>
      <c r="F6" s="17" t="str">
        <f t="shared" si="0"/>
        <v>down</v>
      </c>
      <c r="G6" s="18" t="s">
        <v>22</v>
      </c>
      <c r="H6" s="94" t="s">
        <v>23</v>
      </c>
      <c r="I6" s="20" t="s">
        <v>26</v>
      </c>
      <c r="J6" s="21">
        <v>124</v>
      </c>
      <c r="K6" s="22">
        <f t="shared" si="1"/>
        <v>62.000124000000007</v>
      </c>
      <c r="L6" s="22">
        <v>203</v>
      </c>
      <c r="N6" s="99">
        <f t="shared" si="3"/>
        <v>2649.9929999999999</v>
      </c>
      <c r="O6" s="21">
        <f t="shared" si="4"/>
        <v>500.00099999999998</v>
      </c>
    </row>
    <row r="7" spans="2:15" x14ac:dyDescent="0.2">
      <c r="B7" s="14">
        <f t="shared" si="2"/>
        <v>4</v>
      </c>
      <c r="C7" s="36" t="s">
        <v>1</v>
      </c>
      <c r="D7" s="15">
        <v>1266.6300000000001</v>
      </c>
      <c r="E7" s="16">
        <v>700</v>
      </c>
      <c r="F7" s="17" t="str">
        <f t="shared" si="0"/>
        <v>down</v>
      </c>
      <c r="G7" s="18" t="s">
        <v>22</v>
      </c>
      <c r="H7" s="94" t="s">
        <v>23</v>
      </c>
      <c r="I7" s="20" t="s">
        <v>26</v>
      </c>
      <c r="J7" s="21">
        <v>372</v>
      </c>
      <c r="K7" s="22">
        <f t="shared" si="1"/>
        <v>78.12</v>
      </c>
      <c r="L7" s="22">
        <v>140</v>
      </c>
      <c r="N7" s="99">
        <f t="shared" si="3"/>
        <v>379.98900000000003</v>
      </c>
      <c r="O7" s="21">
        <f t="shared" si="4"/>
        <v>210</v>
      </c>
    </row>
    <row r="8" spans="2:15" x14ac:dyDescent="0.2">
      <c r="B8" s="14">
        <f t="shared" si="2"/>
        <v>5</v>
      </c>
      <c r="C8" s="41" t="s">
        <v>27</v>
      </c>
      <c r="D8" s="15">
        <v>19.57</v>
      </c>
      <c r="E8" s="16">
        <v>272.27000000000004</v>
      </c>
      <c r="F8" s="17" t="str">
        <f t="shared" si="0"/>
        <v>up</v>
      </c>
      <c r="G8" s="18" t="s">
        <v>22</v>
      </c>
      <c r="H8" s="94" t="s">
        <v>23</v>
      </c>
      <c r="I8" s="20" t="s">
        <v>26</v>
      </c>
      <c r="J8" s="21">
        <v>690</v>
      </c>
      <c r="K8" s="22">
        <f t="shared" si="1"/>
        <v>56.359890000000007</v>
      </c>
      <c r="L8" s="22">
        <v>129.5</v>
      </c>
      <c r="N8" s="99">
        <f t="shared" si="3"/>
        <v>5.8710000000000004</v>
      </c>
      <c r="O8" s="21">
        <f t="shared" si="4"/>
        <v>81.681000000000012</v>
      </c>
    </row>
    <row r="9" spans="2:15" x14ac:dyDescent="0.2">
      <c r="B9" s="14">
        <f t="shared" si="2"/>
        <v>6</v>
      </c>
      <c r="C9" s="37" t="s">
        <v>28</v>
      </c>
      <c r="D9" s="15">
        <v>116.66</v>
      </c>
      <c r="E9" s="16">
        <v>166.66000000000003</v>
      </c>
      <c r="F9" s="17" t="str">
        <f t="shared" si="0"/>
        <v>up</v>
      </c>
      <c r="G9" s="18" t="s">
        <v>22</v>
      </c>
      <c r="H9" s="95" t="s">
        <v>29</v>
      </c>
      <c r="I9" s="20" t="s">
        <v>24</v>
      </c>
      <c r="J9" s="21">
        <v>837</v>
      </c>
      <c r="K9" s="22">
        <f t="shared" si="1"/>
        <v>41.848326000000007</v>
      </c>
      <c r="L9" s="23" t="s">
        <v>25</v>
      </c>
      <c r="N9" s="99">
        <f t="shared" si="3"/>
        <v>34.997999999999998</v>
      </c>
      <c r="O9" s="21">
        <f t="shared" si="4"/>
        <v>49.998000000000005</v>
      </c>
    </row>
    <row r="10" spans="2:15" x14ac:dyDescent="0.2">
      <c r="B10" s="14">
        <f t="shared" si="2"/>
        <v>7</v>
      </c>
      <c r="C10" s="42" t="s">
        <v>6</v>
      </c>
      <c r="D10" s="15">
        <v>117.33</v>
      </c>
      <c r="E10" s="16">
        <v>161.32999999999998</v>
      </c>
      <c r="F10" s="17" t="str">
        <f t="shared" si="0"/>
        <v>up</v>
      </c>
      <c r="G10" s="18" t="s">
        <v>22</v>
      </c>
      <c r="H10" s="95" t="s">
        <v>29</v>
      </c>
      <c r="I10" s="20" t="s">
        <v>26</v>
      </c>
      <c r="J10" s="21">
        <v>362</v>
      </c>
      <c r="K10" s="22">
        <f t="shared" si="1"/>
        <v>17.520437999999995</v>
      </c>
      <c r="L10" s="22">
        <v>11.9</v>
      </c>
      <c r="N10" s="99">
        <f t="shared" si="3"/>
        <v>35.198999999999998</v>
      </c>
      <c r="O10" s="21">
        <f t="shared" si="4"/>
        <v>48.398999999999994</v>
      </c>
    </row>
    <row r="11" spans="2:15" x14ac:dyDescent="0.2">
      <c r="B11" s="14">
        <f t="shared" si="2"/>
        <v>8</v>
      </c>
      <c r="C11" s="38" t="s">
        <v>5</v>
      </c>
      <c r="D11" s="15">
        <v>33.33</v>
      </c>
      <c r="E11" s="16">
        <v>138.32999999999998</v>
      </c>
      <c r="F11" s="17" t="str">
        <f t="shared" si="0"/>
        <v>up</v>
      </c>
      <c r="G11" s="18" t="s">
        <v>22</v>
      </c>
      <c r="H11" s="95" t="s">
        <v>29</v>
      </c>
      <c r="I11" s="20" t="s">
        <v>30</v>
      </c>
      <c r="J11" s="21">
        <v>505</v>
      </c>
      <c r="K11" s="22">
        <f t="shared" si="1"/>
        <v>20.956994999999999</v>
      </c>
      <c r="L11" s="22">
        <v>11.9</v>
      </c>
      <c r="N11" s="99">
        <f t="shared" si="3"/>
        <v>9.9990000000000006</v>
      </c>
      <c r="O11" s="21">
        <f t="shared" si="4"/>
        <v>41.498999999999995</v>
      </c>
    </row>
    <row r="12" spans="2:15" x14ac:dyDescent="0.2">
      <c r="B12" s="14">
        <f t="shared" si="2"/>
        <v>9</v>
      </c>
      <c r="C12" s="39" t="s">
        <v>31</v>
      </c>
      <c r="D12" s="15">
        <v>150</v>
      </c>
      <c r="E12" s="16">
        <v>100</v>
      </c>
      <c r="F12" s="17" t="str">
        <f t="shared" si="0"/>
        <v>down</v>
      </c>
      <c r="G12" s="18" t="s">
        <v>22</v>
      </c>
      <c r="H12" s="95" t="s">
        <v>29</v>
      </c>
      <c r="I12" s="20" t="s">
        <v>30</v>
      </c>
      <c r="J12" s="21">
        <v>355</v>
      </c>
      <c r="K12" s="22">
        <f t="shared" si="1"/>
        <v>10.65</v>
      </c>
      <c r="L12" s="22">
        <v>30</v>
      </c>
      <c r="N12" s="99">
        <f t="shared" si="3"/>
        <v>45</v>
      </c>
      <c r="O12" s="21">
        <f t="shared" si="4"/>
        <v>30</v>
      </c>
    </row>
    <row r="13" spans="2:15" x14ac:dyDescent="0.2">
      <c r="B13" s="14">
        <f t="shared" si="2"/>
        <v>10</v>
      </c>
      <c r="C13" s="40" t="s">
        <v>32</v>
      </c>
      <c r="D13" s="15">
        <v>20.67</v>
      </c>
      <c r="E13" s="16">
        <v>89</v>
      </c>
      <c r="F13" s="17" t="str">
        <f t="shared" si="0"/>
        <v>up</v>
      </c>
      <c r="G13" s="18" t="s">
        <v>22</v>
      </c>
      <c r="H13" s="96" t="s">
        <v>33</v>
      </c>
      <c r="I13" s="20" t="s">
        <v>26</v>
      </c>
      <c r="J13" s="21">
        <v>5138</v>
      </c>
      <c r="K13" s="22">
        <f t="shared" si="1"/>
        <v>137.18459999999999</v>
      </c>
      <c r="L13" s="22">
        <v>106.4</v>
      </c>
      <c r="N13" s="99">
        <f t="shared" si="3"/>
        <v>6.2010000000000005</v>
      </c>
      <c r="O13" s="21">
        <f t="shared" si="4"/>
        <v>26.7</v>
      </c>
    </row>
    <row r="14" spans="2:15" x14ac:dyDescent="0.2">
      <c r="B14" s="14">
        <f t="shared" si="2"/>
        <v>11</v>
      </c>
      <c r="C14" s="44" t="s">
        <v>34</v>
      </c>
      <c r="D14" s="15">
        <v>66.67</v>
      </c>
      <c r="E14" s="16">
        <v>66.67</v>
      </c>
      <c r="F14" s="17" t="str">
        <f t="shared" si="0"/>
        <v>flat</v>
      </c>
      <c r="G14" s="18" t="s">
        <v>22</v>
      </c>
      <c r="H14" s="97" t="s">
        <v>35</v>
      </c>
      <c r="I14" s="20">
        <v>5</v>
      </c>
      <c r="J14" s="21">
        <v>4687</v>
      </c>
      <c r="K14" s="22">
        <f t="shared" si="1"/>
        <v>93.744686999999999</v>
      </c>
      <c r="L14" s="23" t="s">
        <v>25</v>
      </c>
      <c r="N14" s="99">
        <f t="shared" si="3"/>
        <v>20.001000000000001</v>
      </c>
      <c r="O14" s="21">
        <f t="shared" si="4"/>
        <v>20.001000000000001</v>
      </c>
    </row>
    <row r="15" spans="2:15" x14ac:dyDescent="0.2">
      <c r="B15" s="14">
        <f t="shared" si="2"/>
        <v>12</v>
      </c>
      <c r="C15" s="73" t="s">
        <v>36</v>
      </c>
      <c r="D15" s="15">
        <v>83.33</v>
      </c>
      <c r="E15" s="16">
        <v>50</v>
      </c>
      <c r="F15" s="17" t="str">
        <f t="shared" si="0"/>
        <v>down</v>
      </c>
      <c r="G15" s="18" t="s">
        <v>22</v>
      </c>
      <c r="H15" s="95" t="s">
        <v>29</v>
      </c>
      <c r="I15" s="20">
        <v>1</v>
      </c>
      <c r="J15" s="21">
        <v>942</v>
      </c>
      <c r="K15" s="22">
        <f t="shared" si="1"/>
        <v>14.13</v>
      </c>
      <c r="L15" s="22">
        <v>25</v>
      </c>
      <c r="N15" s="99">
        <f t="shared" si="3"/>
        <v>24.998999999999999</v>
      </c>
      <c r="O15" s="21">
        <f t="shared" si="4"/>
        <v>15</v>
      </c>
    </row>
    <row r="16" spans="2:15" x14ac:dyDescent="0.2">
      <c r="B16" s="14">
        <f t="shared" si="2"/>
        <v>13</v>
      </c>
      <c r="C16" s="45" t="s">
        <v>37</v>
      </c>
      <c r="D16" s="15">
        <v>50</v>
      </c>
      <c r="E16" s="16">
        <v>50</v>
      </c>
      <c r="F16" s="17" t="str">
        <f t="shared" si="0"/>
        <v>flat</v>
      </c>
      <c r="G16" s="18" t="s">
        <v>22</v>
      </c>
      <c r="H16" s="97" t="s">
        <v>38</v>
      </c>
      <c r="I16" s="20">
        <v>4</v>
      </c>
      <c r="J16" s="24">
        <v>3624</v>
      </c>
      <c r="K16" s="22">
        <f t="shared" si="1"/>
        <v>54.36</v>
      </c>
      <c r="L16" s="23" t="s">
        <v>25</v>
      </c>
      <c r="N16" s="99">
        <f t="shared" si="3"/>
        <v>15</v>
      </c>
      <c r="O16" s="21">
        <f t="shared" si="4"/>
        <v>15</v>
      </c>
    </row>
    <row r="17" spans="2:15" x14ac:dyDescent="0.2">
      <c r="B17" s="14">
        <f t="shared" si="2"/>
        <v>14</v>
      </c>
      <c r="C17" s="43" t="s">
        <v>39</v>
      </c>
      <c r="D17" s="15">
        <v>40</v>
      </c>
      <c r="E17" s="16">
        <v>40</v>
      </c>
      <c r="F17" s="17" t="str">
        <f t="shared" si="0"/>
        <v>flat</v>
      </c>
      <c r="G17" s="18" t="s">
        <v>22</v>
      </c>
      <c r="H17" s="95" t="s">
        <v>35</v>
      </c>
      <c r="I17" s="20">
        <v>3</v>
      </c>
      <c r="J17" s="21">
        <v>2625</v>
      </c>
      <c r="K17" s="22">
        <f t="shared" si="1"/>
        <v>31.5</v>
      </c>
      <c r="L17" s="23" t="s">
        <v>25</v>
      </c>
      <c r="N17" s="99">
        <f t="shared" si="3"/>
        <v>12</v>
      </c>
      <c r="O17" s="21">
        <f t="shared" si="4"/>
        <v>12</v>
      </c>
    </row>
    <row r="18" spans="2:15" x14ac:dyDescent="0.2">
      <c r="B18" s="14">
        <f t="shared" si="2"/>
        <v>15</v>
      </c>
      <c r="C18" s="73" t="s">
        <v>40</v>
      </c>
      <c r="D18" s="15">
        <v>83.33</v>
      </c>
      <c r="E18" s="16">
        <v>33.33</v>
      </c>
      <c r="F18" s="17" t="str">
        <f t="shared" si="0"/>
        <v>down</v>
      </c>
      <c r="G18" s="18" t="s">
        <v>22</v>
      </c>
      <c r="H18" s="95" t="s">
        <v>29</v>
      </c>
      <c r="I18" s="20" t="s">
        <v>30</v>
      </c>
      <c r="J18" s="21">
        <v>778</v>
      </c>
      <c r="K18" s="22">
        <f t="shared" si="1"/>
        <v>7.779221999999999</v>
      </c>
      <c r="L18" s="23" t="s">
        <v>25</v>
      </c>
      <c r="N18" s="99">
        <f t="shared" si="3"/>
        <v>24.998999999999999</v>
      </c>
      <c r="O18" s="21">
        <f t="shared" si="4"/>
        <v>9.9990000000000006</v>
      </c>
    </row>
    <row r="19" spans="2:15" hidden="1" x14ac:dyDescent="0.2">
      <c r="B19" s="14">
        <f t="shared" si="2"/>
        <v>16</v>
      </c>
      <c r="C19" s="32" t="s">
        <v>41</v>
      </c>
      <c r="D19" s="15">
        <v>30</v>
      </c>
      <c r="E19" s="16">
        <v>30</v>
      </c>
      <c r="F19" s="17" t="str">
        <f t="shared" si="0"/>
        <v>flat</v>
      </c>
      <c r="G19" s="18" t="s">
        <v>22</v>
      </c>
      <c r="H19" s="19" t="s">
        <v>42</v>
      </c>
      <c r="I19" s="23" t="s">
        <v>25</v>
      </c>
      <c r="J19" s="23" t="s">
        <v>25</v>
      </c>
      <c r="K19" s="23" t="s">
        <v>25</v>
      </c>
      <c r="L19" s="22">
        <v>302</v>
      </c>
      <c r="N19" s="99">
        <f t="shared" si="3"/>
        <v>9</v>
      </c>
      <c r="O19" s="21">
        <f t="shared" si="4"/>
        <v>9</v>
      </c>
    </row>
    <row r="20" spans="2:15" hidden="1" x14ac:dyDescent="0.2">
      <c r="B20" s="14">
        <f t="shared" si="2"/>
        <v>17</v>
      </c>
      <c r="C20" s="32" t="s">
        <v>43</v>
      </c>
      <c r="D20" s="15">
        <v>30</v>
      </c>
      <c r="E20" s="16">
        <v>30</v>
      </c>
      <c r="F20" s="17" t="str">
        <f t="shared" si="0"/>
        <v>flat</v>
      </c>
      <c r="G20" s="18" t="s">
        <v>22</v>
      </c>
      <c r="H20" s="19" t="s">
        <v>42</v>
      </c>
      <c r="I20" s="23" t="s">
        <v>25</v>
      </c>
      <c r="J20" s="21">
        <v>415</v>
      </c>
      <c r="K20" s="22">
        <f>J20*E20*300/10^6</f>
        <v>3.7349999999999999</v>
      </c>
      <c r="L20" s="23" t="s">
        <v>25</v>
      </c>
      <c r="N20" s="99">
        <f t="shared" si="3"/>
        <v>9</v>
      </c>
      <c r="O20" s="21">
        <f t="shared" si="4"/>
        <v>9</v>
      </c>
    </row>
    <row r="21" spans="2:15" x14ac:dyDescent="0.2">
      <c r="B21" s="14">
        <v>16</v>
      </c>
      <c r="C21" s="72" t="s">
        <v>50</v>
      </c>
      <c r="D21" s="15">
        <v>10.33</v>
      </c>
      <c r="E21" s="16">
        <v>10.33</v>
      </c>
      <c r="F21" s="17" t="str">
        <f t="shared" si="0"/>
        <v>flat</v>
      </c>
      <c r="G21" s="18" t="s">
        <v>22</v>
      </c>
      <c r="H21" s="98" t="s">
        <v>44</v>
      </c>
      <c r="I21" s="20">
        <v>5</v>
      </c>
      <c r="J21" s="21">
        <v>1981</v>
      </c>
      <c r="K21" s="22">
        <f>J21*E21*300/10^6</f>
        <v>6.139119</v>
      </c>
      <c r="L21" s="22">
        <v>28</v>
      </c>
      <c r="N21" s="99">
        <f t="shared" si="3"/>
        <v>3.0990000000000002</v>
      </c>
      <c r="O21" s="21">
        <f t="shared" si="4"/>
        <v>3.0990000000000002</v>
      </c>
    </row>
    <row r="22" spans="2:15" x14ac:dyDescent="0.2">
      <c r="E22" s="27"/>
      <c r="F22" s="27"/>
    </row>
    <row r="23" spans="2:15" x14ac:dyDescent="0.2">
      <c r="B23" s="30" t="s">
        <v>45</v>
      </c>
      <c r="E23" s="27"/>
      <c r="F23" s="27"/>
    </row>
    <row r="24" spans="2:15" x14ac:dyDescent="0.2">
      <c r="B24" s="30"/>
      <c r="E24" s="27"/>
      <c r="F24" s="27"/>
    </row>
    <row r="25" spans="2:15" ht="15" x14ac:dyDescent="0.2">
      <c r="B25" s="113" t="s">
        <v>218</v>
      </c>
      <c r="E25" s="27"/>
      <c r="F25" s="27"/>
    </row>
    <row r="26" spans="2:15" x14ac:dyDescent="0.2">
      <c r="B26" s="25">
        <v>1</v>
      </c>
      <c r="C26" s="112" t="s">
        <v>186</v>
      </c>
      <c r="E26" s="27"/>
      <c r="F26" s="27"/>
    </row>
    <row r="27" spans="2:15" x14ac:dyDescent="0.2">
      <c r="B27" s="25">
        <f>B26+1</f>
        <v>2</v>
      </c>
      <c r="C27" s="112" t="s">
        <v>198</v>
      </c>
      <c r="E27" s="27"/>
      <c r="F27" s="27"/>
    </row>
    <row r="28" spans="2:15" x14ac:dyDescent="0.2">
      <c r="B28" s="115">
        <f t="shared" ref="B28:B38" si="5">B27+1</f>
        <v>3</v>
      </c>
      <c r="C28" s="114" t="s">
        <v>199</v>
      </c>
    </row>
    <row r="29" spans="2:15" x14ac:dyDescent="0.2">
      <c r="B29" s="115">
        <f t="shared" si="5"/>
        <v>4</v>
      </c>
      <c r="C29" s="114" t="s">
        <v>175</v>
      </c>
    </row>
    <row r="30" spans="2:15" x14ac:dyDescent="0.2">
      <c r="B30" s="115">
        <f t="shared" si="5"/>
        <v>5</v>
      </c>
      <c r="C30" s="114" t="s">
        <v>165</v>
      </c>
    </row>
    <row r="31" spans="2:15" x14ac:dyDescent="0.2">
      <c r="B31" s="115">
        <f t="shared" si="5"/>
        <v>6</v>
      </c>
      <c r="C31" s="114" t="s">
        <v>176</v>
      </c>
    </row>
    <row r="32" spans="2:15" x14ac:dyDescent="0.2">
      <c r="B32" s="115">
        <f t="shared" si="5"/>
        <v>7</v>
      </c>
      <c r="C32" s="114" t="s">
        <v>177</v>
      </c>
    </row>
    <row r="33" spans="2:3" x14ac:dyDescent="0.2">
      <c r="B33" s="115">
        <f t="shared" si="5"/>
        <v>8</v>
      </c>
      <c r="C33" s="114" t="s">
        <v>178</v>
      </c>
    </row>
    <row r="34" spans="2:3" x14ac:dyDescent="0.2">
      <c r="B34" s="115">
        <f t="shared" si="5"/>
        <v>9</v>
      </c>
      <c r="C34" s="114" t="s">
        <v>179</v>
      </c>
    </row>
    <row r="35" spans="2:3" x14ac:dyDescent="0.2">
      <c r="B35" s="115">
        <f t="shared" si="5"/>
        <v>10</v>
      </c>
      <c r="C35" s="114" t="s">
        <v>180</v>
      </c>
    </row>
    <row r="36" spans="2:3" x14ac:dyDescent="0.2">
      <c r="B36" s="115">
        <f t="shared" si="5"/>
        <v>11</v>
      </c>
      <c r="C36" s="114" t="s">
        <v>181</v>
      </c>
    </row>
    <row r="37" spans="2:3" x14ac:dyDescent="0.2">
      <c r="B37" s="115">
        <f t="shared" si="5"/>
        <v>12</v>
      </c>
      <c r="C37" s="114" t="s">
        <v>182</v>
      </c>
    </row>
    <row r="38" spans="2:3" x14ac:dyDescent="0.2">
      <c r="B38" s="115">
        <f t="shared" si="5"/>
        <v>13</v>
      </c>
      <c r="C38" s="114" t="s">
        <v>183</v>
      </c>
    </row>
  </sheetData>
  <mergeCells count="1">
    <mergeCell ref="D2:F2"/>
  </mergeCells>
  <conditionalFormatting sqref="F4:F21">
    <cfRule type="expression" dxfId="2" priority="1">
      <formula>$F4="flat"</formula>
    </cfRule>
    <cfRule type="expression" dxfId="1" priority="2">
      <formula>$F4="up"</formula>
    </cfRule>
    <cfRule type="expression" dxfId="0" priority="3">
      <formula>$F4="down"</formula>
    </cfRule>
  </conditionalFormatting>
  <conditionalFormatting sqref="K4:K2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{DEEA2FD7-3DD9-479B-8DCC-47A2037274EF}</x14:id>
        </ext>
      </extLst>
    </cfRule>
  </conditionalFormatting>
  <conditionalFormatting sqref="K18:K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{407F8661-2CF2-42B5-9B83-789F88D78781}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A2FD7-3DD9-479B-8DCC-47A2037274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K4:K21</xm:sqref>
        </x14:conditionalFormatting>
        <x14:conditionalFormatting xmlns:xm="http://schemas.microsoft.com/office/excel/2006/main">
          <x14:cfRule type="dataBar" id="{407F8661-2CF2-42B5-9B83-789F88D787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K18:K21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8D26-B556-44BC-A5E7-25C0C681EA4A}">
  <dimension ref="B2:R51"/>
  <sheetViews>
    <sheetView showGridLines="0" tabSelected="1" zoomScale="90" zoomScaleNormal="90" workbookViewId="0">
      <selection activeCell="S14" sqref="S14"/>
    </sheetView>
  </sheetViews>
  <sheetFormatPr defaultRowHeight="12.75" x14ac:dyDescent="0.2"/>
  <cols>
    <col min="1" max="1" width="3.42578125" style="1" customWidth="1"/>
    <col min="2" max="2" width="5.28515625" style="1" customWidth="1"/>
    <col min="3" max="3" width="8" style="1" customWidth="1"/>
    <col min="4" max="5" width="19.7109375" style="1" customWidth="1"/>
    <col min="6" max="6" width="16.85546875" style="1" customWidth="1"/>
    <col min="7" max="7" width="13.7109375" style="1" customWidth="1"/>
    <col min="8" max="8" width="9.28515625" style="1" customWidth="1"/>
    <col min="9" max="9" width="6.140625" style="1" customWidth="1"/>
    <col min="10" max="10" width="8" style="83" customWidth="1"/>
    <col min="11" max="11" width="9" style="1" customWidth="1"/>
    <col min="12" max="12" width="7.42578125" style="1" customWidth="1"/>
    <col min="13" max="13" width="1.140625" style="1" customWidth="1"/>
    <col min="14" max="14" width="8" style="83" customWidth="1"/>
    <col min="15" max="15" width="8.42578125" style="1" customWidth="1"/>
    <col min="16" max="16" width="7.42578125" style="1" customWidth="1"/>
    <col min="17" max="16384" width="9.140625" style="1"/>
  </cols>
  <sheetData>
    <row r="2" spans="2:16" ht="15" customHeight="1" x14ac:dyDescent="0.2">
      <c r="B2" s="87" t="s">
        <v>67</v>
      </c>
      <c r="C2" s="87" t="s">
        <v>68</v>
      </c>
      <c r="D2" s="88" t="s">
        <v>66</v>
      </c>
      <c r="E2" s="88"/>
      <c r="F2" s="79"/>
      <c r="G2" s="79"/>
      <c r="H2" s="89" t="s">
        <v>195</v>
      </c>
      <c r="I2" s="85"/>
      <c r="J2" s="87" t="s">
        <v>189</v>
      </c>
      <c r="K2" s="87"/>
      <c r="L2" s="87"/>
      <c r="M2" s="79"/>
      <c r="N2" s="87" t="s">
        <v>153</v>
      </c>
      <c r="O2" s="87"/>
      <c r="P2" s="87"/>
    </row>
    <row r="3" spans="2:16" ht="24.75" customHeight="1" x14ac:dyDescent="0.2">
      <c r="B3" s="87"/>
      <c r="C3" s="87"/>
      <c r="D3" s="88"/>
      <c r="E3" s="88"/>
      <c r="F3" s="79"/>
      <c r="G3" s="79"/>
      <c r="H3" s="89"/>
      <c r="I3" s="80" t="s">
        <v>190</v>
      </c>
      <c r="J3" s="80" t="s">
        <v>152</v>
      </c>
      <c r="K3" s="80" t="s">
        <v>206</v>
      </c>
      <c r="L3" s="81" t="s">
        <v>215</v>
      </c>
      <c r="M3" s="79"/>
      <c r="N3" s="80" t="s">
        <v>152</v>
      </c>
      <c r="O3" s="80" t="s">
        <v>206</v>
      </c>
      <c r="P3" s="81" t="s">
        <v>151</v>
      </c>
    </row>
    <row r="4" spans="2:16" x14ac:dyDescent="0.2">
      <c r="B4" s="63"/>
      <c r="C4" s="63"/>
      <c r="D4" s="64" t="s">
        <v>102</v>
      </c>
      <c r="E4" s="63"/>
      <c r="F4" s="63"/>
      <c r="G4" s="63"/>
      <c r="H4" s="63"/>
      <c r="I4" s="63"/>
      <c r="J4" s="82"/>
      <c r="K4" s="63"/>
      <c r="L4" s="63"/>
      <c r="M4" s="63"/>
      <c r="N4" s="82"/>
      <c r="O4" s="63"/>
      <c r="P4" s="63"/>
    </row>
    <row r="5" spans="2:16" x14ac:dyDescent="0.2">
      <c r="B5" s="47" t="s">
        <v>105</v>
      </c>
      <c r="C5" s="69" t="s">
        <v>63</v>
      </c>
      <c r="D5" s="52" t="s">
        <v>75</v>
      </c>
      <c r="E5" s="53" t="s">
        <v>76</v>
      </c>
      <c r="F5" s="48" t="s">
        <v>71</v>
      </c>
      <c r="G5" s="49"/>
      <c r="H5" s="50" t="s">
        <v>193</v>
      </c>
      <c r="I5" s="50"/>
      <c r="J5" s="101" t="s">
        <v>210</v>
      </c>
      <c r="K5" s="75">
        <v>4</v>
      </c>
      <c r="L5" s="75" t="s">
        <v>25</v>
      </c>
      <c r="M5" s="75"/>
      <c r="N5" s="107" t="s">
        <v>150</v>
      </c>
      <c r="O5" s="75">
        <v>7</v>
      </c>
      <c r="P5" s="75" t="s">
        <v>207</v>
      </c>
    </row>
    <row r="6" spans="2:16" x14ac:dyDescent="0.2">
      <c r="B6" s="47" t="s">
        <v>106</v>
      </c>
      <c r="C6" s="69" t="s">
        <v>213</v>
      </c>
      <c r="D6" s="54" t="s">
        <v>73</v>
      </c>
      <c r="E6" s="53" t="s">
        <v>76</v>
      </c>
      <c r="F6" s="48" t="s">
        <v>71</v>
      </c>
      <c r="G6" s="49"/>
      <c r="H6" s="50" t="s">
        <v>194</v>
      </c>
      <c r="I6" s="50" t="s">
        <v>69</v>
      </c>
      <c r="J6" s="102" t="s">
        <v>150</v>
      </c>
      <c r="K6" s="75">
        <v>2</v>
      </c>
      <c r="L6" s="75" t="s">
        <v>25</v>
      </c>
      <c r="M6" s="75"/>
      <c r="N6" s="102" t="s">
        <v>150</v>
      </c>
      <c r="O6" s="75">
        <v>3</v>
      </c>
      <c r="P6" s="75" t="s">
        <v>208</v>
      </c>
    </row>
    <row r="7" spans="2:16" x14ac:dyDescent="0.2">
      <c r="B7" s="47" t="s">
        <v>107</v>
      </c>
      <c r="C7" s="69" t="s">
        <v>214</v>
      </c>
      <c r="D7" s="54" t="s">
        <v>72</v>
      </c>
      <c r="E7" s="53" t="s">
        <v>76</v>
      </c>
      <c r="F7" s="48" t="s">
        <v>71</v>
      </c>
      <c r="G7" s="49"/>
      <c r="H7" s="50" t="s">
        <v>194</v>
      </c>
      <c r="I7" s="50" t="s">
        <v>69</v>
      </c>
      <c r="J7" s="103" t="s">
        <v>150</v>
      </c>
      <c r="K7" s="75">
        <v>2</v>
      </c>
      <c r="L7" s="75" t="s">
        <v>25</v>
      </c>
      <c r="M7" s="75"/>
      <c r="N7" s="103" t="s">
        <v>150</v>
      </c>
      <c r="O7" s="75">
        <v>5</v>
      </c>
      <c r="P7" s="75" t="s">
        <v>69</v>
      </c>
    </row>
    <row r="8" spans="2:16" x14ac:dyDescent="0.2">
      <c r="B8" s="47" t="s">
        <v>108</v>
      </c>
      <c r="C8" s="69" t="s">
        <v>140</v>
      </c>
      <c r="D8" s="51" t="s">
        <v>70</v>
      </c>
      <c r="E8" s="48" t="s">
        <v>71</v>
      </c>
      <c r="F8" s="49"/>
      <c r="G8" s="49"/>
      <c r="H8" s="50" t="s">
        <v>48</v>
      </c>
      <c r="I8" s="50">
        <v>2021</v>
      </c>
      <c r="J8" s="104" t="s">
        <v>150</v>
      </c>
      <c r="K8" s="75">
        <v>7</v>
      </c>
      <c r="L8" s="75">
        <v>2600</v>
      </c>
      <c r="M8" s="75"/>
      <c r="N8" s="108" t="s">
        <v>150</v>
      </c>
      <c r="O8" s="75">
        <v>10</v>
      </c>
      <c r="P8" s="100" t="s">
        <v>25</v>
      </c>
    </row>
    <row r="9" spans="2:16" x14ac:dyDescent="0.2">
      <c r="B9" s="47" t="s">
        <v>109</v>
      </c>
      <c r="C9" s="69" t="s">
        <v>149</v>
      </c>
      <c r="D9" s="52" t="s">
        <v>75</v>
      </c>
      <c r="E9" s="49"/>
      <c r="F9" s="49"/>
      <c r="G9" s="49"/>
      <c r="H9" s="50" t="s">
        <v>46</v>
      </c>
      <c r="I9" s="50">
        <v>2029</v>
      </c>
      <c r="J9" s="105" t="s">
        <v>211</v>
      </c>
      <c r="K9" s="75">
        <v>2</v>
      </c>
      <c r="L9" s="75">
        <v>400</v>
      </c>
      <c r="M9" s="75"/>
      <c r="N9" s="108" t="s">
        <v>150</v>
      </c>
      <c r="O9" s="75">
        <v>7</v>
      </c>
      <c r="P9" s="100" t="s">
        <v>25</v>
      </c>
    </row>
    <row r="10" spans="2:16" x14ac:dyDescent="0.2">
      <c r="B10" s="47" t="s">
        <v>110</v>
      </c>
      <c r="C10" s="69" t="s">
        <v>148</v>
      </c>
      <c r="D10" s="74" t="s">
        <v>168</v>
      </c>
      <c r="E10" s="49"/>
      <c r="F10" s="49"/>
      <c r="G10" s="49"/>
      <c r="H10" s="50" t="s">
        <v>169</v>
      </c>
      <c r="I10" s="50"/>
      <c r="J10" s="84"/>
      <c r="K10" s="92" t="s">
        <v>25</v>
      </c>
      <c r="L10" s="75">
        <v>750</v>
      </c>
      <c r="M10" s="75"/>
      <c r="N10" s="103" t="s">
        <v>150</v>
      </c>
      <c r="O10" s="75">
        <v>4</v>
      </c>
      <c r="P10" s="100" t="s">
        <v>25</v>
      </c>
    </row>
    <row r="11" spans="2:16" x14ac:dyDescent="0.2">
      <c r="B11" s="47" t="s">
        <v>111</v>
      </c>
      <c r="C11" s="69" t="s">
        <v>212</v>
      </c>
      <c r="D11" s="48" t="s">
        <v>71</v>
      </c>
      <c r="E11" s="49"/>
      <c r="F11" s="49"/>
      <c r="G11" s="49"/>
      <c r="H11" s="50" t="s">
        <v>47</v>
      </c>
      <c r="I11" s="50"/>
      <c r="J11" s="84"/>
      <c r="K11" s="92" t="s">
        <v>25</v>
      </c>
      <c r="L11" s="75">
        <v>35</v>
      </c>
      <c r="M11" s="75"/>
      <c r="N11" s="108" t="s">
        <v>150</v>
      </c>
      <c r="O11" s="75">
        <v>6</v>
      </c>
      <c r="P11" s="92" t="s">
        <v>25</v>
      </c>
    </row>
    <row r="12" spans="2:16" x14ac:dyDescent="0.2">
      <c r="B12" s="47" t="s">
        <v>112</v>
      </c>
      <c r="C12" s="70" t="s">
        <v>61</v>
      </c>
      <c r="D12" s="54" t="s">
        <v>72</v>
      </c>
      <c r="E12" s="51" t="s">
        <v>74</v>
      </c>
      <c r="F12" s="48" t="s">
        <v>71</v>
      </c>
      <c r="G12" s="49"/>
      <c r="H12" s="50" t="s">
        <v>49</v>
      </c>
      <c r="I12" s="50">
        <v>2021</v>
      </c>
      <c r="J12" s="84"/>
      <c r="K12" s="75">
        <v>2</v>
      </c>
      <c r="L12" s="75">
        <v>500</v>
      </c>
      <c r="M12" s="75"/>
      <c r="N12" s="109"/>
      <c r="O12" s="75">
        <v>5</v>
      </c>
      <c r="P12" s="75" t="s">
        <v>209</v>
      </c>
    </row>
    <row r="13" spans="2:16" x14ac:dyDescent="0.2">
      <c r="B13" s="47" t="s">
        <v>113</v>
      </c>
      <c r="C13" s="70" t="s">
        <v>141</v>
      </c>
      <c r="D13" s="55" t="s">
        <v>77</v>
      </c>
      <c r="E13" s="56" t="s">
        <v>78</v>
      </c>
      <c r="F13" s="49"/>
      <c r="G13" s="49"/>
      <c r="H13" s="50" t="s">
        <v>59</v>
      </c>
      <c r="I13" s="50"/>
      <c r="J13" s="84"/>
      <c r="K13" s="75">
        <v>2</v>
      </c>
      <c r="L13" s="75">
        <v>40</v>
      </c>
      <c r="M13" s="75"/>
      <c r="N13" s="109"/>
      <c r="O13" s="75">
        <v>9</v>
      </c>
      <c r="P13" s="92" t="s">
        <v>25</v>
      </c>
    </row>
    <row r="14" spans="2:16" x14ac:dyDescent="0.2">
      <c r="C14" s="67"/>
      <c r="H14" s="46"/>
      <c r="I14" s="46"/>
      <c r="J14" s="90"/>
      <c r="K14" s="76"/>
      <c r="L14" s="76"/>
      <c r="M14" s="76"/>
      <c r="N14" s="110"/>
      <c r="O14" s="76"/>
      <c r="P14" s="76"/>
    </row>
    <row r="15" spans="2:16" x14ac:dyDescent="0.2">
      <c r="B15" s="63"/>
      <c r="C15" s="68"/>
      <c r="D15" s="64" t="s">
        <v>103</v>
      </c>
      <c r="E15" s="63"/>
      <c r="F15" s="63"/>
      <c r="G15" s="63"/>
      <c r="H15" s="65"/>
      <c r="I15" s="65"/>
      <c r="J15" s="91"/>
      <c r="K15" s="77"/>
      <c r="L15" s="77"/>
      <c r="M15" s="77"/>
      <c r="N15" s="111"/>
      <c r="O15" s="77"/>
      <c r="P15" s="77"/>
    </row>
    <row r="16" spans="2:16" x14ac:dyDescent="0.2">
      <c r="B16" s="47" t="s">
        <v>114</v>
      </c>
      <c r="C16" s="70" t="s">
        <v>145</v>
      </c>
      <c r="D16" s="58" t="s">
        <v>82</v>
      </c>
      <c r="E16" s="53" t="s">
        <v>83</v>
      </c>
      <c r="F16" s="49"/>
      <c r="G16" s="49"/>
      <c r="H16" s="50" t="s">
        <v>159</v>
      </c>
      <c r="I16" s="50" t="s">
        <v>69</v>
      </c>
      <c r="J16" s="84"/>
      <c r="K16" s="75">
        <v>3</v>
      </c>
      <c r="L16" s="75">
        <v>150</v>
      </c>
      <c r="M16" s="75"/>
      <c r="N16" s="106"/>
      <c r="O16" s="75"/>
      <c r="P16" s="75"/>
    </row>
    <row r="17" spans="2:16" x14ac:dyDescent="0.2">
      <c r="B17" s="47" t="s">
        <v>115</v>
      </c>
      <c r="C17" s="70" t="s">
        <v>69</v>
      </c>
      <c r="D17" s="58" t="s">
        <v>87</v>
      </c>
      <c r="E17" s="53" t="s">
        <v>156</v>
      </c>
      <c r="F17" s="49"/>
      <c r="G17" s="49"/>
      <c r="H17" s="50" t="s">
        <v>202</v>
      </c>
      <c r="I17" s="50"/>
      <c r="J17" s="84"/>
      <c r="K17" s="92" t="s">
        <v>25</v>
      </c>
      <c r="L17" s="75">
        <v>100</v>
      </c>
      <c r="M17" s="75"/>
      <c r="N17" s="106"/>
      <c r="O17" s="75"/>
      <c r="P17" s="75"/>
    </row>
    <row r="18" spans="2:16" x14ac:dyDescent="0.2">
      <c r="B18" s="47" t="s">
        <v>116</v>
      </c>
      <c r="C18" s="70" t="s">
        <v>146</v>
      </c>
      <c r="D18" s="57" t="s">
        <v>80</v>
      </c>
      <c r="E18" s="56" t="s">
        <v>81</v>
      </c>
      <c r="F18" s="49"/>
      <c r="G18" s="49"/>
      <c r="H18" s="50" t="s">
        <v>25</v>
      </c>
      <c r="I18" s="50"/>
      <c r="J18" s="84"/>
      <c r="K18" s="92" t="s">
        <v>25</v>
      </c>
      <c r="L18" s="92" t="s">
        <v>25</v>
      </c>
      <c r="M18" s="75"/>
      <c r="N18" s="106"/>
      <c r="O18" s="75"/>
      <c r="P18" s="75"/>
    </row>
    <row r="19" spans="2:16" x14ac:dyDescent="0.2">
      <c r="B19" s="47" t="s">
        <v>117</v>
      </c>
      <c r="C19" s="70" t="s">
        <v>69</v>
      </c>
      <c r="D19" s="53" t="s">
        <v>76</v>
      </c>
      <c r="E19" s="48" t="s">
        <v>71</v>
      </c>
      <c r="F19" s="49"/>
      <c r="G19" s="49"/>
      <c r="H19" s="50" t="s">
        <v>201</v>
      </c>
      <c r="I19" s="50"/>
      <c r="J19" s="84"/>
      <c r="K19" s="92" t="s">
        <v>25</v>
      </c>
      <c r="L19" s="92" t="s">
        <v>25</v>
      </c>
      <c r="M19" s="75"/>
      <c r="N19" s="106"/>
      <c r="O19" s="75"/>
      <c r="P19" s="75"/>
    </row>
    <row r="20" spans="2:16" x14ac:dyDescent="0.2">
      <c r="B20" s="47" t="s">
        <v>118</v>
      </c>
      <c r="C20" s="70" t="s">
        <v>147</v>
      </c>
      <c r="D20" s="74" t="s">
        <v>79</v>
      </c>
      <c r="E20" s="56" t="s">
        <v>84</v>
      </c>
      <c r="F20" s="49"/>
      <c r="G20" s="49"/>
      <c r="H20" s="50" t="s">
        <v>203</v>
      </c>
      <c r="I20" s="50"/>
      <c r="J20" s="84"/>
      <c r="K20" s="92" t="s">
        <v>25</v>
      </c>
      <c r="L20" s="92" t="s">
        <v>25</v>
      </c>
      <c r="M20" s="75"/>
      <c r="N20" s="106"/>
      <c r="O20" s="75"/>
      <c r="P20" s="75"/>
    </row>
    <row r="21" spans="2:16" x14ac:dyDescent="0.2">
      <c r="B21" s="47" t="s">
        <v>119</v>
      </c>
      <c r="C21" s="70" t="s">
        <v>141</v>
      </c>
      <c r="D21" s="55" t="s">
        <v>85</v>
      </c>
      <c r="E21" s="56" t="s">
        <v>86</v>
      </c>
      <c r="F21" s="49"/>
      <c r="G21" s="49"/>
      <c r="H21" s="50" t="s">
        <v>25</v>
      </c>
      <c r="I21" s="50" t="s">
        <v>69</v>
      </c>
      <c r="J21" s="84"/>
      <c r="K21" s="75">
        <v>2</v>
      </c>
      <c r="L21" s="92" t="s">
        <v>25</v>
      </c>
      <c r="M21" s="75"/>
      <c r="N21" s="106"/>
      <c r="O21" s="75"/>
      <c r="P21" s="75"/>
    </row>
    <row r="22" spans="2:16" ht="12" customHeight="1" x14ac:dyDescent="0.2">
      <c r="B22" s="47" t="s">
        <v>120</v>
      </c>
      <c r="C22" s="70" t="s">
        <v>69</v>
      </c>
      <c r="D22" s="58" t="s">
        <v>88</v>
      </c>
      <c r="E22" s="53" t="s">
        <v>91</v>
      </c>
      <c r="F22" s="55" t="s">
        <v>89</v>
      </c>
      <c r="G22" s="56" t="s">
        <v>90</v>
      </c>
      <c r="H22" s="50" t="s">
        <v>25</v>
      </c>
      <c r="I22" s="50"/>
      <c r="J22" s="84"/>
      <c r="K22" s="92" t="s">
        <v>25</v>
      </c>
      <c r="L22" s="92" t="s">
        <v>25</v>
      </c>
      <c r="M22" s="75"/>
      <c r="N22" s="106"/>
      <c r="O22" s="75"/>
      <c r="P22" s="75"/>
    </row>
    <row r="23" spans="2:16" ht="12" customHeight="1" x14ac:dyDescent="0.2">
      <c r="B23" s="47" t="s">
        <v>121</v>
      </c>
      <c r="C23" s="70" t="s">
        <v>143</v>
      </c>
      <c r="D23" s="52" t="s">
        <v>75</v>
      </c>
      <c r="E23" s="51" t="s">
        <v>74</v>
      </c>
      <c r="F23" s="59" t="s">
        <v>158</v>
      </c>
      <c r="G23" s="49"/>
      <c r="H23" s="50" t="s">
        <v>25</v>
      </c>
      <c r="I23" s="50"/>
      <c r="J23" s="84"/>
      <c r="K23" s="92" t="s">
        <v>25</v>
      </c>
      <c r="L23" s="92" t="s">
        <v>25</v>
      </c>
      <c r="M23" s="75"/>
      <c r="N23" s="106"/>
      <c r="O23" s="75"/>
      <c r="P23" s="75"/>
    </row>
    <row r="24" spans="2:16" x14ac:dyDescent="0.2">
      <c r="C24" s="67"/>
      <c r="H24" s="46"/>
      <c r="I24" s="46"/>
      <c r="J24" s="90"/>
      <c r="K24" s="76"/>
      <c r="L24" s="76"/>
      <c r="M24" s="76"/>
      <c r="N24" s="110"/>
      <c r="O24" s="76"/>
      <c r="P24" s="76"/>
    </row>
    <row r="25" spans="2:16" x14ac:dyDescent="0.2">
      <c r="B25" s="63"/>
      <c r="C25" s="68"/>
      <c r="D25" s="64" t="s">
        <v>104</v>
      </c>
      <c r="E25" s="63"/>
      <c r="F25" s="63"/>
      <c r="G25" s="63"/>
      <c r="H25" s="65"/>
      <c r="I25" s="65"/>
      <c r="J25" s="65"/>
      <c r="K25" s="77"/>
      <c r="L25" s="77"/>
      <c r="M25" s="77"/>
      <c r="N25" s="111"/>
      <c r="O25" s="77"/>
      <c r="P25" s="77"/>
    </row>
    <row r="26" spans="2:16" ht="12.75" customHeight="1" x14ac:dyDescent="0.2">
      <c r="B26" s="47" t="s">
        <v>122</v>
      </c>
      <c r="C26" s="70" t="s">
        <v>184</v>
      </c>
      <c r="D26" s="93" t="s">
        <v>205</v>
      </c>
      <c r="E26" s="51" t="s">
        <v>74</v>
      </c>
      <c r="F26" s="59" t="s">
        <v>158</v>
      </c>
      <c r="G26" s="49"/>
      <c r="H26" s="50" t="s">
        <v>185</v>
      </c>
      <c r="I26" s="50">
        <v>2033</v>
      </c>
      <c r="J26" s="50"/>
      <c r="K26" s="92" t="s">
        <v>25</v>
      </c>
      <c r="L26" s="75">
        <v>5000</v>
      </c>
      <c r="M26" s="75"/>
      <c r="N26" s="106"/>
      <c r="O26" s="75"/>
      <c r="P26" s="75"/>
    </row>
    <row r="27" spans="2:16" x14ac:dyDescent="0.2">
      <c r="B27" s="47" t="s">
        <v>123</v>
      </c>
      <c r="C27" s="70" t="s">
        <v>69</v>
      </c>
      <c r="D27" s="58" t="s">
        <v>82</v>
      </c>
      <c r="E27" s="52" t="s">
        <v>75</v>
      </c>
      <c r="F27" s="53" t="s">
        <v>83</v>
      </c>
      <c r="G27" s="49"/>
      <c r="H27" s="50" t="s">
        <v>167</v>
      </c>
      <c r="I27" s="50">
        <v>2027</v>
      </c>
      <c r="J27" s="105" t="s">
        <v>211</v>
      </c>
      <c r="K27" s="92" t="s">
        <v>25</v>
      </c>
      <c r="L27" s="75">
        <v>2500</v>
      </c>
      <c r="M27" s="75"/>
      <c r="N27" s="106"/>
      <c r="O27" s="75"/>
      <c r="P27" s="75"/>
    </row>
    <row r="28" spans="2:16" ht="12.75" customHeight="1" x14ac:dyDescent="0.2">
      <c r="B28" s="47" t="s">
        <v>124</v>
      </c>
      <c r="C28" s="70" t="s">
        <v>144</v>
      </c>
      <c r="D28" s="51" t="s">
        <v>74</v>
      </c>
      <c r="E28" s="59" t="s">
        <v>92</v>
      </c>
      <c r="F28" s="49"/>
      <c r="G28" s="49"/>
      <c r="H28" s="50" t="s">
        <v>53</v>
      </c>
      <c r="I28" s="50">
        <v>2022</v>
      </c>
      <c r="J28" s="106" t="s">
        <v>188</v>
      </c>
      <c r="K28" s="92" t="s">
        <v>25</v>
      </c>
      <c r="L28" s="75">
        <v>1200</v>
      </c>
      <c r="M28" s="75"/>
      <c r="N28" s="106"/>
      <c r="O28" s="78"/>
      <c r="P28" s="75"/>
    </row>
    <row r="29" spans="2:16" ht="12.75" customHeight="1" x14ac:dyDescent="0.2">
      <c r="B29" s="47" t="s">
        <v>125</v>
      </c>
      <c r="C29" s="70" t="s">
        <v>69</v>
      </c>
      <c r="D29" s="60" t="s">
        <v>101</v>
      </c>
      <c r="E29" s="49"/>
      <c r="F29" s="49"/>
      <c r="G29" s="49"/>
      <c r="H29" s="50" t="s">
        <v>166</v>
      </c>
      <c r="I29" s="66" t="s">
        <v>25</v>
      </c>
      <c r="J29" s="50"/>
      <c r="K29" s="92" t="s">
        <v>25</v>
      </c>
      <c r="L29" s="75">
        <v>975</v>
      </c>
      <c r="M29" s="75"/>
      <c r="N29" s="106"/>
      <c r="O29" s="75"/>
      <c r="P29" s="75"/>
    </row>
    <row r="30" spans="2:16" x14ac:dyDescent="0.2">
      <c r="B30" s="47" t="s">
        <v>126</v>
      </c>
      <c r="C30" s="70" t="s">
        <v>69</v>
      </c>
      <c r="D30" s="58" t="s">
        <v>88</v>
      </c>
      <c r="E30" s="52" t="s">
        <v>94</v>
      </c>
      <c r="F30" s="53" t="s">
        <v>93</v>
      </c>
      <c r="G30" s="49"/>
      <c r="H30" s="50" t="s">
        <v>167</v>
      </c>
      <c r="I30" s="50">
        <v>2027</v>
      </c>
      <c r="J30" s="105" t="s">
        <v>211</v>
      </c>
      <c r="K30" s="92" t="s">
        <v>25</v>
      </c>
      <c r="L30" s="75">
        <v>600</v>
      </c>
      <c r="M30" s="75"/>
      <c r="N30" s="106"/>
      <c r="O30" s="75"/>
      <c r="P30" s="75"/>
    </row>
    <row r="31" spans="2:16" ht="12.75" customHeight="1" x14ac:dyDescent="0.2">
      <c r="B31" s="47" t="s">
        <v>127</v>
      </c>
      <c r="C31" s="70" t="s">
        <v>142</v>
      </c>
      <c r="D31" s="52" t="s">
        <v>75</v>
      </c>
      <c r="E31" s="53" t="s">
        <v>76</v>
      </c>
      <c r="F31" s="59" t="s">
        <v>158</v>
      </c>
      <c r="G31" s="49"/>
      <c r="H31" s="66" t="s">
        <v>25</v>
      </c>
      <c r="I31" s="50"/>
      <c r="J31" s="50"/>
      <c r="K31" s="92" t="s">
        <v>25</v>
      </c>
      <c r="L31" s="92" t="s">
        <v>25</v>
      </c>
      <c r="M31" s="75"/>
      <c r="N31" s="106"/>
      <c r="O31" s="75"/>
      <c r="P31" s="75"/>
    </row>
    <row r="32" spans="2:16" x14ac:dyDescent="0.2">
      <c r="B32" s="47" t="s">
        <v>128</v>
      </c>
      <c r="C32" s="70" t="s">
        <v>69</v>
      </c>
      <c r="D32" s="58" t="s">
        <v>65</v>
      </c>
      <c r="E32" s="54" t="s">
        <v>64</v>
      </c>
      <c r="F32" s="53" t="s">
        <v>3</v>
      </c>
      <c r="G32" s="49"/>
      <c r="H32" s="66" t="s">
        <v>25</v>
      </c>
      <c r="I32" s="50"/>
      <c r="J32" s="50"/>
      <c r="K32" s="92" t="s">
        <v>25</v>
      </c>
      <c r="L32" s="92" t="s">
        <v>25</v>
      </c>
      <c r="M32" s="75"/>
      <c r="N32" s="106"/>
      <c r="O32" s="75"/>
      <c r="P32" s="75"/>
    </row>
    <row r="33" spans="2:16" x14ac:dyDescent="0.2">
      <c r="B33" s="47" t="s">
        <v>129</v>
      </c>
      <c r="C33" s="70" t="s">
        <v>69</v>
      </c>
      <c r="D33" s="74" t="s">
        <v>95</v>
      </c>
      <c r="E33" s="52" t="s">
        <v>96</v>
      </c>
      <c r="F33" s="56" t="s">
        <v>78</v>
      </c>
      <c r="G33" s="49"/>
      <c r="H33" s="50" t="s">
        <v>204</v>
      </c>
      <c r="I33" s="50"/>
      <c r="J33" s="50"/>
      <c r="K33" s="92" t="s">
        <v>25</v>
      </c>
      <c r="L33" s="92" t="s">
        <v>25</v>
      </c>
      <c r="M33" s="75"/>
      <c r="N33" s="106"/>
      <c r="O33" s="75"/>
      <c r="P33" s="75"/>
    </row>
    <row r="34" spans="2:16" x14ac:dyDescent="0.2">
      <c r="B34" s="47" t="s">
        <v>130</v>
      </c>
      <c r="C34" s="70" t="s">
        <v>69</v>
      </c>
      <c r="D34" s="54" t="s">
        <v>99</v>
      </c>
      <c r="E34" s="53" t="s">
        <v>157</v>
      </c>
      <c r="F34" s="48" t="s">
        <v>100</v>
      </c>
      <c r="G34" s="49"/>
      <c r="H34" s="66" t="s">
        <v>25</v>
      </c>
      <c r="I34" s="50"/>
      <c r="J34" s="50"/>
      <c r="K34" s="92" t="s">
        <v>25</v>
      </c>
      <c r="L34" s="92" t="s">
        <v>25</v>
      </c>
      <c r="M34" s="75"/>
      <c r="N34" s="106"/>
      <c r="O34" s="75"/>
      <c r="P34" s="75"/>
    </row>
    <row r="35" spans="2:16" x14ac:dyDescent="0.2">
      <c r="B35" s="47" t="s">
        <v>131</v>
      </c>
      <c r="C35" s="70" t="s">
        <v>69</v>
      </c>
      <c r="D35" s="74" t="s">
        <v>98</v>
      </c>
      <c r="E35" s="56" t="s">
        <v>97</v>
      </c>
      <c r="F35" s="49"/>
      <c r="G35" s="49"/>
      <c r="H35" s="66" t="s">
        <v>25</v>
      </c>
      <c r="I35" s="50"/>
      <c r="J35" s="50"/>
      <c r="K35" s="92" t="s">
        <v>25</v>
      </c>
      <c r="L35" s="92" t="s">
        <v>25</v>
      </c>
      <c r="M35" s="75"/>
      <c r="N35" s="106"/>
      <c r="O35" s="75"/>
      <c r="P35" s="75"/>
    </row>
    <row r="36" spans="2:16" x14ac:dyDescent="0.2">
      <c r="B36" s="47" t="s">
        <v>132</v>
      </c>
      <c r="C36" s="70" t="s">
        <v>69</v>
      </c>
      <c r="D36" s="53" t="s">
        <v>157</v>
      </c>
      <c r="E36" s="48" t="s">
        <v>100</v>
      </c>
      <c r="F36" s="49"/>
      <c r="G36" s="49"/>
      <c r="H36" s="66" t="s">
        <v>25</v>
      </c>
      <c r="I36" s="50"/>
      <c r="J36" s="50"/>
      <c r="K36" s="92" t="s">
        <v>25</v>
      </c>
      <c r="L36" s="92" t="s">
        <v>25</v>
      </c>
      <c r="M36" s="75"/>
      <c r="N36" s="106"/>
      <c r="O36" s="75"/>
      <c r="P36" s="75"/>
    </row>
    <row r="37" spans="2:16" x14ac:dyDescent="0.2">
      <c r="C37" s="46"/>
      <c r="H37" s="46"/>
      <c r="I37" s="46"/>
      <c r="J37" s="46"/>
      <c r="K37" s="76"/>
      <c r="L37" s="76"/>
      <c r="M37" s="76"/>
      <c r="N37" s="110"/>
      <c r="O37" s="76"/>
      <c r="P37" s="76"/>
    </row>
    <row r="38" spans="2:16" x14ac:dyDescent="0.2">
      <c r="B38" s="63"/>
      <c r="C38" s="65"/>
      <c r="D38" s="64" t="s">
        <v>217</v>
      </c>
      <c r="E38" s="63"/>
      <c r="F38" s="63"/>
      <c r="G38" s="63"/>
      <c r="H38" s="65"/>
      <c r="I38" s="65"/>
      <c r="J38" s="65"/>
      <c r="K38" s="77"/>
      <c r="L38" s="77"/>
      <c r="M38" s="77"/>
      <c r="N38" s="111"/>
      <c r="O38" s="77"/>
      <c r="P38" s="77"/>
    </row>
    <row r="39" spans="2:16" ht="13.5" customHeight="1" x14ac:dyDescent="0.2">
      <c r="B39" s="47" t="s">
        <v>133</v>
      </c>
      <c r="C39" s="70" t="s">
        <v>69</v>
      </c>
      <c r="D39" s="62" t="s">
        <v>34</v>
      </c>
      <c r="E39" s="61" t="s">
        <v>37</v>
      </c>
      <c r="F39" s="51" t="s">
        <v>1</v>
      </c>
      <c r="G39" s="59" t="s">
        <v>62</v>
      </c>
      <c r="H39" s="50" t="s">
        <v>54</v>
      </c>
      <c r="I39" s="50">
        <v>2029</v>
      </c>
      <c r="J39" s="50"/>
      <c r="K39" s="92" t="s">
        <v>25</v>
      </c>
      <c r="L39" s="75">
        <v>4000</v>
      </c>
      <c r="M39" s="75"/>
      <c r="N39" s="106"/>
      <c r="O39" s="75"/>
      <c r="P39" s="75"/>
    </row>
    <row r="40" spans="2:16" x14ac:dyDescent="0.2">
      <c r="B40" s="47" t="s">
        <v>134</v>
      </c>
      <c r="C40" s="70" t="s">
        <v>69</v>
      </c>
      <c r="D40" s="51" t="s">
        <v>1</v>
      </c>
      <c r="E40" s="71" t="s">
        <v>51</v>
      </c>
      <c r="F40" s="59" t="s">
        <v>62</v>
      </c>
      <c r="G40" s="49"/>
      <c r="H40" s="50" t="s">
        <v>55</v>
      </c>
      <c r="I40" s="50">
        <v>2025</v>
      </c>
      <c r="J40" s="106" t="s">
        <v>188</v>
      </c>
      <c r="K40" s="92" t="s">
        <v>25</v>
      </c>
      <c r="L40" s="75">
        <v>1200</v>
      </c>
      <c r="M40" s="75"/>
      <c r="N40" s="106"/>
      <c r="O40" s="75"/>
      <c r="P40" s="75"/>
    </row>
    <row r="41" spans="2:16" x14ac:dyDescent="0.2">
      <c r="B41" s="47" t="s">
        <v>135</v>
      </c>
      <c r="C41" s="70" t="s">
        <v>69</v>
      </c>
      <c r="D41" s="52" t="s">
        <v>2</v>
      </c>
      <c r="E41" s="71" t="s">
        <v>51</v>
      </c>
      <c r="F41" s="49"/>
      <c r="G41" s="49"/>
      <c r="H41" s="50" t="s">
        <v>192</v>
      </c>
      <c r="I41" s="50">
        <v>2027</v>
      </c>
      <c r="J41" s="50"/>
      <c r="K41" s="92" t="s">
        <v>25</v>
      </c>
      <c r="L41" s="75">
        <v>500</v>
      </c>
      <c r="M41" s="75"/>
      <c r="N41" s="106"/>
      <c r="O41" s="75"/>
      <c r="P41" s="75"/>
    </row>
    <row r="42" spans="2:16" x14ac:dyDescent="0.2">
      <c r="B42" s="47" t="s">
        <v>136</v>
      </c>
      <c r="C42" s="70" t="s">
        <v>69</v>
      </c>
      <c r="D42" s="59" t="s">
        <v>158</v>
      </c>
      <c r="E42" s="49"/>
      <c r="F42" s="49"/>
      <c r="G42" s="49"/>
      <c r="H42" s="50" t="s">
        <v>187</v>
      </c>
      <c r="I42" s="50">
        <v>2022</v>
      </c>
      <c r="J42" s="106" t="s">
        <v>188</v>
      </c>
      <c r="K42" s="92" t="s">
        <v>25</v>
      </c>
      <c r="L42" s="75">
        <v>300</v>
      </c>
      <c r="M42" s="75"/>
      <c r="N42" s="106"/>
      <c r="O42" s="75"/>
      <c r="P42" s="75"/>
    </row>
    <row r="43" spans="2:16" x14ac:dyDescent="0.2">
      <c r="B43" s="47" t="s">
        <v>137</v>
      </c>
      <c r="C43" s="70" t="s">
        <v>69</v>
      </c>
      <c r="D43" s="51" t="s">
        <v>1</v>
      </c>
      <c r="E43" s="71" t="s">
        <v>51</v>
      </c>
      <c r="F43" s="48" t="s">
        <v>0</v>
      </c>
      <c r="G43" s="49"/>
      <c r="H43" s="50" t="s">
        <v>52</v>
      </c>
      <c r="I43" s="50">
        <v>2025</v>
      </c>
      <c r="J43" s="50"/>
      <c r="K43" s="92" t="s">
        <v>25</v>
      </c>
      <c r="L43" s="75">
        <v>400</v>
      </c>
      <c r="M43" s="75"/>
      <c r="N43" s="106"/>
      <c r="O43" s="75"/>
      <c r="P43" s="75"/>
    </row>
    <row r="44" spans="2:16" x14ac:dyDescent="0.2">
      <c r="B44" s="47" t="s">
        <v>138</v>
      </c>
      <c r="C44" s="70" t="s">
        <v>69</v>
      </c>
      <c r="D44" s="62" t="s">
        <v>34</v>
      </c>
      <c r="E44" s="61" t="s">
        <v>37</v>
      </c>
      <c r="F44" s="51" t="s">
        <v>1</v>
      </c>
      <c r="G44" s="48" t="s">
        <v>0</v>
      </c>
      <c r="H44" s="50" t="s">
        <v>56</v>
      </c>
      <c r="I44" s="50">
        <v>2029</v>
      </c>
      <c r="J44" s="50"/>
      <c r="K44" s="92" t="s">
        <v>25</v>
      </c>
      <c r="L44" s="75">
        <v>400</v>
      </c>
      <c r="M44" s="75"/>
      <c r="N44" s="106"/>
      <c r="O44" s="75"/>
      <c r="P44" s="75"/>
    </row>
    <row r="45" spans="2:16" ht="12.75" customHeight="1" x14ac:dyDescent="0.2">
      <c r="B45" s="47" t="s">
        <v>139</v>
      </c>
      <c r="C45" s="70" t="s">
        <v>69</v>
      </c>
      <c r="D45" s="74" t="s">
        <v>172</v>
      </c>
      <c r="E45" s="61" t="s">
        <v>37</v>
      </c>
      <c r="F45" s="51" t="s">
        <v>1</v>
      </c>
      <c r="G45" s="59" t="s">
        <v>62</v>
      </c>
      <c r="H45" s="50" t="s">
        <v>216</v>
      </c>
      <c r="I45" s="50">
        <v>2029</v>
      </c>
      <c r="J45" s="50"/>
      <c r="K45" s="92" t="s">
        <v>25</v>
      </c>
      <c r="L45" s="75">
        <v>250</v>
      </c>
      <c r="M45" s="75"/>
      <c r="N45" s="106"/>
      <c r="O45" s="75"/>
      <c r="P45" s="75"/>
    </row>
    <row r="46" spans="2:16" x14ac:dyDescent="0.2">
      <c r="B46" s="47" t="s">
        <v>160</v>
      </c>
      <c r="C46" s="70" t="s">
        <v>69</v>
      </c>
      <c r="D46" s="52" t="s">
        <v>2</v>
      </c>
      <c r="E46" s="53" t="s">
        <v>3</v>
      </c>
      <c r="F46" s="49"/>
      <c r="G46" s="49"/>
      <c r="H46" s="50" t="s">
        <v>60</v>
      </c>
      <c r="I46" s="50">
        <v>2027</v>
      </c>
      <c r="J46" s="50"/>
      <c r="K46" s="92" t="s">
        <v>25</v>
      </c>
      <c r="L46" s="75">
        <v>50</v>
      </c>
      <c r="M46" s="75"/>
      <c r="N46" s="106"/>
      <c r="O46" s="75"/>
      <c r="P46" s="75"/>
    </row>
    <row r="47" spans="2:16" ht="12.75" customHeight="1" x14ac:dyDescent="0.2">
      <c r="B47" s="47" t="s">
        <v>161</v>
      </c>
      <c r="C47" s="70" t="s">
        <v>69</v>
      </c>
      <c r="D47" s="93" t="s">
        <v>196</v>
      </c>
      <c r="E47" s="53" t="s">
        <v>3</v>
      </c>
      <c r="F47" s="49"/>
      <c r="G47" s="49"/>
      <c r="H47" s="50" t="s">
        <v>162</v>
      </c>
      <c r="I47" s="50"/>
      <c r="J47" s="50"/>
      <c r="K47" s="92" t="s">
        <v>25</v>
      </c>
      <c r="L47" s="92" t="s">
        <v>25</v>
      </c>
      <c r="M47" s="75"/>
      <c r="N47" s="106"/>
      <c r="O47" s="75"/>
      <c r="P47" s="75"/>
    </row>
    <row r="48" spans="2:16" x14ac:dyDescent="0.2">
      <c r="B48" s="47" t="s">
        <v>170</v>
      </c>
      <c r="C48" s="70" t="s">
        <v>69</v>
      </c>
      <c r="D48" s="93" t="s">
        <v>197</v>
      </c>
      <c r="E48" s="53" t="s">
        <v>3</v>
      </c>
      <c r="F48" s="58" t="s">
        <v>164</v>
      </c>
      <c r="G48" s="49"/>
      <c r="H48" s="50" t="s">
        <v>163</v>
      </c>
      <c r="I48" s="50"/>
      <c r="J48" s="50"/>
      <c r="K48" s="92" t="s">
        <v>25</v>
      </c>
      <c r="L48" s="92" t="s">
        <v>25</v>
      </c>
      <c r="M48" s="75"/>
      <c r="N48" s="106"/>
      <c r="O48" s="75"/>
      <c r="P48" s="75"/>
    </row>
    <row r="49" spans="2:18" x14ac:dyDescent="0.2">
      <c r="B49" s="47" t="s">
        <v>171</v>
      </c>
      <c r="C49" s="70" t="s">
        <v>69</v>
      </c>
      <c r="D49" s="61" t="s">
        <v>37</v>
      </c>
      <c r="E49" s="49"/>
      <c r="F49" s="49"/>
      <c r="G49" s="49"/>
      <c r="H49" s="50" t="s">
        <v>57</v>
      </c>
      <c r="I49" s="50"/>
      <c r="J49" s="50"/>
      <c r="K49" s="92" t="s">
        <v>25</v>
      </c>
      <c r="L49" s="92" t="s">
        <v>25</v>
      </c>
      <c r="M49" s="75"/>
      <c r="N49" s="106"/>
      <c r="O49" s="75"/>
      <c r="P49" s="75"/>
    </row>
    <row r="50" spans="2:18" x14ac:dyDescent="0.2">
      <c r="B50" s="47" t="s">
        <v>174</v>
      </c>
      <c r="C50" s="70" t="s">
        <v>69</v>
      </c>
      <c r="D50" s="56" t="s">
        <v>6</v>
      </c>
      <c r="E50" s="49"/>
      <c r="F50" s="49"/>
      <c r="G50" s="49"/>
      <c r="H50" s="50" t="s">
        <v>173</v>
      </c>
      <c r="I50" s="50"/>
      <c r="J50" s="50"/>
      <c r="K50" s="92" t="s">
        <v>25</v>
      </c>
      <c r="L50" s="92" t="s">
        <v>25</v>
      </c>
      <c r="M50" s="75"/>
      <c r="N50" s="106"/>
      <c r="O50" s="75"/>
      <c r="P50" s="75"/>
    </row>
    <row r="51" spans="2:18" x14ac:dyDescent="0.2">
      <c r="B51" s="47" t="s">
        <v>191</v>
      </c>
      <c r="C51" s="70" t="s">
        <v>69</v>
      </c>
      <c r="D51" s="62" t="s">
        <v>34</v>
      </c>
      <c r="E51" s="49"/>
      <c r="F51" s="49"/>
      <c r="G51" s="49"/>
      <c r="H51" s="50" t="s">
        <v>58</v>
      </c>
      <c r="I51" s="50"/>
      <c r="J51" s="50"/>
      <c r="K51" s="92" t="s">
        <v>25</v>
      </c>
      <c r="L51" s="92" t="s">
        <v>25</v>
      </c>
      <c r="M51" s="75"/>
      <c r="N51" s="106"/>
      <c r="O51" s="75"/>
      <c r="P51" s="75"/>
      <c r="R51" s="1" t="s">
        <v>200</v>
      </c>
    </row>
  </sheetData>
  <mergeCells count="6">
    <mergeCell ref="B2:B3"/>
    <mergeCell ref="D2:E3"/>
    <mergeCell ref="J2:L2"/>
    <mergeCell ref="N2:P2"/>
    <mergeCell ref="H2:H3"/>
    <mergeCell ref="C2:C3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907-B10C-4F03-B475-1D4257126088}">
  <dimension ref="A1"/>
  <sheetViews>
    <sheetView showGridLines="0" workbookViewId="0">
      <selection activeCell="D23" sqref="D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ARV API</vt:lpstr>
      <vt:lpstr>ARV Formulation</vt:lpstr>
      <vt:lpstr>Background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Laurus Labs ARV ANDA Pipeline</dc:title>
  <dc:creator>Patel, Sandeep</dc:creator>
  <cp:lastModifiedBy>Patel, Sandeep</cp:lastModifiedBy>
  <dcterms:created xsi:type="dcterms:W3CDTF">2020-09-21T11:55:45Z</dcterms:created>
  <dcterms:modified xsi:type="dcterms:W3CDTF">2020-09-27T15:55:07Z</dcterms:modified>
</cp:coreProperties>
</file>