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5600" windowHeight="7935" tabRatio="760" firstSheet="2" activeTab="5"/>
  </bookViews>
  <sheets>
    <sheet name="Textile Companies" sheetId="2" state="hidden" r:id="rId1"/>
    <sheet name="Full list" sheetId="4" state="hidden" r:id="rId2"/>
    <sheet name="Shortlisted" sheetId="3" r:id="rId3"/>
    <sheet name="Tamil Nadu" sheetId="5" r:id="rId4"/>
    <sheet name="Final List" sheetId="6" r:id="rId5"/>
    <sheet name="EBITDA per Spindle" sheetId="8" r:id="rId6"/>
    <sheet name="Global" sheetId="7" r:id="rId7"/>
    <sheet name="ROCE" sheetId="10" r:id="rId8"/>
    <sheet name="Sheet2" sheetId="9" r:id="rId9"/>
  </sheets>
  <externalReferences>
    <externalReference r:id="rId10"/>
  </externalReferences>
  <definedNames>
    <definedName name="_xlnm._FilterDatabase" localSheetId="1" hidden="1">'Full list'!$A$3:$T$46</definedName>
    <definedName name="_xlnm._FilterDatabase" localSheetId="2" hidden="1">Shortlisted!$A$3:$R$46</definedName>
    <definedName name="_xlnm._FilterDatabase" localSheetId="3" hidden="1">'Tamil Nadu'!$A$3:$R$304</definedName>
    <definedName name="_xlnm._FilterDatabase" localSheetId="0">'Textile Companies'!$A$1:$U$83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41885.4253125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45621"/>
</workbook>
</file>

<file path=xl/calcChain.xml><?xml version="1.0" encoding="utf-8"?>
<calcChain xmlns="http://schemas.openxmlformats.org/spreadsheetml/2006/main">
  <c r="C6" i="10" l="1"/>
  <c r="C7" i="10" s="1"/>
  <c r="D6" i="10"/>
  <c r="D7" i="10"/>
  <c r="D4" i="10" l="1"/>
  <c r="D5" i="10"/>
  <c r="E5" i="10"/>
  <c r="C4" i="10"/>
  <c r="C5" i="10"/>
  <c r="F15" i="10"/>
  <c r="G15" i="10"/>
  <c r="E15" i="10"/>
  <c r="F5" i="10"/>
  <c r="G5" i="10"/>
  <c r="E17" i="10"/>
  <c r="G17" i="10"/>
  <c r="F17" i="10"/>
  <c r="F7" i="10"/>
  <c r="G7" i="10"/>
  <c r="H9" i="8"/>
  <c r="E7" i="10" l="1"/>
  <c r="M30" i="8"/>
  <c r="N30" i="8"/>
  <c r="O30" i="8"/>
  <c r="P30" i="8"/>
  <c r="M31" i="8"/>
  <c r="N31" i="8"/>
  <c r="O31" i="8"/>
  <c r="P31" i="8"/>
  <c r="M32" i="8"/>
  <c r="N32" i="8"/>
  <c r="O32" i="8"/>
  <c r="P32" i="8"/>
  <c r="M33" i="8"/>
  <c r="N33" i="8"/>
  <c r="O33" i="8"/>
  <c r="P33" i="8"/>
  <c r="L33" i="8"/>
  <c r="L32" i="8"/>
  <c r="L31" i="8"/>
  <c r="L30" i="8"/>
  <c r="P28" i="8"/>
  <c r="O28" i="8"/>
  <c r="N28" i="8"/>
  <c r="M28" i="8"/>
  <c r="L28" i="8"/>
  <c r="M23" i="8" l="1"/>
  <c r="O23" i="8"/>
  <c r="M24" i="8"/>
  <c r="N24" i="8"/>
  <c r="P24" i="8"/>
  <c r="O25" i="8"/>
  <c r="L23" i="8"/>
  <c r="L24" i="8"/>
  <c r="G49" i="8"/>
  <c r="P25" i="8" s="1"/>
  <c r="F49" i="8"/>
  <c r="E49" i="8"/>
  <c r="N25" i="8" s="1"/>
  <c r="D49" i="8"/>
  <c r="M25" i="8" s="1"/>
  <c r="C49" i="8"/>
  <c r="L25" i="8" s="1"/>
  <c r="G39" i="8"/>
  <c r="F39" i="8"/>
  <c r="O24" i="8" s="1"/>
  <c r="G29" i="8"/>
  <c r="P23" i="8" s="1"/>
  <c r="F29" i="8"/>
  <c r="E29" i="8"/>
  <c r="N23" i="8" s="1"/>
  <c r="D19" i="8"/>
  <c r="M22" i="8" s="1"/>
  <c r="C19" i="8"/>
  <c r="L22" i="8" s="1"/>
  <c r="M15" i="8"/>
  <c r="M16" i="8"/>
  <c r="N16" i="8"/>
  <c r="L16" i="8"/>
  <c r="L15" i="8"/>
  <c r="P12" i="8"/>
  <c r="P20" i="8" s="1"/>
  <c r="O12" i="8"/>
  <c r="O20" i="8" s="1"/>
  <c r="N12" i="8"/>
  <c r="N20" i="8" s="1"/>
  <c r="M12" i="8"/>
  <c r="M20" i="8" s="1"/>
  <c r="L12" i="8"/>
  <c r="L20" i="8" s="1"/>
  <c r="M7" i="8"/>
  <c r="M8" i="8"/>
  <c r="N8" i="8"/>
  <c r="L8" i="8"/>
  <c r="L7" i="8"/>
  <c r="K9" i="8"/>
  <c r="K8" i="8"/>
  <c r="K7" i="8"/>
  <c r="K6" i="8"/>
  <c r="K5" i="8"/>
  <c r="M4" i="8"/>
  <c r="N4" i="8"/>
  <c r="O4" i="8"/>
  <c r="P4" i="8"/>
  <c r="L4" i="8"/>
  <c r="C43" i="8"/>
  <c r="D43" i="8"/>
  <c r="E43" i="8"/>
  <c r="F43" i="8"/>
  <c r="G43" i="8"/>
  <c r="G48" i="8" s="1"/>
  <c r="P17" i="8" s="1"/>
  <c r="G44" i="8" l="1"/>
  <c r="E48" i="8" l="1"/>
  <c r="N17" i="8" s="1"/>
  <c r="D48" i="8"/>
  <c r="M17" i="8" s="1"/>
  <c r="C48" i="8"/>
  <c r="L17" i="8" s="1"/>
  <c r="E47" i="8"/>
  <c r="N9" i="8" s="1"/>
  <c r="D47" i="8"/>
  <c r="M9" i="8" s="1"/>
  <c r="C47" i="8"/>
  <c r="L9" i="8" s="1"/>
  <c r="E44" i="8"/>
  <c r="D44" i="8"/>
  <c r="C44" i="8"/>
  <c r="G47" i="8"/>
  <c r="P9" i="8" s="1"/>
  <c r="F47" i="8"/>
  <c r="O9" i="8" s="1"/>
  <c r="F48" i="8"/>
  <c r="O17" i="8" s="1"/>
  <c r="E23" i="8"/>
  <c r="E28" i="8" s="1"/>
  <c r="N15" i="8" s="1"/>
  <c r="F23" i="8"/>
  <c r="F28" i="8" s="1"/>
  <c r="O15" i="8" s="1"/>
  <c r="G23" i="8"/>
  <c r="G24" i="8" s="1"/>
  <c r="G27" i="8"/>
  <c r="P7" i="8" s="1"/>
  <c r="F27" i="8"/>
  <c r="O7" i="8" s="1"/>
  <c r="E27" i="8"/>
  <c r="N7" i="8" s="1"/>
  <c r="E24" i="8"/>
  <c r="F33" i="8"/>
  <c r="F34" i="8" s="1"/>
  <c r="G33" i="8"/>
  <c r="G34" i="8" s="1"/>
  <c r="C12" i="8"/>
  <c r="D12" i="8"/>
  <c r="C13" i="8"/>
  <c r="D13" i="8"/>
  <c r="E16" i="8"/>
  <c r="E13" i="8"/>
  <c r="E14" i="8" s="1"/>
  <c r="F13" i="8"/>
  <c r="F14" i="8" s="1"/>
  <c r="G13" i="8"/>
  <c r="G14" i="8" s="1"/>
  <c r="D6" i="8"/>
  <c r="E6" i="8"/>
  <c r="N29" i="8" s="1"/>
  <c r="F6" i="8"/>
  <c r="O29" i="8" s="1"/>
  <c r="G6" i="8"/>
  <c r="P29" i="8" s="1"/>
  <c r="C6" i="8"/>
  <c r="D3" i="8"/>
  <c r="D4" i="8" s="1"/>
  <c r="E3" i="8"/>
  <c r="E4" i="8" s="1"/>
  <c r="F3" i="8"/>
  <c r="G3" i="8"/>
  <c r="G8" i="8" s="1"/>
  <c r="P13" i="8" s="1"/>
  <c r="C3" i="8"/>
  <c r="C4" i="8" s="1"/>
  <c r="C9" i="8" l="1"/>
  <c r="L21" i="8" s="1"/>
  <c r="L29" i="8"/>
  <c r="D9" i="8"/>
  <c r="M21" i="8" s="1"/>
  <c r="M29" i="8"/>
  <c r="E17" i="8"/>
  <c r="N6" i="8" s="1"/>
  <c r="E19" i="8"/>
  <c r="N22" i="8" s="1"/>
  <c r="D14" i="8"/>
  <c r="F7" i="8"/>
  <c r="O5" i="8" s="1"/>
  <c r="F9" i="8"/>
  <c r="O21" i="8" s="1"/>
  <c r="E7" i="8"/>
  <c r="N5" i="8" s="1"/>
  <c r="E9" i="8"/>
  <c r="N21" i="8" s="1"/>
  <c r="G7" i="8"/>
  <c r="P5" i="8" s="1"/>
  <c r="G9" i="8"/>
  <c r="P21" i="8" s="1"/>
  <c r="Q21" i="8" s="1"/>
  <c r="F16" i="8"/>
  <c r="G28" i="8"/>
  <c r="P15" i="8" s="1"/>
  <c r="E18" i="8"/>
  <c r="N14" i="8" s="1"/>
  <c r="F8" i="8"/>
  <c r="O13" i="8" s="1"/>
  <c r="Q13" i="8" s="1"/>
  <c r="F4" i="8"/>
  <c r="F44" i="8"/>
  <c r="F24" i="8"/>
  <c r="E8" i="8"/>
  <c r="N13" i="8" s="1"/>
  <c r="G4" i="8"/>
  <c r="C14" i="8"/>
  <c r="C8" i="8"/>
  <c r="L13" i="8" s="1"/>
  <c r="D8" i="8"/>
  <c r="M13" i="8" s="1"/>
  <c r="D7" i="8"/>
  <c r="M5" i="8" s="1"/>
  <c r="C7" i="8"/>
  <c r="L5" i="8" s="1"/>
  <c r="G16" i="8" l="1"/>
  <c r="G19" i="8" s="1"/>
  <c r="P22" i="8" s="1"/>
  <c r="F19" i="8"/>
  <c r="O22" i="8" s="1"/>
  <c r="F18" i="8"/>
  <c r="O14" i="8" s="1"/>
  <c r="F17" i="8"/>
  <c r="O6" i="8" s="1"/>
  <c r="F37" i="8"/>
  <c r="O8" i="8" s="1"/>
  <c r="F38" i="8"/>
  <c r="O16" i="8" s="1"/>
  <c r="G18" i="8"/>
  <c r="P14" i="8" s="1"/>
  <c r="G17" i="8" l="1"/>
  <c r="P6" i="8" s="1"/>
  <c r="G38" i="8"/>
  <c r="P16" i="8" s="1"/>
  <c r="G37" i="8"/>
  <c r="P8" i="8" s="1"/>
  <c r="D7" i="6" l="1"/>
  <c r="E6" i="6"/>
  <c r="E7" i="7"/>
  <c r="E3" i="6"/>
  <c r="D21" i="6"/>
  <c r="D6" i="7"/>
  <c r="D15" i="6"/>
  <c r="E14" i="6"/>
  <c r="D17" i="6"/>
  <c r="E8" i="6"/>
  <c r="H28" i="6"/>
  <c r="D18" i="6"/>
  <c r="D18" i="8"/>
  <c r="M14" i="8" s="1"/>
  <c r="D17" i="8"/>
  <c r="M6" i="8" s="1"/>
  <c r="C18" i="8"/>
  <c r="L14" i="8" s="1"/>
  <c r="C17" i="8" l="1"/>
  <c r="L6" i="8" s="1"/>
</calcChain>
</file>

<file path=xl/comments1.xml><?xml version="1.0" encoding="utf-8"?>
<comments xmlns="http://schemas.openxmlformats.org/spreadsheetml/2006/main">
  <authors>
    <author>Naman Mawandia</author>
  </authors>
  <commentList>
    <comment ref="D16" authorId="0">
      <text>
        <r>
          <rPr>
            <b/>
            <sz val="9"/>
            <color indexed="81"/>
            <rFont val="Tahoma"/>
            <family val="2"/>
          </rPr>
          <t>Naman Mawandia:</t>
        </r>
        <r>
          <rPr>
            <sz val="9"/>
            <color indexed="81"/>
            <rFont val="Tahoma"/>
            <family val="2"/>
          </rPr>
          <t xml:space="preserve">
4800 spindles added</t>
        </r>
      </text>
    </comment>
    <comment ref="G16" authorId="0">
      <text>
        <r>
          <rPr>
            <b/>
            <sz val="9"/>
            <color indexed="81"/>
            <rFont val="Tahoma"/>
            <family val="2"/>
          </rPr>
          <t>Naman Mawandia:</t>
        </r>
        <r>
          <rPr>
            <sz val="9"/>
            <color indexed="81"/>
            <rFont val="Tahoma"/>
            <family val="2"/>
          </rPr>
          <t xml:space="preserve">
3312 spindles added</t>
        </r>
      </text>
    </comment>
  </commentList>
</comments>
</file>

<file path=xl/sharedStrings.xml><?xml version="1.0" encoding="utf-8"?>
<sst xmlns="http://schemas.openxmlformats.org/spreadsheetml/2006/main" count="7049" uniqueCount="1986">
  <si>
    <t>Company Name</t>
  </si>
  <si>
    <t>Company Type</t>
  </si>
  <si>
    <t>Company Status</t>
  </si>
  <si>
    <t>EBITDA Margin (%)</t>
  </si>
  <si>
    <t>(FY 2014)</t>
  </si>
  <si>
    <t>Business Description</t>
  </si>
  <si>
    <t>Team</t>
  </si>
  <si>
    <t>State</t>
  </si>
  <si>
    <t>City</t>
  </si>
  <si>
    <t>Phone Number</t>
  </si>
  <si>
    <t>Website</t>
  </si>
  <si>
    <t>Address</t>
  </si>
  <si>
    <t>Pincode</t>
  </si>
  <si>
    <t>DBA</t>
  </si>
  <si>
    <t>Previous Name</t>
  </si>
  <si>
    <t>Year Founded</t>
  </si>
  <si>
    <t>Investor(s)</t>
  </si>
  <si>
    <t>Auditor</t>
  </si>
  <si>
    <t>Yearend</t>
  </si>
  <si>
    <t>Total Income (INR mn)</t>
  </si>
  <si>
    <t>EBITDA (INR mn)</t>
  </si>
  <si>
    <t>Adinath Textiles Ltd.</t>
  </si>
  <si>
    <t>Public Company</t>
  </si>
  <si>
    <t>Operating</t>
  </si>
  <si>
    <t>Textiles</t>
  </si>
  <si>
    <t>Acrylic filament yarn (AFY)</t>
  </si>
  <si>
    <t>-</t>
  </si>
  <si>
    <t>|2685271|</t>
  </si>
  <si>
    <t>http://www.shreyans-group.com</t>
  </si>
  <si>
    <t>Village Bholapur</t>
  </si>
  <si>
    <t>Advance Lifestyles Ltd.</t>
  </si>
  <si>
    <t>Gujarat</t>
  </si>
  <si>
    <t>Ahmedabad</t>
  </si>
  <si>
    <t>The Ahmedabad Advance Mills Ltd.</t>
  </si>
  <si>
    <t>Amarjothi Spinning Mills Ltd.</t>
  </si>
  <si>
    <t>Amarjothi Spinning Mills Ltd. is a manufacturer of melange yarns. Its products include non-blended melange yarns, blended melange yarns, novel and unique yarns. The company was founded in 1987 and is based in Tirupur, Tamil Nadu.</t>
  </si>
  <si>
    <t>Tamil Nadu</t>
  </si>
  <si>
    <t>Tiruppur</t>
  </si>
  <si>
    <t>|+91-421-2201982|</t>
  </si>
  <si>
    <t>http://www.amarjothi.net</t>
  </si>
  <si>
    <t>Amarjothi House, 157, Kumaran Road</t>
  </si>
  <si>
    <t>Ambika Cotton Mills Ltd.</t>
  </si>
  <si>
    <t>Ambika Cotton Mills Ltd. manufactures and markets cotton yarn. Its products are used by hosiery manufacturers for conversion into fabric or garments. It engages in the manufacture and sale of combed and carded cotton yarn in India and internationally. The company was founded in 1988 and is based in Coimbatore, Tamilnadu.</t>
  </si>
  <si>
    <t>Coimbatore</t>
  </si>
  <si>
    <t>|+91-422-2491501|</t>
  </si>
  <si>
    <t>http://www.acmills.in</t>
  </si>
  <si>
    <t>15, Valluvar Street, Sivanandha Colony</t>
  </si>
  <si>
    <t>Ascent India Fund (Minority)</t>
  </si>
  <si>
    <t>Amit International Ltd.</t>
  </si>
  <si>
    <t>Amit International Ltd. is a textile company. It offers products such as knitting socks, yarns, blankets, t-shirts, shorts, and vests. The firm is also engaged in scrape and automobile component manufacturing business. The company was incorporated in 1994 and is based in Ludhiana, Punjab.</t>
  </si>
  <si>
    <t>Punjab</t>
  </si>
  <si>
    <t>|+91-161-2406133|</t>
  </si>
  <si>
    <t>http://www.amitinternational.com/</t>
  </si>
  <si>
    <t>Space "E" IIIrd Floor, Surya Kiran Building, 92 The Maill</t>
  </si>
  <si>
    <t>Arex Industries Ltd.</t>
  </si>
  <si>
    <t>Arex Industries Ltd. is engaged in manufacturing of woven labels. Its products include end fold, center fold, miter fold, manhattan fold, starched, specially coated, self adhesive, thermo adhesive, laser cut, die cut, filled in and comfort soft. The company was incorporated in 1989 and is based in Gandhi Nagar, Gujarat.</t>
  </si>
  <si>
    <t>Gandhi Nagar</t>
  </si>
  <si>
    <t>http://www.arex.co.in</t>
  </si>
  <si>
    <t>612, GIDC Industrial Estate</t>
  </si>
  <si>
    <t>Arrow Textiles Ltd.</t>
  </si>
  <si>
    <t>Arrow Textiles Ltd. (formerly Arrow Webtex Ltd.) is engaged in manufacturing elastic and non-elastic tapes and woven labels and printed labels. Its products include knitted elastics for waistbands, fabric printed labels, woven-edge substrates fabrics for producing printed labels, etc. The company was founded in 1983 and is based in Nashik, Maharashtra.</t>
  </si>
  <si>
    <t>Maharashtra</t>
  </si>
  <si>
    <t>Nashik</t>
  </si>
  <si>
    <t>|+91-253-3918200|</t>
  </si>
  <si>
    <t>http://www.arrowtextiles.com</t>
  </si>
  <si>
    <t>Plot No.101-103, 19th Street, MIDC, Satpur</t>
  </si>
  <si>
    <t>Arrow Webtex Ltd.</t>
  </si>
  <si>
    <t>India Advantage Fund Series III (Minority)</t>
  </si>
  <si>
    <t>Amit Desai &amp; Associates</t>
  </si>
  <si>
    <t>Arvind Ltd.</t>
  </si>
  <si>
    <t>Arvind Ltd. (formerly Arvind Mills Ltd.) is engaged in manufacturing, selling and exporting textiles and garments. It manufactures cotton shirting, denim, knits and bottom weights (Khakis) fabrics and jeans and shirts garments under brands name Arrow, US Polo, Izod, Elle, Cherokee etc. The firm also operates apparel value retail stores MEGAMART and specialty retail stores under brand Debanhams and Next. It also has the presence in Telecom sector. The company was founded in 1931 and is based in Ahmedabad, Gujarat with additional offices in Bangladesh and United States of America.</t>
  </si>
  <si>
    <t>Sanjaybhai Shrenikbhai Lalbhai (Chairman and Managing Director ), Jayesh Kantilal Shah (Director and Chief Financial Officer ), Prabhakar Dalal (Director ), Kulin Sanjay Lalbhai (Executive Director ), Punit Sanjay Lalbhai (Executive Director )</t>
  </si>
  <si>
    <t>|+91-79-30138000|</t>
  </si>
  <si>
    <t>http://www.arvindmills.com</t>
  </si>
  <si>
    <t>Naroda Road</t>
  </si>
  <si>
    <t>Arvind Mills Ltd.</t>
  </si>
  <si>
    <t>Multiples Private Equity Fund (Minority)</t>
  </si>
  <si>
    <t>Sorab S. Engineer and Co.</t>
  </si>
  <si>
    <t>Binny Ltd.</t>
  </si>
  <si>
    <t>Binny Ltd. is engaged in textile business. It offers cotton, silk, and man-made fibers and woolen blended fabrics. The firm also provides other services including travel agency services and the marketing of engineering and shipping. The company was founded in 1969 and is based in Chennai, Tamil Nadu.</t>
  </si>
  <si>
    <t>M Ethurajan (Chairman ), R Krishnan (Non Executive Director )</t>
  </si>
  <si>
    <t>Chennai</t>
  </si>
  <si>
    <t>|+91-44-25389361|</t>
  </si>
  <si>
    <t>106, 106, Armenian Street</t>
  </si>
  <si>
    <t>BMD Pvt. Ltd.</t>
  </si>
  <si>
    <t>Private Company</t>
  </si>
  <si>
    <t>BMD Pvt. Ltd. is engaged in manufacturing furnishing fabrics. It offers fabrics for automotives, decorative furnishing fabrics for homes, contract furnishing, flame retardant fabric and air texturised yarn. It also offers foam laminated, unlamnated fabrics in warp, circular, flat knitted forms. BMD Pvt. Ltd. was incorporated as a joint venture between LNJ Bhilwara Group and De Witter Lietaer. The company was founded in 1998 and is based in Noida, Uttar Pradesh.</t>
  </si>
  <si>
    <t>Uttar Pradesh</t>
  </si>
  <si>
    <t>Noida</t>
  </si>
  <si>
    <t>|+91-120-4390000|</t>
  </si>
  <si>
    <t>http://www.bmdonline.net</t>
  </si>
  <si>
    <t>Bhilwara Towers, A-12, Sector-1</t>
  </si>
  <si>
    <t>N M Raiji and Company</t>
  </si>
  <si>
    <t>Bombay Rayon Fashions Ltd.</t>
  </si>
  <si>
    <t>Subsidiary</t>
  </si>
  <si>
    <t>Bombay Rayon Fashions Ltd. is engaged in manufacturing, exporting and retailing of fabrics, yarn, garments and textile products. Its products include cotton, polyester, tencel, modal, lycra, wool and various blends. The company was founded in 1986 and is based in Mumbai, Maharashtra.</t>
  </si>
  <si>
    <t>Mumbai</t>
  </si>
  <si>
    <t>|+91-22-28031800 |</t>
  </si>
  <si>
    <t>http://www.bombayrayon.com</t>
  </si>
  <si>
    <t>D/1st Floor, Oberoi Garden, Chandivali farms road, Chandivali, Andheri (E)</t>
  </si>
  <si>
    <t>Exim Bank of India (Minority), Bestseller A/S (Majority)</t>
  </si>
  <si>
    <t>West Bengal</t>
  </si>
  <si>
    <t>Kolkata</t>
  </si>
  <si>
    <t>Confederation of Indian Textile Industry</t>
  </si>
  <si>
    <t>Confederation of Indian Textile Industry is engaged in manufacturing of yarns. Its products include natural fibres like cotton, jute, silk and wool to synthetic, man-made fibres like polyester, viscose, nylon and acrylic. The company was incorporated in 1967 and is based in New Delhi, India.</t>
  </si>
  <si>
    <t>Delhi</t>
  </si>
  <si>
    <t>New Delhi</t>
  </si>
  <si>
    <t>|+91-11-23325012|</t>
  </si>
  <si>
    <t>http://www.citiindia.com</t>
  </si>
  <si>
    <t>601-607, 6th Floor, Narain Manzil, 23, Barakhamba Road</t>
  </si>
  <si>
    <t>S.S. Kothari Mehta and Co.</t>
  </si>
  <si>
    <t>Credo Brands Marketing Pvt. Ltd.</t>
  </si>
  <si>
    <t>Credo Brands Marketing Pvt. Ltd. is engaged in manufacturing textile products. It offers menâ€™s and womenâ€™s jeans, t-shirts and tops. It sells its product under the brand name Mufti. The company was founded in 1999 and is based in Mumbai, Maharashtra.</t>
  </si>
  <si>
    <t>|+91-22-61417200|</t>
  </si>
  <si>
    <t>http://www.mufti.in</t>
  </si>
  <si>
    <t>K Wing, 2nd Floor Tex Centre, Chandivali, Sakinaka, Andheri East</t>
  </si>
  <si>
    <t>Mufti</t>
  </si>
  <si>
    <t>Brand Capital (Minority), Carlyle Investment Management LLC (Minority)</t>
  </si>
  <si>
    <t>Dileep and Prithvi</t>
  </si>
  <si>
    <t>Dhanlaxmi Fabrics Ltd.</t>
  </si>
  <si>
    <t>Dhanlaxmi Fabrics Ltd. is a textile company. It is engaged in manufacturing of cotton, viscose, polyester, blended, lycra fabrics and dyed yarn. The company was founded in 1992 and is based in Mumbai, Maharashtra.</t>
  </si>
  <si>
    <t>|+91-22-22008176|</t>
  </si>
  <si>
    <t>http://www.dfl.net.in/</t>
  </si>
  <si>
    <t>285, Princess Street, Dhanlaxmi, House, 2nd Flr.</t>
  </si>
  <si>
    <t>400 002</t>
  </si>
  <si>
    <t>Dhar Textile Mills Ltd.</t>
  </si>
  <si>
    <t>Dhar Textile Mills Ltd. is a textile company. It is engaged in manufacturing of heavy fabric for bottom wear, uniforms, work wear, outerwear, light fabric for top wears, night wears, made ups and home furnishing. The company was founded in 1984 and is based in Indore, Madhya Pradesh.</t>
  </si>
  <si>
    <t>Madhya Pradesh</t>
  </si>
  <si>
    <t>|+91 731 2423456|</t>
  </si>
  <si>
    <t>http://www.dhartextile.com/</t>
  </si>
  <si>
    <t>C1 A, Pologround</t>
  </si>
  <si>
    <t>Eureka Industries Ltd.</t>
  </si>
  <si>
    <t>Eureka Industries Ltd. is engaged in manufacturing textile products. The company was incorporated in 1994 and is based in Ahmadabad, Gujarat.</t>
  </si>
  <si>
    <t>|+91-79-30006294|</t>
  </si>
  <si>
    <t>311-B, Harikrishna Complex, Behind City Gold Cinema, Off Ashram Road</t>
  </si>
  <si>
    <t>Gaekwar Mills Ltd.</t>
  </si>
  <si>
    <t>Gaekwar Mills Ltd. operates in textile industry. It is engaged in the manufacturing and marketing of cotton &amp; blended yarn. The company was founded in 1949 and is based in Mumbai, Maharashtra.</t>
  </si>
  <si>
    <t>Office No. 15, Ground Floor, Patil Building, 38 West, Road No. 6, Sion (West)</t>
  </si>
  <si>
    <t>Platinum Square Pvt. Ltd. (Undisclosed), Mukesh Babu Financial Services Ltd. (Undisclosed)</t>
  </si>
  <si>
    <t>Ginza Industries Ltd.</t>
  </si>
  <si>
    <t>Ginza Industries Ltd. is engaged in manufacturing fabrics. Its products include warp knitted fabrics, cotton braided laces, knitted elastics, embroidery laces, woven, textured and twisted yarns. The company was founded in 1986 and is based in Kolkata, West Bengal.</t>
  </si>
  <si>
    <t>Ashok Kumar Sethia (Managing Director ), Manoj Kumar Sethia (Managing Director ), Ajay Kumar Agrawal (Executive Director. )</t>
  </si>
  <si>
    <t>|+91-33-22429984|</t>
  </si>
  <si>
    <t>http://www.ginzalimited.com/</t>
  </si>
  <si>
    <t>11, Clive Row, 4th Floor, Room No 1 A/A</t>
  </si>
  <si>
    <t>Agarwal Sanganeria and co.</t>
  </si>
  <si>
    <t>Golden Floor Furnishing Pvt. Ltd.</t>
  </si>
  <si>
    <t>Golden Floor Furnishing Pvt. Ltd. is engaged in manufacturing interior textile. Its products include printed bed sheets, knotted carpets, bath towels, cushion sets, exclusive wallpapers, designer curtains, mink blankets, cotton bed sheets, etc. The company was incorporated in 2000 and is based in Panipat, Haryana. Golden Floor Furnishing Pvt. Ltd. operates as a subsidiary of Golden Group.</t>
  </si>
  <si>
    <t>Haryana</t>
  </si>
  <si>
    <t>Panipat</t>
  </si>
  <si>
    <t>|+91-180-4023000|</t>
  </si>
  <si>
    <t>http://www.goldengroupofindustries.com</t>
  </si>
  <si>
    <t>GT Road Village Shiva</t>
  </si>
  <si>
    <t>Golden Group (Majority)</t>
  </si>
  <si>
    <t>PVSP and Company</t>
  </si>
  <si>
    <t>GSL Nova Petrochemicals Ltd.</t>
  </si>
  <si>
    <t>GSL Nova Petrochemicals Ltd. is a textile company. It offers polyester filaments yarn, polyester draw twisted yarn, polyester texturised yarn, polyester chips, and polyester fully drawn yarn. The company was founded in 1993 and is based in Ahmadabad, Gujarat.</t>
  </si>
  <si>
    <t>|+91-2717-250550|</t>
  </si>
  <si>
    <t>http://www.novapetro.com/index.asp#</t>
  </si>
  <si>
    <t>Survey No.396/403, Moraiya Village, Sarkhej - Bavla Highway</t>
  </si>
  <si>
    <t>Nova Petrochemicals Ltd.</t>
  </si>
  <si>
    <t>High Street Filatex Ltd.</t>
  </si>
  <si>
    <t>High Street Filatex Ltd is a textile company. It offers products such as baby socks, ladies socks, men socks, sports socks, anti-slip socks, wrist band, head band, tights for babies and girls. The company was founded in 1994 and is based in Jaipur, Rajasthan.</t>
  </si>
  <si>
    <t>Rajasthan</t>
  </si>
  <si>
    <t>Jaipur</t>
  </si>
  <si>
    <t>|+91-141-2214074|</t>
  </si>
  <si>
    <t>http://www.highstreetfilatex.com/</t>
  </si>
  <si>
    <t>D-67, Janpath, Shyan Nagar</t>
  </si>
  <si>
    <t>Himatsingka Seide Ltd.</t>
  </si>
  <si>
    <t>Himatsingka Seide is engaged in manufacturing and marketing of yarn and fabric products. Its products include decorative fabrics for home furnishings mainly bed linen, bridal wear, and fashion fabrics for men and women wear. The company was founded in 1985 and is based in Bangalore, Karnataka.</t>
  </si>
  <si>
    <t>Dilip J Thakkar (Chairman ), Dinesh Kumar Himatsingka (Managing Director ), Aditya Himatsingka (Executive Director ), Shrikant Himatsingka (Executive Director )</t>
  </si>
  <si>
    <t>Karnataka</t>
  </si>
  <si>
    <t>Bengaluru</t>
  </si>
  <si>
    <t>|+91-80-22378000|</t>
  </si>
  <si>
    <t>http://www.himatsingka.com/</t>
  </si>
  <si>
    <t>10/24 Kumarakrupa Road, High Grounds</t>
  </si>
  <si>
    <t>Hytone Texstyles Ltd.</t>
  </si>
  <si>
    <t>Hytone Texstyles Ltd. is a textiles company. It is engaged in manufacturing of blended and worsted suiting and has diversified into products like cottons, polynosics and tencel. The company was founded in 1989 and is based in Mumbai, Maharashtra.</t>
  </si>
  <si>
    <t>|+91-22-27782142|</t>
  </si>
  <si>
    <t>Plot No 70, T T C Midc Industrial Area, Mahape Village</t>
  </si>
  <si>
    <t>Indian Card Clothing Company Ltd.</t>
  </si>
  <si>
    <t>Indian Card Clothing Company Ltd. is engaged in manufacturing flexible and metallic card clothing blades. It offers short staple, long staple and non woven. It also offers card accessories such as web catcher, accura carding systems and xtrac system. The company was founded in 1955 and is based in Pune, Maharashtra.</t>
  </si>
  <si>
    <t>Kunjbihari Kantilal Trivedi (Chairman ), Prashant Kunjbihari Trivedi (Chairman ), Mehul Kunjbihari Trivedi (Managing Director )</t>
  </si>
  <si>
    <t>Pune</t>
  </si>
  <si>
    <t>|+91-20-39858200|</t>
  </si>
  <si>
    <t>http://www.cardindia.com</t>
  </si>
  <si>
    <t>Bombay Pune Road, Pimpri</t>
  </si>
  <si>
    <t>The Indian Card Clothing Company Ltd.</t>
  </si>
  <si>
    <t>B. K. Khare and Co.</t>
  </si>
  <si>
    <t>Indo Cotspin Ltd.</t>
  </si>
  <si>
    <t>Indo Cotspin Ltd. is engaged in exporting, manufacturing, importing, trading and supplying of non woven fabrics, non woven carpets, non woven felts, non woven designer carpets and non woven geo textiles. The company was founded in 1995 and is based in Panipat, Haryana.</t>
  </si>
  <si>
    <t>http://www.indocotspin.com/</t>
  </si>
  <si>
    <t>Delhi Milestone 78 km, G.T Road N.H. 1, Village Jhattipur, post Box No. 3, Post Office Samalkha</t>
  </si>
  <si>
    <t>Manish Jain and Associates</t>
  </si>
  <si>
    <t>Instyle Exports Pvt. Ltd.</t>
  </si>
  <si>
    <t>Instyle Exports Pvt. Ltd. is engaged in manufacturing and exporting cotton textiles. The comapny was founded in 1978 and is based in New Delhi, India.</t>
  </si>
  <si>
    <t>|+91-11-40643510|</t>
  </si>
  <si>
    <t>http://www.instyleexports.com</t>
  </si>
  <si>
    <t>D-6/8, Okhla Industrial Area, Phase-II</t>
  </si>
  <si>
    <t>O. P. Bagla and Co.</t>
  </si>
  <si>
    <t>Jagjanani Textiles Ltd.</t>
  </si>
  <si>
    <t>Jagjanani Textiles Ltd. is a textile company. It offers yarns with polyester, viscose, cotton and their blends. The firm weaving section provides various products, such as ducks, drills, twills, canvas and tussor. The company was founded in 1997 and is based in Jaipur, Rajasthan.</t>
  </si>
  <si>
    <t>|+91-141-2294776 |</t>
  </si>
  <si>
    <t>http://www.jagjanani.com</t>
  </si>
  <si>
    <t>S-25, Ajmer Nagar, Shyam Nagar</t>
  </si>
  <si>
    <t>Jaykay Enterprises Ltd.</t>
  </si>
  <si>
    <t>Jaykay Enterprises Ltd. is engaged in manufacturing and supply of textile products. Its products include nylon yarn, synthetic yarns and fibers, polyester and dimethyl terephthalate. The company was incorporated in 1961 and is based in Kanpur, Uttar Pradesh.</t>
  </si>
  <si>
    <t>Kanpur</t>
  </si>
  <si>
    <t>|+91-512-2371478|</t>
  </si>
  <si>
    <t>http://www.jaykayenterprises.com</t>
  </si>
  <si>
    <t>Kamla Tower</t>
  </si>
  <si>
    <t>J.K. Investment Trust Ltd., JK Synthetics Ltd.</t>
  </si>
  <si>
    <t>K.P.R Mill Ltd.</t>
  </si>
  <si>
    <t>KPR Mill Ltd. (formerly KPR Cotton Mills Pvt. Ltd.) is engaged in exporting and manufacturing of knitted apparel, knitted fabric and carded and combed cotton yarn. It also manufactures carded and combed cotton yarn for hosiery and knitted export apparel manufacturers. It also manufactures white crystal sugar. The company was incorporated in 2003 and is based in Coimbatore, Tamil Nadu.</t>
  </si>
  <si>
    <t>K. P. Ramasamy (Founder and Chairman ), K. P.D Sigamani (Managing Director ), P. Natraj (Managing Director )</t>
  </si>
  <si>
    <t>|+91-422-2207777|</t>
  </si>
  <si>
    <t>http://www.kprmilllimited.com</t>
  </si>
  <si>
    <t>Shrivari Srimat, 1045, Avinashi Road</t>
  </si>
  <si>
    <t>K.P.R Cotton Mills Pvt. Ltd.</t>
  </si>
  <si>
    <t>Brandot International Ltd. (Minority), Argonaut Private Equity (Minority), Peterson Partners (Undisclosed), Blue River Capital I (Minority)</t>
  </si>
  <si>
    <t>Deloitte Haskins and Sells LLP</t>
  </si>
  <si>
    <t>Kallam Spinning Mills Ltd.</t>
  </si>
  <si>
    <t>Kallam Spinning Mills Ltd. is engaged in manufacturing of spun yarns for the knitting and weaving industries. The company was founded in 1994 and is based in Guntur, Andhra Pradesh.</t>
  </si>
  <si>
    <t>V. Subba Reddy (Chief Financial Officer and Whole Time Director )</t>
  </si>
  <si>
    <t>Andhra Pradesh</t>
  </si>
  <si>
    <t>Guntur</t>
  </si>
  <si>
    <t>|+91-863-2344015|</t>
  </si>
  <si>
    <t>http://www.ksml.in</t>
  </si>
  <si>
    <t>N.H-5 Chowadavaram</t>
  </si>
  <si>
    <t>Khatau Makanji Spinning and Weaving Co. Ltd.</t>
  </si>
  <si>
    <t>Khatau Makanji Spinning and Weaving Co. Ltd. is engaged in manufacturing of textile goods and yarn. Its products include superfine fabrics, voles, dhotis, mulls sewing threads and yarn. The company was incorporated in 1974 and is based in Mahad, Maharashtra.</t>
  </si>
  <si>
    <t>Mahad</t>
  </si>
  <si>
    <t>|+91-22-22694966|</t>
  </si>
  <si>
    <t>Plot No. A-1, MIDC, Raigad</t>
  </si>
  <si>
    <t>Khatau Makanji Spinning &amp; Weaving Co. Ltd.</t>
  </si>
  <si>
    <t>Kiduja India Ltd.</t>
  </si>
  <si>
    <t>Kitex Childrenswear Ltd.</t>
  </si>
  <si>
    <t>Kitex Childrenswear Ltd. is engaged in manufacturing textiles apparel and luxury goods. Its products include children wear, t-shirts, shirts, shorts, pent, kids caprices, etc. The company was incorporated in 1991 and is based in Eranakulam, Kerala.</t>
  </si>
  <si>
    <t>Kerala</t>
  </si>
  <si>
    <t>Ernakulam</t>
  </si>
  <si>
    <t>|+91-484-4142164|</t>
  </si>
  <si>
    <t>PB No 5, Kizhakkambalam , Aluva</t>
  </si>
  <si>
    <t>Kolath and Co.</t>
  </si>
  <si>
    <t>Lakshmi Automatic Loom Works Ltd.</t>
  </si>
  <si>
    <t>Lakshmi Automatic Loom Works Ltd. is engaged in manufacturing of weaving and circular knitting machinery in India. It has two divisions, weaving machinery division and the knitting machinery division. The weaving machinery division manufactures high speed shuttle weaving machines, rapier weaving machines, sulzer air jet weaving machines, and accessories and spares for weaving machines. The knitting machinery division produces circular knitting machines, and parts and accessories for circular knitting machines; parts and accessories for machine tools, including work or tool holders; and precision engineering parts. It was founded in 1973 and is based in Coimbatore, Tamil Nadu.</t>
  </si>
  <si>
    <t>|2215423|</t>
  </si>
  <si>
    <t>http://www.lakshmiautomatic.com</t>
  </si>
  <si>
    <t>686 (Old No.1100) Avinashi Road, P. B. No. 6320</t>
  </si>
  <si>
    <t>Mack Trading Company Ltd.</t>
  </si>
  <si>
    <t>Mack Trading Company Ltd. is a textile industry. It trades in rayon and synthetic wastage. The company is based in Mumbai, Maharashtra.</t>
  </si>
  <si>
    <t>|+91-22-22047644|</t>
  </si>
  <si>
    <t>5C, Sindhu House, Nanabhai Lane, Flora Fountain, Fort</t>
  </si>
  <si>
    <t>Mandhana Industries Ltd.</t>
  </si>
  <si>
    <t>Mandhana Industries Ltd. is an integrated textile and garment manufacturing company. It offers readymade garments like shirts, ladies tops, dresses, skirts, kids wear, sportswear and jeans wear. The firms textile division also manufactures finished fabrics like cotton textiles, yarn dyed fabrics, embroidered, embellished and blended cotton fabrics including cotton blends. The company was founded in 1984 and is based in Mumbai, Maharashtra.</t>
  </si>
  <si>
    <t>|+91-22-43539191|</t>
  </si>
  <si>
    <t>http://www.mandhana.com</t>
  </si>
  <si>
    <t>205/214, Peninsula Centre, Dr. S.S. Rao Road, Off Dr. Ambedkar Road, Parel (East)</t>
  </si>
  <si>
    <t>Axis Bank Ltd. (Undisclosed), Structured Investments Ltd. (Undisclosed)</t>
  </si>
  <si>
    <t>Maris Spinners Ltd.</t>
  </si>
  <si>
    <t>Maris Spinners Ltd. is a textile company. It manufactures 100% cotton carded yarn of counts 30s and 40s for weaving, knitting and handlooms. The firm also set up two wind turbine generators (WTGs). The company was founded in 1995 and is based in Chennai, Tamil Nadu.</t>
  </si>
  <si>
    <t>|+91-44-28115910|</t>
  </si>
  <si>
    <t>9, Cathedral Road</t>
  </si>
  <si>
    <t>Mavi Industries Ltd.</t>
  </si>
  <si>
    <t>|84950|</t>
  </si>
  <si>
    <t>Bategaon Village, Boisar (East)</t>
  </si>
  <si>
    <t>Krishna Filaments Ltd.</t>
  </si>
  <si>
    <t>Mayur Uniquoters Ltd.</t>
  </si>
  <si>
    <t>Mayur Uniquoters Ltd. is engaged manufacturing coated textile fabric. Its product include artificial leather/ polyvinyl chloride (PVC) vinyl. The firms products are used in footwear, furnishings, automotive original equipment manufacturer (OEM), automotive replacement market, and automotive exports. The company was founded in 1994 and is based in Jaipur, Rajasthan, with additional offices in Delhi and Bengaluru.</t>
  </si>
  <si>
    <t>Suresh Kumar Poddar ( Chairman and Managing Director ), Arun Kumar Bagaria (Executive Director ), Manav Poddar (Executive Director )</t>
  </si>
  <si>
    <t>|+91-1423-224001|</t>
  </si>
  <si>
    <t>http://www.mayuruniquoters.com</t>
  </si>
  <si>
    <t>Jaitpura, Jaipur - Sikar Road</t>
  </si>
  <si>
    <t>Westbridge Crossover Fund LLC (Minority)</t>
  </si>
  <si>
    <t>Mecords India Ltd.</t>
  </si>
  <si>
    <t>Mecords India Ltd. is a manufacturer of chafer, liner and specialty fabric. Its products include chafer fabrics, dipped nylon wicking, dipped nylon wick proof, tacky bead wrap strip, cap ply, flipper fabric and impression fabrics. It also offers designing, developing and manufacturing of technical and Industrial textile material. The company was incorporated in 1990 and is based in Mumbai, Maharashtra.</t>
  </si>
  <si>
    <t>|+91-22-42323232|</t>
  </si>
  <si>
    <t>http://www.mecordsindia.com</t>
  </si>
  <si>
    <t>216, Swastik Chambers, Sion Trombay Rd, Chembur</t>
  </si>
  <si>
    <t>I P Mehta and Company</t>
  </si>
  <si>
    <t>Morarjee Textiles Ltd.</t>
  </si>
  <si>
    <t>Morarjee Textiles Ltd. (MTL), part of the diversified Ashok Piramal Group, is a leading player in the premium shirting fabric business and high fashion printed fabric business for global markets. It has completely integrated manufacturing plants with spinning, weaving, printing, processing and packing facilities. Its products are in the high value niche segment. MTL has two divisions - the shirting division and the printed fabric division.</t>
  </si>
  <si>
    <t>|022 6615 4651|</t>
  </si>
  <si>
    <t>http://www.morarjeetextiles.com/</t>
  </si>
  <si>
    <t>Peninsula Spenta, Mathuradas Mills Compound, Senapati Bapat Marg, Lower Parel</t>
  </si>
  <si>
    <t>Nahar Industrial Enterprises Ltd.</t>
  </si>
  <si>
    <t>Nahar Industrial Enterprises Ltd. is engaged in processing of yarn and manufacturing fabrics. The company was incorporated in 1983 and is based in Ludhiana, Punjab. Nahar Industrial Enterprises Ltd. operates as a subsidiary of Nahar Group.</t>
  </si>
  <si>
    <t>Kamal Oswal (Vice Chairman and Managing Director ), Bhushan Gupta B (President-Corporate Finance and Accounts )</t>
  </si>
  <si>
    <t>Ludhiana</t>
  </si>
  <si>
    <t>|+91-161-267259|</t>
  </si>
  <si>
    <t>http://www.owmnahar.com</t>
  </si>
  <si>
    <t>Focal Point</t>
  </si>
  <si>
    <t>Nahar Group (Majority)</t>
  </si>
  <si>
    <t>Raj Gupta and Co.</t>
  </si>
  <si>
    <t>Nahar Spinning Mills Ltd.</t>
  </si>
  <si>
    <t>Nahar Spinning Mills Ltd. operates in two segments yarn and garment. The company manufactures woollen products. Its products include pullovers, cardigans, shirts, coats, baby suites, mufflers, shawls, blankets, knitting wool, cotton/blended knitted hosiery pullovers, t-shirts, baby suites, ladies tops, winter thermals, tracksuits, jackets, hoodies, woollen, woollen blended, cotton, polyester cotton, other blended, compact yarn, mercerized gassed yarn, organic cotton yarn, compact yarn, mercerized gassed yarn, organic cotton yarn, etc, and woven fabric for shirts, trousers and denims. The firm exports its products to United States, United Kingdom, France, Brazil, Bangladesh, Mauritius, Hondurus, Argentina, Colombia, Peru, Chile, Netherlands, Japan, Canada, Korea, Taiwan, Hongkong, Singapore, Egypt and Russia. The company was founded in 1949 and is based in Ludhiana, Punjab. Nahar Spinning Mills Ltd. operates as a subsidiary of Nahar Group.</t>
  </si>
  <si>
    <t>Jawahar Lal Oswal (Chairman ), Dinesh Oswal (Managing Director ), Hans Raj Kapoor (General Manager-Finance )</t>
  </si>
  <si>
    <t>|+91-161-2600701|</t>
  </si>
  <si>
    <t>Nahar Tower, Industrial Area-A</t>
  </si>
  <si>
    <t>Nahar Spg. Mills Ltd.</t>
  </si>
  <si>
    <t>Gupta Vigg and Co.</t>
  </si>
  <si>
    <t>Nandan Exim Ltd.</t>
  </si>
  <si>
    <t>Nandan Exim Ltd. is a textile firm. It is engaged in manufacturing of gray cotton fabrics, khakhis and denim. It was incorporated in the year 1994 but started its actual working in year 1999 with its base in Gujarat, India.</t>
  </si>
  <si>
    <t>Rakesh Shah D (General Manager-Logistics and Customs )</t>
  </si>
  <si>
    <t>|+91-79-25710231|</t>
  </si>
  <si>
    <t>http://www.chiripalgroup.com/</t>
  </si>
  <si>
    <t>Survey No.198/1, 203/2, Sajipur-Gopalpur, Pirana Road, Piplej</t>
  </si>
  <si>
    <t>Nitin Spinners Ltd.</t>
  </si>
  <si>
    <t>Nitin Spinners Ltd. is a textiles company. It is engaged in production of cotton yarns and fabrics. The company was founded in 1992 and is based in Bhilwara, rajasthan.</t>
  </si>
  <si>
    <t>|91-1482-286110|</t>
  </si>
  <si>
    <t>http://www.nitinspinners.com</t>
  </si>
  <si>
    <t>16-17 Km. Stone, Chittor Highway, Hamirgarh</t>
  </si>
  <si>
    <t>Omnitex Industries India Ltd.</t>
  </si>
  <si>
    <t>Omnitex Industries India Ltd. is a textile company. It offers polyester textured yarn, knitted fabrics and garments including men's shirts, children's clothing, school uniforms, and caps. The company was incorporated in 1987 and is based in Mumbai, Maharashtra.</t>
  </si>
  <si>
    <t>|+91-22-40635100|</t>
  </si>
  <si>
    <t>http://www.omnitex.com</t>
  </si>
  <si>
    <t>317-319, Tantia Jogani Industrial Premises, 3rd Floor, J. R. Boricha Marg, Lower Parel</t>
  </si>
  <si>
    <t>Page Industries Ltd.</t>
  </si>
  <si>
    <t>Page Industries Ltd. is engaged in manufacturing, distribution and marketing of innerwear and leisurewear for men, women and kinds under the brand name JOCKEY. It also offers sports wear and thermals. The company was founded in 1994 and based in Mumbai, Maharashtra. Page Industries Ltd. are the licensees of JOCKEY International Inc. (USA) for manufacture and distribution of the JOCKEY brand and also the licensee of Speedo International Ltd. for the manufacture, marketing and distribution of the Speedo brand in India.</t>
  </si>
  <si>
    <t>Pradeep Jaipuria (Chairman ), Sunder Genomal (Managing Director ), Pius Thomas ( Chief Financial Officer ), Vedji Ticku (Chief Operating Officer )</t>
  </si>
  <si>
    <t>|+91-80-40476868|</t>
  </si>
  <si>
    <t>http://www.jockeyindia.com</t>
  </si>
  <si>
    <t>Abbaiah Reddy Industrial Area Jockey Campus, 6/2 &amp; 6/4, Hongasandra, Begur Hobli</t>
  </si>
  <si>
    <t>Jockey</t>
  </si>
  <si>
    <t>Nalanda India Fund I (Minority), Cartica Capital LLC (Minority)</t>
  </si>
  <si>
    <t>Haribhakti and Co. LLP</t>
  </si>
  <si>
    <t>Pasari Spinning Mills Ltd.</t>
  </si>
  <si>
    <t>Pasari Spinning Mills Ltd. is engaged in manufacturing of textiles. Its products include furnishing fabrics, curtains, bed linen, cushion covers, tassels, table linen, men wear, women wear, kids wear and shawls and scarfs. The company was incorporated in 1991 and is based in Bangalore, Karnataka.</t>
  </si>
  <si>
    <t>|+91-80-22428962|</t>
  </si>
  <si>
    <t>http://www.pasariexports.com</t>
  </si>
  <si>
    <t>#746/10, 7th Cross, 12th Main Road, Hanumantha Nagar</t>
  </si>
  <si>
    <t>PBM Polytex Ltd.</t>
  </si>
  <si>
    <t>PBM Polytex Ltd. is textile manufacturing company. It is manufacturer, supplier and exporter of organic cotton, regular cotton bags, organic cotton garments and canvas bags. The company was incorporated in 1934 and is based in Vadodara, Gujarat.</t>
  </si>
  <si>
    <t>Vadodara</t>
  </si>
  <si>
    <t>|+91-2697-224001|</t>
  </si>
  <si>
    <t>http://www.pbmpolytex.com</t>
  </si>
  <si>
    <t>Opp Station, P O Box, No 15, Petlad</t>
  </si>
  <si>
    <t>P B M Polytex Ltd</t>
  </si>
  <si>
    <t>Premco Global Ltd.</t>
  </si>
  <si>
    <t>Premco Global Ltd. is a textile company. It manufactures woven, knitted elastic, non-elastic narrow fabric and webbing. It carters to the apparel, lingerie, sports-related, medical, footwear, luggage, furnishing, and automotive industries. The company was founded in 1996 and is based in Mumbai, Maharashtra.</t>
  </si>
  <si>
    <t>|+91-22-28223232|</t>
  </si>
  <si>
    <t>http://www.premcoglobal.com</t>
  </si>
  <si>
    <t>Street No. 3, MIDC, Andheri East</t>
  </si>
  <si>
    <t>Premier Synthetics Ltd.</t>
  </si>
  <si>
    <t>Premier Synthetics Ltd. (formerly known as Premier Synthetic Processors Ltd.) is engaged in manufacturing textile products . Its products include yarns, texturising, weaving of fabrics and cotton spinning. The company was incorporated in 1970 and is based in Mumbai, Maharashtra.</t>
  </si>
  <si>
    <t>Suresh C John (Executive Director )</t>
  </si>
  <si>
    <t>|+91-22-22085951|</t>
  </si>
  <si>
    <t>http://http://www.premiersyntheticsltd.com</t>
  </si>
  <si>
    <t>JBF House, 2nd Floor, Old Post Office Lane, Kalbadevi Road</t>
  </si>
  <si>
    <t>Premier Synthetic Processors Ltd.</t>
  </si>
  <si>
    <t>Rajapalayam Mills Ltd.</t>
  </si>
  <si>
    <t>Rajapalayam Mills Ltd. is a textile company. It is engaged in manufacturing ring yarn, compact yarn, elitwist compact yarn, gassed yarn and other types of yarns. The company was founded in 1938 and is based in Rajapalayam, Tamil Nadu.</t>
  </si>
  <si>
    <t>Rajapalayam</t>
  </si>
  <si>
    <t>|+91-4563-235666|</t>
  </si>
  <si>
    <t>http://www.rajapalayammills.co.in</t>
  </si>
  <si>
    <t>Post Box No.1 P.A.C. Ramasamy Raja Salai</t>
  </si>
  <si>
    <t>RLF Ltd.</t>
  </si>
  <si>
    <t>RLF Ltd. is into textile industry. It is also engaged in the financial activities. The company was founded in 1979 and is based in Gurgaon, Haryana.</t>
  </si>
  <si>
    <t>|+91-124-3092119|</t>
  </si>
  <si>
    <t>14Kms, Pataudi Road, Village Jhund Sarai Veeran</t>
  </si>
  <si>
    <t>Raksons Leasing and Finance Ltd.</t>
  </si>
  <si>
    <t>RSC International Ltd.</t>
  </si>
  <si>
    <t>RSC International Ltd. ( formerly known as Ratangiri Textiles Ltd.) is engaged in manufacturing and exporting textile and fabrics products. The company was incorporated in 1993 and is based in Jaipur, Rajasthan.</t>
  </si>
  <si>
    <t>G. C. Jain (Managing Director )</t>
  </si>
  <si>
    <t>http://www.rscltd.in</t>
  </si>
  <si>
    <t>66, M D Road, Gangwal Park</t>
  </si>
  <si>
    <t>Ratangiri Textiles Ltd.</t>
  </si>
  <si>
    <t>Ruby Mills Ltd.</t>
  </si>
  <si>
    <t>Textile mill</t>
  </si>
  <si>
    <t>S Jayaraman (Chief Financial Officer )</t>
  </si>
  <si>
    <t>|24304226|</t>
  </si>
  <si>
    <t>http://www.rubymills.com/</t>
  </si>
  <si>
    <t>Ruby House</t>
  </si>
  <si>
    <t>S R Industries Ltd.</t>
  </si>
  <si>
    <t>Terry towelling &amp; similar woven terry fabrics</t>
  </si>
  <si>
    <t>|280407|</t>
  </si>
  <si>
    <t>http://www.srtowels.com</t>
  </si>
  <si>
    <t>Village Kuranwala</t>
  </si>
  <si>
    <t>S&amp;T Corporation Ltd.</t>
  </si>
  <si>
    <t>S&amp;T Corporation Ltd. (formerly Manav yarn products Ltd.) is a yarn and fibers manufacturing company. It offers twisted, texturised, sized and dyed polyester yarn and other man made synthetics and fabrics. The Company was incorporated in 1984 and is based in Mumbai, Maharashtra</t>
  </si>
  <si>
    <t>Surendra T Savai (Chairman and Managing Director ), Ajay S Savai (joint Managing Director )</t>
  </si>
  <si>
    <t>|+91-22-40433333|</t>
  </si>
  <si>
    <t>195, Walkeshwar Road, Teen Batti, Near Bank of India</t>
  </si>
  <si>
    <t>Manav yarn products Ltd.</t>
  </si>
  <si>
    <t>Pankaj Dalal &amp; Associates</t>
  </si>
  <si>
    <t>Salona Cotspin Ltd.</t>
  </si>
  <si>
    <t>Salona Cotspin Ltd. is a textile company. It offers hosiery yarn and compact yarn. The firm also offers cotton yarn and knitted fabrics for hosiery, knitted and garment industries. The company was founded in 1994 and is based in Coimbatore, Tamil Nadu.</t>
  </si>
  <si>
    <t>|+91-422-2454415|</t>
  </si>
  <si>
    <t>http://www.salonagroup.com</t>
  </si>
  <si>
    <t>No.9 Ramalinga Nagar, IV Cross Saibaba Colony</t>
  </si>
  <si>
    <t>Sambandam Spinning Mills Ltd.</t>
  </si>
  <si>
    <t>Sambandam Spinning Mills Ltd. is a textile company. It is engaged in manufacturing of carded and combed, ring spun, single, doubled and two- for-one (TFO) twisted and gassed greige yarns for knitting and weaving. The company was founded by S.P.Sambandam, S.P.Ratnam and S.P.Rajendran in the year 1973 and is based in Salem, Tamil Nadu.</t>
  </si>
  <si>
    <t>Salem</t>
  </si>
  <si>
    <t>|+91-427-2240790|</t>
  </si>
  <si>
    <t>http://www.sambandam.com/</t>
  </si>
  <si>
    <t>Mill Premises, Post Bag No.1</t>
  </si>
  <si>
    <t>Sangam Syntwist Textile Pvt. Ltd.</t>
  </si>
  <si>
    <t>Sangam Syntwist Textile Pvt. Ltd. is engaged in manufacturing polyester textured yarn. The company was incorporated in 1979 and is based in Mumbai, Maharashtra.</t>
  </si>
  <si>
    <t>|+91-22-22000488|</t>
  </si>
  <si>
    <t>Jasville 9-New Marine Lines</t>
  </si>
  <si>
    <t>Raju Gupta and Associates</t>
  </si>
  <si>
    <t>Sarla Performance Fibres Ltd.</t>
  </si>
  <si>
    <t>Sarla Performance Fibres Ltd. is a textile company. It offers polyester textured yarn, polyamide textured yarn, polyester sewing thread, covered yarn and high-tenacity yarn in raw white, black and dyed colors. The company was founded in 1993 and is based in Silvasa, Dadra &amp; Nagar Haveli.</t>
  </si>
  <si>
    <t>Dadra and Nagar Haveli (UT)</t>
  </si>
  <si>
    <t>Silvassa</t>
  </si>
  <si>
    <t>|+91-260-3090467|</t>
  </si>
  <si>
    <t>http://www.sarlafibers.com/index.html</t>
  </si>
  <si>
    <t>Survey No 59/1/4 Amli Piparia Indiustrial Estate</t>
  </si>
  <si>
    <t>Sarla polyester Ltd.</t>
  </si>
  <si>
    <t>Satyam Silk Mills Ltd.</t>
  </si>
  <si>
    <t>No. 82, Maker Chambers-III</t>
  </si>
  <si>
    <t>Seasons Textiles Ltd.</t>
  </si>
  <si>
    <t>Seasons Textiles Ltd. is engaged in manufacturing of furnishing fabrics. The company was incorporated in 1986 and is based in New Delhi, India.</t>
  </si>
  <si>
    <t>Inderjeet Singh Wadhwa (Chairman and Managing Director ), Chand Krishna Tikku (Non Executive Director ), Kailash Chandra Mehra (Non Executive Director ), Mandeep Singh Wadhwa (Non Executive Director ), Rajendra Kumar Gupta (Non Executive Director )</t>
  </si>
  <si>
    <t>|+91-120-4690000|</t>
  </si>
  <si>
    <t>61, Ring Road, Ground Floor, Lajpat Nagar III</t>
  </si>
  <si>
    <t>Shri Dinesh Mills Ltd.</t>
  </si>
  <si>
    <t>Nimish U. Patel (Executive Director )</t>
  </si>
  <si>
    <t>|2330060|</t>
  </si>
  <si>
    <t>P.O.Box No.2501</t>
  </si>
  <si>
    <t>SNS Textiles Ltd.</t>
  </si>
  <si>
    <t>SNS Textiles Ltd. is a textile company. It offers twisted polyester filament yarn and micro filament yarn. The yarn products manufactured by the company have wide use in dress materials and sarees. The company was founded in 1992 and is based in Bharuch, Gujarat.</t>
  </si>
  <si>
    <t>Bharuch</t>
  </si>
  <si>
    <t>|+91-2646-224049|</t>
  </si>
  <si>
    <t>Plot No 330-A GIDC Estate, Opp Atul Products Ankleshwar, Bharuch</t>
  </si>
  <si>
    <t>Sreevasa Spinners Ltd.</t>
  </si>
  <si>
    <t>Sreevasa Spinners Ltd. is engaged in manufacturing and supplying cotton yarn products. The company was incorporated in 2010 and is based in Hyderabad, Telangana.</t>
  </si>
  <si>
    <t>Telangana</t>
  </si>
  <si>
    <t>Hyderabad</t>
  </si>
  <si>
    <t>Flat No. H7, Vora Towers, C-89, Madhura Nagar, Yousufguda Road</t>
  </si>
  <si>
    <t>P.Srinivasan and Co.</t>
  </si>
  <si>
    <t>Sri Lakshmi kantha Spinners Ltd.</t>
  </si>
  <si>
    <t>Sri Lakshmi kantha Spinners Ltd. is a composite spinning and ginning mill. is engaged in manufacturing cotton yarn. It products include combed warps and combed hosiery. The company was incorporated in 2014 and is based in Hyderabad, Telangana.</t>
  </si>
  <si>
    <t>http://www.slkspinners.co.in</t>
  </si>
  <si>
    <t>Villa No.186,Indu Fortune Fields, Near Hi-Tech City Railway Station, 13th Phase, KPHB Colony</t>
  </si>
  <si>
    <t>Sri Lakshmikantha Spinners Ltd.</t>
  </si>
  <si>
    <t>Subhash Silk Mills Ltd.</t>
  </si>
  <si>
    <t>Subhash Silk Mills Ltd. is engaged in manufacturing of garments. The company was founded in 1949 and is based in Mumbai, Maharashtra.</t>
  </si>
  <si>
    <t>|+91-22-22825309|</t>
  </si>
  <si>
    <t>http://www.subhashsilkmills.com</t>
  </si>
  <si>
    <t>G-15 Prem Kutir, Ground Floor, 177, Marine Drive</t>
  </si>
  <si>
    <t>Vastra Creations</t>
  </si>
  <si>
    <t>Super Sales India Ltd.</t>
  </si>
  <si>
    <t>Super Sales India Ltd. is into textile industry. The Company is engaged in erection and marketing of textile machinery, carrying out leasing business and manufacture of yarn. The company was founded in 1981 and is based in Coimbatore, Tamil Nadu.</t>
  </si>
  <si>
    <t>|+91-422-2222404|</t>
  </si>
  <si>
    <t>http://www.supersales.co.in/</t>
  </si>
  <si>
    <t>34 A, Kamaraj Road</t>
  </si>
  <si>
    <t>Sutlej Textiles and Industries Ltd.</t>
  </si>
  <si>
    <t>Sutlej Textiles and Industries Ltd. is enaged in textiles production. It manufacuters synthetic filament yarn other than sewing threads. It is one of the flagship units of the multi-product conglomerate K K Birla Group. The company was incorporated in 2005 and is based in Kota, Rajasthan.</t>
  </si>
  <si>
    <t>Kota</t>
  </si>
  <si>
    <t>|+91-7433-222052|</t>
  </si>
  <si>
    <t>http://www.sutlejtextiles.com</t>
  </si>
  <si>
    <t>Pachpahar Road, Bhawanimandi</t>
  </si>
  <si>
    <t>Swadeshi Polytex Ltd.</t>
  </si>
  <si>
    <t>Tavernier Resources Ltd.</t>
  </si>
  <si>
    <t>Tavernier Resources Ltd. (formerly known as AV Cottex Ltd.) is engaged in manufacturing and marketing of yarn. It offers apparel yarns, polyester dyed yarn, printed yarn, furnishing yarns and covered lycra yarns. It also offers air textured yarns. The company is based in Mumbai, Maharashtra.</t>
  </si>
  <si>
    <t>|+91-22-22023367|</t>
  </si>
  <si>
    <t>http://www.avcottex.co.in/</t>
  </si>
  <si>
    <t>209, Embassy Centre, Nariman Point</t>
  </si>
  <si>
    <t>AV Cottex Ltd.</t>
  </si>
  <si>
    <t>Trident Ltd.</t>
  </si>
  <si>
    <t>Trident Ltd. (Abhishek Industries Ltd.) is engaged in manufacturing of terry towel, yarn &amp; agro-based paper. Its products include basic towels, antimicrobial piece dyed towel range, eco-print paper, ivory white paper, watermark offset printing paper, organic cotton yarns, compact yarn, contamination control hosiery yarns, core spun lycra yarns etc. The company was founded in 1990 and is based in Ludhiana, Punjab. The company is a part of Trident Group.</t>
  </si>
  <si>
    <t>Rajinder Gupta (Chairman ), Surendra Kumar Tuteja (Chairman ), Arun Goyal (Chief Financial Officer )</t>
  </si>
  <si>
    <t>|+91-161-5039999|</t>
  </si>
  <si>
    <t>http://www.tridentindia.com/</t>
  </si>
  <si>
    <t>E-212, Kitchlu Nagar</t>
  </si>
  <si>
    <t>Abhishek Industries Ltd.</t>
  </si>
  <si>
    <t>Trident Group (Majority)</t>
  </si>
  <si>
    <t>Unimin India Ltd.</t>
  </si>
  <si>
    <t>Unimin India Ltd. is non woven textile company. It offers non woven spun bonded polymer fabrics and related products such as agri fabrics, garden fleece, weed barrier and ground covers, health and hygiene hydrophilic fabrics, anti static fabrics, wide width fabrics, and anti frost consumer packs, as well as antiweed non woven fabrics. The firm also provides disposal apparels and made-ups. The company was incorporated in 1981 and is based in Daman, Gujarat.</t>
  </si>
  <si>
    <t>Daman and Diu (UT)</t>
  </si>
  <si>
    <t>Daman and Diu</t>
  </si>
  <si>
    <t>|+91-260-2221557|</t>
  </si>
  <si>
    <t>http://www.uniminindia.com</t>
  </si>
  <si>
    <t>Daman Industrial Estate, Village Kadaiya, Bhimpore Nani</t>
  </si>
  <si>
    <t>Vallabh Textiles Co. Ltd.</t>
  </si>
  <si>
    <t>Vallabh Textiles Co. Ltd. is engaged in manufacturing and supplying high end yarn dyed sheared towels. Its products include ring spun yarn and open end yarn, cotton yarn spinning, terry towels and bathrobes. The company was incorporated in 2001 and is based in Ludhiana, Punjab.</t>
  </si>
  <si>
    <t>|+91-161-2511412|</t>
  </si>
  <si>
    <t>http://www.vallabhgroup.com</t>
  </si>
  <si>
    <t>G.T. Road, Village Pawa, Sahnewal</t>
  </si>
  <si>
    <t>Vardhman Textiles Ltd.</t>
  </si>
  <si>
    <t>Vardhman Textiles Ltd. is engaged in manufacturing of yarn and fabric. Its products include yarns, fabrics, garments, threads, fiber and steel. The company was founded in 1965 and is based in Ludhiana, Punjab.</t>
  </si>
  <si>
    <t>Shri Paul Oswal (Chairman and Managing Director ), Neeraj Jain (Joint Managing Director ), Sachit Jain (Joint Managing Director ), Suchita Jain (Whole Time Director )</t>
  </si>
  <si>
    <t>|+91-161-2228943|</t>
  </si>
  <si>
    <t>http://www.vardhman.com</t>
  </si>
  <si>
    <t>Chandigarh Road</t>
  </si>
  <si>
    <t>Mahavir Spinning Mills Ltd.</t>
  </si>
  <si>
    <t>Baring India Private Equity Fund III Ltd. (Minority)</t>
  </si>
  <si>
    <t>S. C. Vasudeva and Co.</t>
  </si>
  <si>
    <t>Ventura Textiles Ltd.</t>
  </si>
  <si>
    <t>Ventura Textiles Ltd. is engaged in the business of manufacturing of textiles consisting of fabric and yarn. The company was incorporated in 1994 and is based in Mumbai, Maharashtra.</t>
  </si>
  <si>
    <t>P. M. Rao (Chairman and Managing Director ), Abhijit Rao (Executive Director )</t>
  </si>
  <si>
    <t>|+91-22-28344453|</t>
  </si>
  <si>
    <t>http://www.venturatextiles.com/</t>
  </si>
  <si>
    <t>313, MIDAS, Sahar Plaza, Andheri Kurla Road, J B Nagar</t>
  </si>
  <si>
    <t>Vijay Textiles Ltd.</t>
  </si>
  <si>
    <t>Vijay Textiles Ltd. engages in the manufacture and retail of furnishing fabric in India. The company is based in Secunderabad, Andhra Pradesh.</t>
  </si>
  <si>
    <t>Secunderabad</t>
  </si>
  <si>
    <t>|+91-40-27844086|</t>
  </si>
  <si>
    <t>http://www.vijaytextilesltd.com</t>
  </si>
  <si>
    <t>Surya Towers, 104, Sardar Patel Road</t>
  </si>
  <si>
    <t>Welspun India Ltd.</t>
  </si>
  <si>
    <t>Welspun India Ltd. is a diversified conglomerate business. Its businesses include yarns, home textiles, oil and gas exploration, decorative bedding bathrobes, specialty polyester filament yarn, texturised &amp; dyed yarns, spiral &amp; HFIW pipe manufacturing &amp; coatings and plate-cum-coil manufacturing. Welspun India Ltd. wasfounded in 1985 and is based in Mumbai, Maharashtra.</t>
  </si>
  <si>
    <t>Balkrishan Gopiram Goenka (Chairman ), Rajesh Ramesh Kumar Mandawewala (Managing Director ), Murarilal Mittal (Executive Director-Finance ), A. K. Dasgupta (Director ), Dadi B. Engineer (Director ), Ram Gopal Sharma (Director ), Shailendra Nadkarni (Director ), Arun Todarwal (Nominee Director )</t>
  </si>
  <si>
    <t>|+91-22-66136000 |</t>
  </si>
  <si>
    <t>http://www.welspun.com</t>
  </si>
  <si>
    <t>Welspun House, 7th Floor, Kamala Mills Compound, Senapati Bapat Marg, Lower Parel</t>
  </si>
  <si>
    <t>Temasek Holdings Advisors India Pvt. Ltd. (Minority), India Advantage Fund Series I (Minority)</t>
  </si>
  <si>
    <t>Winsome Textile Industries Ltd.</t>
  </si>
  <si>
    <t>Winsome Textile Industries Ltd. is a yarn manufacturing company. It offers cotton raw white yarn, melange yarn, socks, weaving, &amp; knitwear, cotton blends with viscose, polyester, acrylic, linen, modal, wool, silk and dyed yarn. The company was founded in 1980 and is based in Chandigarh, Punjab.</t>
  </si>
  <si>
    <t>Chandigarh</t>
  </si>
  <si>
    <t>|+91-172-4612000 |</t>
  </si>
  <si>
    <t>http://www.winsomegroup.com/</t>
  </si>
  <si>
    <t>SCO 191-192, Sector 34-A</t>
  </si>
  <si>
    <t>Wires and Fabriks (S.A.) Ltd.</t>
  </si>
  <si>
    <t>Wires and Fabriks (S.A.) Ltd. is engaged in manufacturing and supply of paper machine clothing in India. Its products include forming fabrics, dryer screens, pulp fabrics, conveyer belts, stainless steel mesh, phosphor bronze mesh and accessories. The company was founded in 1956 and is based in Jaipur, Rajasthan.</t>
  </si>
  <si>
    <t>Rajesh Patil (Chief Financial Officer )</t>
  </si>
  <si>
    <t>|+91-141-2341722|</t>
  </si>
  <si>
    <t>http://www.wirefabrik.com/</t>
  </si>
  <si>
    <t>63, Industrial Area Jhotwara</t>
  </si>
  <si>
    <t>Wires &amp; Fabriks (S.A.) Ltd.</t>
  </si>
  <si>
    <t>Copyright 2015 Mosaic Media Ventures Pvt. Ltd. All Rights Reserved</t>
  </si>
  <si>
    <t>Companies with more than 20 crore sales</t>
  </si>
  <si>
    <t>Aagam Design and Embroidery Knitwear Manufacturing Unit</t>
  </si>
  <si>
    <t>Aagam Design and Embroidery manufacturing unit supplies high-valued garments to leading international brands like Wal-Mart, Reebok and Mothercare. The company is based in Coimbatore, Tamil Nadu.</t>
  </si>
  <si>
    <t>Tirupur</t>
  </si>
  <si>
    <t>Krishna Knitwear Technology Ltd. (Majority), West Coast Group (Undisclosed)</t>
  </si>
  <si>
    <t>Adisankara Spinning Mills Pvt. Ltd.</t>
  </si>
  <si>
    <t>Adisankara Spinning Mills Pvt. Ltd. is engaged in manufacturing and supplying of cotton yarn (Ring spinning). Its products include cotton yarn, knitted and woven fabric. The company was incorporated in 1995 and is based in Thadicombu, Tamil Nadu.</t>
  </si>
  <si>
    <t>Dindigul</t>
  </si>
  <si>
    <t>|+91-421-2205031|</t>
  </si>
  <si>
    <t>86mangalam Road, Tirupur</t>
  </si>
  <si>
    <t>Adwaith Textiles Ltd.</t>
  </si>
  <si>
    <t>Adwaith Textiles Ltd. ( Earlier known as sujani Textiles) is engaged in manufacturing and wholesaler of textiles. Its products include combed cotton cone yarn, combed compact cotton cone yarn, combed slub yarn, combed gassed cone yarn, combed gassed high twist in counts, combed gassed, mercerized yarn in hanks, and cone in counts. The Company was incorporated in 1956 and is based in Coimbatore, Tamil Nadu.</t>
  </si>
  <si>
    <t>|+91-422-2319841|</t>
  </si>
  <si>
    <t>http://www.adwaithtextileslimited.com</t>
  </si>
  <si>
    <t>114A, Senthotam, Sowripalayam</t>
  </si>
  <si>
    <t>sujani Textiles</t>
  </si>
  <si>
    <t>Alamelubalaji Spinning Mills Pvt. Ltd.</t>
  </si>
  <si>
    <t>Alamelubalaji Spinning Mills Pvt. Ltd. is engaged in manufacturing, exporting and supplying of cotton. Its products include cotton yarn and combed yarn. The company was founded in 1992 and is based in Coimbatore, Tamil Nadu.</t>
  </si>
  <si>
    <t>|+91-422-4262049 |</t>
  </si>
  <si>
    <t>524/1, Avinashi Road, Kanjappalli post</t>
  </si>
  <si>
    <t>A.R.Jaganathan and Co.</t>
  </si>
  <si>
    <t>Alaska Export Ltd.</t>
  </si>
  <si>
    <t>Alaska Export Ltd. is engaged in manufacturing and exporting of home textile products. Its products include organic beddings, organic cushion covers, organic kitchen linen, organic products and organic table linen. The company was founded in 1995 and is based in Karur, Tamil Nadu.</t>
  </si>
  <si>
    <t>Karur</t>
  </si>
  <si>
    <t>|+91-4324-240758 |</t>
  </si>
  <si>
    <t>http://www.alaskaexport.com</t>
  </si>
  <si>
    <t>203, Ezhil Nagar, Kovai Road</t>
  </si>
  <si>
    <t>Alpha Mills Pvt. Ltd.</t>
  </si>
  <si>
    <t>Alpha Mills Pvt. Ltd. is engaged in providing cotton. The company was incorporated in 1988 and is based in Karur, Tamil Nadu.</t>
  </si>
  <si>
    <t>|+91-4324-274303|</t>
  </si>
  <si>
    <t>SF No 95 Madurai, N.H Road, Near Jeeva Transport Office, Thirumanilaiyur</t>
  </si>
  <si>
    <t>Amaravathi Spinning Mills Pvt. Ltd.</t>
  </si>
  <si>
    <t>Amaravathi Spinning Mills Pvt. Ltd. is engaged in Manufacturing and supplying of home textiles. Its products include semi-combed yarns (green label) and combed yarns (violet label). The company was founded in 1985 and is based in Karur, Tamil Nadu.</t>
  </si>
  <si>
    <t>Senthil kumar (Executive Director )</t>
  </si>
  <si>
    <t>|+91-4324-226105|</t>
  </si>
  <si>
    <t>http://www.sriamaravathispinningmills.com</t>
  </si>
  <si>
    <t>Erode road, Authur</t>
  </si>
  <si>
    <t>Amaravathi Textiles Pvt. Ltd.</t>
  </si>
  <si>
    <t>Amaravathi Textiles Pvt. Ltd. is engaged in manufacturing vibrant range of table linen, kitchen linen, bed linen and terry towels. Its products include prints, weaves, jacquards, embroideries and terry towels. The company was founded in 1970 and is based in Karur, Tamil Nadu.</t>
  </si>
  <si>
    <t>|+91-4324-230620|</t>
  </si>
  <si>
    <t>http://www.amaravathitextiles.com</t>
  </si>
  <si>
    <t>9D-5 Ramakrishnapuram</t>
  </si>
  <si>
    <t>Ambattur Clothing Ltd.</t>
  </si>
  <si>
    <t>Ambattur Clothing Ltd. is engaged in the business of manufacturer and supplier of garments. It offers shirts, trousers, jackets and shorts for men and women. It has nine production facilities in India and one in Bahrain. The company was founded in 1981 and is based in Chennai, Tamil Nadu.</t>
  </si>
  <si>
    <t>Vijay Mohandas Mahtaney (Managing Director )</t>
  </si>
  <si>
    <t>|+91-44-26357811|</t>
  </si>
  <si>
    <t>http://www.ambattur.com/acl.html</t>
  </si>
  <si>
    <t>86-E/2B Industrial estate, Ambattur</t>
  </si>
  <si>
    <t>Chowlesh &amp; Co.</t>
  </si>
  <si>
    <t>Anish Kumar Spinning Mills</t>
  </si>
  <si>
    <t>Anish Kumar Spinning Mills is engaged in manufacturing and supplying textile products. It is producing cotton yarn and fabrics. The firm has own spinning of yarn and weaving of fabrics mills. The company was founded in 1993 and is based in Coimbatore, Tamil Nadu. Anish Kumar Spinning Mills operates as a subsidiary of Suguna Industries Ltd.</t>
  </si>
  <si>
    <t>|+91-422-2628109|</t>
  </si>
  <si>
    <t>No. 22 Nehru Nagar, Kalapatti Road</t>
  </si>
  <si>
    <t>Suguna Industries Ltd. (Majority)</t>
  </si>
  <si>
    <t>Annur Cauvery Spintex Pvt. Ltd.</t>
  </si>
  <si>
    <t>Annur Cauvery Spintex Pvt. Ltd. is engaged in manufacturing of yarn. The company was incorporated in 2005 and is based in Coimbatore, Tamil Nadu.</t>
  </si>
  <si>
    <t>|+91-422-2616600|</t>
  </si>
  <si>
    <t>S.F.No.40, Sukkiramaniagoundenpudur, Ellappalayam Post</t>
  </si>
  <si>
    <t>Appachi Eco-Logic Cotton Pvt. Ltd.</t>
  </si>
  <si>
    <t>Appachi Eco-Logic Cotton Pvt. Ltd. is engaged in the production of cotton and cotton products. Its products include bedding collections, sarees and yardage, table linen, curtains and pillows. It also engaged in production of long staple cotton, medium staple cotton, hybrid cotton seed. The company was founded in 1948 and is based in Coimbatore, Tamil Nadu.</t>
  </si>
  <si>
    <t>|+91-4259-234666|</t>
  </si>
  <si>
    <t>http://www.appachicotton.com</t>
  </si>
  <si>
    <t>46 Meenkarai Road, Zamin Uthukuti, Pollachi</t>
  </si>
  <si>
    <t>Grassroots Business Fund (Undisclosed)</t>
  </si>
  <si>
    <t>P.N.Raghavendra Rao and Co.</t>
  </si>
  <si>
    <t>Arihant Retail Pvt. Ltd.</t>
  </si>
  <si>
    <t>Arihant Retail Pvt. Ltd. is engaged in exporting and supplying cushion covers, curtains, bed linens, rayon fabrics, printed home furnishing fabric, designer home furnishing fabric, cotton wastes. It offers kanchipuram pure silk sarees, traditional kurta, half sarees, net sarees, formals, casuals, t-hirts, frocks and choli suits. The company was founded in 1996 and is based in Chennai, Tamil Nadu.</t>
  </si>
  <si>
    <t>|+91-44-25968811|</t>
  </si>
  <si>
    <t>http://www.arihantretail.in</t>
  </si>
  <si>
    <t>92, 93 and 73, G. A. Road, Wannarpet</t>
  </si>
  <si>
    <t>Surana Fashions Pvt. Ltd.</t>
  </si>
  <si>
    <t>Arun Spinning Mils Pvt. Ltd.</t>
  </si>
  <si>
    <t>Arun Spinning Mils Pvt. Ltd. is engaged in manufacturing of cotton yarn. The company was incorporated in 1997 and is based in Tamil Nadu, India.</t>
  </si>
  <si>
    <t>Virudhunagar</t>
  </si>
  <si>
    <t>18 Thottiapatti Roadrajapalayam</t>
  </si>
  <si>
    <t>Arun Textiles Pvt. Ltd.</t>
  </si>
  <si>
    <t>Arun Textiles Pvt. Ltd. is engaged in manufacturing of yarns. The company was founded in 1989 and is based in Tirupur, Tamil Nadu.</t>
  </si>
  <si>
    <t>|+91-421-2241365|</t>
  </si>
  <si>
    <t>http://www.aruntex.com</t>
  </si>
  <si>
    <t>80, Perumal Koil Street</t>
  </si>
  <si>
    <t>Aruppukottai Shri Ramalinga Spinners Pvt. Ltd.</t>
  </si>
  <si>
    <t>Aruppukottai Shri Ramalinga Spinners Pvt. Ltd. is engaged in manufacturing of yarn, cotton yarn, spinning and cotton. The company was incorporated in 1999 and is based in Virudhnagar, Tamil Nadu.</t>
  </si>
  <si>
    <t>|+91-4566-241000|</t>
  </si>
  <si>
    <t>212,Ramasamy Nagar, Aruppukotti</t>
  </si>
  <si>
    <t>Aruppukottai Shri Vijayalakshmi Textile Mills Pvt. Ltd.</t>
  </si>
  <si>
    <t>Aruppukottai Shri Vijayalakshmi Textile Mills Pvt. Ltd. is a manufacturing company. It offers yarns such as single yarn, ply yarn, ring spindles for weaving and knitting. The company was incorporated in 1987 and is based in Tamil Nadu, India.</t>
  </si>
  <si>
    <t>Aruppukottai</t>
  </si>
  <si>
    <t>|+91-4566-267056|</t>
  </si>
  <si>
    <t>No. 34 (Old No. 31), Veerappan Naicker Street</t>
  </si>
  <si>
    <t>Aruppukottai Sri Jayavilas Ltd.</t>
  </si>
  <si>
    <t>Aruppukottai Sri Jayavilas Ltd. is a manufacturing company. It offers yarns such as single yarn, ply yarn, ring spindles for weaving and knitting. The company was founded in 1995 and is based in Aruppukottai, Tamil Nadu.</t>
  </si>
  <si>
    <t>|+91-4566-282239|</t>
  </si>
  <si>
    <t>http://www.jayavilasbgold.com</t>
  </si>
  <si>
    <t>Cotton Spinning Mills, 'B' Unit, TamilPadi</t>
  </si>
  <si>
    <t>K. Gopalakrishnan &amp; Co.</t>
  </si>
  <si>
    <t>Asian Fabricx Pvt. Ltd.</t>
  </si>
  <si>
    <t>Asian Fabricx Pvt. Ltd. is engaged in manufacturing and exporting home textiles. Its products include fabrics, cotton fabrics, hand loom, made ups, tablecloth, place mat, napkin, apron, glove, potholder, kitchen towel, bread basket, cushions, etc. The company was incorporated in 2007 and is based in Karur, Tamil Nadu.</t>
  </si>
  <si>
    <t>|+91-4324-221576|</t>
  </si>
  <si>
    <t>http://www.asianfab.com</t>
  </si>
  <si>
    <t>S/F No. 746/1&amp;2. 751/1&amp;2, Manmangalam Village, Semmadai</t>
  </si>
  <si>
    <t>Avaneetha Textiles Pvt. Ltd.</t>
  </si>
  <si>
    <t>Avaneetha Textiles Pvt. Ltd. is a semi combed cotton yarn manufacturing company. Its products include cotton yarns, garment yarns, hosiery yarns and textile yarns. The company was incorporated in 2004 and is based in Coimbatore, Tamil Nadu.</t>
  </si>
  <si>
    <t>224A, Mettupalayam Road</t>
  </si>
  <si>
    <t>A.Vetrivel</t>
  </si>
  <si>
    <t>AVE Maria Spinning Mills Pvt. Ltd.</t>
  </si>
  <si>
    <t>AVE Maria Spinning Mills Pvt. Ltd. is engaged in manufacturing of textiles. The company was incorporated in 1999 and is based in Coimbatore, Tamil Nadu.</t>
  </si>
  <si>
    <t>No.10/32C,Parai Thottam, Kannampalayam</t>
  </si>
  <si>
    <t>B R T Spinners Pvt. Ltd.</t>
  </si>
  <si>
    <t>B R T Spinners Pvt. Ltd. is engaged in manufacturing and supplying of cotton yarn. The company was incorporated in 1990 and is based in Coimbatore, Tamil Nadu.</t>
  </si>
  <si>
    <t>|+91-4254-262158|</t>
  </si>
  <si>
    <t>No 586 / 2, C, Somanur Main Road, Sokkampalayam, Annur</t>
  </si>
  <si>
    <t>B. V. Fabrics Pvt. Ltd.</t>
  </si>
  <si>
    <t>B. V. Fabrics Pvt. Ltd. is engaged in manufacturing and exporting of home textile made-ups and fabrics. Its products include table linens, kitchen linens, bed linens, bath towels, designer bath towels, colored bath towels, fancy bath towels, personalized bath towels, decorative bath towels, cotton bath towels, printed bath towels, jacquard bath towels and plain bath towels. It also offers bathmats like casual bathmats, decorative bathmats, embroidered bathmats, modern bathmats, designer bathmats, multicolor bathmats, tufted bathmats, colored bathmats, reversible bathmats. The company was incorpoarted in 1998 and is based in Karur, Tamil Nadu.</t>
  </si>
  <si>
    <t>|+91-4324-230375|</t>
  </si>
  <si>
    <t>http://www.bvfabrics.com</t>
  </si>
  <si>
    <t>"Annamalai Chambers", 40, Ramakrishnapuram North</t>
  </si>
  <si>
    <t>Bafna Spinning Mills and Exports Ltd.</t>
  </si>
  <si>
    <t>Bafna Spinning Mills and Exports Ltd. is engaged in manufacturing and selling of textiles. The company was incorporated in 1990 and is based in Coimbatore, Tamil Nadu.</t>
  </si>
  <si>
    <t>Visweswaram , 132 west venkatsamy road, R S Puram</t>
  </si>
  <si>
    <t>Bharat Textiles &amp; Proofing Inds. Ltd.</t>
  </si>
  <si>
    <t>Bharat Textiles &amp; Proofing Inds. Ltd. is a textile company. It offers products such as canvas, tarpaulins, grey canvas, grey polyester canvas, cotton canvas, grey cotton canvas, tents, parfin wax, bags and swags. The company was founded in 1990 and is based in Thiruvallur, Tamil nadu.</t>
  </si>
  <si>
    <t>Gummidipoondi</t>
  </si>
  <si>
    <t>| 91-44-4213-1866|</t>
  </si>
  <si>
    <t>http://bharattextiles.en.ecplaza.net/</t>
  </si>
  <si>
    <t>994, Sathyavedu Road, Survali Kandigai, Sirupuzhalpet</t>
  </si>
  <si>
    <t>Bhuvaneswari Cotspin India Pvt. Ltd.</t>
  </si>
  <si>
    <t>Bhuvaneswari Cotspin India Pvt. Ltd. engaged in the production of cotton yarn (of the hosiery variety) and production of grey fabric though knitting. Its products include menâ€™s wear, womenâ€™s wear and childrenâ€™s wear, cotton yarn and silk yarn. The company was incorporated in 2003 and is based in Tirupur, Tamil Nadu.</t>
  </si>
  <si>
    <t>Loganathan N (Managing Director )</t>
  </si>
  <si>
    <t>|+91-421-2424708|</t>
  </si>
  <si>
    <t>SF No 634/1, Bhuvaneswari Garden, Seventhampalayam</t>
  </si>
  <si>
    <t>Binny Lorze Ltd.</t>
  </si>
  <si>
    <t>Binny Lorze Ltd. is engaged in manufacturing of readymade garments. The company was incorporated in 1995 and is based in Chennai, Tamil Nadu.</t>
  </si>
  <si>
    <t>106, Armenian Streetgeorge Town</t>
  </si>
  <si>
    <t>Blaze Clothing India Pvt. Ltd.</t>
  </si>
  <si>
    <t>Blaze Clothing India Pvt. Ltd. is engaged in manufacturing and marketing of readymade garments. It offers shirts, trousers, tshirts, blazers and jeans. The company was incorporated in 2008 and is based in Chennai, Tamil Nadu.</t>
  </si>
  <si>
    <t>|+91-44-45501016|</t>
  </si>
  <si>
    <t>http://www.stingclothingonline.com</t>
  </si>
  <si>
    <t>#42 D, New no. 87, Canal road, kilpauk Colony Garden</t>
  </si>
  <si>
    <t>Sting Clothing</t>
  </si>
  <si>
    <t>Kicha and Prabu Kesavan</t>
  </si>
  <si>
    <t>Brindha Cotton Mills Pvt. Ltd.</t>
  </si>
  <si>
    <t>Brindha Cotton Mills Pvt. Ltd. is engaged in manufacturing of cotton yarn. The company was incorporated in 2000 and is based in Tirunelveli, Tamil Nadu.</t>
  </si>
  <si>
    <t>Tirunelveli</t>
  </si>
  <si>
    <t>No.31, Tenkasi Road, Mannarkovil, Ambasamudram</t>
  </si>
  <si>
    <t>Narayanasamy and Associates</t>
  </si>
  <si>
    <t>C A V Cotton Mills Pvt. Ltd.</t>
  </si>
  <si>
    <t>C A V Cotton Mills Pvt. Ltd. is engaged in manufacturing yarn fabrics. The company was incorporated in 1987 and is based Coimbatore, Tamil Nadu.</t>
  </si>
  <si>
    <t>551, Ganesapuram Post, S.S. Kulam Via, Annur</t>
  </si>
  <si>
    <t>CBC Fashions (Asia) Pvt. Ltd.</t>
  </si>
  <si>
    <t>CBC Fashions (Asia) Pvt. Ltd. is engaged in manufacturing of textiles. Its products include t-Shirts, pants, under wears organic, sweatshirts and night wears. The company incorporated in 2008 and is based in Tirupur, Tamil Nadu.</t>
  </si>
  <si>
    <t>#11, C.B.C Building, M.R.Nagar, K.N.P.Colony, Dharapuram Road</t>
  </si>
  <si>
    <t>ALTN and Co.</t>
  </si>
  <si>
    <t>Chemise Indus Pvt. Ltd.</t>
  </si>
  <si>
    <t>Chemise Indus Pvt. Ltd. is engaged in manufacturing and exporting own fabrics. Its products include readymade garments, menswear, womens wear, kidswear, shirts, t-shirts, shorts, skirts, top, dresses, pants and trousers. The company was incorporated in 1999 and is based in Chennai, Tamil Nadu.</t>
  </si>
  <si>
    <t>Pranav Taparia (Chief Executive Officer and Director ), Radha Daga (Managing Director )</t>
  </si>
  <si>
    <t>|+91-44-26801772|</t>
  </si>
  <si>
    <t>http://www.chemiseindus.com/</t>
  </si>
  <si>
    <t>No.65, Sivasakthi Vinaya Nagar, Vallikollaimedu, Thiruverkadu</t>
  </si>
  <si>
    <t>Chemise Export Pvt. Ltd.</t>
  </si>
  <si>
    <t>Srinivasan And Shankar</t>
  </si>
  <si>
    <t>Chenduran Cotspin India Pvt. Ltd.</t>
  </si>
  <si>
    <t>Chenduran Cotspin India Pvt. Ltd. is cotton yarn manufacturing company. Its products include organic cotton yarns, polyester cotton, blended yarn, woven garments and cotton combed hosiery yarns. The company was incorporated in 1991 and is based in Tirupur, Tamil Nadu.</t>
  </si>
  <si>
    <t>S.F.No.628/5, D.No.4/596, Veerapandi Pirivu, Palladam Road.</t>
  </si>
  <si>
    <t>Cheran Spinner Ltd.</t>
  </si>
  <si>
    <t>Cheran Spinner Ltd. is engaged in manufacturing yarn. Its products include cotton, tencel, polyester, nylon and bamboo yarn. The company was founded in 1991 and is based in Erode, Tamil Nadu.</t>
  </si>
  <si>
    <t>Erode</t>
  </si>
  <si>
    <t>|+91-4288-278601|</t>
  </si>
  <si>
    <t>http://www.cheranspinnerlimited.com</t>
  </si>
  <si>
    <t>477/1 Anangur Main Road, Sowthapuram</t>
  </si>
  <si>
    <t>Cheran Spinning Mills Pvt. Ltd.</t>
  </si>
  <si>
    <t>Cheran Spinning Mills Pt. Ltd. is engaged in manufacturing of cotton yarns. The company was founded in 1986 and is based in Tirupur, Tamil Nadu. Cheran Spinning Mills Pt. Ltd. operates as a subsidiary of Chola Group.</t>
  </si>
  <si>
    <t>|+91 421-2424722|</t>
  </si>
  <si>
    <t>http://www.cholagroups.com</t>
  </si>
  <si>
    <t>20 Dharapuram Road, Thillainagar</t>
  </si>
  <si>
    <t>Chola Group (Majority)</t>
  </si>
  <si>
    <t>Chola Group</t>
  </si>
  <si>
    <t>Chola Group is engaged in manufacturing of cotton yarns. The company was founded in 1986 and is based in Tirupur, Tamil Nadu.</t>
  </si>
  <si>
    <t>|+91-421-2424722|</t>
  </si>
  <si>
    <t>Chola Textiles Pvt. Ltd.</t>
  </si>
  <si>
    <t>Chola Textiles Pvt. Ltd. is engaged in manufacturing of cotton yarns. The company was founded in 1986 and is based in Tirupur, Tamil Nadu. Cheran Spinning Mills Pt. Ltd. operates as a subsidiary of Chola Group.</t>
  </si>
  <si>
    <t>Classic Polo Fashions Pvt. Ltd.</t>
  </si>
  <si>
    <t>Classic Polo Fashions Pvt. Ltd. is engaged in manufacturing textile garments and clothing accessories. Its products include t-shirts, shirts, trousers, denims, winter waer, lounge wear, inner/under wear and accessories. The company was incorporated in 2008 and is based in Tirupur, Tamil Nadu. Classic Polo Fashions Pvt. Ltd. operates as subsidiary of Royal Classic Mills Pvt. Ltd.</t>
  </si>
  <si>
    <t>|+91-421-3310000|</t>
  </si>
  <si>
    <t>http://www.classicpolos.com</t>
  </si>
  <si>
    <t>Sri Brindavan, S.F.No. 302/1, Andipalayam Post</t>
  </si>
  <si>
    <t>Classic Polos</t>
  </si>
  <si>
    <t>Royal Classic Mills Pvt. Ltd. (Majority)</t>
  </si>
  <si>
    <t>M. Ganesan</t>
  </si>
  <si>
    <t>Coimbatore Polytex Pvt. Ltd.</t>
  </si>
  <si>
    <t>Coimbatore Polytex Pvt. Ltd. is engaged in manufacturing of cotton yarns. The company was incorporated in 2003 and is based in Coimbatore, Tamil Nadu.</t>
  </si>
  <si>
    <t>|+91-422-2221223|</t>
  </si>
  <si>
    <t>No.1, Nava India Road</t>
  </si>
  <si>
    <t>Crocodile Products Pvt. Ltd.</t>
  </si>
  <si>
    <t>Crocodile Products Pvt Ltd. engages in manufacture of readymade garments for men, women and children. The Crocodile product mix consists of formals, casuals/smart casuals inclusive of T-shirts, shirts, trousers, jeans, catering to various target groups and in different price ranges.</t>
  </si>
  <si>
    <t>|0422 427 0460/70/80/90|</t>
  </si>
  <si>
    <t>http://www.crocodileindia.net</t>
  </si>
  <si>
    <t>No. 4, Kalapatti Road, Civil Aerodrome Post</t>
  </si>
  <si>
    <t>Shivrams Associates Pvt. Ltd. (Undisclosed), S.P. Apparels Ltd. (Majority)</t>
  </si>
  <si>
    <t>Crystal Group</t>
  </si>
  <si>
    <t>Crystal Group is engaged in manufacturing and exporting garments. Its product range includes kids wear and inner garments. The company was founded in 1971 and is based in Tirupur, Tamil Nadu.</t>
  </si>
  <si>
    <t>|+91-421-4242145|</t>
  </si>
  <si>
    <t>http://www.crystalknitters.com/</t>
  </si>
  <si>
    <t>4/688, Nochipalayam Road, Veerapandi</t>
  </si>
  <si>
    <t>Crystal Knitters Pvt. Ltd.</t>
  </si>
  <si>
    <t>Crystal Knitters Pvt. Ltd. is engaged in manufacturing and exporting of kids apparels. Its products include kids wear and inner garments. The company was founded in 1971 and is based in Tirupur, Tamil Nadu. Crystal Knitters Pvt. Ltd. operates as a subsidiary of Crystal Group.</t>
  </si>
  <si>
    <t>http://www.crystalknitters.com</t>
  </si>
  <si>
    <t>Crystal Group (Majority)</t>
  </si>
  <si>
    <t>P. Mahendran and Associates</t>
  </si>
  <si>
    <t>Danavarshini Exports Pvt. Ltd.</t>
  </si>
  <si>
    <t>Danavarshini Exports Pvt. Ltd. is engaged in manufacturing and exporting of garments. Its products include kids wear, ladies wear, and mens wear. The company was incorporated in 2009 and is based in Tirupur, Tamil Nadu.</t>
  </si>
  <si>
    <t>|+91-421-2425264|</t>
  </si>
  <si>
    <t>http://www.danavarshini.in</t>
  </si>
  <si>
    <t>3 Kulathottam, Kangayam Road</t>
  </si>
  <si>
    <t>DBV Cotton Mills Pvt. Ltd.</t>
  </si>
  <si>
    <t>DBV Cotton Mills Pvt. Ltd. is engaged in manufacturing and supplying of cotton yarn. The company was incorporated in 1982 and is based in Coimbatore, Tamil Nadu.</t>
  </si>
  <si>
    <t>|+91-422-2460168|</t>
  </si>
  <si>
    <t>S.F. No. 206, Narasimhanaickenpalayam</t>
  </si>
  <si>
    <t>Derik Monofil Pvt. Ltd.</t>
  </si>
  <si>
    <t>Derik Monofil Pvt. Ltd. is engaged in manufacturing outdoor sporting goods and yarns threads. Its products include nylon mono filament yarns, nylon mono filaments fishing lines, nylon mono filament fishing nets and nylon multi filament fishing nets. The company was founded in 2000 and is based in Nagercoil, Tamil Nadu.</t>
  </si>
  <si>
    <t>Nagercoil</t>
  </si>
  <si>
    <t>|+91-4652-261956 |</t>
  </si>
  <si>
    <t>http://www.derikmonofil.com</t>
  </si>
  <si>
    <t>89-c, Chettikulam</t>
  </si>
  <si>
    <t>B. Thanu Pillai and Company</t>
  </si>
  <si>
    <t>Dharani Textiles Pvt. Ltd.</t>
  </si>
  <si>
    <t>Dharani Textiles Pvt. Ltd. is engaged in manufacturing and supplying garments. The company was incorporated in 2004 and is based in Tirupur, Tamil Nadu.</t>
  </si>
  <si>
    <t>|+91-421-2241761|</t>
  </si>
  <si>
    <t>No.36,Harvey Road</t>
  </si>
  <si>
    <t>Divya Lakshmi Mills Pvt. Ltd.</t>
  </si>
  <si>
    <t>Divya Lakshmi Mills Pvt. Ltd. is engaged in manufacturing of yarns. The company was incorporated in 1993 and is based in Tirupur, Tamil Nadu.</t>
  </si>
  <si>
    <t>|+91-421-2243767|</t>
  </si>
  <si>
    <t>No.23,Bungalow Road Extension</t>
  </si>
  <si>
    <t>Divyalakshmi Textiles Pvt. Ltd.</t>
  </si>
  <si>
    <t>Divyalakshmi Textiles Pvt. Ltd. is engaged in manufacturing of cotton yarn. The company was incorporated in 2005 and is based in Aruppukottai, Tamil Nadu.</t>
  </si>
  <si>
    <t>Kulasekarnallur , Thiruchuli Road, Ramasamy nagar Post</t>
  </si>
  <si>
    <t>Durairaj Mills Ltd.</t>
  </si>
  <si>
    <t>Durairaj Mills Ltd. is engaged in producing of yarns. Its products include slub yarn, compact yarn and ring yarn. The company was founded in 1970 and is based in Coimbatore, Tamil Nadu.</t>
  </si>
  <si>
    <t>|+91-4254-262785|</t>
  </si>
  <si>
    <t>http://www.durairajmills.com</t>
  </si>
  <si>
    <t>Sathy Road, Pasur, Annur</t>
  </si>
  <si>
    <t>E K S Spinners Pvt. Ltd.</t>
  </si>
  <si>
    <t>E K S Spinners Pvt. Ltd. is engaged in manufacturing of yarns. The company was incorporated in 1995 and is based in Dhalavaipuram, Tamil Nadu.</t>
  </si>
  <si>
    <t>Dhalavaipuram</t>
  </si>
  <si>
    <t>2/120 Renganathapuram Street, Rajapalayam</t>
  </si>
  <si>
    <t>Eastman Exports Global Clothing Pvt. Ltd.</t>
  </si>
  <si>
    <t>Eastman Exports Global Clothing Pvt. Ltd. is engaged in manufacturing and exporting of garments. Its products include knitted garments, mens wear, womens wear, boys wear, girls wear, juniors wear, infants wear, toddlers, polos t-shirts and basic tees. The company was founded in 1983 and is based in Tirupur, Tamil Nadu.</t>
  </si>
  <si>
    <t>Chandran N. (Chairman and Managing Director )</t>
  </si>
  <si>
    <t>|+91-421-4301234|</t>
  </si>
  <si>
    <t>http://www.eastmanexports.com</t>
  </si>
  <si>
    <t>5/591, Sri Lakshmi Nagar, Pitchampalayam Pudur</t>
  </si>
  <si>
    <t>Eastman Exports Pvt. Ltd.</t>
  </si>
  <si>
    <t>Eastman Exports Pvt. Ltd. is engaged in manufacturing and whole sale supplying of garments. Its products include garments, knitted fabric, clothing and custom t-shirts. The company was incorporated in 1998 and is based in Tirupur, Tamil Nadu. The company operates as a subsidiary of Eastman Exports Global Clothing Pvt. Ltd.</t>
  </si>
  <si>
    <t>Eastman Exports Global Clothing Pvt. Ltd. (Majority)</t>
  </si>
  <si>
    <t>Ananthan.R</t>
  </si>
  <si>
    <t>Eastman Spinning Mills Pvt. Ltd.</t>
  </si>
  <si>
    <t>Eastman Spinning Mills Pvt. Ltd. is engaged in manufacturing and exporting cotton yarns. The company was incorporated in 1993 and is based in Dindigul, Tamil Nadu.</t>
  </si>
  <si>
    <t>|+91-4551-229358 |</t>
  </si>
  <si>
    <t>N.H.7, Karur- Dindigul Main Road, Viruthalaipatti-Kasipalayam Post</t>
  </si>
  <si>
    <t>Elljay Textiles Pvt. Ltd.</t>
  </si>
  <si>
    <t>Elljay Textiles Pvt. Ltd. is engaged in manufacture of textile products. The company was incorporated in 1994 and is based in Coimbatore, Tamil Nadu.</t>
  </si>
  <si>
    <t>296 Race course</t>
  </si>
  <si>
    <t>Selvam and Co</t>
  </si>
  <si>
    <t>Emco Fabrics</t>
  </si>
  <si>
    <t>Emco Fabrics is engaged is manufacturing and exporting textiles and garments. Its products include ready-made garments, mens wear, ladies wear, kids wear, shirts, t-shirts, skirts, shorts, pants and trousers, ladies top, ladies dresses and children dresses. The company is based in Chennai, Tamil Nadu.</t>
  </si>
  <si>
    <t>|+91-44-28194652|</t>
  </si>
  <si>
    <t>145, Foutain Plaza, Pantheon Road, Egmore</t>
  </si>
  <si>
    <t>Emperor Textiles Pvt. Ltd.</t>
  </si>
  <si>
    <t>Emperor Textiles Pvt. Ltd. is a textile manufacturing company. The company was incorporated in 2005 and is based in Tirupur, Tamil Nadu.</t>
  </si>
  <si>
    <t>|+91-421-2236733|</t>
  </si>
  <si>
    <t>http://www.emperor.in</t>
  </si>
  <si>
    <t>No.16,Indira Nagar, 1st street, Avanashi Road</t>
  </si>
  <si>
    <t>Erode Sri Palani Murugan Spinning Mills Pvt. Ltd.</t>
  </si>
  <si>
    <t>Erode Sri Palani Murugan Spinning Mills Pvt. Ltd. is engaged in manufacturing cotton yarn. The company was incorporated in 2006 and is based in Erode, Tamil Nadu.</t>
  </si>
  <si>
    <t>Old No.9/149, New No.9/623, Kaspa Pettai, Modavaandi Sathyamangalam</t>
  </si>
  <si>
    <t>Europa Group</t>
  </si>
  <si>
    <t>Europa Group is engaged in retailing textiles and garments. Its products include mens wear and kids wear. The company is based in Chennai, Tamil Nadu.</t>
  </si>
  <si>
    <t>|+91-44-43442100|</t>
  </si>
  <si>
    <t>http://www.europa.co.in/</t>
  </si>
  <si>
    <t>#70, I Floor, Vishnoo Krishna Building, Royapettah High Road, Royapettah</t>
  </si>
  <si>
    <t>Eveready Spinning Mills Pvt. Ltd.</t>
  </si>
  <si>
    <t>Eveready Spinning Mills Pvt. Ltd. is engaged in manufacturing cotton yarns. The company was founded in 1988 and is based in Tirupur, Tamil Nadu.</t>
  </si>
  <si>
    <t>|+91-421-2201388|</t>
  </si>
  <si>
    <t>http://evereadygroups.com</t>
  </si>
  <si>
    <t>No.16,Jothi Theatre Road</t>
  </si>
  <si>
    <t>Fab Colors Tiruppur Pvt. Ltd.</t>
  </si>
  <si>
    <t>Fab Colors Tiruppur Pvt. Ltd. is engaged in supplying dyes and chemicals. Its products include drimaren, foran, optilan, nylosan, dyeing and printing chemicals. The company was founded in 1998 and is based in Tiruppur, Tamil Nadu.</t>
  </si>
  <si>
    <t>|+91-421-4325711|</t>
  </si>
  <si>
    <t>http://www.fabcolours.net</t>
  </si>
  <si>
    <t>15B, Suriyan Nagr, Karuvampalayam, ABT Road New Extension</t>
  </si>
  <si>
    <t>Fab Colors</t>
  </si>
  <si>
    <t>Flora Textiles Ltd.</t>
  </si>
  <si>
    <t>Flora Textiles Ltd is a textile company. It offers fabric products such as grey fabric, cotton fabric. plain fabric, poplin fabric, tussor fabric, twill fabric, voile fabric, denim fabric, glass fibre fabric, soy fabric and bamboo fabric. The company was founded in 1993 and is based in Coimbatore, Tamil Nadu</t>
  </si>
  <si>
    <t>|+91-422-3535393|</t>
  </si>
  <si>
    <t>http://www.floratextiles.com</t>
  </si>
  <si>
    <t>23, Bharathi Park Road</t>
  </si>
  <si>
    <t>Frontier Knitters Pvt. Ltd.</t>
  </si>
  <si>
    <t>Frontier Knitters Pvt. Ltd. is engaged in manufacturing and exporting of garments. Its products include ready made, hosiery, men's wear, women's wear, kids wear, shirts and t-shirts. The company was incorporated in 2010 and is based in Tirupur, Tamil Nadu.</t>
  </si>
  <si>
    <t>|+91-421-2203470|</t>
  </si>
  <si>
    <t>64, Process Server Street, Karuvam Palyam</t>
  </si>
  <si>
    <t>G D Textiles (Madurai) Pvt. Ltd.</t>
  </si>
  <si>
    <t>G D Textiles (Madurai) Pvt. Ltd. is engaged in manufacturing and supplying of yarn. The company was incorporated in 1996 and is based in Madurai, Tamil Nadu.</t>
  </si>
  <si>
    <t>Madurai</t>
  </si>
  <si>
    <t>|+91-452-2525680|</t>
  </si>
  <si>
    <t>No 14, Dr.S.V.K.S. Thangaraj Road, Vinayaga Nagar</t>
  </si>
  <si>
    <t>Galiyar Textile India Pvt. Ltd.</t>
  </si>
  <si>
    <t>Galiyar Textile India Pvt. Ltd. is engaged in manufacturing polyester blended yarn. The company was incorporated in 2005 and is based in Pollachi, Tamil Nadu.</t>
  </si>
  <si>
    <t>|+91-4259-271289|</t>
  </si>
  <si>
    <t>117/1A1, Z Kottampatty, Vanjiyapuram, Suleeswaranpatty</t>
  </si>
  <si>
    <t>Gayathri Traders</t>
  </si>
  <si>
    <t>Gayathri Traders is engaged in manufacturing textile products. Its products include terry towel, pillow cover, bed spreads and mattresses. The company was founded in 1995 and is based in Erode, Tamil Nadu.</t>
  </si>
  <si>
    <t>|+91-424-2253431|</t>
  </si>
  <si>
    <t>http://www.bedspreads.in</t>
  </si>
  <si>
    <t>#371,Narayana Valasu, Nasiyanoor Road</t>
  </si>
  <si>
    <t>Geetha Krishna Spinning Mills Pvt. Ltd.</t>
  </si>
  <si>
    <t>Geetha Krishna Spinning Mills Pvt. Ltd. is a cotton yarn manufacturing company. Its engaged in producing cotton ring spun yarn. The company was incorporated in 1983 and is based in Rajapalayam, Tamil Nadu.</t>
  </si>
  <si>
    <t>|+91-4563-222249|</t>
  </si>
  <si>
    <t>http://www.geethakrishna.com</t>
  </si>
  <si>
    <t>Post Box No 76, Madurai Road</t>
  </si>
  <si>
    <t>Golden Sun Industries</t>
  </si>
  <si>
    <t>Golden Sun Industries is engaged in manufacturing textile products. Its products include shirts, tops, blouses, newborn articles, sleepwear, leggings, t shirts, dungarees, rompers, skirts and knitwear. The company was founded in 1990 and is based in Coimbatore, Tamil Nadu.</t>
  </si>
  <si>
    <t>|+91-422-4312666|</t>
  </si>
  <si>
    <t>http://gsi.goldensunindustries.com</t>
  </si>
  <si>
    <t>214 East Sambandam Road, R.S.Puram</t>
  </si>
  <si>
    <t>Hasbro Clothing Pvt. Ltd.</t>
  </si>
  <si>
    <t>Hasbro Clothing Pvt. Ltd. is engaged in manufacturing men garments and accessories. Its products include casuals, formal, genesis, probase and street wears. The company was founded in 1992 and is based in Chennai, Tamil Nadu.</t>
  </si>
  <si>
    <t>|+91-44-30580607|</t>
  </si>
  <si>
    <t>http://www.hasbroclothing.com</t>
  </si>
  <si>
    <t>Number 23-B, Alappakkam Main Road, Maduravoyal</t>
  </si>
  <si>
    <t>Intimate Fashions India Pvt. Ltd.</t>
  </si>
  <si>
    <t>Intimate Fashions India Pvt. Ltd. is engaged in manufacturing and exporting textiles and garments. Its products include lingerie, nightwear, panties, brasier and inner garment. The company was incorporated in 1997 and is based in Kanchipuram, Tamil Nadu.</t>
  </si>
  <si>
    <t>Kanchipuram</t>
  </si>
  <si>
    <t>|+91-44-67404400|</t>
  </si>
  <si>
    <t>Thirupporur-kottamedu high road, Nandivaram Village, Guduvanchery.</t>
  </si>
  <si>
    <t>J. V. Group</t>
  </si>
  <si>
    <t>J. V. Group is engaged in manufacturing cotton yarns. Its products include garments, elastics and yarns. The company was founded in 1997 and is based in Tirupur, Tamil Nadu.</t>
  </si>
  <si>
    <t>|+91-421-2478813|</t>
  </si>
  <si>
    <t>http://www.jvgroup.in</t>
  </si>
  <si>
    <t>SF No:105, Sakthi Nagar (North), P.N. Road, Pooluvapatti Post</t>
  </si>
  <si>
    <t>Jagannath Textile Co. Ltd.</t>
  </si>
  <si>
    <t>Jagannath Textile Co. Ltd. is engaged in manufacturing of yarn, fabric and home textiles. Its products include yarn, fabric, towels and apparels. The company was founded in 1986 and is based in Coimbatore, Tamil Nadu.</t>
  </si>
  <si>
    <t>|+91-422-4304000|</t>
  </si>
  <si>
    <t>http://www.jtcl.in</t>
  </si>
  <si>
    <t>23, 23-1, East Periaswamy Road, R.S. Puram</t>
  </si>
  <si>
    <t>Thakker and Sanghani</t>
  </si>
  <si>
    <t>Jai India Weaving Mills Pvt. Ltd.</t>
  </si>
  <si>
    <t>Jai India Weaving Mills Pvt. Ltd. is engaged in manufacturing and supplying of cotton compact fabrics. The company was incorporated in 2003 and is based in Erode, Tamil Nadu.</t>
  </si>
  <si>
    <t>Vannankattuvalasu, Kathirampatty (Post), Nasiyanur</t>
  </si>
  <si>
    <t>Jaya Velu Spinning Mills Pvt. Ltd.</t>
  </si>
  <si>
    <t>Jaya Velu Spinning Mills Pvt. Ltd. is engaged in manufacturing and exporting of cotton yarn. The company was incorporated in 1994 and is based in Pandalgudi, Tamil Nadu.</t>
  </si>
  <si>
    <t>Survey No.38, 39, 4A, Great Cotton Road</t>
  </si>
  <si>
    <t>Jayalakshmi Textiles Pvt. Ltd.</t>
  </si>
  <si>
    <t>Jayalakshmi Textiles Pvt. Ltd. is engaged in producing only high quality cotton yarn both combed and carded, single and doubled. The company was incorporated in 1995 and is based in Aruppukottai, Tamil Nadu.</t>
  </si>
  <si>
    <t>|+91-4566-240003|</t>
  </si>
  <si>
    <t>http://www.jlaxmi.com</t>
  </si>
  <si>
    <t>Sempatti Village, Puliyuran Road, Aruppukottai</t>
  </si>
  <si>
    <t>Sri Jayajothi Group (Majority)</t>
  </si>
  <si>
    <t>Jayaraj Yarns (India) Pvt. Ltd.</t>
  </si>
  <si>
    <t>Jayaraj Yarns (India) Pvt. Ltd. is engaged in manufacturing cotton yarns. The company was incorporated in 2007 and is based in Namakkal. Tamil Nadu.</t>
  </si>
  <si>
    <t>Namakkal</t>
  </si>
  <si>
    <t>|+91-4287-255601|</t>
  </si>
  <si>
    <t>No.1/255, Thiruchengodu main Road, Koonavelampattypudur, Rasipuram Taluk</t>
  </si>
  <si>
    <t>Jayavarma Textiles Pvt. Ltd.</t>
  </si>
  <si>
    <t>Jayavarma Textiles Pvt. Ltd. is engaged in manufacturing cotton yarns. Its products include garments, elastics and yarns. The company was founded in 1997 and is based in Tirupur, Tamil Nadu. Jayavarma Textiles Pvt. Ltd. is operates as a subsidiary of J. V. Group.</t>
  </si>
  <si>
    <t>J. V. Group (Majority)</t>
  </si>
  <si>
    <t>Jeyavishnu Spintex Pvt. Ltd.</t>
  </si>
  <si>
    <t>Jeyavishnu Spintex Pvt. Ltd. is engaged in manufacturing and supplying of cotton hosiery yarn, semi combed yarn. The company was incorporated in 2003 and is based in Coimbatore, Tamil Nadu.</t>
  </si>
  <si>
    <t>Subarmaniam (Marketing Head )</t>
  </si>
  <si>
    <t>14F Lakshmi Nagar First Street, City Garden Tirupur</t>
  </si>
  <si>
    <t>K G Textiles Pvt. Ltd.</t>
  </si>
  <si>
    <t>K G Textiles Pvt. Ltd. is engaged in manufacturing and supplying. Its produces are rib mats, natural mats, runners, towels, chindhi mat, rugs, straw mats, grass mats, bamboo mats, runners, table linen, bath linen, beach linen, and carpets. The company was incorporated in 1986 and is based in Coimbatore, Tamil Nadu.</t>
  </si>
  <si>
    <t>86arts College Road</t>
  </si>
  <si>
    <t>Gopalaiyer and Subramanian</t>
  </si>
  <si>
    <t>K L Textile Mills Ltd.</t>
  </si>
  <si>
    <t>K L Textile Mills Ltd. is engaged in manufacturing textile products. Its products include kitchen towel, terry towel, printed towels and haj towels. The company was incorporated in 1991 and is based in Komarapalayam, Tamil Nadu.</t>
  </si>
  <si>
    <t>Komarapalayam</t>
  </si>
  <si>
    <t>|+91-4288-264969|</t>
  </si>
  <si>
    <t>45 D Appankadu Mudaliar Street</t>
  </si>
  <si>
    <t>K S R Textile Mills Pvt. Ltd.</t>
  </si>
  <si>
    <t>K S R Textile Mills Pvt. Ltd. is engaged in manufacturing of grey, unbleached carded, combed, compact cotton yarn and blended yarn. It also sells cotton fabric and woven. The company was incorporated in 1988 and is based in Salem, Tamil Nadu.</t>
  </si>
  <si>
    <t>|+91-4288-274254|</t>
  </si>
  <si>
    <t>47/A Kumeresapuram, Tiruchengode, Near K. S. R College</t>
  </si>
  <si>
    <t>T N Ramadoss &amp; Co</t>
  </si>
  <si>
    <t>K. K. P. Textiles Ltd.</t>
  </si>
  <si>
    <t>K. K. P. Textiles Ltd. is engaged in manufacturing textile products. Its products include cotton, yarn and fabrics. The company was founded in 1984 and is based in Namakkal, Tamil Nadu. K. K. P. Textiles Ltd. is a subsidiary of KKP Group.</t>
  </si>
  <si>
    <t>|+91-4286-276066|</t>
  </si>
  <si>
    <t>http://www.kkpindia.com</t>
  </si>
  <si>
    <t>88, Salem Road</t>
  </si>
  <si>
    <t>KKP Group (Majority)</t>
  </si>
  <si>
    <t>Kadri Mills (Coimbatore) Ltd.</t>
  </si>
  <si>
    <t>Kadri Mills (Coimbatore) Ltd. is engaged in manufacturing of cotton yarn. The company is based in Coimbatore, Tamil Nadu.</t>
  </si>
  <si>
    <t>Trichy Road</t>
  </si>
  <si>
    <t>Kadri Mills (Cbe) Ltd.</t>
  </si>
  <si>
    <t>Kakatiya Textiles Ltd.</t>
  </si>
  <si>
    <t>Kakatiya Textiles Ltd. is engaged in the business of spinning and dyeing. It offers cotton yarn spinning, yarn dyeing and cotton ginning. The company was incorporated in 1981 and is based in Coimbatore, Tamil Nadu with additional office in Telangana.</t>
  </si>
  <si>
    <t>Sumanth Ramamurthi (Managing Director )</t>
  </si>
  <si>
    <t>|+91-422-2311711|</t>
  </si>
  <si>
    <t>http://www.kakatiyatextiles.com</t>
  </si>
  <si>
    <t>Elgi Towers, 737D, Green Fields, Puliakulam Road</t>
  </si>
  <si>
    <t>S Murali Dharan &amp; Co</t>
  </si>
  <si>
    <t>Kandagiri Spinning Mills Ltd.</t>
  </si>
  <si>
    <t>Kandagiri Spinning Mills Ltd. is a textile company. It is engaged in the manufacture and sale of cotton yarn. The firm provides carded, combed, auto coned and ring doubled yarn. The company was founded by Sarvashri. S.P.Ratnam, S.P.Sambandam, S.P. Rajendran and K.R. Manicka Mudaliar in 1976 and is based in Salem, Tamil Nadu.</t>
  </si>
  <si>
    <t>|+91-427-2244400|</t>
  </si>
  <si>
    <t>http://www.kandagirimills.com</t>
  </si>
  <si>
    <t>Post Box No. 3, Mill Premises</t>
  </si>
  <si>
    <t>Karpagam Textiles Pvt. Ltd.</t>
  </si>
  <si>
    <t>Karpagam Textiles Pvt. Ltd. is engaged in manufacturing textile machineries. The company was incorporated in 1983 and is based in Tirupur, Tamil Nadu.</t>
  </si>
  <si>
    <t>|+91-421-2479266|</t>
  </si>
  <si>
    <t>8-604, Angeripalayam Road, Gandhi Nagar Post</t>
  </si>
  <si>
    <t>Karur Goldline Exports Pvt. Ltd.</t>
  </si>
  <si>
    <t>Karur Goldline Exports Pvt. Ltd. is engaged in manufacturing and exporting of home textile and other made-ups. Its products include kitchen linen, table linen, bed linen, living linen, fabric and acc. The company was founded in 1960 and is based in Karur, Tamil Nadu.</t>
  </si>
  <si>
    <t>Selvan Marappan (Owner and Managing Director ), Palanisamy M. (Executive Director )</t>
  </si>
  <si>
    <t>|+91-4324-232396|</t>
  </si>
  <si>
    <t>http://goldlineexports.com</t>
  </si>
  <si>
    <t>32, Kamarajapuram West, Karur</t>
  </si>
  <si>
    <t>Karur Sree Rama Trading Pvt. Ltd.</t>
  </si>
  <si>
    <t>Karur Sree Rama Trading Pvt. Ltd. is engaged in manufacturing and exporting of table mat, table linen, runner, place mat and path holder. Its products include crochet table linen, embroidered table linen, decorative table linen, table linens, striped napkin and cotton table linen. The company was incorporated in 2012 and is based in Karur, Tamil Nadu.</t>
  </si>
  <si>
    <t>Ramesh Babu (Managing Director )</t>
  </si>
  <si>
    <t>|+91-4324-240040|</t>
  </si>
  <si>
    <t>S.F. No. 2262, Pari Nagar, Chinnaandan Koil Street</t>
  </si>
  <si>
    <t>Kesharinandan Knit Fabrics Pvt. Ltd.</t>
  </si>
  <si>
    <t>Kesharinandan Knit Fabrics Pvt. Ltd. is engaged in manufacturing and exporting of grey cotton yarns. Its products include cotton organdy fabric, synthetic cotton fabrics, cotton canvas fabric, dyeing cotton fabric, colored cotton fabric and dyed cotton twill fabric. The company was founded in 1990 and is based in Tirupur, Tamil Nadu.</t>
  </si>
  <si>
    <t>Purusottam Parmanandka (Managing Director )</t>
  </si>
  <si>
    <t>|+91-421-2243891|</t>
  </si>
  <si>
    <t>No. 174/175, Lingai Gounder Street, Tirupur</t>
  </si>
  <si>
    <t>KG Denim Ltd.</t>
  </si>
  <si>
    <t>KG Denim Ltd. is engaged in manufacturing and marketing of textiles products. It product includes jeans, blankets, duvets, throws, shams, pillow covers and sheets, towels, curtains, napkins and table linens. The company was incorporated in 1992 and is based in Coimbatore, Tamil Nadu.</t>
  </si>
  <si>
    <t>|+91-425-4304240|</t>
  </si>
  <si>
    <t>http://www.kgdenim.com/</t>
  </si>
  <si>
    <t>Then Thirumalai, Mettupalayam</t>
  </si>
  <si>
    <t>KG Fabriks Ltd.</t>
  </si>
  <si>
    <t>KG Fabriks Ltd. engaged in the production and sale of fabrics, cotton yarn, and garments. It offers basic and classic denim fabrics, industrial fabrics, including single fill ducks, number ducks and army ducks from airjet and dornier looms. The company was incorporated in 1994 and is based in Coimbatore, Tamil Nadu.</t>
  </si>
  <si>
    <t>Balakrishnan KG (Chairman ), Srihari Balakrishnan (Managing Director ), Sriramulu B (Managing Director )</t>
  </si>
  <si>
    <t>|+91-422-3019111|</t>
  </si>
  <si>
    <t>http://www.kgfabriks.com</t>
  </si>
  <si>
    <t>Post Bag No 1, Sowripalayam</t>
  </si>
  <si>
    <t>Kikani Exports Pvt. Ltd.</t>
  </si>
  <si>
    <t>Kikani Exports Pvt. Ltd. is engaged in textile business. Its products cotton yarns, synthetic and blended spun yarns, greige fabrics, home furnishing and garments. The company was incorporated in 2000 and is based in Coimbatore, Tamil Nadu.</t>
  </si>
  <si>
    <t>Rajesh V Kikani (Managing Director )</t>
  </si>
  <si>
    <t>|+91-422-2540804 |</t>
  </si>
  <si>
    <t>http://www.kikaniexports.com</t>
  </si>
  <si>
    <t>104, West Periaswamy Road, R.S. Puram</t>
  </si>
  <si>
    <t>Knitex Textiles Pvt. Ltd.</t>
  </si>
  <si>
    <t>Knitex Textiles Pvt. Ltd. is engaged in manufacturing and exporting garments. It offers t shirts, cotton ready made garments, pants and shirts. The company based in Tirupur, Tamil Nadu.</t>
  </si>
  <si>
    <t>|+91-421-2255871|</t>
  </si>
  <si>
    <t>Vijayalakshmi Mill Compound, 24 Anna Street, 15 Velampalayam</t>
  </si>
  <si>
    <t>Kongarar Integrated Fibres Ltd.</t>
  </si>
  <si>
    <t>Kongarar Integrated Fibres Ltd. is engaged in manufacture of cotton and blended yarn in India. It is part of the Kongarar group, which also includes Kongarar Textiles and Vijaykumar Mills as other group companies. The company was founded in 1991 and is based in Palani, Tamil Nadu.</t>
  </si>
  <si>
    <t>Palani</t>
  </si>
  <si>
    <t>|+91-4545-55104 |</t>
  </si>
  <si>
    <t>Kalayamputhur, PO Palani, Palani</t>
  </si>
  <si>
    <t>KPG Cottspinn India Pvt. Ltd.</t>
  </si>
  <si>
    <t>KPG Cottspinn India Pvt. Ltd. is engaged in manufacturing cotton yarn. The company was incorporated in 2005 and is based in Coimbatore, Tamil Nadu.</t>
  </si>
  <si>
    <t>SF-No. 51B Aathupalayamroad Somanur, Palladam Taluk</t>
  </si>
  <si>
    <t>Kumaragiri Textiles Ltd.</t>
  </si>
  <si>
    <t>Kumaragiri Textiles Ltd. is engaged in manufacturing of grey cotton yarns. Its products include textile fashion accessory, garments, yarn, fiber and fabrics. The company was incorporated in 1980 and is based in Chennai, Tamil Nadu.</t>
  </si>
  <si>
    <t>|+91-44-25353514|</t>
  </si>
  <si>
    <t>524 (Old 255), 2nd Floor,South Mint Stree, Park Town</t>
  </si>
  <si>
    <t>Kumaran Silks</t>
  </si>
  <si>
    <t>Kumaran Silks is engaged in manufacturing and retailing of textiles and garments. Its products include silk sarees, suits, frocks and designer sarees. It also provides online retail services. The company was founded in 1955 and is based in Chennai, Tamil Nadu.</t>
  </si>
  <si>
    <t>|+91-44-24348844|</t>
  </si>
  <si>
    <t>http://www.kumaransilksonline.com/</t>
  </si>
  <si>
    <t>No. 12, Nageswaran Road, T Nagar</t>
  </si>
  <si>
    <t>L.S. Mills Ltd.</t>
  </si>
  <si>
    <t>L.S. Mills Ltd. is engaged in manufacturing textile products. Its products include yarn, foggotting, marrowing, piped and pleated. The company was founded in 1979 and is based in Theni, Tamil Nadu.</t>
  </si>
  <si>
    <t>Theni</t>
  </si>
  <si>
    <t>|+91-4546-325001|</t>
  </si>
  <si>
    <t>http://lsmills.com</t>
  </si>
  <si>
    <t>Madurai Road</t>
  </si>
  <si>
    <t>Lakshmi Card Clothing and Manufacturing Company Ltd.</t>
  </si>
  <si>
    <t>Lakshmi Card Clothing and Manufacturing Company Ltd. is engaged in manufacturing textiles. Its products include card clothing, card service machines, stationary flats and sundry items, circular and top combs. The company was founded in 1960 and is based in Coimbatore, Tamil Nadu.</t>
  </si>
  <si>
    <t>|+91-422-2240205|</t>
  </si>
  <si>
    <t>http://www.lakshmicardclothing.com</t>
  </si>
  <si>
    <t>Lakshmi Plaza, 1089, Avanashi Road</t>
  </si>
  <si>
    <t>Lakshmi Card Clothing and Mfg.Co. Ltd.</t>
  </si>
  <si>
    <t>Lakshmi Mills Company Ltd.</t>
  </si>
  <si>
    <t>Lakshmi Mills Company Ltd. is textile manufacturing company. The company is based in Coimbatore, Tamil Nadu.</t>
  </si>
  <si>
    <t>|+91-422-2245461|</t>
  </si>
  <si>
    <t>http://www.lakshmimills.com</t>
  </si>
  <si>
    <t>686, Avanashi Road</t>
  </si>
  <si>
    <t>Lakshminarayan Gaurishankar Enterprises Pvt. Ltd.</t>
  </si>
  <si>
    <t>Lakshminarayan Gaurishankar Enterprises Pvt. Ltd. is engaged in manufacturing textiles. Its products include regular grey yarns, compact single and double, open - end yarns, slub â€“ yarns, woven fabrics, knitted fabrics and polyster sewing thread on tfo. The company was founded in 1950 and is based in Coimbatore, Tamil Nadu.</t>
  </si>
  <si>
    <t>Shiv Bhagwan Dalmia (Managing Director )</t>
  </si>
  <si>
    <t>|+91-422-2450766|</t>
  </si>
  <si>
    <t>http://www.lngse.com</t>
  </si>
  <si>
    <t>Post Box 2201, Sugarcane Breeding Inst Post</t>
  </si>
  <si>
    <t>Lambodhara Textiles Ltd.</t>
  </si>
  <si>
    <t>Lambodhara Textiles Ltd. is a textile company. It offers fancy synthetic yarns, viscose yarn, viscose fancy yarn, polyester viscose yarn, PV fancy yarn, and normal and fancy yarn. The firm's yarns are used in shirtings, dress materials, and home furnishings. The company was founded in 1994 and is based in Coimbatore, Tamil Nadu.</t>
  </si>
  <si>
    <t>|+91-422-2249038|</t>
  </si>
  <si>
    <t>http://www.lambodharatextiles.com</t>
  </si>
  <si>
    <t>3-A, IIIrd Floor, Pioneer Apartments, B-Block 1075 -B, Avinashi Road</t>
  </si>
  <si>
    <t>Leeds Spinning Mills Pvt. Ltd.</t>
  </si>
  <si>
    <t>Leeds Spinning Mills Pvt. Ltd. is engaged in manufacturing textiles and garments. Its products include aloe yarn, spun polyester yarn, metallic yarn, jacquard dyed yarn, dipped yarn, carpet yarn and braiding yarn. The company was founded in 1996 and is based in Coimbatore, Tamil Nadu.</t>
  </si>
  <si>
    <t>|+91-421-3046506|</t>
  </si>
  <si>
    <t>No. 102, Kasipalayam Main Road, Nallur Vihayapuram Post</t>
  </si>
  <si>
    <t>Link Up Textiles Ltd.</t>
  </si>
  <si>
    <t>Link Up Textiles Ltd. is a textile company. The company was incorporated in 1995 and is based in Chennai, Tamil Nadu.</t>
  </si>
  <si>
    <t>No.6AB-7AB, Sridevi Kuppam Road, Kumaran Colony, Valasaravakkam</t>
  </si>
  <si>
    <t>LNGS Pvt. Ltd.</t>
  </si>
  <si>
    <t>LNGS Pvt. Ltd. is engaged in manufacturing cotton yarn and threads. The company was incorporated in 1986 and is based in Coimbatore, Tamil Nadu.</t>
  </si>
  <si>
    <t>83, Bhashiyakaralu Road West, R.S. Puram</t>
  </si>
  <si>
    <t>Loyal Textile Mills Ltd.</t>
  </si>
  <si>
    <t>Loyal Textile Mills Ltd. is a textile manufacturing company. It offers yarn, fabrics, garments and home textiles. The firm exports products to various countries includes Israel, Egypt, Turkey, U.S.A, United kingdom, Japan, Thailand, South Korea, Dubai, Sri Lanka, Bangladesh, Brazil, Argentina, Columbia, Mexico, Taiwan, Vietnam, Iran, Israel, China and Indonesia. The company was founded in 1956 and is based in Kovilpatti, Tamil Nadu.</t>
  </si>
  <si>
    <t>Manikam Ramaswami (Chairman and Managing Director )</t>
  </si>
  <si>
    <t>Thoothukudi</t>
  </si>
  <si>
    <t>|+91-4632-220001|</t>
  </si>
  <si>
    <t>http://www.loyaltextiles.com</t>
  </si>
  <si>
    <t>21/4 Mill Street</t>
  </si>
  <si>
    <t>Suri and Co.</t>
  </si>
  <si>
    <t>Lucky Yarn Tex India Ltd.</t>
  </si>
  <si>
    <t>Lucky Yarn Tex India Ltd. is engaged in manufacturing cotton yarns and fabrics. The company was incorporated in 2006 and is based in Erode, Tamil Nadu.</t>
  </si>
  <si>
    <t>7/33, K.R.P.Nanar, Komarapalayam Road, Pallipalayam</t>
  </si>
  <si>
    <t>M C Spinners Pvt. Ltd.</t>
  </si>
  <si>
    <t>M C Spinners Pvt. Ltd. was incorporated in 2011 and is based in Coimbatore, Tamil Nadu.</t>
  </si>
  <si>
    <t>New No. 750/34-37, Old No. 1055/36, Gowtham Centre, Avinashi Road</t>
  </si>
  <si>
    <t>Maf Clothing Pvt. Ltd.</t>
  </si>
  <si>
    <t>Maf Clothing Pvt. Ltd. is engaged in manufacturing n ready made garments. The company was incorporated in 2008 and is in Chennai, Tamil Nadu.</t>
  </si>
  <si>
    <t>8/9 Thambusamy Road, Real Adobe Apartments, Kilpauk</t>
  </si>
  <si>
    <t>Mallur Siddeswara Spinning Mills Pvt. Ltd.</t>
  </si>
  <si>
    <t>Mallur Siddeswara Spinning Mills Pvt. Ltd. is engaged in manufacturing spinning yarns. Its products include karded and combed, super carded and semi-combed, single yarn, ring doubled, auto coned and auto leveled. The company was incorporated in 1981 and is based in Rasipuram, Tamil Nadu.</t>
  </si>
  <si>
    <t>Sai Prabhu (Executive Director )</t>
  </si>
  <si>
    <t>|+91-4287-231301|</t>
  </si>
  <si>
    <t>http://www.mssml.com</t>
  </si>
  <si>
    <t>Attyampatti Road, Athanur Post, Rasipuram</t>
  </si>
  <si>
    <t>C. Ramanathan</t>
  </si>
  <si>
    <t>Marudhamalai Murugan Industries Pvt. Ltd.</t>
  </si>
  <si>
    <t>Marudhamalai Murugan Industries Pvt. Ltd. is engaged in manufacturing dyed yarn. It offers include knitting, weaving, decorative tassels, embellishment, and other surface decorations. The company was incorporated in Erode, Tamil Nadu.</t>
  </si>
  <si>
    <t>141 and 51 To 57 ingur, Perundurai</t>
  </si>
  <si>
    <t>Maruthamalai Sri Murugan Textiles</t>
  </si>
  <si>
    <t>Maruthamalai Sri Murugan Textiles is engaged in providing textile products. The company is based in Coimbatore, Tamil Nadu.</t>
  </si>
  <si>
    <t>|+91-422-2392722|</t>
  </si>
  <si>
    <t>219, Perur Road, Kumarapalayampudur Post</t>
  </si>
  <si>
    <t>Mehala Carona Textiles Pvt. Ltd.</t>
  </si>
  <si>
    <t>Mehala Carona Textiles Pvt. Ltd. is engaged in manufacturing cotton yarn. The company was founded in 1996 and is based in Coimbatore, Tamil Nadu.</t>
  </si>
  <si>
    <t>Subramaniam Chinnayagounder (Managing Director )</t>
  </si>
  <si>
    <t>|+91-4285-264289|</t>
  </si>
  <si>
    <t>Coimbatore Road, Alukkuli</t>
  </si>
  <si>
    <t>Radha Ganesh and Company</t>
  </si>
  <si>
    <t>Mohamed Aboobacker Chank Lungi Ltd.</t>
  </si>
  <si>
    <t>Mohamed Aboobacker Chank Lungi Ltd. is engaged in manufacturing of lungis and handkerchiefs. The company was founded in 1986 and is based in Chennai, Tamil Nadu.</t>
  </si>
  <si>
    <t>|+91-44-25211175|</t>
  </si>
  <si>
    <t>190, Thambu Chetty Street</t>
  </si>
  <si>
    <t>Mothi Spinner Ltd.</t>
  </si>
  <si>
    <t>Mothi Spinner Ltd. is engaged in manufacturing of cotton yarn. Its products include warp, weft, hosiery, high twisted yarn, core yarn and slub yarn. The company was founded in 2001 and is based in Errode, Tamil Nadu.</t>
  </si>
  <si>
    <t>|+91-4288-243295|</t>
  </si>
  <si>
    <t>http://www.mothispinner.com</t>
  </si>
  <si>
    <t>108, Komarapalayam Road, Pallipalayam</t>
  </si>
  <si>
    <t>Motley Wrenchyarn Pvt. Ltd.</t>
  </si>
  <si>
    <t>Motley Wrenchyarn Pvt. Ltd. is engaged in providing cloth compacting works. The company was incorporated in 1993 and is based in Tirupur, Tamil Nadu.</t>
  </si>
  <si>
    <t>354/3, Baba Complex, Bharathi Nagar Palladam Road, Veerapandi</t>
  </si>
  <si>
    <t>P.S. Krishnan and Co.</t>
  </si>
  <si>
    <t>Mountain Spinning Mills Ltd.</t>
  </si>
  <si>
    <t>Mountain Spinning Mills Ltd. is engaged in manufacturing cotton yarn. Its products include supima yarn, weaving yarn, knitting yarn, gassed yarn and dye packages. The company was founded in 1992 and is based in Tuticorin, Tamil Nadu.</t>
  </si>
  <si>
    <t>Tuticorin</t>
  </si>
  <si>
    <t>|+91-461-2271215|</t>
  </si>
  <si>
    <t>http://msm.co.in</t>
  </si>
  <si>
    <t>97/A Kutadankadu, Mangalagiri</t>
  </si>
  <si>
    <t>Nagammal Mills Pvt. Ltd.</t>
  </si>
  <si>
    <t>Nagammal Mills Pvt. Ltd. is a cotton spinning mill company. Its products include grey cotton yarn, counts ranging from 64s to 140s, carded and combed, single and doubled, cone yarn, gassed and mercerised yarn and cotton sarees and dhotis. The company was founded in 1957 and is based in Nagercoil, Tamil Nadu.</t>
  </si>
  <si>
    <t>Kumaraswamy P. (Chairman and Managing Director ), Latha Kumaraswamy (Joint Managing Director )</t>
  </si>
  <si>
    <t>|+91-4652-230080|</t>
  </si>
  <si>
    <t>http://www.nagammalmills.com</t>
  </si>
  <si>
    <t>Vetturnimadam</t>
  </si>
  <si>
    <t>Nandhi Spinning Mill Pvt. Ltd.</t>
  </si>
  <si>
    <t>Nandhi Spinning Mill Pvt. Ltd. is engaged in manufacturing cotton yarn. The company was incorporated 1990 in Coimbatore, Tamil Nadu.</t>
  </si>
  <si>
    <t>No.17, Rajendra Nagar, Udamalpet Road</t>
  </si>
  <si>
    <t>Navarang Dyeing Pvt. Ltd.</t>
  </si>
  <si>
    <t>Navarang Dyeing Pvt. Ltd. is engaged in manufacturing textiles. Its services include textile processing and textile dyeing. The company was incorporated in 1965 and is based in Chennai, Tamil Nadu.</t>
  </si>
  <si>
    <t>|+91-4324-230080|</t>
  </si>
  <si>
    <t>No. 18, Ramakrishnapuram, Karur</t>
  </si>
  <si>
    <t>M.L. Bhuwania &amp; Co.</t>
  </si>
  <si>
    <t>NEPC Textiles Ltd.</t>
  </si>
  <si>
    <t>NEPC Textiles Ltd. is engaged in manufacturing of cotton yarn. The company was incorporated in 1993 and is based in Coimbatore, Tamil Nadu.</t>
  </si>
  <si>
    <t>|91-422-2887427|</t>
  </si>
  <si>
    <t>SF 256 Kannampalayam Village, Palladam Taluk</t>
  </si>
  <si>
    <t>Network Clothing Company Pvt. Ltd.</t>
  </si>
  <si>
    <t>Network Clothing Company Pvt. Ltd. is engaged in manufacturing knitted garments. Its products include mens wear, kids wear and ladies wear. The company was founded in 1993 and is based in Tiruppur, Tamil Nadu.</t>
  </si>
  <si>
    <t>|+91-421-2262022|</t>
  </si>
  <si>
    <t>http://www.nccindia.com</t>
  </si>
  <si>
    <t>Ncc House, 2/641, Mangalam Road, Andipalayam, Mangalam Road</t>
  </si>
  <si>
    <t>Nilgiri Textiles Pvt. Ltd.</t>
  </si>
  <si>
    <t>Nilgiri Textiles Pvt. Ltd. is engaged in manufacturing fabrics. Its products include garments, textile equipments, home textile, fiber and fabrics. The company was incorporated in 1990 and is based in Mettupalayam, Tamil Nadu.</t>
  </si>
  <si>
    <t>Kechigatty Madha Gowder (Managing Director )</t>
  </si>
  <si>
    <t>Mettupalayam</t>
  </si>
  <si>
    <t>|+91-4254-222851|</t>
  </si>
  <si>
    <t>Finance House, 17, Co-op. Colony, Mettupalayam</t>
  </si>
  <si>
    <t>P A S Cotton Mills Pvt. Ltd.</t>
  </si>
  <si>
    <t>P A S Cotton Mills Pvt. Ltd. is engaged in manufacturing of cotton yarn. The company was incorporated in 2005 and is based in Rajapalayam, Tamil Nadu.</t>
  </si>
  <si>
    <t>|+91-4563-325888|</t>
  </si>
  <si>
    <t>1110-B, Cotton Market</t>
  </si>
  <si>
    <t>P V S Textiles Pvt. Ltd.</t>
  </si>
  <si>
    <t>P V S Textiles Pvt. Ltd. is engaged in manufacturing and supplying of textile apparels and garments. The company was incorporated in 1988 and is based in Pongalur, Tamil Nadu.</t>
  </si>
  <si>
    <t>Pongalur</t>
  </si>
  <si>
    <t>S F No 178/B2 Pethapalayam Village, Pongalur , Punjai Puliampatti</t>
  </si>
  <si>
    <t>Palani Vijay Cottspin Pvt. Ltd.</t>
  </si>
  <si>
    <t>Palani Vijay Cottspin Pvt. Ltd. is a combed and semi combed knitting yarn and warp yarn manufacturing company. Its products include knitting yarn, warp yarn, doubled yarn, slub yarn, ply yarn, combed weaving yarn and semi combed knitting yarn. The company was founded in 2005 and is based in Coimbatore, Tamil Nadu.</t>
  </si>
  <si>
    <t>|+91-422-2312315|</t>
  </si>
  <si>
    <t>http://www.palanivijay.com</t>
  </si>
  <si>
    <t>68, Krishnaswamy Nagar, 30Feet Road, Ramanthapuram.</t>
  </si>
  <si>
    <t>Venkit and Hari</t>
  </si>
  <si>
    <t>Pandian Textile Mills Pvt. Ltd.</t>
  </si>
  <si>
    <t>Pandian Textile Mills Pvt. Ltd. is engaged in manufacturing textiles and garments. The company was incorporated in 1990 and is based in Coimbatore, Tamil Nadu.</t>
  </si>
  <si>
    <t>|+91-421-424722|</t>
  </si>
  <si>
    <t>21, Thillai Nagar, Dharapuram Road</t>
  </si>
  <si>
    <t>T. R. Ramanathan</t>
  </si>
  <si>
    <t>Parameshwari Exports Pvt. Ltd.</t>
  </si>
  <si>
    <t>Parameshwari Exports Pvt. Ltd. is engaged in manufacturing textile products. It offers its products in cotton yarn, fabric dyeing and printed materials. The company was founded in 1973 and is based in Karur, Tamilnadu.</t>
  </si>
  <si>
    <t>Periyasamy Mutthusamy (Chief Executive Officer and Managing Director )</t>
  </si>
  <si>
    <t>|+91-4324-221969|</t>
  </si>
  <si>
    <t>http://www.peetex.net/</t>
  </si>
  <si>
    <t>No. 1/B, Kulathupalayam Road, Vengamedu</t>
  </si>
  <si>
    <t>Karuppannan Selvam and Co.</t>
  </si>
  <si>
    <t>Paramount Textile Mills Pvt. Ltd.</t>
  </si>
  <si>
    <t>Paramount Textile Mills Pvt. Ltd. is a manufacturer and exporter of textile and yarn fabrics. The company was founded in 1980 and is based in Madurai, Tamil Nadu.</t>
  </si>
  <si>
    <t>|+91-452-280724|</t>
  </si>
  <si>
    <t>http://www.paramounttextiles.com/</t>
  </si>
  <si>
    <t>Thirali, Thirumangalam</t>
  </si>
  <si>
    <t>Somasundaram &amp; Rajamani</t>
  </si>
  <si>
    <t>Parani Spinning Mills Pvt. Ltd.</t>
  </si>
  <si>
    <t>Parani Spinning Mills Pvt. Ltd. is engaged in manufacturing cotton yarn. The company was incorporated in 1988 and is based in Tirupur, Tamil Nadu.</t>
  </si>
  <si>
    <t>Marappa Gounder Krishnasamy (Managing Director )</t>
  </si>
  <si>
    <t>153, Dharapuram Road</t>
  </si>
  <si>
    <t>Parry Murray and Company Furnishings and Floor Coverings India Pvt. Ltd.</t>
  </si>
  <si>
    <t>Parry Murray and Company Furnishings and Floor Coverings India Pvt. Ltd. is engaged in manufacturing and marketing interior textiles. Its products include bespoke textiles and fabrics, embroideries, prints, cushions and pillows. The company was incorporated in 2006 and is based in Chennai, Tamil Nadu. Parry Murray and Company Furnishings and Floor Coverings India Pvt. Ltd. operates as a subsidiary of Murugappa Group.</t>
  </si>
  <si>
    <t>http://murugappa.com/</t>
  </si>
  <si>
    <t>Parry House, 5th Floor, 43, Moore Street</t>
  </si>
  <si>
    <t>Murugappa Group (Majority)</t>
  </si>
  <si>
    <t>Shankar Giri And Prabhakar</t>
  </si>
  <si>
    <t>Perumal Spinning Mills Pvt. Ltd.</t>
  </si>
  <si>
    <t>Perumal Spinning Mills Pvt. Ltd. is engaged in manufacturing of cotton yarn. The company was incorporated in 1989 and is based in Tamil Nadu, India.</t>
  </si>
  <si>
    <t>|+91-4292-230364|</t>
  </si>
  <si>
    <t>Salem Cuddalore Main Road, Salem</t>
  </si>
  <si>
    <t>PGC Textile Corporation Pvt. Ltd.</t>
  </si>
  <si>
    <t>PGC Textile Corporation Pvt. Ltd. (formerly known as Premdurai Exports Pvt. Ltd.) is engaged in the business of manufacturing garments. The company has interests in textile manufacturing from cotton procurement to manufacturing yarn to owning retail outlets for sale of manufactured garments along with presence in IT and wind energy generation. The company was founded in 1984 and is based in Tirupur, Tamil Nadu.</t>
  </si>
  <si>
    <t>http://www.premgroups.org</t>
  </si>
  <si>
    <t>5, Prem Gardens, Rajaji Nagar, P. N. Road</t>
  </si>
  <si>
    <t>Premdurai Exports Pvt. Ltd.</t>
  </si>
  <si>
    <t>Pinehill Kidswear Pvt. Ltd.</t>
  </si>
  <si>
    <t>Pinehill Kidswear Pvt. Ltd. is engaged in manufacturing and retailing kids wear. Its products include t shirts, pants and baby dresses. The company was incorporated in 1996 and is based in Chennai, Tamil Nadu</t>
  </si>
  <si>
    <t>http://www.pinehill.co.in</t>
  </si>
  <si>
    <t>No 9, Sapthagiri Street, Annai Indira Nagar, Velachery</t>
  </si>
  <si>
    <t>Sproat International India Pvt. Ltd.</t>
  </si>
  <si>
    <t>Pioneer Spinning and Weaving Mills Ltd.</t>
  </si>
  <si>
    <t>Pioneer Spinning and Weaving Mills Ltd. is engaged in manufacturing cotton yarn. The company was founded in 1980 and is based in Chennai, Tamil Nadu.</t>
  </si>
  <si>
    <t>|+91-44-24338545|</t>
  </si>
  <si>
    <t>97,South West Baug Road, T Nagar</t>
  </si>
  <si>
    <t>PKPN Spinning Mills Pvt. Ltd.</t>
  </si>
  <si>
    <t>PKPN Spinning Mills Pvt. Ltd. is engaged in providing textiles, yarn and fabrics. Its products include cotton fabrics, knitted viscose fabric, pocketing fabric, printed cotton fabrics, self design viscose scarves, suits fabric, suzuki textiles pc shirting fabrics and viscose chiffon. The company was incorporated in 1981 and is based in Pallipalayam, Tamilnadu.</t>
  </si>
  <si>
    <t>Pallipalayam</t>
  </si>
  <si>
    <t>6 Bye Pass Road, Pallipalayam</t>
  </si>
  <si>
    <t>P K P N Spinning Mills Pvt. Ltd.</t>
  </si>
  <si>
    <t>Pongalur Pioneer Textiles Pvt. Ltd.</t>
  </si>
  <si>
    <t>Pongalur Pioneer Textiles Pvt. Ltd. is engaged in producing of cotton yarn. The company was incorporated in 1990 and is based in Coimbatore, Tamil Nadu.</t>
  </si>
  <si>
    <t>Selvapathy Venkataswamynaidu (Chairman and Managing Director )</t>
  </si>
  <si>
    <t>883, Sundaram Apartments, Race Course Road</t>
  </si>
  <si>
    <t>CA.R. Krishnamurthi and Co.</t>
  </si>
  <si>
    <t>Pothys Boutique Pvt. Ltd.</t>
  </si>
  <si>
    <t>Pothys Boutique Pvt. Ltd. is engaged manufacturing textiles. Its products include cotton saris, silk saris, designer saris, dhotis and towels woven, men wear and women wear, kids wear and skype saris. The company was incorporated in 2012 and is based in Chennai, Tamil Nadu.</t>
  </si>
  <si>
    <t>|+91-44-43966333 |</t>
  </si>
  <si>
    <t>http://www.pothys.com/</t>
  </si>
  <si>
    <t>No:15, Nageswara Rao Road, Panagal Park,</t>
  </si>
  <si>
    <t>Pothys</t>
  </si>
  <si>
    <t>P. S. Venkatasubramanian and Co.</t>
  </si>
  <si>
    <t>Prabhu Spinning Mills Pvt. Ltd.</t>
  </si>
  <si>
    <t>Prabhu Spinning Mills Pvt. Ltd. is engaged in manufacturing of cotton yarn, combed open-end and ring spun, single and doubled greige yarns for knitting yarn. The company was incorporated in 1993 and is based in Tirupur, Tamil Nadu.</t>
  </si>
  <si>
    <t>|91-4255-705035|</t>
  </si>
  <si>
    <t>207 Mangalam Road, Karuvampalayam</t>
  </si>
  <si>
    <t>Premier Cotton Textiles Pvt. Ltd.</t>
  </si>
  <si>
    <t>Premier Cotton Textiles Pvt. Ltd. is engaged in producing of cotton yarn. The company was incorporated in 1996 and is based in Coimbatore, Tamil Nadu.</t>
  </si>
  <si>
    <t>Ramachandran Jagadish Chandran (Chairman )</t>
  </si>
  <si>
    <t>244 ATD Street, Race Course</t>
  </si>
  <si>
    <t>Srivatsan and Gita and Co.</t>
  </si>
  <si>
    <t>Premier Mills Pvt. Ltd.</t>
  </si>
  <si>
    <t>Premier Mills Pvt. Ltd. is a textile manufacturing company. It is engaged in production of spindles of cotton yarns. Premier Mills is a member of the Premier Group with its headquarters at Coimbatore, Tamil Nadu.</t>
  </si>
  <si>
    <t>K V Srinivasan (Managing Director )</t>
  </si>
  <si>
    <t>http://www.premiermills.com/</t>
  </si>
  <si>
    <t>Premier Mills Pvt. Ltd, 244 ATD Street, Race Course</t>
  </si>
  <si>
    <t>M. S. Jagannathan &amp; Visvanathan</t>
  </si>
  <si>
    <t>Premier Spinning and Weaving Mills Pvt. Ltd.</t>
  </si>
  <si>
    <t>Premier Spinning and Weaving Mills Pvt. Ltd. is engaged in manufacturing of fine combed cotton yarn. The company was incorporated in 1945 and is based in Coimbatore, Tamil Nadu.</t>
  </si>
  <si>
    <t>Damotharan Rajendran (Managing Director )</t>
  </si>
  <si>
    <t>|+91-422-4312100|</t>
  </si>
  <si>
    <t>No. 1, Nava India Road</t>
  </si>
  <si>
    <t>Premier Spg and Wvg Mills Pvt. Ltd.</t>
  </si>
  <si>
    <t>Prima Products Pvt. Ltd.</t>
  </si>
  <si>
    <t>Prima Products Pvt. Ltd. is engaged in producing of cotton yarn. The company was incorporated in 1987 and is based in Coimbatore, Tamil Nadu.</t>
  </si>
  <si>
    <t>R. Jayabal (Director ), Rohit Rajendran (Executive Director )</t>
  </si>
  <si>
    <t>Prime Urban Development India Ltd.</t>
  </si>
  <si>
    <t>Prime Urban Development India Ltd. (formerly Prime Textiles Ltd.) is a textile manufacturing company. It is engaged in production and export of cotton yarns. The company was established in 1936 and is based in Tirupur, Tamil Nadu.</t>
  </si>
  <si>
    <t>N. K. Bafna (Chairman-Investor Grievance Committee )</t>
  </si>
  <si>
    <t>|+91-421-2470198|</t>
  </si>
  <si>
    <t>http://www.ptlonline.com/</t>
  </si>
  <si>
    <t>110, Avinashi Road, PB No 154 Gandhinagar, P O, Tirupur</t>
  </si>
  <si>
    <t>Prime Textiles Ltd.</t>
  </si>
  <si>
    <t>Priyadarshini Fabs Ltd.</t>
  </si>
  <si>
    <t>Priyadarshini Fabs Ltd. is a textiles company. It is engaged in manufacturing of cotton yarn and other blended textiles. The company was founded in 1993 and is based in Virudhunagar, Tamil Nadu.</t>
  </si>
  <si>
    <t>361, Mallipudur, Malli</t>
  </si>
  <si>
    <t>Rajaguru Spinning Mills Pvt. Ltd.</t>
  </si>
  <si>
    <t>Rajaguru Spinning Mills Pvt. Ltd. is a textile spinning and weaving industry. Its services include dyeing, printing services and bleaching services. The company was incorporated in 1993 and is based in Erode, Tamil Nadu.</t>
  </si>
  <si>
    <t>|+91-424-2291311|</t>
  </si>
  <si>
    <t>http://www.rajaguruspinningmills.com</t>
  </si>
  <si>
    <t>297/2, Sulai, Manickampalayam Road</t>
  </si>
  <si>
    <t>Rajalakshmi Spinners Pvt. Ltd.</t>
  </si>
  <si>
    <t>Rajalakshmi Spinners Pvt. Ltd. is engaged in manufacturing of yarns. Its products include cotton yarn, poly cotton and polyester yarn. The company was incorporated in Kamarajar, Tamil Nadu.</t>
  </si>
  <si>
    <t>Kamarajar</t>
  </si>
  <si>
    <t>200, Ramamoorthy Road, Virudhunagar</t>
  </si>
  <si>
    <t>Rajanarayan Textiles Ltd.</t>
  </si>
  <si>
    <t>Rajanarayan Textiles Ltd. is engaged in production &amp; supply of yarn. It produces 100% cotton &amp; cotton, polyester, viscose blended yarn for both weaving &amp; knitting. The company has two established yarn spinning units. The company was founded in 1966 and is based in Coimbatore, Tamil Nadu.</t>
  </si>
  <si>
    <t>|+91-422-4392222|</t>
  </si>
  <si>
    <t>http://www.rajanarayan.com</t>
  </si>
  <si>
    <t>Rajanarayan Towers, 70, Race Course</t>
  </si>
  <si>
    <t>Rajapalayam Spinners Pvt. Ltd.</t>
  </si>
  <si>
    <t>Rajapalayam Spinners Pvt. Ltd. is engaged in manufacturing of yarns. The company was incorporated in 2007 and is based in Rajapalayam, Tamil Nadu. Rajapalayam Spinners Pvt. Ltd. operates as a subsidiary of Rajapalayam Mills Ltd.</t>
  </si>
  <si>
    <t>|+91-45-63235666|</t>
  </si>
  <si>
    <t>Rajapalayam Mills Premises, P.A.C.Ramasamy Raja Salai, Virudhunagar</t>
  </si>
  <si>
    <t>N. A. Jayaraman and Company</t>
  </si>
  <si>
    <t>Rajaram Mills Pvt. Ltd.</t>
  </si>
  <si>
    <t>Rajaram Mills Pvt. Ltd. is engaged in manufacturing and exporting of yarn. Its products include combed and carded cotton yarn for knitting and weaving counts, single ply and ring double. The company was founded in 1989 and is based in Rajapalyam, Tamil Nadu.</t>
  </si>
  <si>
    <t>|+91-4563-221788|</t>
  </si>
  <si>
    <t>http://www.rajarammills.com</t>
  </si>
  <si>
    <t>K.Thottiyapatty Road</t>
  </si>
  <si>
    <t>Rajashree Spintex Pvt. Ltd.</t>
  </si>
  <si>
    <t>Rajashree Spintex Pvt. Ltd. is engaged in manufacturing of cotton yarn. The company was incorporated in 2003 and is based in Srivilliputhur, Tamil Nadu.</t>
  </si>
  <si>
    <t>Srivilliputhur</t>
  </si>
  <si>
    <t>|+91-4563-262655|</t>
  </si>
  <si>
    <t>420-A Vaithialingapuram Post, Kothankulam</t>
  </si>
  <si>
    <t>Rajave Textiles Pvt. Ltd.</t>
  </si>
  <si>
    <t>Rajave Textiles Pvt. Ltd. is engaged in producing of cotton yarn. The company was founded in 1996 and is based in Coimbatore, Tamil Nadu.</t>
  </si>
  <si>
    <t>Ravindran Sakthivadivel (Managing Director )</t>
  </si>
  <si>
    <t>|+91-422-2687044|</t>
  </si>
  <si>
    <t>http://www.rajavetextiles.in</t>
  </si>
  <si>
    <t>77/1, Kannampalayam Road, Sulur</t>
  </si>
  <si>
    <t>Raju Spinning Mills Pvt. Ltd.</t>
  </si>
  <si>
    <t>Raju Spinning Mills Pvt. Ltd. is engaged in manufacturing, producing and distributing cotton yarn. Its products include acrylic yarns, aramid yarns, polyester yarns, polyolefin yarns, man-made fibers-cotton, man-made fiber in hanks, man-made fiber on cones, man-made fiber spun cotton system and man-made fiber mixed spun. The company was founded in 1983 and is based in Rajapalayam, Tamil Nadu.</t>
  </si>
  <si>
    <t>|+91-4563-263888|</t>
  </si>
  <si>
    <t>1110-B Cotton Market</t>
  </si>
  <si>
    <t>Ramraj Cotton</t>
  </si>
  <si>
    <t>Ramraj Cotton is engaged in manufacturing and supplying cotton products. Its products include dhoti, shirts, t-shirts, mens inner garments, sarees, ladies inner garments, kids wear, hand kerchief and towels. The company was founded in 1983 and is based in Coimbatore, Tamil Nadu.</t>
  </si>
  <si>
    <t>|+91-422-2497147|</t>
  </si>
  <si>
    <t>http://www.ramrajcotton.in</t>
  </si>
  <si>
    <t>80-81, Vivekananda Road, Ram Nagar</t>
  </si>
  <si>
    <t>Rasi Silks</t>
  </si>
  <si>
    <t>Rasi Silks is engaged in textile business. It offers saris, dresses, children wears and accessories. The company was based in Chennai, Tamil Nadu.</t>
  </si>
  <si>
    <t>|+91-44-49007300|</t>
  </si>
  <si>
    <t>http://www.rasisilks.com</t>
  </si>
  <si>
    <t>No.1, Sannadhi Street</t>
  </si>
  <si>
    <t>Rasi Tex India Pvt. Ltd.</t>
  </si>
  <si>
    <t>Rasi Tex India Pvt. Ltd. is engaged in manufacture textile products. It products include knitted garments, woven garments for men, women, yarn products and home textiles. The company was incorporated in 1996 and is based in Attur, Tamil Nadu.</t>
  </si>
  <si>
    <t>Attur</t>
  </si>
  <si>
    <t>|+91-4282-235084|</t>
  </si>
  <si>
    <t>http://www.rasitex.com</t>
  </si>
  <si>
    <t>273, Kamarajanar Road</t>
  </si>
  <si>
    <t>Rasi Technitex Pvt. Ltd.</t>
  </si>
  <si>
    <t>Jallaludin &amp; Jani Basha</t>
  </si>
  <si>
    <t>Rattha Exports Pvt. Ltd.</t>
  </si>
  <si>
    <t>Rattha Exports Pvt. Ltd. is engaged manufacturing and exporting garments textiles. Its products men's wear, ladies wear and children's wear. The company is incorporated in 2007 and is based in Chennai, Tamil Nadu. Rattha Exports Pvt. Ltd. oprates as a subsidiary of Rattha Group.</t>
  </si>
  <si>
    <t>Harbinder Singh (Vice-Chairman and Director )</t>
  </si>
  <si>
    <t>|+91-44-24661690|</t>
  </si>
  <si>
    <t>http://www.rattha.in/e</t>
  </si>
  <si>
    <t>37, TTK Road, Alwarpet</t>
  </si>
  <si>
    <t>Rattha Group (Majority)</t>
  </si>
  <si>
    <t>Karpagam &amp; Co.</t>
  </si>
  <si>
    <t>RmKV Silks Pvt. Ltd.</t>
  </si>
  <si>
    <t>RmKV Silks Pvt. Ltd. is engaged in manufacturing of apparels. Its Product range include wedding collections, natural silks, theme silks, lino lights, light silks, embroidery silks, banaras hand woven sarees, printed silk, mysore silk, cot silk, kurta, pavadai, ghagra choli ready to wear, formal shirts, casual shirts, raw silk shirt, dhoti, etc. The company was founded in 1924 and is based in Tirunelveli, Tamil Nadu.</t>
  </si>
  <si>
    <t>https://www.rmkv.com</t>
  </si>
  <si>
    <t>176-F, Trivandrum Road, Vannarpettai</t>
  </si>
  <si>
    <t>R Dharmasankara Iyer and Co.</t>
  </si>
  <si>
    <t>Royal Classic Mills Pvt. Ltd.</t>
  </si>
  <si>
    <t>Royal Classic Mills Pvt. Ltd. is engaged in manufacturing textiles. Its products include under wears, knitted t-shirts, knitted top, knitted garments and knitted trousers. The company was founded in 2001 and is based in Tirupur, Tamil Nadu.</t>
  </si>
  <si>
    <t>31, Diamond Theatre, Mangalam Road</t>
  </si>
  <si>
    <t>RSL Textiles (India) Ltd.</t>
  </si>
  <si>
    <t>RSL Textiles (India) Ltd. is engaged in the production of cotton yarn. The company was founded in 2002 and is based in Chennai, Tamil Nadu.</t>
  </si>
  <si>
    <t>|+91-44-6422518|</t>
  </si>
  <si>
    <t>Sethu House, 28, Dr Alagappa Road</t>
  </si>
  <si>
    <t>Rural Indian Social Traditional Artifacts-RISTA</t>
  </si>
  <si>
    <t>Rural Indian Social Traditional Artifacts is engaged in providing artifacts. Its products include bread basket, clutch bag, coaster box, colourful mats, dimsum box, dining mat, dish mat, flower vase, fruit basket, hats, set box, shopping bags etc. The company is based in Chennai, Tamil Nadu.</t>
  </si>
  <si>
    <t>|+91-9840089908|</t>
  </si>
  <si>
    <t>http://www.rista.co</t>
  </si>
  <si>
    <t>4 C,Karpaga Vijayam, No 1 :Subramaniyam Street, Abhiramapuram</t>
  </si>
  <si>
    <t>RISTA</t>
  </si>
  <si>
    <t>IITMs Rural Technology and Business Incubator (Undisclosed)</t>
  </si>
  <si>
    <t>S P Superfine Cotton Mills Pvt. Ltd.</t>
  </si>
  <si>
    <t>S P Superfine Cotton Mills Pvt. Ltd. is engaged in the production of cotton yarn. Its manufacturing includes cotton shirts and sarees. The company was incorporated in 1995 and is based in Peddanaikenpalayam, Tamil Nadu.</t>
  </si>
  <si>
    <t>|+91-4282-221127|</t>
  </si>
  <si>
    <t>Cuddalore Main Road, Lalapaganur</t>
  </si>
  <si>
    <t>S V Global Mill Ltd.</t>
  </si>
  <si>
    <t>S V Global Mill Ltd. is engaged in operating independently of Binny Ltd. The company was founded in 2013 and is based in Chennai, Tamil Nadu.</t>
  </si>
  <si>
    <t>106, Armenian Street</t>
  </si>
  <si>
    <t>Sabare International Ltd.</t>
  </si>
  <si>
    <t>Sabare International Ltd. is engaged in the manufacture and marketing of home textile products. It offers table and kitchen textiles, window curtains, floor coverings, and bedding products of cotton and vayil and blended and silk home textile fabrics. The firm serves retail chains in the United States and Canada, as well as in Europe, with manufacturing facilities in Karur, Panipat, and Noida in India, Atlanta, United States, Shanghai, China. The company was founded in 1991 and is based in Coimbatore, Tamil Nadu.</t>
  </si>
  <si>
    <t>Swaminathan Susindran (Managing Director )</t>
  </si>
  <si>
    <t>|+91-4324-660000 |</t>
  </si>
  <si>
    <t>http://www.sabare.com/</t>
  </si>
  <si>
    <t>SF No. 6/1, Nedungur Village, Karudayampalayam Post, K. Paramathi,Karur</t>
  </si>
  <si>
    <t>Kotak India Growth Fund I (Minority)</t>
  </si>
  <si>
    <t>K. S. Palanisamy and Co</t>
  </si>
  <si>
    <t>Sakthi Ganesh Textiles Pvt. Ltd.</t>
  </si>
  <si>
    <t>Sakthi Ganesh Textiles Pvt. Ltd. is engaged in manufacturing and exporting of cotton fabrics. The company was incorporated in 1996 and is based in Gobi Taluk, Tamil Nadu.</t>
  </si>
  <si>
    <t>Gobichettipalayam</t>
  </si>
  <si>
    <t>617/3, Ayeepalayam, Siruvallur Village</t>
  </si>
  <si>
    <t>Sundar Krishna &amp; Associate</t>
  </si>
  <si>
    <t>Salem Textiles Ltd.</t>
  </si>
  <si>
    <t>Salem Textiles Ltd. is a textile company. It is engaged in manufacturing cotton yarn. The company was founded in 1964 and is based in Salem, Tamil Nadu.</t>
  </si>
  <si>
    <t>|+91-4282-281300|</t>
  </si>
  <si>
    <t>Selliampalayam, Narasingapuram, Post, Attur</t>
  </si>
  <si>
    <t>Sandhya Spinning Mill Ltd.</t>
  </si>
  <si>
    <t>Sandhya Spinning Mill Ltd. is engaged in manufacturing cotton yarns. The company was incorporated in 1994 and is based Rajapalayam, Tamil Nadu.</t>
  </si>
  <si>
    <t>No 47 P S K Nagar, Rajapalayam</t>
  </si>
  <si>
    <t>Sangeeth Textiles Ltd.</t>
  </si>
  <si>
    <t>Sangeeth Textiles Ltd. is a textile company. It is engaged in manufacturing of cotton yarn, combed yarn, and compact yarn. The company's product range includes open end yarn and ring spun. The company is based in Coimbatore, Tamil Nadu.</t>
  </si>
  <si>
    <t>Ellappalayam Ramaswamy Elango (Managing Director )</t>
  </si>
  <si>
    <t>http://www.sangeethtextiles.com/</t>
  </si>
  <si>
    <t>551,Ganesapuram (PO), S.S.Kulam (Via)</t>
  </si>
  <si>
    <t>Saravana Textiles Pvt. Ltd.</t>
  </si>
  <si>
    <t>Saravana Textiles Pvt. Ltd. is a synthetic yarn and fabric manufacturing company. It is engaged in providing cotton yarn and fabric apparels. The company was incorporated in 1973 and is based in Rajapalayam, Tamil Nadu.</t>
  </si>
  <si>
    <t>|+91-456-3520258|</t>
  </si>
  <si>
    <t>114/1-A, Srivilliputtur Road, Melapattam, Karisalkulam, Rajapalayam</t>
  </si>
  <si>
    <t>Saravanaa Polythreads Pvt. Ltd.</t>
  </si>
  <si>
    <t>Saravanaa Polythreads Pvt. Ltd. is engaged in manufacturing of polyester yarn. The company was incorporated in 2001 and is based in Erode, Tamil Nadu.</t>
  </si>
  <si>
    <t>|+91-4285-264834|</t>
  </si>
  <si>
    <t>SF No.74/2, Thadapalli Village, Akkaraikodyvery Post, Gobi Taluk</t>
  </si>
  <si>
    <t>Saravanaa Poly Threads Pvt. Ltd.</t>
  </si>
  <si>
    <t>Sellammal Spinners Pvt. Ltd.</t>
  </si>
  <si>
    <t>Sellammal Spinners Pvt. Ltd. is engaged in producing of textile fabrics. The company was incorporated in 1991 and is based in Annur, Tamil Nadu.</t>
  </si>
  <si>
    <t>Annur</t>
  </si>
  <si>
    <t>232, Bkovai Road</t>
  </si>
  <si>
    <t>Selvakumar Spinners Pvt. Ltd.</t>
  </si>
  <si>
    <t>Selvakumar Spinners Pvt. Ltd. is a cotton manufacturing company. It is engaged in cotton spinning. The company was incorporated in 1997 and is based in Thandampalayam, Tamil Nadu.</t>
  </si>
  <si>
    <t>|+91-04257-254909|</t>
  </si>
  <si>
    <t>http://www.selvakumarspinners.com</t>
  </si>
  <si>
    <t>Selvanagar, Othapanai, Thandampalayam Post</t>
  </si>
  <si>
    <t>Sengunthar Mills Pvt. Ltd.</t>
  </si>
  <si>
    <t>Sengunthar Mills Pvt. Ltd. is engaged in producing of textile fibers. The company was incorporated in 1980 and is based in Tiruchengode, Tamil Nadu.</t>
  </si>
  <si>
    <t>Tiruchengode Tiruvengadam Gunasekaran (Managing Director )</t>
  </si>
  <si>
    <t>Tiruchengode</t>
  </si>
  <si>
    <t>|+91-4288-274225|</t>
  </si>
  <si>
    <t>Pallipalayam Road, Varapalayam, Thokkavadi-Post</t>
  </si>
  <si>
    <t>Seven Hills Fabrics Pvt. Ltd.</t>
  </si>
  <si>
    <t>Seven Hills Fabrics Pvt. Ltd. is a textile industry. Its products include varnish silica fabrics, domestic silica fabrics, electrical insulating varnish, urethane sealants and industrial sealants. The company is based in Coimbatore, Tamil Nadu.</t>
  </si>
  <si>
    <t>|+91-44-26583089|</t>
  </si>
  <si>
    <t>No 7/11, Ambika Nagar, Thudialur</t>
  </si>
  <si>
    <t>SGI Venture Pvt. Ltd.</t>
  </si>
  <si>
    <t>Sgi Venture Pvt. Ltd.</t>
  </si>
  <si>
    <t>|+91-44-24986622|</t>
  </si>
  <si>
    <t>http://www.sgiventure.com</t>
  </si>
  <si>
    <t>9, Seshadri Road, Alwarpet</t>
  </si>
  <si>
    <t>M C Ranganathan &amp; Co.</t>
  </si>
  <si>
    <t>Shambhu Vengu Spinning Mills Pvt. Ltd.</t>
  </si>
  <si>
    <t>Shambhu Vengu Spinning Mills Pvt. Ltd. is engaged in manufacturing of yarns. The company was incorporated in 1994 and is based in Salem, Tamil Nadu.</t>
  </si>
  <si>
    <t>Krishnan Shanmugasundaram (Managing Director )</t>
  </si>
  <si>
    <t>191, C 2, Peranthar Kaduc N Palayam, Komarapalayam</t>
  </si>
  <si>
    <t>Selvaraj and Palanisamy</t>
  </si>
  <si>
    <t>Shiny Knitwear Pvt. Ltd.</t>
  </si>
  <si>
    <t>Shiny Knitwear Pvt. Ltd. is engaged in manufacturing of garments. The company was incorporated in 2009 and is based in Tirupur, Tamil Nadu.</t>
  </si>
  <si>
    <t>26/1, Appachinagar, IInd Street</t>
  </si>
  <si>
    <t>T. Thandapani</t>
  </si>
  <si>
    <t>Shree M.T.K. Textiles Pvt. Ltd.</t>
  </si>
  <si>
    <t>Shree M.T.K. Textiles Pvt. Ltd. is engaged in manufacturing of cotton yarn and trading of cotton. The company was incorporated in 1993 and is based in Coimbatore, Tamil Nadu.</t>
  </si>
  <si>
    <t>Rajkumar Gurusamy (Managing Director )</t>
  </si>
  <si>
    <t>|+91-422-4336868|</t>
  </si>
  <si>
    <t>http://www.mtktextil.com</t>
  </si>
  <si>
    <t>57, 2nd floor, D.P.F Street, Ramasamy Layout, pappanaickenpalayam</t>
  </si>
  <si>
    <t>P.Meenachi Sundaram</t>
  </si>
  <si>
    <t>Shri Giri Spinning Mills (India) Pvt. Ltd.</t>
  </si>
  <si>
    <t>Shri Giri Spinning Mills (India) Pvt. Ltd. is engaged in manufacturing of cotton yarn. The company was incorporated in 2006 and is based in Pallipalayam, Tamil Nadu.</t>
  </si>
  <si>
    <t>12/1, Andikadu, Pallipalayam Agraharam ( Post ), Pallipalayam</t>
  </si>
  <si>
    <t>Shri Govindaraja Textiles Pvt. Ltd.</t>
  </si>
  <si>
    <t>Shri Govindaraja Textiles Pvt. Ltd. is a textile company. Its products include ring yarns, rotor yarns, compact yarns and blended yarns. The company was founded in 1988 and is based in Chennai, Tamil Nadu.</t>
  </si>
  <si>
    <t>|+91-44-24490969|</t>
  </si>
  <si>
    <t>http://www.sgrtex.com</t>
  </si>
  <si>
    <t>â€œJayavilasâ€, 12, Casuarina Drive, Neelankarai</t>
  </si>
  <si>
    <t>Shri Mookambiga Spinning Mills Pvt. Ltd.</t>
  </si>
  <si>
    <t>Shri Mookambiga Spinning Mills Pvt. Ltd. is engaged in preparing and spinning of textile fabrics. The company was incorporated in 1982 and is based in Coimbatore, Tamil Nadu. Shri Mookambiga Spinning Mills Pvt. Ltd. operates as a subsidiary of Sangeeth Group of Companies.</t>
  </si>
  <si>
    <t>Othisamy Nanjappa Gounder (Managing Director )</t>
  </si>
  <si>
    <t>http://www.sangeethtextiles.com</t>
  </si>
  <si>
    <t>551, Ganesapuram, S S Kulam Via</t>
  </si>
  <si>
    <t>Shri Mookambiga Spg. Mills Pvt. Ltd.</t>
  </si>
  <si>
    <t>Sangeeth Group of Companies (Majority)</t>
  </si>
  <si>
    <t>K.S.Palanisamy and Co.</t>
  </si>
  <si>
    <t>Shri Mookambika Spinning Mills Pvt. Ltd.</t>
  </si>
  <si>
    <t>Shri Mookambika Spinning Mills Pvt. Ltd. is a combed cotton yarn manufacturing company. Its products include compact yarn, blended colour yarn, spun combed yarn and fancy yarn. The company was incorporated in 1982 and is based in Coimbatore, Tamil Nadu. Shri Mookambika Spinning Mills Pvt. Ltd. operates as a subsidiary of Sangeeth Group.</t>
  </si>
  <si>
    <t>551, Ganesapuram, S.S. Kulam.</t>
  </si>
  <si>
    <t>Shri Renuga Textiles Ltd.</t>
  </si>
  <si>
    <t>Shri Renuga Textiles Ltd. is engaged in manufacturing and exporting textile products. Its products include yarn, terry, fabric products. The company was incorporated 1983 Theni, Tamil Nadu.</t>
  </si>
  <si>
    <t>|+91-4546-265730 |</t>
  </si>
  <si>
    <t>http://www.renuga.in/</t>
  </si>
  <si>
    <t>87, Cumbum Road</t>
  </si>
  <si>
    <t>Shri T.P Textiles Pvt. Ltd.</t>
  </si>
  <si>
    <t>Shri T.P Textiles Pvt. Ltd. is a cotton yarn manufacturing company. Its products include carded yarn, combed yarn, ring doubled yarn, mercerized yarn and combed cotton ring spun yarn. The company was founded in 1994 and is based in Rajapalayam, Tamil Nadu.</t>
  </si>
  <si>
    <t>|+91-4563-230377|</t>
  </si>
  <si>
    <t>http://www.tptextiles.com</t>
  </si>
  <si>
    <t>53 A, Srivilliputtur road.</t>
  </si>
  <si>
    <t>Shumathy Spinning Mills Pvt. Ltd.</t>
  </si>
  <si>
    <t>Shumathy Spinning Mills Pvt. Ltd. is engaged in manufacturing of yarn. The company was incorporated in 2006 and is based in Coimbatore, Tamil Nadu.</t>
  </si>
  <si>
    <t>S.F.46, Sakthi Main Road, Pasur Road, Annur</t>
  </si>
  <si>
    <t>SIV Industries Ltd.</t>
  </si>
  <si>
    <t>SIV Industries Ltd. is engaged in manufacturing of viscose staple fiber, viscose filament yarn and wood pulp. The company was incorporated in 1957 and is based in Coimbatore, Tamil Nadu.</t>
  </si>
  <si>
    <t>Viscose Towers, 1078, Avanashi Road</t>
  </si>
  <si>
    <t>Sivaraj Spinning Mills Pvt. Ltd.</t>
  </si>
  <si>
    <t>Sivaraj Spinning Mills Pvt. Ltd. is engaged in manufacturing and exporting of manufacturing cotton yarn. The company was founded in 1987 and is based in Thadicombu, Tamil Nadu.</t>
  </si>
  <si>
    <t>|+91-451-2557001|</t>
  </si>
  <si>
    <t>http://ssmyarn.com</t>
  </si>
  <si>
    <t>Sri Shanmugavel Group of Mills, Dindigul</t>
  </si>
  <si>
    <t>Sri Shanmugavel Mills Pvt. Ltd. (Majority)</t>
  </si>
  <si>
    <t>SJLT Spinning Mills Pvt. Ltd.</t>
  </si>
  <si>
    <t>SJLT Spinning Mills Pvt. Ltd. is engaged in manufacturing of cotton yarn. Its products include yarn, woven fabric, and knitted fabric. It offers garments and home textiles. The company was incorporated in 2004 and is based in Namakkal, Tamil Nadu.</t>
  </si>
  <si>
    <t>V. Jagadeesan (Chairman and Managing Director )</t>
  </si>
  <si>
    <t>|+91-4286-234477|</t>
  </si>
  <si>
    <t>http://www.sjlt.in</t>
  </si>
  <si>
    <t>285, Trichy Road</t>
  </si>
  <si>
    <t>SJLT Textiles Pvt. Ltd.</t>
  </si>
  <si>
    <t>SJLT Textiles Pvt. Ltd. is engaged in manufacturing of cotton yarn. Its products include yarn, woven fabric, and knitted fabric. It offers garments and home textiles. The company was incorporated in 2001 and is based in Namakkal, Tamil Nadu.</t>
  </si>
  <si>
    <t>Skosh Commercial (India) Pvt. Ltd.</t>
  </si>
  <si>
    <t>Skosh Commercial (India) Pvt. Ltd. is a textile company. It offers knitted garment products. The company was founded in 2000 and is based in Tirupur, Tamil Nadu.</t>
  </si>
  <si>
    <t>|+91-421-226 3494|</t>
  </si>
  <si>
    <t>2/1096 C, N.V.B. GARDEN, CHELLAM NAGAR, PIRIVU</t>
  </si>
  <si>
    <t>Sornalakshmi Spinning Mills Pvt. Ltd.</t>
  </si>
  <si>
    <t>Sornalakshmi Spinning Mills Pvt. Ltd. is engaged in manufacturing of yarn. The company was incorporated in 1989 and is based in Salem, Tamil Nadu.</t>
  </si>
  <si>
    <t>17, Pavadi Street, Tiruchengode</t>
  </si>
  <si>
    <t>N C Rajagopal and Co.</t>
  </si>
  <si>
    <t>Sowmiya Spinners Pvt. Ltd.</t>
  </si>
  <si>
    <t>Sowmiya Spinners Pvt. Ltd. is engaged in manufacturing of cotton yarn. The company was incorporated in 2002 and is based in Annur, Tamil Nadu.</t>
  </si>
  <si>
    <t>3-99 Kovai Road, Kariampalayam Post</t>
  </si>
  <si>
    <t>Speedline Spinners India Pvt. Ltd.</t>
  </si>
  <si>
    <t>Speedline Spinners India Pvt. Ltd. is engaged in manufacturing of yarn. The company was incorporated in 2004 and is based in Coimbatore, Tamil Nadu.</t>
  </si>
  <si>
    <t>2/12, C M Thottam, Pallapalayam</t>
  </si>
  <si>
    <t>Sree Anandhakumar Mills Ltd.</t>
  </si>
  <si>
    <t>Sree Anandhakumar Mills Ltd. is engaged in manufacturing of cotton yarn. The company was founded in 1956 and is based in Coimbatore, Tamil Nadu.</t>
  </si>
  <si>
    <t>|+91-422-2669722|</t>
  </si>
  <si>
    <t>http://www.saml.co.in</t>
  </si>
  <si>
    <t>307, Sathy Road, Saravanampatti Post</t>
  </si>
  <si>
    <t>Sree Ayyanar Spinning and Weaving Mills Ltd.</t>
  </si>
  <si>
    <t>Sree Ayyanar Spinning and Weaving Mills Ltd. is engaged in manufacturing yarns. Its products include polyester yarns and cotton yarns. The company was incorporated in 1954 and is based in Virudhunagar, Tamil Nadu. Sree Ayyanar Spinning and Weaving Mills Ltd. operates as a subsidiary of Pioneer Asia Group.</t>
  </si>
  <si>
    <t>|+91-4566-304100 |</t>
  </si>
  <si>
    <t>http://www.ayyanar.com</t>
  </si>
  <si>
    <t>Mill Premises Mallanginar</t>
  </si>
  <si>
    <t>Pioneer Asia Group (Majority)</t>
  </si>
  <si>
    <t>Sree Iswarya Textiles Pvt. Ltd.</t>
  </si>
  <si>
    <t>Sree Iswarya Textiles Pvt. Ltd. is engaged in manufacturing of textiles. The company was incorporated in 1996 and is based in Rajapalayam, Tamil Nadu.</t>
  </si>
  <si>
    <t>154, Reddiapatti Road, Keelaraja kularaman, Reddiapatti</t>
  </si>
  <si>
    <t>Sree Jagathguru Textiles Mills Pvt. Ltd.</t>
  </si>
  <si>
    <t>Sree Jagathguru Textiles Mills Pvt. Ltd. is engaged in manufacturing of yarn. The company was incorporated in 1994 and is based in Erode, Tamil Nadu.</t>
  </si>
  <si>
    <t>201, S G V Roadsivanathapuram, Vellakoil</t>
  </si>
  <si>
    <t>Sree Kaderi Ambal Mills Ltd.</t>
  </si>
  <si>
    <t>Sree Kaderi Ambal Mills Ltd. is engaged in manufacturing textile products. The company was founded in 1980 and is based in Sivagangai, Tamil Nadu.</t>
  </si>
  <si>
    <t>Shanmuganathapuram</t>
  </si>
  <si>
    <t>|+91-4561-275237|</t>
  </si>
  <si>
    <t>http://www.kaderiambalmills.com</t>
  </si>
  <si>
    <t>Near Karaikudi</t>
  </si>
  <si>
    <t>Sree Meenakshi Mills Ltd.</t>
  </si>
  <si>
    <t>Sree Meenakshi Mills Ltd. is engaged in producing of cotton yarn. The company was incorporated in 1955 and is based in Madurai, Tamil Nadu.</t>
  </si>
  <si>
    <t>Tirupparankundran Road</t>
  </si>
  <si>
    <t>Sree Narasimha Textiles Pvt. Ltd.</t>
  </si>
  <si>
    <t>Sree Narasimha Textiles Pvt. Ltd. is engaged in manufacturing and exporting of cotton yarn. Its products include combed cotton yarn, ring spun yarn, cotton thread and grey cotton yarn. The company was founded in 1952 and is based in Coimbatore, Tamil Nadu.</t>
  </si>
  <si>
    <t>No. 2, Trichy Road, Sulur</t>
  </si>
  <si>
    <t>Sri Alamelu Ammal Mills India Pvt. Ltd.</t>
  </si>
  <si>
    <t>Sri Alamelu Ammal Mills India Pvt. Ltd. is engaged in manufacturing and supplying of garments. The company was incorporated in 2004 and is based in Ottupatti, Tamil Nadu.</t>
  </si>
  <si>
    <t>13/341, Dindigul Batlagundu Highway, Sitharevu Village</t>
  </si>
  <si>
    <t>Sri Asoka Textiles Ltd.</t>
  </si>
  <si>
    <t>Sri Asoka Textiles Ltd. is engaged in manufacturing of cotton yarn. The company is based in Coimbatore, Tamil Nadu.</t>
  </si>
  <si>
    <t>|+91-042-22472774|</t>
  </si>
  <si>
    <t>160/21srinivasa Trade Center, DB Road, RS Puram</t>
  </si>
  <si>
    <t>Sri Balaji Bakiam Spinning Mills</t>
  </si>
  <si>
    <t>Sri Balaji Bakiam Spinning Mill owns and operates spinning yarns and has a capacity of 12,672 spindles. The company is based in Coimbatore, Tamil Nadu. Sri Balaji Bakiam Spinning Mills is a subsidiary of S. P. Apparels Ltd.</t>
  </si>
  <si>
    <t>39-A, Extention Street, Kaikattipudur, Avinashi</t>
  </si>
  <si>
    <t>S.P. Apparels Ltd. (Majority)</t>
  </si>
  <si>
    <t>Sri Balamurugan Textile Processing Ltd.</t>
  </si>
  <si>
    <t>Sri Balamurugan Textile Processing Ltd. is engaged in textile manufacturing. Its products include children readymade garments, series, menâ€™s shirts, pillow, menâ€™s trousers, womenâ€™s readymade garments, chudidar, and lungi. The company was founded in 1981 and is based in Coimbatore, Tamil Nadu.</t>
  </si>
  <si>
    <t>86, Arts College Road</t>
  </si>
  <si>
    <t>Sri Bhavani Textiles Processors Pvt. Ltd.</t>
  </si>
  <si>
    <t>Sri Bhavani Textiles Processors Pvt. Ltd. is engaged in manufacturing of Fabrics. The company was incorporated in 1983 and is based in Erode, Tamil Nadu.</t>
  </si>
  <si>
    <t>Akkaraikodivery, Gobi Taluk, Gobichettipalayam</t>
  </si>
  <si>
    <t>R. Krishnamurthi and Co.</t>
  </si>
  <si>
    <t>Sri Ganapathy Mills Company Ltd.</t>
  </si>
  <si>
    <t>Sri Ganapathy Mills Company Ltd. is a textile company. It is engaged in manufacturing and marketing of cotton and blended yarn. The firm is also into the business of wind mill installation. The company was founded in 1946 and is based in Tirunelveli, Tamil Nadu.</t>
  </si>
  <si>
    <t>|+91-462-2300334 |</t>
  </si>
  <si>
    <t>Madurai Road , Sankar Nagar, P O Thalaiyathu</t>
  </si>
  <si>
    <t>Loyal Credit &amp; Investments Ltd. (Minority)</t>
  </si>
  <si>
    <t>Sri Gomathy Mills Pvt. Ltd.</t>
  </si>
  <si>
    <t>Sri Gomathy Mills Pvt. Ltd. is engaged in manufacturing of cotton yarn. The company was incorporated in 2000 and is based in Tirunelveli, Tamil Nadu.</t>
  </si>
  <si>
    <t>No.9, Agasthiar East Street, Ambasamudram</t>
  </si>
  <si>
    <t>Sri Jaya Jothi Textile Mills Pvt. Ltd.</t>
  </si>
  <si>
    <t>Sri Jaya Jothi Textile Mills Pvt. Ltd. is engaged in manufacturing and supplying of cotton yarn, polyester cotton blended yarns, mÃ©lange yarns. its products include blankets, bath blankets, shop towels, huck towels, dish towels, glass towels, center herringbone weave kitchen towels, mamie napkin, table cloths, terry barhops, hand towels and bath towels. The company was incorporated in 1996 and is based in Rajapalayam, Tamil Nadu.</t>
  </si>
  <si>
    <t>|+91-4563-235321|</t>
  </si>
  <si>
    <t>http://jayajothi.com</t>
  </si>
  <si>
    <t>70, Alagai Nagar</t>
  </si>
  <si>
    <t>Sri Jayajothi and Company Ltd.</t>
  </si>
  <si>
    <t>Sri Jayajothi and Company Ltd. is engaged in manufacturing the cotton and polyester. It is engaged in textile and fabric business. The company was incorporated in 1981 and is based in Chennai, Tamil Nadu.</t>
  </si>
  <si>
    <t>|+91-04563-235321|</t>
  </si>
  <si>
    <t>http://www.jayajothi.com</t>
  </si>
  <si>
    <t>Sree Shanmugar Mills, 70, Alagai Nagar, Rajapalayam</t>
  </si>
  <si>
    <t>Sri Jayajothi Group</t>
  </si>
  <si>
    <t>Sri Jayajothi Group. It is engaged in construction and development as developers and it is manufacturing the cement and it is mainly engaged into the business of ginning, carding, knitting, weaving, processing in jute, woolen, cotton including waste cotton, rayon, nylon, staple fibre, polyester, synthetic blended, dyeing, bleaching colouring and blending. The company was incorporated in 1960 and is based in Chennai, Tamil Nadu.</t>
  </si>
  <si>
    <t>, 7th Floor, KRD Gee Gee Crystal, 91 and 92, Dr Radhakrishnan Salai, Mylapore</t>
  </si>
  <si>
    <t>Sri Kalaivani Spinners Pvt. Ltd.</t>
  </si>
  <si>
    <t>Sri Kalaivani Spinners Pvt. Ltd. is engaged in manufacturing cotton combed and carded yarn. The company was incorporated in 1982 and is based in Coimbatore, Tamil Nadu.</t>
  </si>
  <si>
    <t>Myvadi Roadmyvadi Post, Udumalpet</t>
  </si>
  <si>
    <t>Sri Kannapiran Mills Ltd.</t>
  </si>
  <si>
    <t>Sri Kannapiran Mills Ltd. is engaged in the manufacturing of cotton yarn. Its products include bleached yarns, open end yarns, ring spun yarns, home textile yarns, finer count yarns, fancy yarns, recycled cotton yarns, organic cotton yarns, PC yarn and indigo dyed yarns. The company was founded in 1946 and is based in Coimbatore, Tamil Nadu.</t>
  </si>
  <si>
    <t>Srihari Balakrishnan (President )</t>
  </si>
  <si>
    <t>|+91-422-3019111 |</t>
  </si>
  <si>
    <t>http://www.kannapiran.co.in</t>
  </si>
  <si>
    <t>Post Bag No. 1, Sowripalayam</t>
  </si>
  <si>
    <t>Sri Karthikeya Spinning and Weaving Mills Pvt. Ltd.</t>
  </si>
  <si>
    <t>Sri Karthikeya Spinning and Weaving Mills Pvt. Ltd. is engaged in manufacturing textile products. Its products include polyester, cotton parallel yarns and sewing threads. The company was founded in 1949 and is based in Coimbatore, Tamil Nadu.</t>
  </si>
  <si>
    <t>|+91-422-2574316|</t>
  </si>
  <si>
    <t>http://www.karthikeyamills.com</t>
  </si>
  <si>
    <t>P.B. No. 3301, Uppilipalayam</t>
  </si>
  <si>
    <t>Sri Lakshmi Saraswathi Textiles (Arni) Ltd.</t>
  </si>
  <si>
    <t>Sri Lakshmi Saraswathi Textiles (Arni) Ltd. is a textile company. It is engaged in the manufacturing of yarn used for woven and knitted fabrics. The firm also exports its products to international markets. The company was founded in 1967 in Chennai, Tamil Nadu.</t>
  </si>
  <si>
    <t>chennai</t>
  </si>
  <si>
    <t>|+91-44-28223132|</t>
  </si>
  <si>
    <t>http://www.slstindia.com</t>
  </si>
  <si>
    <t>16, Krishnama Road, Nungambakkam</t>
  </si>
  <si>
    <t>Sri Malini Spinning Mills Ltd.</t>
  </si>
  <si>
    <t>Sri Malini Spinning Mills Ltd. is a textile company. It is engaged in textile spinning processes. The firm offers cotton yarn.The company was founded in 1990 and is based in Salem,Tamil Nadu.</t>
  </si>
  <si>
    <t>|+91-427-2422365|</t>
  </si>
  <si>
    <t>TRICHYMAIN ROADSANDHIYUR, MALLUR VIA</t>
  </si>
  <si>
    <t>Sri Matha Spinning Mills Pvt. Ltd.</t>
  </si>
  <si>
    <t>Sri Matha Spinning Mills Pvt. Ltd. is engaged in manufacturing cotton products. Its products include exporting of manufacturing cotton yarn. The company was founded in 1999 and is based in Thadicombu, Tamil Nadu.</t>
  </si>
  <si>
    <t>Sri Shanmugavel Group of Mills, Dindigul District</t>
  </si>
  <si>
    <t>Sri Nachammai Cotton Mills Ltd.</t>
  </si>
  <si>
    <t>Sri Nachammai Cotton Mills Ltd. is engaged in manufacturing of combed and carded cotton hosiery and hank yarn. The company was incorporated in 1980 and is based in Salem, Tamil Nadu. Sri Nachammai Cotton Mills Ltd. operates as a subsidiary of The Jawahar Mills Ltd.</t>
  </si>
  <si>
    <t>|+91-427-2330847|</t>
  </si>
  <si>
    <t>http://www.sncmindia.com</t>
  </si>
  <si>
    <t>30, Sugavaneswara Road, Balaji Nagar, Post Box No. 418</t>
  </si>
  <si>
    <t>The Jawahar Mills Ltd. (Majority)</t>
  </si>
  <si>
    <t>Sri Naga Nanthana Mills Ltd.</t>
  </si>
  <si>
    <t>Sri Naga Nanthana Mills Ltd. is engaged in providing textile products. Its products include cotton yarn, grey yarn and cotton blended yarn. The company was founded in 1983 and is based in Madurai, Tamil Nadu.</t>
  </si>
  <si>
    <t>|+91-4566-255550|</t>
  </si>
  <si>
    <t>#51, Avanipuram Bye Pass Road</t>
  </si>
  <si>
    <t>Sri Nandaa Spinners Ltd.</t>
  </si>
  <si>
    <t>Sri Nandaa Spinners Ltd. (formerly White House Cotton Inds. Ltd.) is a textile company. It is engaged in knitting, dyeing, raising, carbonising, printing, embroidery, sewing, garment ddyeing and garment washing activities. The firm offers knitted, woven, and silk fabrics for men, woman and kids. It also imports and sells knitting and knitwear processing machinery. The company was founded in 1989 and is based in Chennai, Tamil Nadu.</t>
  </si>
  <si>
    <t>|+91-44-25387555|</t>
  </si>
  <si>
    <t>http://www.whitehouseindia.com/</t>
  </si>
  <si>
    <t>1096, E V R Periyar Road</t>
  </si>
  <si>
    <t>White House Cotton Inds. Ltd.</t>
  </si>
  <si>
    <t>Sri Navamani Textiles Pvt. Ltd.</t>
  </si>
  <si>
    <t>Sri Navamani Textiles Pvt. Ltd. is engaged in manufacturing cotton yarn. The company was founded in 1994 and is based in Coimbatore, Tamil Nadu.</t>
  </si>
  <si>
    <t>|+91-422-2634647|</t>
  </si>
  <si>
    <t>http://www.navamani.com</t>
  </si>
  <si>
    <t>366 Avarampalayam Road, PB.No.6911, Sidhapudur</t>
  </si>
  <si>
    <t>Sri Parameswari Spinning Mills Pvt. Ltd.</t>
  </si>
  <si>
    <t>Sri Parameswari Spinning Mills Pvt. Ltd. is engaged in manufacturing of cotton. The company was founded in 1980 and is based in Pandalgudi, Tamil Nadu.</t>
  </si>
  <si>
    <t>Doon Cotton Road, Rammand</t>
  </si>
  <si>
    <t>Sri Ramakrishna Mills (Coimbatore) Ltd.</t>
  </si>
  <si>
    <t>Sri Ramakrishna Mills (Coimbatore) Ltd. is engaged in manufacturing and selling of cotton yarns. Its products include cotton yarn, yarn of synthetic staple fibres cotton waste and cotton waste. The company was founded in 1946 and is based in Coimbatore, Tamil Nadu.</t>
  </si>
  <si>
    <t>|+91-422-2531022|</t>
  </si>
  <si>
    <t>http://www.ramakrishnamills.com/</t>
  </si>
  <si>
    <t>1493, Sathyamangalam Road, Ganapathy Post, , Coimbatore</t>
  </si>
  <si>
    <t>Clearwater Capital Partners LLC (Minority)</t>
  </si>
  <si>
    <t>Sri Ramalinga Choodambikai Mills Ltd.</t>
  </si>
  <si>
    <t>Sri Ramalinga Choodambikai Mills Ltd. is engaged in manufacturing textile products. The company was incorporated in 1933 and is based in Tirupur, Tamil Nadu.</t>
  </si>
  <si>
    <t>113 B S Sundaram Road, Post Box No 65</t>
  </si>
  <si>
    <t>Sri Ramiah Spinners Ltd.</t>
  </si>
  <si>
    <t>Sri Ramiah Spinners Ltd. is engaged in manufacturing of cotton yarn. The company was incorporated in 1999 and is based in Madurai, Tamil Nadu.</t>
  </si>
  <si>
    <t>4, Krishnaswamy Street, Krishnapuram Colony</t>
  </si>
  <si>
    <t>Ramachandran and Murali</t>
  </si>
  <si>
    <t>Sri Saradhambika Spintex Pvt. Ltd.</t>
  </si>
  <si>
    <t>Sri Saradhambika Spintex Pvt. Ltd. is engaged in manufacturing and supplying of yarn. The company was incorporated in Coimbatore, Tamil Nadu.</t>
  </si>
  <si>
    <t>S.F.No: 88/2, Mettupalayam Road, Narasimhanai Ckenpalayam</t>
  </si>
  <si>
    <t>Sri Saravana Spinning Mills Pvt. Ltd.</t>
  </si>
  <si>
    <t>Sri Saravana Spinning Mills Pvt. Ltd. is engaged in manufacturing of yarn. Its products include single yarn and two ply yarn. The company was incorporated in 1983 and is based in Dindigul, Tamil Nadu.</t>
  </si>
  <si>
    <t>|+91-451-2480501|</t>
  </si>
  <si>
    <t>http://www.ssm-india.com</t>
  </si>
  <si>
    <t>P.B. No. #15, Pithalaipatti</t>
  </si>
  <si>
    <t>Sri Senthilandavar Cotton Mills Pvt. Ltd.</t>
  </si>
  <si>
    <t>Sri Senthilandavar Cotton Mills Pvt. Ltd. is engaged in manufacturing of textiles. The company was incorporated in 1997 and is based in Coimbatore, Tamil Nadu.</t>
  </si>
  <si>
    <t>Udumalpet</t>
  </si>
  <si>
    <t>36, Dharapuram Road</t>
  </si>
  <si>
    <t>Sri Shanmugavel Mills Pvt. Ltd.</t>
  </si>
  <si>
    <t>Sri Shanmugavel Mills Pvt. Ltd. is engaged in manufacturing and exporting of manufacturing cotton yarn. Its products combed cotton yarn, compact yarn, knitted fabric, and woven fabric. The company was founded in 1982 and is based in Thadicombu, Tamil Nadu.</t>
  </si>
  <si>
    <t>Sri Valliarasii Yarns Pvt. Ltd.</t>
  </si>
  <si>
    <t>Sri Valliarasii Yarns Pvt. Ltd. is engaged in manufacturing of cotton yarn. The company was incorporated in 2006 and is based in Coimbatore, Tamil Nadu.</t>
  </si>
  <si>
    <t>SF No: 781/2a, Gas Company Road, Idigari North</t>
  </si>
  <si>
    <t>Sri Velayudhaswamy Spinning Mills Pvt. Ltd.</t>
  </si>
  <si>
    <t>Sri Velayudhaswamy Spinning Mills Pvt. Ltd. is engaged in manufacturing cotton yarns. The company was incorporated in 1988 and is based in Coimbatore, Tamil Nadu.</t>
  </si>
  <si>
    <t>207/86, Mangalam Road, Tirpur</t>
  </si>
  <si>
    <t>Sri Venkatachalapathy Spinning Mill Pvt. Ltd.</t>
  </si>
  <si>
    <t>Sri Venkatachalapathy Spinning Mill Pvt. Ltd. is engaged in manufacturing cotton yarn. The company was incorporated in 1989 and is based in Rajapalayam, Tamil Nadu.</t>
  </si>
  <si>
    <t>|+91-4563-230318|</t>
  </si>
  <si>
    <t>454, Srivilliputtur Road, Kothankulam Village</t>
  </si>
  <si>
    <t>Sri Vinayakha Spinning Mills Pvt. Ltd.</t>
  </si>
  <si>
    <t>Sri Vinayakha Spinning Mills Pvt. Ltd. is engaged in manufacturing and sale of viscose yarn in the domestic market. The company was incorporated in 2005nd based in Erode, Tamil Nadu.</t>
  </si>
  <si>
    <t>144/2 komarapalayam main Roadveppadai, Elanthakuttai post</t>
  </si>
  <si>
    <t>Sri Visaka Textiles Pvt. Ltd.</t>
  </si>
  <si>
    <t>Sri Visaka Textiles Pvt. Ltd. is engaged in manufacturing Yarn. The company was incorporated in 1994 and is based in Coimbatore, Tamil Nadu.</t>
  </si>
  <si>
    <t>8, Sundaram Apartments, 83, Race Course Road</t>
  </si>
  <si>
    <t>Sri Vishnu Shankar Mills Ltd.</t>
  </si>
  <si>
    <t>Sri Vishnu Shankar Mills Ltd. is engaged in manufacturing of cotton yarn. The company was incorporated in 1981 and is based in Rajapalayam, Tamil Nadu.</t>
  </si>
  <si>
    <t>Post Box No 109, P A C R R Salai</t>
  </si>
  <si>
    <t>Standard Textiles Pvt. Ltd.</t>
  </si>
  <si>
    <t>Standard Textiles Pvt. Ltd. is engaged in manufacturing textile products. Its products include bread bag, seat pad, cushion covers, floor cushions, bread basket and chair pad. The company was incorporated in 2004 and is based in Karur, Tamil Nadu.</t>
  </si>
  <si>
    <t>|+91-4324-222787|</t>
  </si>
  <si>
    <t>http://www.standardtex.in</t>
  </si>
  <si>
    <t>Post Box. No. 78, Balaji Nagar, Semmadai, Salem Main Road</t>
  </si>
  <si>
    <t>M. S. A. &amp; Co.</t>
  </si>
  <si>
    <t>Stanfab Apparels Pvt. Ltd.</t>
  </si>
  <si>
    <t>Stanfab Apparels Pvt. Ltd. is a textile garment manufacturer and exporter company. Its offers men's wear, women's wear, kids wear and accessories. The company was founded in 1993 and is based in Chennai, Tamil Nadu.</t>
  </si>
  <si>
    <t>Uvaraj A (Chief Executive Officer-Operation ), Eswaran E R (Managing Director )</t>
  </si>
  <si>
    <t>|+91-44-26564102|</t>
  </si>
  <si>
    <t>http://www.stanfabapparels.com</t>
  </si>
  <si>
    <t>14.East Mogappair Ind Estate, Anna Nagar west Extension</t>
  </si>
  <si>
    <t>Sterling Spinners Ltd.</t>
  </si>
  <si>
    <t>Chetak Spintex Ltd. is a textile company. It is engaged in manufacturing polypropylene draw textured yarn. The company was founded in 1988 and is based in Chennai, Tamil Nadu.</t>
  </si>
  <si>
    <t>|+91-44-25912675 |</t>
  </si>
  <si>
    <t>New No 4, Suryanarayana Street, Tollgate</t>
  </si>
  <si>
    <t>Style Fasteners Pvt. Ltd.</t>
  </si>
  <si>
    <t>Style Fasteners Pvt. Ltd. is engaged in textile business. The company was incorporated in 1999 and is based in Palayamkottai , Tamil Nadu.</t>
  </si>
  <si>
    <t>Palayamkottai</t>
  </si>
  <si>
    <t>|+91-462-2576020 |</t>
  </si>
  <si>
    <t>P.B.No.112. Tiruchendur Road, Bell Industrial Estate</t>
  </si>
  <si>
    <t>Sudhan Spinning Mills Pvt. Ltd.</t>
  </si>
  <si>
    <t>Sudhan Spinning Mills Pvt. Ltd. is a manufacturer and exporters of cotton ring spun yarns and knitting machines. The company was incorporated in 1988 and is based in Tirupur, Tamil Nadu.</t>
  </si>
  <si>
    <t>207, Mangalam Road</t>
  </si>
  <si>
    <t>Sugavaneswara Spinning Mills Pvt. Ltd.</t>
  </si>
  <si>
    <t>Sugavaneswara Spinning Mills Pvt. Ltd. is engaged in manufacturing cotton yarn. The company was incorporated in 1981 and is based in Salem, Tamil Nadu.</t>
  </si>
  <si>
    <t>Belur Main Road, Minnampalli</t>
  </si>
  <si>
    <t>Sulochana Cotton Spinning Mills Pvt. Ltd.</t>
  </si>
  <si>
    <t>Sulochana Cotton Spinning Mills Pvt. Ltd. is engaged in manufacturing cotton yarn. The company was incorporated in 1990 and is based in Tiruppur, Tamil Nadu.</t>
  </si>
  <si>
    <t>Krishnakumar S (Chairman and Managing Director )</t>
  </si>
  <si>
    <t>|+91-421-2211826|</t>
  </si>
  <si>
    <t>No. 424, 426, Kamaraj Road</t>
  </si>
  <si>
    <t>Sundaram Textiles Ltd.</t>
  </si>
  <si>
    <t>Sundaram Textiles Ltd. is engaged in manufacturing of cotton yarn. Its products include spun silk yarn and blended yarn. The company was incorporated in 1960 and is based in Madurai, Tamil Nadu. Sundaram Textiles Ltd. operates as a subsidiary of TVS Group.</t>
  </si>
  <si>
    <t>|+91-452-2420286|</t>
  </si>
  <si>
    <t>http://www.sundaramtextiles.com</t>
  </si>
  <si>
    <t>Lakshmi Building, Usilampatti Road, Kochadai</t>
  </si>
  <si>
    <t>STL</t>
  </si>
  <si>
    <t>TV Sundram Iyengar and Sons Ltd. (Majority)</t>
  </si>
  <si>
    <t>Sundaram and Srinivasan</t>
  </si>
  <si>
    <t>Super Spinning Mills Ltd.</t>
  </si>
  <si>
    <t>Super Spinning Mills Ltd. is a textile manufacturing company. It manufactured combed cotton yarn for knitting and weaving. The company was founded in 1962 and is based in Coimbatore, Tamil Nadu.</t>
  </si>
  <si>
    <t>Sumanth Ramamurthi (Executive Chairman ), A. S. Thirumoorthy (Managing Director )</t>
  </si>
  <si>
    <t>http://www.superspinning.com/</t>
  </si>
  <si>
    <t>Elgi Towers ,Green Fields, 737 D Puliyakulam Road</t>
  </si>
  <si>
    <t>Indiaman Fund (Mauritius) (Minority)</t>
  </si>
  <si>
    <t>Superfil Products Ltd.</t>
  </si>
  <si>
    <t>Superfil Products Ltd. is engaged in manufacturing of nylon mono filament. Its products include Nylon mono filament with different thickness. The company was founded in 1986 and is based in Chennai, Tamil Nadu.</t>
  </si>
  <si>
    <t>|+91-44-42969300|</t>
  </si>
  <si>
    <t>http://www.superfil.net</t>
  </si>
  <si>
    <t>GR Complex, Basement, New No. 808/1, Old.No 407/1, Anna Salai, Nandanam</t>
  </si>
  <si>
    <t>V. Karthikeyan and Co.</t>
  </si>
  <si>
    <t>Suprem Textiles Processing Ltd.</t>
  </si>
  <si>
    <t>Suprem Textiles Processing Ltd. is engaged in manufacturing of cotton yarn. The company was incorporated in 1986 and is based in Chennai, Tamil Nadu.</t>
  </si>
  <si>
    <t>PB No. 7161/ 737, Green Fields, Puliakulam Road</t>
  </si>
  <si>
    <t>Suraana Textiles Mills Pvt. Ltd.</t>
  </si>
  <si>
    <t>Suraana Textiles Mills Pvt. Ltd. is engaged in manufacturing and trading of polyester yarn. Its products include cotton yarn 40, industrial yarn, polyester yarn, textile yarn and yarn waste. The company was incorporated in 1991 and is based in Coimbatore, Tamil Nadu.</t>
  </si>
  <si>
    <t>|+91-422-2666701|</t>
  </si>
  <si>
    <t>536, Don Bosco Puram, Tudiyalur, Saravanampatti Road, Vellaikinar</t>
  </si>
  <si>
    <t>SVA Syntex Pvt. Ltd.</t>
  </si>
  <si>
    <t>SVA Syntex Pvt. Ltd. is engaged in manufacturing of cotton yarn. The company was incorporated in 1990 and is based in Udumalpet, Tamil Nadu.</t>
  </si>
  <si>
    <t>Muthuswamy Amarnath (Managing Director )</t>
  </si>
  <si>
    <t>54/2, Jothi Nagar, Venkatesa Mills Post</t>
  </si>
  <si>
    <t>S V A Syntex Pvt. Ltd.</t>
  </si>
  <si>
    <t>H Natarajan and Co.</t>
  </si>
  <si>
    <t>SVPB Spinners Pvt. Ltd.</t>
  </si>
  <si>
    <t>SVPB Spinners Pvt. Ltd. is engaged in manufacturing of Yarn. The company was incorporated in 1989 and is based in Udumalpet, Tamil Nadu.</t>
  </si>
  <si>
    <t>S V P B Spinners Pvt. Ltd.</t>
  </si>
  <si>
    <t>Swami Palani Anadavar Spinners (India) Pvt. Ltd.</t>
  </si>
  <si>
    <t>Swami Palani Anadavar Spinners (India) Pvt. Ltd. is engaged in manufacturing of yarn. The company was incorporated in 2004 and is based in Erode, Tamil Nadu.</t>
  </si>
  <si>
    <t>SF No 1566, 3 A Mulanur Road, Vellakovil, Kangayam Taluk</t>
  </si>
  <si>
    <t>Swami Palani Anadavar Spinners India Pvt. Ltd.</t>
  </si>
  <si>
    <t>T C S Textiles Pvt. Ltd.</t>
  </si>
  <si>
    <t>T C S Textiles Pvt. Ltd. is engaged in textile business. it offers men's wear, women's wear and kids wear. The company was incorporated in 1995 and is based in Tirupur, Tamil Nadu.</t>
  </si>
  <si>
    <t>|+91 421-2242888|</t>
  </si>
  <si>
    <t>74-C, New Market</t>
  </si>
  <si>
    <t>TCS Textiles Pvt. Ltd.</t>
  </si>
  <si>
    <t>T-Mart Textiles India Pvt. Ltd.</t>
  </si>
  <si>
    <t>T-Mart Textiles India Pvt. Ltd. is engaged in retailing business of garments and textiles. Its products include T shirts, pants, inner wears, night wears and others.The company was founded in 2007 and is based in Tirupur, Tamil Nadu with additional offices in Coimbatore, Chennai, kodaikanal and Ahmedabad. T-Mart Textiles India Pvt. Ltd. operates as a subsidiary company of PGC retail Pvt. Ltd.</t>
  </si>
  <si>
    <t>Prem Dorai (Owner and Director ), Aadith Vikram Dorai (Vice-Chairman )</t>
  </si>
  <si>
    <t>|+91-421-2471602|</t>
  </si>
  <si>
    <t>http://www.tmartindia.com/</t>
  </si>
  <si>
    <t>5, Rajaji Nagar, P N Road</t>
  </si>
  <si>
    <t>T Mart</t>
  </si>
  <si>
    <t>PGC Textile Corporation Pvt. Ltd. (Majority)</t>
  </si>
  <si>
    <t>Tamarai Mills Ltd.</t>
  </si>
  <si>
    <t>Tamarai Mills Ltd. is a textile company. It offers clothes and yarns products such as cotton yarns, cotton woven, yarn, made ups, twists, and blended fabrics. The company was incorporated in 1935 and is based in Coimbatore, Kerala.</t>
  </si>
  <si>
    <t>Uppilipalayam</t>
  </si>
  <si>
    <t>|+91-422-2575158 |</t>
  </si>
  <si>
    <t>383, Kamaraj Road</t>
  </si>
  <si>
    <t>Tamilnadu Jai Bharath Mills Ltd.</t>
  </si>
  <si>
    <t>Tamilnadu Jai Bharath Mills Ltd. is a textile company. It is engaged in producing weaving cotton yarn, knitting Cotton Yarn. the company was founded in 1993 and is based in Coimbatore, Tamil Nadu.</t>
  </si>
  <si>
    <t>|+91-422-4310200|</t>
  </si>
  <si>
    <t>http://www.tnjb.net.in</t>
  </si>
  <si>
    <t>504 Avinashi Road</t>
  </si>
  <si>
    <t>641 004</t>
  </si>
  <si>
    <t>Thakadoor Spinning Mills Ltd.</t>
  </si>
  <si>
    <t>Thakadoor Spinning Mills Ltd. is engaged in manufacturing cotton yarn. The company was incorporated in 1994 and is based in Dharmapuri, Tamil Nadu.</t>
  </si>
  <si>
    <t>Dharmapuri</t>
  </si>
  <si>
    <t>|+91-44-28518890|</t>
  </si>
  <si>
    <t>1 C Ramalinga Chetty Road</t>
  </si>
  <si>
    <t>Thanga Prataph Spinning Mills Pvt. Ltd.</t>
  </si>
  <si>
    <t>Thanga Prataph Spinning Mills Pvt. Ltd. is engaged in manufacturing of cotton yarns. The company was incorporated in 1993 and is based in Kamarajar, Tamil Nadu.</t>
  </si>
  <si>
    <t>89, Coton Marketrajapalayam</t>
  </si>
  <si>
    <t>Thanjavur Spinning Mill Ltd.</t>
  </si>
  <si>
    <t>Thanjavur Spinning Mill Ltd. is engaged in producing and exporting of cotton yarn. It also engages in the generation of power through windmills. The company was founded in 1961 and is based in Rajapalayam, Tamil Nadu.</t>
  </si>
  <si>
    <t>Rajapalayam Mills Premises, P.A.C. Ramasamy Raja Salai</t>
  </si>
  <si>
    <t>The Chennai Silks</t>
  </si>
  <si>
    <t>The Chennai Silks is owns and operates retailing textile shops. It is engaged in designing and retailing textiles and garments. Its products include men, women and children, under on roof such as wedding silks, designer sarees, cotton and silk sarees, chudidars, dress materials, traditional and western wear, suitings and shirtings, formal and casual wear, dhoties, sherwanis and children's wear. The company was founded in 2001 and is based in Tirupur, Tamil Nadu.</t>
  </si>
  <si>
    <t>|+91-421-2242888|</t>
  </si>
  <si>
    <t>http://www.thechennaisilks.com/</t>
  </si>
  <si>
    <t>74-C, New Market St</t>
  </si>
  <si>
    <t>Chennai Silks</t>
  </si>
  <si>
    <t>The Jawahar Mills Ltd.</t>
  </si>
  <si>
    <t>The Jawahar Mills Ltd. is engaged in manufacturing of cotton yarns. The company was incorporated in 1937 and is based in Salem Tamil Nadu.</t>
  </si>
  <si>
    <t>No. 4, Nehru Nagaram</t>
  </si>
  <si>
    <t>The Thirumagal Mills Ltd.</t>
  </si>
  <si>
    <t>The Thirumagal Mills Ltd. is engaged in manufacturing textile products. The company was incorporated in 1937 and is based in Chennai, Tamil Nadu.</t>
  </si>
  <si>
    <t>No. 106, Armenian Street</t>
  </si>
  <si>
    <t>Thiagarajar Mills Pvt. Ltd.</t>
  </si>
  <si>
    <t>Thiagarajar Mills Pvt. Ltd. is a textile company. It offers fine count combed cotton yarn, hosiery yarn and coarse count combed cotton yarn. The company was founded in 1936 and is based in Madurai, Tamil Nadu.</t>
  </si>
  <si>
    <t>|+91-452-2482595|</t>
  </si>
  <si>
    <t>http://tmills.com</t>
  </si>
  <si>
    <t>Kappalur</t>
  </si>
  <si>
    <t>Tirupathi Yarntex Spinners Pvt. Ltd.</t>
  </si>
  <si>
    <t>Tirupathi Yarntex Spinners Pvt. Ltd. is engaged in manufacturing of cotton yarn. The company was incorporated in 1995 and is based in Rajapalayam, Tamil Nadu.</t>
  </si>
  <si>
    <t>78, Cotton Marketrajayapalayam, Rajapalayam</t>
  </si>
  <si>
    <t>Tirupur Cotton Spinning and Weaving Mills Ltd.</t>
  </si>
  <si>
    <t>Tirupur Cotton Spinning and Weaving Mills Ltd. is engaged in manufacturing of yarn. The company was incorporated in 1954 and is based in Tirupur, Tamil Nadu.</t>
  </si>
  <si>
    <t>P.B.NO. 257, S.F. No.11, P.N.Road</t>
  </si>
  <si>
    <t>Tirupur Cotton Spinning &amp; Weaving Mills Ltd.</t>
  </si>
  <si>
    <t>Tirupur Textiles Pvt. Ltd.</t>
  </si>
  <si>
    <t>Tirupur Textiles Pvt. Ltd. is engaged in manufacturing of yarn. The company was incorporated in 1956 and is based in Tirupur, Tamil Nadu.</t>
  </si>
  <si>
    <t>1, Anupparpalayam</t>
  </si>
  <si>
    <t>VKS Aiyer &amp; Co.</t>
  </si>
  <si>
    <t>Top Light Labels and Elastic</t>
  </si>
  <si>
    <t>Top Light Labels and Elastic is engaged in manufacturing labels. Its products include elastic labels, printed labels, embossed labels, taffeta labels, needle loom labels, badges labels, button hole zipper pull labels and satin labels. The company was founded in 1975 and is based in Tirupur, Tamil Nadu.</t>
  </si>
  <si>
    <t>|+91â€“421â€“3207582.|</t>
  </si>
  <si>
    <t>http://www.toplightgroups.com</t>
  </si>
  <si>
    <t>S.F No: 282/8, Kunnangalpalayam, , Arulpuram Post</t>
  </si>
  <si>
    <t>Top Light Labels</t>
  </si>
  <si>
    <t>Trigger Apparels Ltd.</t>
  </si>
  <si>
    <t>Trigger Apparels Ltd. is engaged in manufacturing of retailer of denim garments. The company was incorporated in 1999 and is based in Coimbatore, Tamil Nadu.</t>
  </si>
  <si>
    <t>No 2, FCI Complex, Karamadai</t>
  </si>
  <si>
    <t>Trio Consolidators Pvt. Ltd.</t>
  </si>
  <si>
    <t>Trio Consolidators Pvt. Ltd. is a manufacturer and exporter of garments products. Its products include means wearer, womenâ€™s wearer and kids wearer. The company was incorporated in 2000 and is based in Chennai, Tamil Nadu.</t>
  </si>
  <si>
    <t>|+91-44-24343687|</t>
  </si>
  <si>
    <t>343, Gopal Street, T.Nager</t>
  </si>
  <si>
    <t>Tubeknit Fashions Ltd.</t>
  </si>
  <si>
    <t>Tubeknit Fashions Ltd. is a textile company. It manufactures basics, sports and streetwear, casuals, club wear for men, women, kids and babies and under garments for men. The firm exports its products to various European and North American countries. The company was founded in 1996 and is based in Coimbatore, Tamil Nadu.</t>
  </si>
  <si>
    <t>|+91-421-3983333 |</t>
  </si>
  <si>
    <t>http://www.tubeknitfashions.com</t>
  </si>
  <si>
    <t>SF No. 137, Kanjeevaram, Nallur</t>
  </si>
  <si>
    <t>Swiss Technology Venture Capital Fund (Undisclosed)</t>
  </si>
  <si>
    <t>D G Shah and Co.</t>
  </si>
  <si>
    <t>Tuticorin Spinning Mills Ltd.</t>
  </si>
  <si>
    <t>Tuticorin Spinning Mills Ltd. is engaged in producing of cotton yarn. The company was incorporated in 1946 and is based in Tuticorin, Tamil Nadu.</t>
  </si>
  <si>
    <t>|+91-461-2310627|</t>
  </si>
  <si>
    <t>http://www.tsm.co.in</t>
  </si>
  <si>
    <t>106, Palamcotton Road, Westtuticorin</t>
  </si>
  <si>
    <t>The Tuticorin Spinning Mills Ltd.</t>
  </si>
  <si>
    <t>Uma Maheswari Mills Ltd.</t>
  </si>
  <si>
    <t>Uma Maheswari Mills Ltd. is a textile company. It offers products such as combed and carded cotton hosiery yarn of counts ranging from 20s to 40s. The company was founded in 1977 and is based in Salem, Tamil Nadu.</t>
  </si>
  <si>
    <t>|+91-427-44925|</t>
  </si>
  <si>
    <t>5/329, State Bank of Colony</t>
  </si>
  <si>
    <t>United Bleachers Pvt. Ltd.</t>
  </si>
  <si>
    <t>United Bleachers Pvt. Ltd. is engaged in manufacturing of Cotton and Poly Cotton yarns. The company was incorporated in 1949 and is based in Coimbatore, Tamil Nadu.</t>
  </si>
  <si>
    <t>|+ 91â€“4254â€“222914|</t>
  </si>
  <si>
    <t>http://www.unitedbleachers.net</t>
  </si>
  <si>
    <t>Post Box No.: 12, Nellithurai Road, Mettupalayam</t>
  </si>
  <si>
    <t>United Bleachers Ltd.</t>
  </si>
  <si>
    <t>V K S M Cotton Mills Ltd.</t>
  </si>
  <si>
    <t>V K S M Cotton Mills Ltd. is engaged in manufacturing of cotton yarn. The company was incorporated in 1998 and is based in Coimbatore, Tamil Nadu.</t>
  </si>
  <si>
    <t>4/7D Arunagirinathar Streetbharathipuram, Pallapalayam Post</t>
  </si>
  <si>
    <t>V N V Textile India Pvt. Ltd.</t>
  </si>
  <si>
    <t>V N V Textile India Pvt. Ltd. is engaged in manufacturing of textiles. The company was incorporated in 2005 and is based in Erode, Tamil Nadu.</t>
  </si>
  <si>
    <t>Vadugapalayam, Modachur Village, Gobhichettipalayam</t>
  </si>
  <si>
    <t>V Thangavel and Sons Pvt. Ltd.</t>
  </si>
  <si>
    <t>V Thangavel and Sons Pvt. Ltd. is engaged in manufacturing of cotton yarn. The company was incorporated in 1990 and is based in Erode, Tamil Nadu.</t>
  </si>
  <si>
    <t>61, Raja Street, Pallipalayam</t>
  </si>
  <si>
    <t>Vedha Spinning Mills Pvt. Ltd.</t>
  </si>
  <si>
    <t>Vedha Spinning Mills Pvt. Ltd. is engaged in manufacturing cotton yarn. The company was incorporated in 2001 and is based in Tirupur, Tamil Nadu.</t>
  </si>
  <si>
    <t>207, Mangalam Road, Tirupur</t>
  </si>
  <si>
    <t>Veejay Lakshmi Textiles Ltd.</t>
  </si>
  <si>
    <t>Veejay Lakshmi Textiles Ltd. is engaged in exporting of cotton yarn. The company was incorporated in 2001 and is based in Coimbatore, Tamil Nadu. Veejay Lakshmi Textiles Ltd. operates as a subsidiary of Veejay Lakshmi Engineering Works Ltd.</t>
  </si>
  <si>
    <t>|+91-422-2460662|</t>
  </si>
  <si>
    <t>http://www.veejaylakshmi.com</t>
  </si>
  <si>
    <t>Sengalipalayam</t>
  </si>
  <si>
    <t>Veejay Lakshmi Engg. Works Ltd. (Majority)</t>
  </si>
  <si>
    <t>Veejay Syntex Pvt. Ltd.</t>
  </si>
  <si>
    <t>Veejay Syntex Pvt. Ltd. is engaged in manufacturing cotton yarn. The company was incorporated in 1983 and is based Coimbatore, Tamil Nadu.</t>
  </si>
  <si>
    <t>22, Att Colony, Near to Hindu</t>
  </si>
  <si>
    <t>N. R. Doraiswawi and Company</t>
  </si>
  <si>
    <t>Veejay Terry Products Ltd.</t>
  </si>
  <si>
    <t>Veejay Terry Products Ltd. is engaged in manufacturing of cotton yarn. The company was incorporated in 1987 and is based in Coimbatore, Tamil Nadu.</t>
  </si>
  <si>
    <t>8A T T Colony</t>
  </si>
  <si>
    <t>Veena Textiles Ltd.</t>
  </si>
  <si>
    <t>Veena Textiles Ltd. is a textiles company. It is engaged in textiles processing. The company was founded in 1968 and is based in Komarapalayam, Tamil Nadu.</t>
  </si>
  <si>
    <t>|+91-4288-260811|</t>
  </si>
  <si>
    <t>309, Salem Main Road, Namakkal District</t>
  </si>
  <si>
    <t>Vel Natural Fibers</t>
  </si>
  <si>
    <t>Vel Natural Fibers is engaged in extracting silk grade banana fiber. The company is based in Chennai, Tamil Nadu.</t>
  </si>
  <si>
    <t>Amrita Technology Business Incubator (Undisclosed)</t>
  </si>
  <si>
    <t>Velatal Spinning Mills Pvt. Ltd.</t>
  </si>
  <si>
    <t>Velatal Spinning Mills Pvt. Ltd. is engaged in manufacturing of textiles. The company was incorporated in 1981 and is based in Eroad, Tamil Nadu.</t>
  </si>
  <si>
    <t>115 Tirchengode road, Pallipalayam</t>
  </si>
  <si>
    <t>Venbro Polymers Pvt. Ltd.</t>
  </si>
  <si>
    <t>Venbro Polymers Pvt. Ltd. is engaged in manufacturing, exporting and wholesale supplying polypropylene yarn. Its products include polypropylene twisted yarn, polypropylene woven bags, polypropylene woven fabrics. It offers service in extrusion lamination. The company was founded in 1995 and is based in Erode, Tamil Nadu.</t>
  </si>
  <si>
    <t>|+91-424-2218000|</t>
  </si>
  <si>
    <t>http://www.ceedees.in</t>
  </si>
  <si>
    <t>304 Bhavani Road</t>
  </si>
  <si>
    <t>Venkat Ganga Textiles Pvt. Ltd.</t>
  </si>
  <si>
    <t>Venkat Ganga Textiles Pvt. Ltd. is engaged in manufacturing cotton yarn. The Company is based in Coimbatore, Tamil Nadu.</t>
  </si>
  <si>
    <t>Karthikeyan Swaminathan (Managing Director )</t>
  </si>
  <si>
    <t>|+91-4254-262002|</t>
  </si>
  <si>
    <t>3/48-C, Sathy Road, Kariyampalayam Village, Nr. Ellapalayam Pirivu, Annur</t>
  </si>
  <si>
    <t>Vijay Garments Ltd.</t>
  </si>
  <si>
    <t>Vijay Garments Ltd. is engaged in manufacturing and exporting of remade garments. Its products include ladies garments, gents and kids garments. The company was founded in 1951 and is based in Chennai, Tamil Nadu. Vijay Garments Ltd. operates as a subsidiary of DPS Reddy group.</t>
  </si>
  <si>
    <t>|+91-44-22627281|</t>
  </si>
  <si>
    <t>http://www.vijaygarments.com</t>
  </si>
  <si>
    <t>Plot # D3(2), MEPZ (Special Economic Zone), Tambaram</t>
  </si>
  <si>
    <t>DPS Reddy Group (Majority)</t>
  </si>
  <si>
    <t>Vijay Velavan Spinning Mills Pvt. Ltd.</t>
  </si>
  <si>
    <t>Vijay Velavan Spinning Mills Pvt. Ltd. is engaged in manufacture cotton yarn. The company was incorporated in 2004 and is based in Pongalur, Tamil Nadu.</t>
  </si>
  <si>
    <t>162/1A, Trichy Road, South Avinashipalayam, Post Velayutham Palayam</t>
  </si>
  <si>
    <t>Vijayakumar Mills Ltd.</t>
  </si>
  <si>
    <t>Vijayakumar Mills Ltd. is engaged in manufacturing of yarns. The company was incorporated in 1946 and is based in Dindigul, Tamil Nadu.</t>
  </si>
  <si>
    <t>Chinnakalayamputhur-Post, Palani</t>
  </si>
  <si>
    <t>Vijayalakshmi Mills Ltd.</t>
  </si>
  <si>
    <t>Vijayalakshmi Mills Ltd. is engaged in producing of cotton yarn. The company was incorporated in 1935 and is based in Coimbatore, Tamil Nadu.</t>
  </si>
  <si>
    <t>No.59, Palghat Road, Kuniyamuthur</t>
  </si>
  <si>
    <t>Vijayasai Textiles Pvt. Ltd.</t>
  </si>
  <si>
    <t>Vijayasai Textiles Pvt. Ltd. is a textile manufacturing company. Its products include cotton yarn, fiber yarn, cotton cone and yarn spun. The company was incorporated in 1993 and is based in Chennai, Andhra Pradesh.</t>
  </si>
  <si>
    <t>|+91-44-25202333|</t>
  </si>
  <si>
    <t>32, Mint Street</t>
  </si>
  <si>
    <t>Viking Textiles Pvt. Ltd.</t>
  </si>
  <si>
    <t>Viking Textiles Pvt. Ltd. is engaged in manufacturing of yarns. Its products include textile yarn, hosiery yarn, cotton yarn, industrial yarn and knitted yarn. The company was founded in 1993 and is based in Tiruppur, Tamil Nadu.</t>
  </si>
  <si>
    <t>505 Bavinashi Road, Tirupur</t>
  </si>
  <si>
    <t>Vision Textiles Pvt. Ltd.</t>
  </si>
  <si>
    <t>Vision Textiles Pvt. Ltd. is engaged in manufacturing textiles. It offers knitted and woven garments. The company was founded in 2006 and is based in Tiruppur, Tamil Nadu.</t>
  </si>
  <si>
    <t>http://www.visiontextiles.com</t>
  </si>
  <si>
    <t>82, Chairman kanadasamy nagar, 3rd street palayakadu</t>
  </si>
  <si>
    <t>VTM Ltd.</t>
  </si>
  <si>
    <t>V T M Ltd. is engaged in manufacturing of fabrics products. Its products include bed sheets, pillow covers and shirts. The company was incorporated in 1946 and is based in Madurai, Tamil Nadu.</t>
  </si>
  <si>
    <t>|+91-452-2482595 |</t>
  </si>
  <si>
    <t>http://www.vtmill.com</t>
  </si>
  <si>
    <t>VTX Industries Ltd.</t>
  </si>
  <si>
    <t>VTX Industries Ltd. (formerly Vijayeswari Textiles Ltd.) operates as an integrated textile manufacturing and exporting company in India and internationally. It manufactures mill made-woven-processed/grey-cotton, synthetic-blended fabric made-ups, linen/cotton, and silk cotton blended fabrics, as well as produces grey cotton yarn and mercerized cotton yarn. Its products include sheets and pillow cases, duvet covers and shams, quilted bedspreads/coverlets, decorative cushion covers, quilts, matelasse coverlets, blankets/throws, and lounge/night wear, bed skirts, neck roll, and wash bags. It offers its products under the Genuisa Cotton and KottonD'or brand names. The company was founded in 1953 and is based in Coimbatore, Tamil Nadu.</t>
  </si>
  <si>
    <t>|+91-4259-223764 |</t>
  </si>
  <si>
    <t>http://www.vtx.co.in/</t>
  </si>
  <si>
    <t>2/185, Palladam Road, Puliampatti, Via Pollachi, Dist Coimbatore</t>
  </si>
  <si>
    <t>Vijayeswari Textiles Ltd.</t>
  </si>
  <si>
    <t>Subbachar &amp; Srinivasan</t>
  </si>
  <si>
    <t>Yogalaxmi Spinning Mills Pvt. Ltd.</t>
  </si>
  <si>
    <t>Yogalaxmi Spinning Mills Pvt. Ltd. is a manufacturer of melange yarns. The company is incorporated in 1994 and is based in Erode, Tamil Nadu.</t>
  </si>
  <si>
    <t>7/570 Nallur Village, Sathy Main Road</t>
  </si>
  <si>
    <t>Shri Govindaraja Textiles Private Limited</t>
  </si>
  <si>
    <t>2,93,924</t>
  </si>
  <si>
    <t>Precot Meridian Limited</t>
  </si>
  <si>
    <t>Idupulapadu Cotton Mills Private Limited</t>
  </si>
  <si>
    <t>Super Spinning Mills Limited</t>
  </si>
  <si>
    <t xml:space="preserve">Rajapalayam Mills Limited </t>
  </si>
  <si>
    <t>L.S. Mills Limited</t>
  </si>
  <si>
    <t>Shri Govindaraja Mills Limited</t>
  </si>
  <si>
    <t>Shanmugavel Group</t>
  </si>
  <si>
    <t>Bannari Amman</t>
  </si>
  <si>
    <t>KPR Mills</t>
  </si>
  <si>
    <t>Number of spindles</t>
  </si>
  <si>
    <t>EBITDA margin %</t>
  </si>
  <si>
    <t>Revenue (INR mn)</t>
  </si>
  <si>
    <t>EBITDA (INR  mn)</t>
  </si>
  <si>
    <t>Brief Description</t>
  </si>
  <si>
    <t>Noman Group of Companies</t>
  </si>
  <si>
    <t>Bangladesh</t>
  </si>
  <si>
    <t>All units are Suessen Elite Compact Set</t>
  </si>
  <si>
    <t>Total Spindles</t>
  </si>
  <si>
    <t>Compact</t>
  </si>
  <si>
    <t>- 12s to 100s</t>
  </si>
  <si>
    <t>KP Textiles</t>
  </si>
  <si>
    <t>Nahar Industrial</t>
  </si>
  <si>
    <t>Compact spindles</t>
  </si>
  <si>
    <t>- 4s to 100s, average count of 40s
- Open ended capacity of 34560</t>
  </si>
  <si>
    <r>
      <t xml:space="preserve">- Part of Ramco Group
-56,080 compact spindles
- 11,568 Elitwist
- 80% exports
- Successful in Japan - customers Unitika Ltd, Dokobo
</t>
    </r>
    <r>
      <rPr>
        <b/>
        <sz val="10"/>
        <color theme="1"/>
        <rFont val="Verdana"/>
        <family val="2"/>
      </rPr>
      <t>- 45 gms/ spindle/ shift for 80s</t>
    </r>
  </si>
  <si>
    <t>- 32000 Elite/ EliTwist spindles
- Manufacture 6s to 140s
- 60% is export revenue
- Cater to Italy, Germany, Spain, UK, France, Hong Kong, USA, Taiwan
- 60,000 kgs per day production</t>
  </si>
  <si>
    <r>
      <t xml:space="preserve">- 24% revenues from exports
</t>
    </r>
    <r>
      <rPr>
        <b/>
        <sz val="11"/>
        <color theme="1"/>
        <rFont val="Calibri"/>
        <family val="2"/>
        <scheme val="minor"/>
      </rPr>
      <t>- 70% of capacity is Elite Compact (157,728)
- Produce 120 tons of combed yarn per day
- 16s to 100s</t>
    </r>
  </si>
  <si>
    <t>GTN Industries</t>
  </si>
  <si>
    <t>Loyal Textiles</t>
  </si>
  <si>
    <t>The Lakshmi Mills</t>
  </si>
  <si>
    <t>Nitin Textiles</t>
  </si>
  <si>
    <t>- 12000 suessen elite compact</t>
  </si>
  <si>
    <t xml:space="preserve">- 60s to 160s in Egyptian, Indian and Supima Cotton
- elite compact 60000 spindles
- EliTwist 35000 spindles
- ordered 11000 more elite Compact </t>
  </si>
  <si>
    <t>Sportking</t>
  </si>
  <si>
    <t>- 57,120 elite compact and elitwist 
- Average will be lower than 40s
- Also does polyester, blended</t>
  </si>
  <si>
    <t>http://www.suessen.com/fileadmin/suessen/products/EN/ring-spinning/elite-compactset-v5/brochures-leaflets/EliTe_CompactSet_V5_India_SLP0108NE_0315.pdf</t>
  </si>
  <si>
    <t>Source for elite compact</t>
  </si>
  <si>
    <t>Have some Suessen Elite And Elitwist capacity
- 40s to 60s, doubled yarn  50s to 80s</t>
  </si>
  <si>
    <t>Suraj Group</t>
  </si>
  <si>
    <t>Pakistan</t>
  </si>
  <si>
    <t>Vardhman Textiles</t>
  </si>
  <si>
    <t>MATESA Tekstil</t>
  </si>
  <si>
    <t>Turkey</t>
  </si>
  <si>
    <t>EJAZ SPINNING MILLS</t>
  </si>
  <si>
    <t>- 65000 Elite Compact/ EliTwist capacity
- 6s - 120s</t>
  </si>
  <si>
    <t>- 100/2, 94/2, 110/2 combed high twist
- All 50,000 equipped with Elite and Elitwist</t>
  </si>
  <si>
    <t xml:space="preserve">- One unit of 66,432 is for 100% combed cotton yarn (-50s - 120s)
- Spinnovation mentions Lakshmi Mills order for elite compact spindles
- does polyester in other plant (40 - 100s) </t>
  </si>
  <si>
    <t xml:space="preserve">- Commissioned 1,00,000 Elite Compact Spindles
- 90,000 ton annual production capacity </t>
  </si>
  <si>
    <t>- Total Elite Capacity of 1,00,000 spindles, 5000 spindles with Siro Compact Spinning
- USD 300 mn textile company 
- 6s to 120s
- 34,000 ton yarn annual capacity</t>
  </si>
  <si>
    <t>San Yang Textile</t>
  </si>
  <si>
    <t>China</t>
  </si>
  <si>
    <t>- 20s to 100s (Suessen Compact)
- 20000 kgs/ day
- 20% EBITDA margin (220 crore sales)</t>
  </si>
  <si>
    <t>-12s - 100s
- Only 100% cotton yarn
- 12 mn kgs production per annum
- Suessen Customer since early 2000</t>
  </si>
  <si>
    <t>Aarti International</t>
  </si>
  <si>
    <t>- 20s - 50s (has suessen compact)
'- 100% cotton yarn
- 3 lakh tonnes per annum</t>
  </si>
  <si>
    <t>- 30s, 40s and 60s
- Caters to domestic market
- 19% EBITDA margin (120 crore revenue)</t>
  </si>
  <si>
    <t>-20s to 120s
- Part of Jayavilas Group (11 lakh spindles)
- 60% revenues from fine/ super fine
- 26% revenues from exports (40% from Korea)</t>
  </si>
  <si>
    <t>Luthai Textile Co</t>
  </si>
  <si>
    <t>- An analyst report says 22% of Vardhman yarn is compact (so applied 22% to capacity)
- Had 25000 elite spindles in 2005
- 10s - 200s cotton
- Exports USD 200 mn worth yarn</t>
  </si>
  <si>
    <t>- 10s - 60s
- 36 mn kg per annum
- 80% capacity was converted into compact in 2010
- Has suessen elite compact</t>
  </si>
  <si>
    <t>Thiagarajar Mills</t>
  </si>
  <si>
    <t>- 6s - 140s double yarn
- 48% export revenue</t>
  </si>
  <si>
    <t>Premier Mills</t>
  </si>
  <si>
    <t>Sri Balambika Mills</t>
  </si>
  <si>
    <t>Sri Venkatram Spinners</t>
  </si>
  <si>
    <t>- 31 - 50s</t>
  </si>
  <si>
    <t>- Total capacity across companies
- Premier Mills capacity of 119040 produces &gt;60/1s, and other capacity of 44,400 produces 40/1</t>
  </si>
  <si>
    <t>Welspun Group</t>
  </si>
  <si>
    <t>3,00,000</t>
  </si>
  <si>
    <t>1,70,000</t>
  </si>
  <si>
    <t>- Have recently opened a spinning facility in Gujarat for fine and super fine counts ranging 60s - 140s
- Ordered 1,70,000 Suessen Elite spindles</t>
  </si>
  <si>
    <t>Cheslind Textiles</t>
  </si>
  <si>
    <t>- Manufactures 24s - 110s
- Exports to Switzerland, Austria, Italy, France, Japan, Korea
- Owned by RSWM (LNJ Bhilwara)</t>
  </si>
  <si>
    <t>SJLT Textiles</t>
  </si>
  <si>
    <t>- Ordered in 2011 for 1 lakh elite compact
- Sold in Italy and South Asia</t>
  </si>
  <si>
    <t>40000+</t>
  </si>
  <si>
    <t>- 13s to 120s
- 1,00,000 Elite Compact and Elitwist Capacity</t>
  </si>
  <si>
    <t>Ambika Cotton</t>
  </si>
  <si>
    <t>Sales/ spindle</t>
  </si>
  <si>
    <t>EBITDA/ Spindle</t>
  </si>
  <si>
    <t>Sales (INR cr)</t>
  </si>
  <si>
    <t>EBITDA (INR cr)</t>
  </si>
  <si>
    <t>Rajapalayam Mills</t>
  </si>
  <si>
    <t>Sree  Akkamamba Textiles</t>
  </si>
  <si>
    <t>Bannari Amman - have various businesses - fabric, yarn, so difficult to get ebitda per spindle as these are not given separately</t>
  </si>
  <si>
    <t>Sree Satyanarayana Mills</t>
  </si>
  <si>
    <t>Nitin Spinners</t>
  </si>
  <si>
    <t>Sales includes all heads since getting EBITDA for windfarms etc is not available</t>
  </si>
  <si>
    <t>Company name</t>
  </si>
  <si>
    <t>Sales per spindle (INR)</t>
  </si>
  <si>
    <t>EBITDA per spindle (INR)</t>
  </si>
  <si>
    <t>Net Profit/ Spindle</t>
  </si>
  <si>
    <t>Net Profit per spindle (INR)</t>
  </si>
  <si>
    <t>Net Profit (INR cr)</t>
  </si>
  <si>
    <t>Number of Spindles</t>
  </si>
  <si>
    <t>300 textile companies in Tamil Nadu</t>
  </si>
  <si>
    <t>Companies with more than 100 crore sales &amp; 15% margins</t>
  </si>
  <si>
    <r>
      <t xml:space="preserve">- 28s to 80s, with average 30s+
- 11 companies in Group
- 229 windmills (175 MW)
- 450000 kg of yarn every day
- exported to 60 countries
- </t>
    </r>
    <r>
      <rPr>
        <b/>
        <sz val="11"/>
        <color theme="1"/>
        <rFont val="Calibri"/>
        <family val="2"/>
        <scheme val="minor"/>
      </rPr>
      <t>400,092 elite compact spindles (produce 250,000 kg of premium quality yarn daily)
- Largest customer of Suessen Elite Compact in the World
- Will end this year at 5,00,000 spindles</t>
    </r>
  </si>
  <si>
    <t>Textiles Division</t>
  </si>
  <si>
    <t>Revenues</t>
  </si>
  <si>
    <t>EBIT</t>
  </si>
  <si>
    <t>Capital Employed</t>
  </si>
  <si>
    <t>ROCE</t>
  </si>
  <si>
    <t>http://www.bseindia.com/xml-data/corpfiling/AttachHis/Ambika_Cotton_Mills_Ltd_240514_Rst.pdf</t>
  </si>
  <si>
    <t>INR Cr</t>
  </si>
  <si>
    <t>Wind Mills</t>
  </si>
  <si>
    <t>http://www.bseindia.com/xml-data/corpfiling/AttachHis/Ambika_Cotton_Mills_Ltd_300513_rst.pdf</t>
  </si>
  <si>
    <t>Source</t>
  </si>
  <si>
    <t>EBIT Margin (%)</t>
  </si>
  <si>
    <t>*In FY11 and previous years, company reported revenues only from cotton yarn segment, as wind revenues were negligible</t>
  </si>
  <si>
    <t>*there are intersegment adjustments, which are all wind revenues (25.9 MW of 27.4MW is for internal consumption)</t>
  </si>
  <si>
    <t>Why is EBIT from windmills higher than net revenue? How is this accounted for?</t>
  </si>
  <si>
    <t>*FY10&amp;FY11 capital employed includes the windmill capital employed, and was not reported separately, as all wind power generated was for internal consumption</t>
  </si>
  <si>
    <t>Net Revenue*</t>
  </si>
  <si>
    <t>*Net of wind revenues used for spinning by Ambika Cotton</t>
  </si>
  <si>
    <t>*Intersegment adjustments (25.9 MW of 27.4MW is for internal consumption)</t>
  </si>
  <si>
    <t>Annual reports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</si>
</sst>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Verdana"/>
      <family val="2"/>
    </font>
    <font>
      <b/>
      <sz val="10"/>
      <color theme="1"/>
      <name val="Verdana"/>
      <family val="2"/>
    </font>
    <font>
      <b/>
      <sz val="10"/>
      <color rgb="FFFFFFFF"/>
      <name val="Verdana"/>
      <family val="2"/>
    </font>
    <font>
      <b/>
      <sz val="11"/>
      <color rgb="FF006600"/>
      <name val="Calibri"/>
      <family val="2"/>
      <scheme val="minor"/>
    </font>
    <font>
      <sz val="11"/>
      <color rgb="FF000000"/>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7375D"/>
        <bgColor indexed="64"/>
      </patternFill>
    </fill>
    <fill>
      <patternFill patternType="solid">
        <fgColor rgb="FFFFFF00"/>
        <bgColor indexed="64"/>
      </patternFill>
    </fill>
    <fill>
      <patternFill patternType="solid">
        <fgColor theme="4"/>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0" fillId="0" borderId="0" xfId="0" applyAlignment="1">
      <alignment wrapText="1"/>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8" fillId="0" borderId="13" xfId="0" applyFont="1" applyBorder="1" applyAlignment="1">
      <alignment vertical="center" wrapText="1"/>
    </xf>
    <xf numFmtId="4" fontId="18" fillId="0" borderId="13" xfId="0" applyNumberFormat="1" applyFont="1" applyBorder="1" applyAlignment="1">
      <alignment vertical="center" wrapText="1"/>
    </xf>
    <xf numFmtId="0" fontId="21" fillId="0" borderId="0" xfId="0" applyFont="1" applyAlignment="1">
      <alignment horizontal="center" wrapText="1"/>
    </xf>
    <xf numFmtId="0" fontId="16" fillId="0" borderId="0" xfId="0" applyFont="1"/>
    <xf numFmtId="0" fontId="18" fillId="34" borderId="13" xfId="0" applyFont="1" applyFill="1" applyBorder="1" applyAlignment="1">
      <alignment vertical="center" wrapText="1"/>
    </xf>
    <xf numFmtId="0" fontId="0" fillId="0" borderId="15" xfId="0" applyBorder="1"/>
    <xf numFmtId="0" fontId="22" fillId="0" borderId="15" xfId="0" applyFont="1" applyBorder="1" applyAlignment="1">
      <alignment vertical="center"/>
    </xf>
    <xf numFmtId="164" fontId="22" fillId="0" borderId="15" xfId="1" applyNumberFormat="1" applyFont="1" applyBorder="1" applyAlignment="1">
      <alignment horizontal="right" vertical="center"/>
    </xf>
    <xf numFmtId="0" fontId="18" fillId="0" borderId="15" xfId="0" applyFont="1" applyBorder="1" applyAlignment="1">
      <alignment vertical="center" wrapText="1"/>
    </xf>
    <xf numFmtId="164" fontId="18" fillId="0" borderId="15" xfId="1" applyNumberFormat="1" applyFont="1" applyBorder="1" applyAlignment="1">
      <alignment vertical="center" wrapText="1"/>
    </xf>
    <xf numFmtId="0" fontId="13" fillId="35" borderId="0" xfId="0" applyFont="1" applyFill="1" applyAlignment="1">
      <alignment horizontal="center" vertical="center" wrapText="1"/>
    </xf>
    <xf numFmtId="0" fontId="18" fillId="0" borderId="15" xfId="0" applyFont="1" applyFill="1" applyBorder="1" applyAlignment="1">
      <alignment vertical="center" wrapText="1"/>
    </xf>
    <xf numFmtId="0" fontId="0" fillId="0" borderId="0" xfId="0" quotePrefix="1"/>
    <xf numFmtId="164" fontId="0" fillId="0" borderId="15" xfId="1" applyNumberFormat="1" applyFont="1" applyBorder="1"/>
    <xf numFmtId="164" fontId="0" fillId="0" borderId="0" xfId="1" applyNumberFormat="1" applyFont="1"/>
    <xf numFmtId="9" fontId="0" fillId="0" borderId="15" xfId="2" applyFont="1" applyBorder="1"/>
    <xf numFmtId="0" fontId="19" fillId="0" borderId="0" xfId="0" applyFont="1" applyFill="1" applyBorder="1" applyAlignment="1">
      <alignment vertical="center" wrapText="1"/>
    </xf>
    <xf numFmtId="0" fontId="0" fillId="0" borderId="0" xfId="0" applyFont="1"/>
    <xf numFmtId="0" fontId="19" fillId="36" borderId="16" xfId="0" applyFont="1" applyFill="1" applyBorder="1" applyAlignment="1">
      <alignment vertical="center" wrapText="1"/>
    </xf>
    <xf numFmtId="164" fontId="16" fillId="36" borderId="16" xfId="1" applyNumberFormat="1" applyFont="1" applyFill="1" applyBorder="1"/>
    <xf numFmtId="164" fontId="19" fillId="36" borderId="16" xfId="1" applyNumberFormat="1" applyFont="1" applyFill="1" applyBorder="1" applyAlignment="1">
      <alignment vertical="center" wrapText="1"/>
    </xf>
    <xf numFmtId="0" fontId="19" fillId="36" borderId="17" xfId="0" applyFont="1" applyFill="1" applyBorder="1" applyAlignment="1">
      <alignment vertical="center"/>
    </xf>
    <xf numFmtId="0" fontId="0" fillId="0" borderId="15" xfId="0" quotePrefix="1" applyBorder="1" applyAlignment="1">
      <alignment wrapText="1"/>
    </xf>
    <xf numFmtId="3" fontId="0" fillId="0" borderId="15" xfId="0" applyNumberFormat="1" applyBorder="1"/>
    <xf numFmtId="0" fontId="18" fillId="0" borderId="15" xfId="0" quotePrefix="1" applyFont="1" applyFill="1" applyBorder="1" applyAlignment="1">
      <alignment vertical="center" wrapText="1"/>
    </xf>
    <xf numFmtId="0" fontId="18" fillId="0" borderId="15" xfId="0" quotePrefix="1" applyFont="1" applyBorder="1" applyAlignment="1">
      <alignment vertical="center" wrapText="1"/>
    </xf>
    <xf numFmtId="43" fontId="0" fillId="0" borderId="15" xfId="0" applyNumberFormat="1" applyBorder="1"/>
    <xf numFmtId="0" fontId="18" fillId="0" borderId="15" xfId="0" applyFont="1" applyFill="1" applyBorder="1" applyAlignment="1">
      <alignment vertical="center"/>
    </xf>
    <xf numFmtId="164" fontId="18" fillId="0" borderId="15" xfId="1" applyNumberFormat="1" applyFont="1" applyFill="1" applyBorder="1" applyAlignment="1">
      <alignment vertical="center" wrapText="1"/>
    </xf>
    <xf numFmtId="0" fontId="0" fillId="0" borderId="15" xfId="0" applyBorder="1" applyAlignment="1">
      <alignment wrapText="1"/>
    </xf>
    <xf numFmtId="0" fontId="0" fillId="0" borderId="15" xfId="0" quotePrefix="1" applyBorder="1"/>
    <xf numFmtId="0" fontId="22" fillId="0" borderId="15" xfId="0" applyFont="1" applyFill="1" applyBorder="1" applyAlignment="1">
      <alignment vertical="center"/>
    </xf>
    <xf numFmtId="164" fontId="22" fillId="0" borderId="15" xfId="1" applyNumberFormat="1" applyFont="1" applyFill="1" applyBorder="1" applyAlignment="1">
      <alignment horizontal="right" vertical="center"/>
    </xf>
    <xf numFmtId="164" fontId="0" fillId="0" borderId="15" xfId="1" applyNumberFormat="1" applyFont="1" applyFill="1" applyBorder="1" applyAlignment="1">
      <alignment horizontal="center" vertical="center"/>
    </xf>
    <xf numFmtId="0" fontId="0" fillId="0" borderId="15" xfId="0" applyFill="1" applyBorder="1"/>
    <xf numFmtId="0" fontId="0" fillId="0" borderId="15" xfId="0" quotePrefix="1" applyFill="1" applyBorder="1" applyAlignment="1">
      <alignment wrapText="1"/>
    </xf>
    <xf numFmtId="15" fontId="13" fillId="35" borderId="0" xfId="0" applyNumberFormat="1" applyFont="1" applyFill="1" applyAlignment="1">
      <alignment horizontal="center" vertical="center"/>
    </xf>
    <xf numFmtId="0" fontId="13" fillId="35" borderId="0" xfId="0" applyFont="1" applyFill="1" applyAlignment="1">
      <alignment horizontal="center"/>
    </xf>
    <xf numFmtId="43" fontId="0" fillId="0" borderId="0" xfId="0" applyNumberFormat="1"/>
    <xf numFmtId="9" fontId="0" fillId="0" borderId="0" xfId="2" applyFont="1"/>
    <xf numFmtId="164" fontId="0" fillId="0" borderId="0" xfId="1" applyNumberFormat="1" applyFont="1" applyFill="1"/>
    <xf numFmtId="164" fontId="0" fillId="0" borderId="0" xfId="2" applyNumberFormat="1" applyFont="1"/>
    <xf numFmtId="1" fontId="0" fillId="0" borderId="0" xfId="0" applyNumberFormat="1"/>
    <xf numFmtId="0" fontId="13" fillId="38" borderId="0" xfId="0" applyFont="1" applyFill="1" applyAlignment="1">
      <alignment horizontal="center" vertical="center"/>
    </xf>
    <xf numFmtId="15" fontId="13" fillId="38" borderId="0" xfId="0" applyNumberFormat="1" applyFont="1" applyFill="1" applyAlignment="1">
      <alignment horizontal="center" vertical="center"/>
    </xf>
    <xf numFmtId="164" fontId="0" fillId="0" borderId="0" xfId="0" applyNumberFormat="1" applyAlignment="1">
      <alignment horizontal="center"/>
    </xf>
    <xf numFmtId="9" fontId="0" fillId="0" borderId="0" xfId="2" applyFont="1" applyAlignment="1">
      <alignment horizontal="center"/>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16" fillId="37" borderId="0" xfId="0" applyFont="1" applyFill="1" applyAlignment="1">
      <alignment horizontal="center"/>
    </xf>
    <xf numFmtId="164" fontId="0" fillId="0" borderId="0" xfId="0" applyNumberFormat="1"/>
    <xf numFmtId="0" fontId="25" fillId="0" borderId="0" xfId="0" applyFont="1"/>
    <xf numFmtId="0" fontId="26" fillId="0" borderId="0" xfId="0" applyFont="1"/>
    <xf numFmtId="0" fontId="27" fillId="0" borderId="0" xfId="0" applyFont="1" applyAlignment="1">
      <alignment horizontal="center" wrapText="1"/>
    </xf>
    <xf numFmtId="0" fontId="28" fillId="37" borderId="0" xfId="0" applyFont="1" applyFill="1" applyAlignment="1">
      <alignment horizontal="center"/>
    </xf>
    <xf numFmtId="15" fontId="28" fillId="38" borderId="0" xfId="0" applyNumberFormat="1" applyFont="1" applyFill="1" applyAlignment="1">
      <alignment horizontal="center" vertical="center"/>
    </xf>
    <xf numFmtId="0" fontId="27" fillId="0" borderId="0" xfId="0" applyFont="1"/>
    <xf numFmtId="1" fontId="27" fillId="0" borderId="0" xfId="0" applyNumberFormat="1" applyFont="1"/>
    <xf numFmtId="9" fontId="27" fillId="0" borderId="0" xfId="2" applyFont="1"/>
    <xf numFmtId="164" fontId="27" fillId="0" borderId="0" xfId="1" applyNumberFormat="1" applyFont="1"/>
    <xf numFmtId="0" fontId="29" fillId="0" borderId="0" xfId="0" applyFont="1"/>
    <xf numFmtId="0" fontId="16" fillId="0" borderId="0" xfId="0" applyFont="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0</xdr:row>
      <xdr:rowOff>0</xdr:rowOff>
    </xdr:from>
    <xdr:to>
      <xdr:col>10</xdr:col>
      <xdr:colOff>552450</xdr:colOff>
      <xdr:row>19</xdr:row>
      <xdr:rowOff>76200</xdr:rowOff>
    </xdr:to>
    <xdr:pic>
      <xdr:nvPicPr>
        <xdr:cNvPr id="3" name="Picture 2"/>
        <xdr:cNvPicPr>
          <a:picLocks noChangeAspect="1"/>
        </xdr:cNvPicPr>
      </xdr:nvPicPr>
      <xdr:blipFill rotWithShape="1">
        <a:blip xmlns:r="http://schemas.openxmlformats.org/officeDocument/2006/relationships" r:embed="rId1"/>
        <a:srcRect l="44010" t="29180" r="17796" b="10914"/>
        <a:stretch/>
      </xdr:blipFill>
      <xdr:spPr>
        <a:xfrm>
          <a:off x="2457450" y="0"/>
          <a:ext cx="4191000" cy="3695700"/>
        </a:xfrm>
        <a:prstGeom prst="rect">
          <a:avLst/>
        </a:prstGeom>
      </xdr:spPr>
    </xdr:pic>
    <xdr:clientData/>
  </xdr:twoCellAnchor>
  <xdr:twoCellAnchor editAs="oneCell">
    <xdr:from>
      <xdr:col>11</xdr:col>
      <xdr:colOff>19050</xdr:colOff>
      <xdr:row>0</xdr:row>
      <xdr:rowOff>0</xdr:rowOff>
    </xdr:from>
    <xdr:to>
      <xdr:col>17</xdr:col>
      <xdr:colOff>342900</xdr:colOff>
      <xdr:row>24</xdr:row>
      <xdr:rowOff>152400</xdr:rowOff>
    </xdr:to>
    <xdr:pic>
      <xdr:nvPicPr>
        <xdr:cNvPr id="5" name="Picture 4"/>
        <xdr:cNvPicPr>
          <a:picLocks noChangeAspect="1"/>
        </xdr:cNvPicPr>
      </xdr:nvPicPr>
      <xdr:blipFill rotWithShape="1">
        <a:blip xmlns:r="http://schemas.openxmlformats.org/officeDocument/2006/relationships" r:embed="rId2"/>
        <a:srcRect l="39463" t="25264" r="29933" b="10144"/>
        <a:stretch/>
      </xdr:blipFill>
      <xdr:spPr>
        <a:xfrm>
          <a:off x="6724650" y="0"/>
          <a:ext cx="3981450" cy="4724400"/>
        </a:xfrm>
        <a:prstGeom prst="rect">
          <a:avLst/>
        </a:prstGeom>
      </xdr:spPr>
    </xdr:pic>
    <xdr:clientData/>
  </xdr:twoCellAnchor>
  <xdr:twoCellAnchor editAs="oneCell">
    <xdr:from>
      <xdr:col>17</xdr:col>
      <xdr:colOff>504826</xdr:colOff>
      <xdr:row>6</xdr:row>
      <xdr:rowOff>57149</xdr:rowOff>
    </xdr:from>
    <xdr:to>
      <xdr:col>25</xdr:col>
      <xdr:colOff>142876</xdr:colOff>
      <xdr:row>25</xdr:row>
      <xdr:rowOff>47624</xdr:rowOff>
    </xdr:to>
    <xdr:pic>
      <xdr:nvPicPr>
        <xdr:cNvPr id="2" name="Picture 1"/>
        <xdr:cNvPicPr>
          <a:picLocks noChangeAspect="1"/>
        </xdr:cNvPicPr>
      </xdr:nvPicPr>
      <xdr:blipFill rotWithShape="1">
        <a:blip xmlns:r="http://schemas.openxmlformats.org/officeDocument/2006/relationships" r:embed="rId3"/>
        <a:srcRect l="6443" t="23831" r="58853" b="26814"/>
        <a:stretch/>
      </xdr:blipFill>
      <xdr:spPr>
        <a:xfrm>
          <a:off x="10868026" y="1200149"/>
          <a:ext cx="4514850" cy="3609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ika-N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Notes"/>
      <sheetName val="Market"/>
      <sheetName val="Technology"/>
      <sheetName val="Production "/>
      <sheetName val="Mills"/>
      <sheetName val="Comp Adv"/>
      <sheetName val="Domain Gyan"/>
    </sheetNames>
    <sheetDataSet>
      <sheetData sheetId="0">
        <row r="11">
          <cell r="I11">
            <v>0.26297277544308423</v>
          </cell>
          <cell r="J11">
            <v>0.29901670048384577</v>
          </cell>
          <cell r="K11">
            <v>0.20200801150369763</v>
          </cell>
          <cell r="L11">
            <v>0.21842316975060339</v>
          </cell>
          <cell r="M11">
            <v>0.21662542465293796</v>
          </cell>
        </row>
        <row r="28">
          <cell r="I28">
            <v>109872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36.5703125" bestFit="1" customWidth="1"/>
    <col min="2" max="2" width="17" bestFit="1" customWidth="1"/>
    <col min="3" max="3" width="18.7109375" bestFit="1" customWidth="1"/>
    <col min="4" max="4" width="25.28515625" bestFit="1" customWidth="1"/>
    <col min="5" max="5" width="19.140625" bestFit="1" customWidth="1"/>
    <col min="6" max="7" width="21.85546875" bestFit="1" customWidth="1"/>
    <col min="8" max="9" width="36.5703125" bestFit="1" customWidth="1"/>
    <col min="10" max="10" width="28.5703125" bestFit="1" customWidth="1"/>
    <col min="11" max="11" width="15.140625" bestFit="1" customWidth="1"/>
    <col min="12" max="12" width="21" bestFit="1" customWidth="1"/>
    <col min="13" max="14" width="36.5703125" bestFit="1" customWidth="1"/>
    <col min="15" max="15" width="9.42578125" bestFit="1" customWidth="1"/>
    <col min="16" max="17" width="36.5703125" bestFit="1" customWidth="1"/>
    <col min="18" max="18" width="15.85546875" bestFit="1" customWidth="1"/>
    <col min="19" max="19" width="36.5703125" bestFit="1" customWidth="1"/>
    <col min="20" max="20" width="29.7109375" bestFit="1" customWidth="1"/>
    <col min="21" max="21" width="10" bestFit="1" customWidth="1"/>
  </cols>
  <sheetData>
    <row r="1" spans="1:21" x14ac:dyDescent="0.25">
      <c r="A1" s="3" t="s">
        <v>0</v>
      </c>
      <c r="B1" s="3" t="s">
        <v>1</v>
      </c>
      <c r="C1" s="3" t="s">
        <v>2</v>
      </c>
      <c r="D1" s="52" t="s">
        <v>19</v>
      </c>
      <c r="E1" s="52" t="s">
        <v>20</v>
      </c>
      <c r="F1" s="3" t="s">
        <v>3</v>
      </c>
      <c r="G1" s="3" t="s">
        <v>3</v>
      </c>
      <c r="H1" s="52" t="s">
        <v>5</v>
      </c>
      <c r="I1" s="52" t="s">
        <v>6</v>
      </c>
      <c r="J1" s="52" t="s">
        <v>7</v>
      </c>
      <c r="K1" s="52" t="s">
        <v>8</v>
      </c>
      <c r="L1" s="52" t="s">
        <v>9</v>
      </c>
      <c r="M1" s="52" t="s">
        <v>10</v>
      </c>
      <c r="N1" s="52" t="s">
        <v>11</v>
      </c>
      <c r="O1" s="52" t="s">
        <v>12</v>
      </c>
      <c r="P1" s="52" t="s">
        <v>13</v>
      </c>
      <c r="Q1" s="52" t="s">
        <v>14</v>
      </c>
      <c r="R1" s="52" t="s">
        <v>15</v>
      </c>
      <c r="S1" s="52" t="s">
        <v>16</v>
      </c>
      <c r="T1" s="52" t="s">
        <v>17</v>
      </c>
      <c r="U1" s="52" t="s">
        <v>18</v>
      </c>
    </row>
    <row r="2" spans="1:21" x14ac:dyDescent="0.25">
      <c r="A2" s="4"/>
      <c r="B2" s="4"/>
      <c r="C2" s="4"/>
      <c r="D2" s="53"/>
      <c r="E2" s="53"/>
      <c r="F2" s="4" t="s">
        <v>4</v>
      </c>
      <c r="G2" s="4" t="s">
        <v>4</v>
      </c>
      <c r="H2" s="53"/>
      <c r="I2" s="53"/>
      <c r="J2" s="53"/>
      <c r="K2" s="53"/>
      <c r="L2" s="53"/>
      <c r="M2" s="53"/>
      <c r="N2" s="53"/>
      <c r="O2" s="53"/>
      <c r="P2" s="53"/>
      <c r="Q2" s="53"/>
      <c r="R2" s="53"/>
      <c r="S2" s="53"/>
      <c r="T2" s="53"/>
      <c r="U2" s="53"/>
    </row>
    <row r="3" spans="1:21" ht="16.5" customHeight="1" x14ac:dyDescent="0.25">
      <c r="A3" s="5" t="s">
        <v>21</v>
      </c>
      <c r="B3" s="5" t="s">
        <v>22</v>
      </c>
      <c r="C3" s="5" t="s">
        <v>23</v>
      </c>
      <c r="D3" s="5">
        <v>18.09</v>
      </c>
      <c r="E3" s="5">
        <v>3.48</v>
      </c>
      <c r="F3" s="5">
        <v>19.260000000000002</v>
      </c>
      <c r="G3" s="5">
        <v>19.260000000000002</v>
      </c>
      <c r="H3" s="5" t="s">
        <v>25</v>
      </c>
      <c r="I3" s="5" t="s">
        <v>26</v>
      </c>
      <c r="J3" s="5" t="s">
        <v>26</v>
      </c>
      <c r="K3" s="5" t="s">
        <v>26</v>
      </c>
      <c r="L3" s="5" t="s">
        <v>27</v>
      </c>
      <c r="M3" s="5" t="s">
        <v>28</v>
      </c>
      <c r="N3" s="5" t="s">
        <v>29</v>
      </c>
      <c r="O3" s="5">
        <v>141123</v>
      </c>
      <c r="P3" s="5" t="s">
        <v>26</v>
      </c>
      <c r="Q3" s="5" t="s">
        <v>26</v>
      </c>
      <c r="R3" s="5">
        <v>1979</v>
      </c>
      <c r="S3" s="5" t="s">
        <v>26</v>
      </c>
      <c r="T3" s="5" t="s">
        <v>26</v>
      </c>
      <c r="U3" s="5">
        <v>2014</v>
      </c>
    </row>
    <row r="4" spans="1:21" ht="16.5" customHeight="1" x14ac:dyDescent="0.25">
      <c r="A4" s="5" t="s">
        <v>30</v>
      </c>
      <c r="B4" s="5" t="s">
        <v>22</v>
      </c>
      <c r="C4" s="5" t="s">
        <v>23</v>
      </c>
      <c r="D4" s="5">
        <v>67.91</v>
      </c>
      <c r="E4" s="5">
        <v>63.28</v>
      </c>
      <c r="F4" s="5">
        <v>93.18</v>
      </c>
      <c r="G4" s="5">
        <v>93.18</v>
      </c>
      <c r="H4" s="5" t="s">
        <v>30</v>
      </c>
      <c r="I4" s="5" t="s">
        <v>26</v>
      </c>
      <c r="J4" s="5" t="s">
        <v>31</v>
      </c>
      <c r="K4" s="5" t="s">
        <v>32</v>
      </c>
      <c r="L4" s="5" t="s">
        <v>26</v>
      </c>
      <c r="M4" s="5" t="s">
        <v>26</v>
      </c>
      <c r="N4" s="5" t="s">
        <v>26</v>
      </c>
      <c r="O4" s="5" t="s">
        <v>26</v>
      </c>
      <c r="P4" s="5" t="s">
        <v>26</v>
      </c>
      <c r="Q4" s="5" t="s">
        <v>33</v>
      </c>
      <c r="R4" s="5" t="s">
        <v>26</v>
      </c>
      <c r="S4" s="5" t="s">
        <v>26</v>
      </c>
      <c r="T4" s="5" t="s">
        <v>26</v>
      </c>
      <c r="U4" s="5">
        <v>2014</v>
      </c>
    </row>
    <row r="5" spans="1:21" ht="16.5" customHeight="1" x14ac:dyDescent="0.25">
      <c r="A5" s="5" t="s">
        <v>34</v>
      </c>
      <c r="B5" s="5" t="s">
        <v>22</v>
      </c>
      <c r="C5" s="5" t="s">
        <v>23</v>
      </c>
      <c r="D5" s="6">
        <v>2003.19</v>
      </c>
      <c r="E5" s="5">
        <v>569.4</v>
      </c>
      <c r="F5" s="5">
        <v>28.42</v>
      </c>
      <c r="G5" s="5">
        <v>28.42</v>
      </c>
      <c r="H5" s="5" t="s">
        <v>35</v>
      </c>
      <c r="I5" s="5" t="s">
        <v>26</v>
      </c>
      <c r="J5" s="5" t="s">
        <v>36</v>
      </c>
      <c r="K5" s="5" t="s">
        <v>37</v>
      </c>
      <c r="L5" s="5" t="s">
        <v>38</v>
      </c>
      <c r="M5" s="5" t="s">
        <v>39</v>
      </c>
      <c r="N5" s="5" t="s">
        <v>40</v>
      </c>
      <c r="O5" s="5">
        <v>641601</v>
      </c>
      <c r="P5" s="5" t="s">
        <v>26</v>
      </c>
      <c r="Q5" s="5" t="s">
        <v>26</v>
      </c>
      <c r="R5" s="5">
        <v>1987</v>
      </c>
      <c r="S5" s="5" t="s">
        <v>26</v>
      </c>
      <c r="T5" s="5" t="s">
        <v>26</v>
      </c>
      <c r="U5" s="5">
        <v>2014</v>
      </c>
    </row>
    <row r="6" spans="1:21" ht="16.5" customHeight="1" x14ac:dyDescent="0.25">
      <c r="A6" s="5" t="s">
        <v>41</v>
      </c>
      <c r="B6" s="5" t="s">
        <v>22</v>
      </c>
      <c r="C6" s="5" t="s">
        <v>23</v>
      </c>
      <c r="D6" s="6">
        <v>4770.83</v>
      </c>
      <c r="E6" s="6">
        <v>1033.06</v>
      </c>
      <c r="F6" s="5">
        <v>21.65</v>
      </c>
      <c r="G6" s="5">
        <v>21.65</v>
      </c>
      <c r="H6" s="5" t="s">
        <v>42</v>
      </c>
      <c r="I6" s="5" t="s">
        <v>26</v>
      </c>
      <c r="J6" s="5" t="s">
        <v>36</v>
      </c>
      <c r="K6" s="5" t="s">
        <v>43</v>
      </c>
      <c r="L6" s="5" t="s">
        <v>44</v>
      </c>
      <c r="M6" s="5" t="s">
        <v>45</v>
      </c>
      <c r="N6" s="5" t="s">
        <v>46</v>
      </c>
      <c r="O6" s="5">
        <v>641012</v>
      </c>
      <c r="P6" s="5" t="s">
        <v>26</v>
      </c>
      <c r="Q6" s="5" t="s">
        <v>26</v>
      </c>
      <c r="R6" s="5">
        <v>1988</v>
      </c>
      <c r="S6" s="5" t="s">
        <v>47</v>
      </c>
      <c r="T6" s="5" t="s">
        <v>26</v>
      </c>
      <c r="U6" s="5">
        <v>2014</v>
      </c>
    </row>
    <row r="7" spans="1:21" ht="16.5" customHeight="1" x14ac:dyDescent="0.25">
      <c r="A7" s="5" t="s">
        <v>48</v>
      </c>
      <c r="B7" s="5" t="s">
        <v>22</v>
      </c>
      <c r="C7" s="5" t="s">
        <v>23</v>
      </c>
      <c r="D7" s="5">
        <v>1.65</v>
      </c>
      <c r="E7" s="5">
        <v>0.51</v>
      </c>
      <c r="F7" s="5">
        <v>30.72</v>
      </c>
      <c r="G7" s="5">
        <v>30.72</v>
      </c>
      <c r="H7" s="5" t="s">
        <v>49</v>
      </c>
      <c r="I7" s="5" t="s">
        <v>26</v>
      </c>
      <c r="J7" s="5" t="s">
        <v>50</v>
      </c>
      <c r="K7" s="5" t="s">
        <v>26</v>
      </c>
      <c r="L7" s="5" t="s">
        <v>51</v>
      </c>
      <c r="M7" s="5" t="s">
        <v>52</v>
      </c>
      <c r="N7" s="5" t="s">
        <v>53</v>
      </c>
      <c r="O7" s="5">
        <v>141001</v>
      </c>
      <c r="P7" s="5" t="s">
        <v>26</v>
      </c>
      <c r="Q7" s="5" t="s">
        <v>26</v>
      </c>
      <c r="R7" s="5">
        <v>1994</v>
      </c>
      <c r="S7" s="5" t="s">
        <v>26</v>
      </c>
      <c r="T7" s="5" t="s">
        <v>26</v>
      </c>
      <c r="U7" s="5">
        <v>2014</v>
      </c>
    </row>
    <row r="8" spans="1:21" ht="16.5" customHeight="1" x14ac:dyDescent="0.25">
      <c r="A8" s="5" t="s">
        <v>54</v>
      </c>
      <c r="B8" s="5" t="s">
        <v>22</v>
      </c>
      <c r="C8" s="5" t="s">
        <v>23</v>
      </c>
      <c r="D8" s="5">
        <v>317.83</v>
      </c>
      <c r="E8" s="5">
        <v>84.11</v>
      </c>
      <c r="F8" s="5">
        <v>26.46</v>
      </c>
      <c r="G8" s="5">
        <v>26.46</v>
      </c>
      <c r="H8" s="5" t="s">
        <v>55</v>
      </c>
      <c r="I8" s="5" t="s">
        <v>26</v>
      </c>
      <c r="J8" s="5" t="s">
        <v>31</v>
      </c>
      <c r="K8" s="5" t="s">
        <v>56</v>
      </c>
      <c r="L8" s="5" t="s">
        <v>26</v>
      </c>
      <c r="M8" s="5" t="s">
        <v>57</v>
      </c>
      <c r="N8" s="5" t="s">
        <v>58</v>
      </c>
      <c r="O8" s="5">
        <v>382729</v>
      </c>
      <c r="P8" s="5" t="s">
        <v>26</v>
      </c>
      <c r="Q8" s="5" t="s">
        <v>26</v>
      </c>
      <c r="R8" s="5">
        <v>1989</v>
      </c>
      <c r="S8" s="5" t="s">
        <v>26</v>
      </c>
      <c r="T8" s="5" t="s">
        <v>26</v>
      </c>
      <c r="U8" s="5">
        <v>2014</v>
      </c>
    </row>
    <row r="9" spans="1:21" ht="16.5" customHeight="1" x14ac:dyDescent="0.25">
      <c r="A9" s="5" t="s">
        <v>59</v>
      </c>
      <c r="B9" s="5" t="s">
        <v>22</v>
      </c>
      <c r="C9" s="5" t="s">
        <v>23</v>
      </c>
      <c r="D9" s="5">
        <v>427.39</v>
      </c>
      <c r="E9" s="5">
        <v>100.4</v>
      </c>
      <c r="F9" s="5">
        <v>23.49</v>
      </c>
      <c r="G9" s="5">
        <v>23.49</v>
      </c>
      <c r="H9" s="5" t="s">
        <v>60</v>
      </c>
      <c r="I9" s="5" t="s">
        <v>26</v>
      </c>
      <c r="J9" s="5" t="s">
        <v>61</v>
      </c>
      <c r="K9" s="5" t="s">
        <v>62</v>
      </c>
      <c r="L9" s="5" t="s">
        <v>63</v>
      </c>
      <c r="M9" s="5" t="s">
        <v>64</v>
      </c>
      <c r="N9" s="5" t="s">
        <v>65</v>
      </c>
      <c r="O9" s="5">
        <v>422007</v>
      </c>
      <c r="P9" s="5" t="s">
        <v>26</v>
      </c>
      <c r="Q9" s="5" t="s">
        <v>66</v>
      </c>
      <c r="R9" s="5">
        <v>1983</v>
      </c>
      <c r="S9" s="5" t="s">
        <v>67</v>
      </c>
      <c r="T9" s="5" t="s">
        <v>68</v>
      </c>
      <c r="U9" s="5">
        <v>2014</v>
      </c>
    </row>
    <row r="10" spans="1:21" ht="16.5" customHeight="1" x14ac:dyDescent="0.25">
      <c r="A10" s="5" t="s">
        <v>69</v>
      </c>
      <c r="B10" s="5" t="s">
        <v>22</v>
      </c>
      <c r="C10" s="5" t="s">
        <v>23</v>
      </c>
      <c r="D10" s="6">
        <v>48599.199999999997</v>
      </c>
      <c r="E10" s="6">
        <v>8789.4</v>
      </c>
      <c r="F10" s="5">
        <v>18.09</v>
      </c>
      <c r="G10" s="5">
        <v>18.09</v>
      </c>
      <c r="H10" s="5" t="s">
        <v>70</v>
      </c>
      <c r="I10" s="5" t="s">
        <v>71</v>
      </c>
      <c r="J10" s="5" t="s">
        <v>31</v>
      </c>
      <c r="K10" s="5" t="s">
        <v>32</v>
      </c>
      <c r="L10" s="5" t="s">
        <v>72</v>
      </c>
      <c r="M10" s="5" t="s">
        <v>73</v>
      </c>
      <c r="N10" s="5" t="s">
        <v>74</v>
      </c>
      <c r="O10" s="5">
        <v>380025</v>
      </c>
      <c r="P10" s="5" t="s">
        <v>26</v>
      </c>
      <c r="Q10" s="5" t="s">
        <v>75</v>
      </c>
      <c r="R10" s="5">
        <v>1931</v>
      </c>
      <c r="S10" s="5" t="s">
        <v>76</v>
      </c>
      <c r="T10" s="5" t="s">
        <v>77</v>
      </c>
      <c r="U10" s="5">
        <v>2014</v>
      </c>
    </row>
    <row r="11" spans="1:21" ht="16.5" customHeight="1" x14ac:dyDescent="0.25">
      <c r="A11" s="5" t="s">
        <v>78</v>
      </c>
      <c r="B11" s="5" t="s">
        <v>22</v>
      </c>
      <c r="C11" s="5" t="s">
        <v>23</v>
      </c>
      <c r="D11" s="5">
        <v>94.78</v>
      </c>
      <c r="E11" s="5">
        <v>17.62</v>
      </c>
      <c r="F11" s="5">
        <v>18.59</v>
      </c>
      <c r="G11" s="5">
        <v>18.59</v>
      </c>
      <c r="H11" s="5" t="s">
        <v>79</v>
      </c>
      <c r="I11" s="5" t="s">
        <v>80</v>
      </c>
      <c r="J11" s="5" t="s">
        <v>36</v>
      </c>
      <c r="K11" s="5" t="s">
        <v>81</v>
      </c>
      <c r="L11" s="5" t="s">
        <v>82</v>
      </c>
      <c r="M11" s="5" t="s">
        <v>26</v>
      </c>
      <c r="N11" s="5" t="s">
        <v>83</v>
      </c>
      <c r="O11" s="5">
        <v>600001</v>
      </c>
      <c r="P11" s="5" t="s">
        <v>26</v>
      </c>
      <c r="Q11" s="5" t="s">
        <v>26</v>
      </c>
      <c r="R11" s="5">
        <v>1969</v>
      </c>
      <c r="S11" s="5" t="s">
        <v>26</v>
      </c>
      <c r="T11" s="5" t="s">
        <v>26</v>
      </c>
      <c r="U11" s="5">
        <v>2014</v>
      </c>
    </row>
    <row r="12" spans="1:21" ht="16.5" customHeight="1" x14ac:dyDescent="0.25">
      <c r="A12" s="5" t="s">
        <v>84</v>
      </c>
      <c r="B12" s="5" t="s">
        <v>85</v>
      </c>
      <c r="C12" s="5" t="s">
        <v>23</v>
      </c>
      <c r="D12" s="6">
        <v>1729.3</v>
      </c>
      <c r="E12" s="5">
        <v>367.3</v>
      </c>
      <c r="F12" s="5">
        <v>21.24</v>
      </c>
      <c r="G12" s="5">
        <v>21.24</v>
      </c>
      <c r="H12" s="5" t="s">
        <v>86</v>
      </c>
      <c r="I12" s="5" t="s">
        <v>26</v>
      </c>
      <c r="J12" s="5" t="s">
        <v>87</v>
      </c>
      <c r="K12" s="5" t="s">
        <v>88</v>
      </c>
      <c r="L12" s="5" t="s">
        <v>89</v>
      </c>
      <c r="M12" s="5" t="s">
        <v>90</v>
      </c>
      <c r="N12" s="5" t="s">
        <v>91</v>
      </c>
      <c r="O12" s="5">
        <v>201301</v>
      </c>
      <c r="P12" s="5" t="s">
        <v>26</v>
      </c>
      <c r="Q12" s="5" t="s">
        <v>26</v>
      </c>
      <c r="R12" s="5">
        <v>1998</v>
      </c>
      <c r="S12" s="5" t="s">
        <v>26</v>
      </c>
      <c r="T12" s="5" t="s">
        <v>92</v>
      </c>
      <c r="U12" s="5">
        <v>2014</v>
      </c>
    </row>
    <row r="13" spans="1:21" ht="16.5" customHeight="1" x14ac:dyDescent="0.25">
      <c r="A13" s="5" t="s">
        <v>93</v>
      </c>
      <c r="B13" s="5" t="s">
        <v>22</v>
      </c>
      <c r="C13" s="5" t="s">
        <v>94</v>
      </c>
      <c r="D13" s="6">
        <v>29170.7</v>
      </c>
      <c r="E13" s="6">
        <v>4516.5</v>
      </c>
      <c r="F13" s="5">
        <v>15.48</v>
      </c>
      <c r="G13" s="5">
        <v>15.48</v>
      </c>
      <c r="H13" s="5" t="s">
        <v>95</v>
      </c>
      <c r="I13" s="5" t="s">
        <v>26</v>
      </c>
      <c r="J13" s="5" t="s">
        <v>61</v>
      </c>
      <c r="K13" s="5" t="s">
        <v>96</v>
      </c>
      <c r="L13" s="5" t="s">
        <v>97</v>
      </c>
      <c r="M13" s="5" t="s">
        <v>98</v>
      </c>
      <c r="N13" s="5" t="s">
        <v>99</v>
      </c>
      <c r="O13" s="5">
        <v>400072</v>
      </c>
      <c r="P13" s="5" t="s">
        <v>26</v>
      </c>
      <c r="Q13" s="5" t="s">
        <v>26</v>
      </c>
      <c r="R13" s="5">
        <v>1986</v>
      </c>
      <c r="S13" s="5" t="s">
        <v>100</v>
      </c>
      <c r="T13" s="5" t="s">
        <v>26</v>
      </c>
      <c r="U13" s="5">
        <v>2014</v>
      </c>
    </row>
    <row r="14" spans="1:21" ht="16.5" customHeight="1" x14ac:dyDescent="0.25">
      <c r="A14" s="5" t="s">
        <v>103</v>
      </c>
      <c r="B14" s="5" t="s">
        <v>85</v>
      </c>
      <c r="C14" s="5" t="s">
        <v>23</v>
      </c>
      <c r="D14" s="5">
        <v>35.57</v>
      </c>
      <c r="E14" s="5">
        <v>5.46</v>
      </c>
      <c r="F14" s="5">
        <v>15.35</v>
      </c>
      <c r="G14" s="5">
        <v>15.35</v>
      </c>
      <c r="H14" s="5" t="s">
        <v>104</v>
      </c>
      <c r="I14" s="5" t="s">
        <v>26</v>
      </c>
      <c r="J14" s="5" t="s">
        <v>105</v>
      </c>
      <c r="K14" s="5" t="s">
        <v>106</v>
      </c>
      <c r="L14" s="5" t="s">
        <v>107</v>
      </c>
      <c r="M14" s="5" t="s">
        <v>108</v>
      </c>
      <c r="N14" s="5" t="s">
        <v>109</v>
      </c>
      <c r="O14" s="5">
        <v>110001</v>
      </c>
      <c r="P14" s="5" t="s">
        <v>26</v>
      </c>
      <c r="Q14" s="5" t="s">
        <v>26</v>
      </c>
      <c r="R14" s="5">
        <v>1967</v>
      </c>
      <c r="S14" s="5" t="s">
        <v>26</v>
      </c>
      <c r="T14" s="5" t="s">
        <v>110</v>
      </c>
      <c r="U14" s="5">
        <v>2014</v>
      </c>
    </row>
    <row r="15" spans="1:21" ht="16.5" customHeight="1" x14ac:dyDescent="0.25">
      <c r="A15" s="5" t="s">
        <v>111</v>
      </c>
      <c r="B15" s="5" t="s">
        <v>85</v>
      </c>
      <c r="C15" s="5" t="s">
        <v>23</v>
      </c>
      <c r="D15" s="6">
        <v>3163.2</v>
      </c>
      <c r="E15" s="5">
        <v>735.79</v>
      </c>
      <c r="F15" s="5">
        <v>23.26</v>
      </c>
      <c r="G15" s="5">
        <v>23.26</v>
      </c>
      <c r="H15" s="5" t="s">
        <v>112</v>
      </c>
      <c r="I15" s="5" t="s">
        <v>26</v>
      </c>
      <c r="J15" s="5" t="s">
        <v>61</v>
      </c>
      <c r="K15" s="5" t="s">
        <v>96</v>
      </c>
      <c r="L15" s="5" t="s">
        <v>113</v>
      </c>
      <c r="M15" s="5" t="s">
        <v>114</v>
      </c>
      <c r="N15" s="5" t="s">
        <v>115</v>
      </c>
      <c r="O15" s="5">
        <v>400072</v>
      </c>
      <c r="P15" s="5" t="s">
        <v>116</v>
      </c>
      <c r="Q15" s="5" t="s">
        <v>26</v>
      </c>
      <c r="R15" s="5">
        <v>1999</v>
      </c>
      <c r="S15" s="5" t="s">
        <v>117</v>
      </c>
      <c r="T15" s="5" t="s">
        <v>118</v>
      </c>
      <c r="U15" s="5">
        <v>2014</v>
      </c>
    </row>
    <row r="16" spans="1:21" ht="16.5" customHeight="1" x14ac:dyDescent="0.25">
      <c r="A16" s="5" t="s">
        <v>119</v>
      </c>
      <c r="B16" s="5" t="s">
        <v>22</v>
      </c>
      <c r="C16" s="5" t="s">
        <v>23</v>
      </c>
      <c r="D16" s="5">
        <v>641.01</v>
      </c>
      <c r="E16" s="5">
        <v>117.17</v>
      </c>
      <c r="F16" s="5">
        <v>18.28</v>
      </c>
      <c r="G16" s="5">
        <v>18.28</v>
      </c>
      <c r="H16" s="5" t="s">
        <v>120</v>
      </c>
      <c r="I16" s="5" t="s">
        <v>26</v>
      </c>
      <c r="J16" s="5" t="s">
        <v>61</v>
      </c>
      <c r="K16" s="5" t="s">
        <v>26</v>
      </c>
      <c r="L16" s="5" t="s">
        <v>121</v>
      </c>
      <c r="M16" s="5" t="s">
        <v>122</v>
      </c>
      <c r="N16" s="5" t="s">
        <v>123</v>
      </c>
      <c r="O16" s="5" t="s">
        <v>124</v>
      </c>
      <c r="P16" s="5" t="s">
        <v>26</v>
      </c>
      <c r="Q16" s="5" t="s">
        <v>26</v>
      </c>
      <c r="R16" s="5">
        <v>1992</v>
      </c>
      <c r="S16" s="5" t="s">
        <v>26</v>
      </c>
      <c r="T16" s="5" t="s">
        <v>26</v>
      </c>
      <c r="U16" s="5">
        <v>2014</v>
      </c>
    </row>
    <row r="17" spans="1:21" ht="16.5" customHeight="1" x14ac:dyDescent="0.25">
      <c r="A17" s="5" t="s">
        <v>125</v>
      </c>
      <c r="B17" s="5" t="s">
        <v>22</v>
      </c>
      <c r="C17" s="5" t="s">
        <v>23</v>
      </c>
      <c r="D17" s="5">
        <v>390.32</v>
      </c>
      <c r="E17" s="5">
        <v>60.42</v>
      </c>
      <c r="F17" s="5">
        <v>15.48</v>
      </c>
      <c r="G17" s="5">
        <v>15.48</v>
      </c>
      <c r="H17" s="5" t="s">
        <v>126</v>
      </c>
      <c r="I17" s="5" t="s">
        <v>26</v>
      </c>
      <c r="J17" s="5" t="s">
        <v>127</v>
      </c>
      <c r="K17" s="5" t="s">
        <v>26</v>
      </c>
      <c r="L17" s="5" t="s">
        <v>128</v>
      </c>
      <c r="M17" s="5" t="s">
        <v>129</v>
      </c>
      <c r="N17" s="5" t="s">
        <v>130</v>
      </c>
      <c r="O17" s="5">
        <v>452015</v>
      </c>
      <c r="P17" s="5" t="s">
        <v>26</v>
      </c>
      <c r="Q17" s="5" t="s">
        <v>26</v>
      </c>
      <c r="R17" s="5">
        <v>1984</v>
      </c>
      <c r="S17" s="5" t="s">
        <v>26</v>
      </c>
      <c r="T17" s="5" t="s">
        <v>26</v>
      </c>
      <c r="U17" s="5">
        <v>2014</v>
      </c>
    </row>
    <row r="18" spans="1:21" ht="16.5" customHeight="1" x14ac:dyDescent="0.25">
      <c r="A18" s="5" t="s">
        <v>131</v>
      </c>
      <c r="B18" s="5" t="s">
        <v>22</v>
      </c>
      <c r="C18" s="5" t="s">
        <v>23</v>
      </c>
      <c r="D18" s="5">
        <v>1</v>
      </c>
      <c r="E18" s="5">
        <v>0.51</v>
      </c>
      <c r="F18" s="5">
        <v>50.52</v>
      </c>
      <c r="G18" s="5">
        <v>50.52</v>
      </c>
      <c r="H18" s="5" t="s">
        <v>132</v>
      </c>
      <c r="I18" s="5" t="s">
        <v>26</v>
      </c>
      <c r="J18" s="5" t="s">
        <v>31</v>
      </c>
      <c r="K18" s="5" t="s">
        <v>32</v>
      </c>
      <c r="L18" s="5" t="s">
        <v>133</v>
      </c>
      <c r="M18" s="5" t="s">
        <v>26</v>
      </c>
      <c r="N18" s="5" t="s">
        <v>134</v>
      </c>
      <c r="O18" s="5">
        <v>380009</v>
      </c>
      <c r="P18" s="5" t="s">
        <v>26</v>
      </c>
      <c r="Q18" s="5" t="s">
        <v>26</v>
      </c>
      <c r="R18" s="5">
        <v>1994</v>
      </c>
      <c r="S18" s="5" t="s">
        <v>26</v>
      </c>
      <c r="T18" s="5" t="s">
        <v>26</v>
      </c>
      <c r="U18" s="5">
        <v>2014</v>
      </c>
    </row>
    <row r="19" spans="1:21" ht="16.5" customHeight="1" x14ac:dyDescent="0.25">
      <c r="A19" s="5" t="s">
        <v>135</v>
      </c>
      <c r="B19" s="5" t="s">
        <v>22</v>
      </c>
      <c r="C19" s="5" t="s">
        <v>23</v>
      </c>
      <c r="D19" s="5">
        <v>7.21</v>
      </c>
      <c r="E19" s="5">
        <v>5.18</v>
      </c>
      <c r="F19" s="5">
        <v>71.760000000000005</v>
      </c>
      <c r="G19" s="5">
        <v>71.760000000000005</v>
      </c>
      <c r="H19" s="5" t="s">
        <v>136</v>
      </c>
      <c r="I19" s="5" t="s">
        <v>26</v>
      </c>
      <c r="J19" s="5" t="s">
        <v>61</v>
      </c>
      <c r="K19" s="5" t="s">
        <v>96</v>
      </c>
      <c r="L19" s="5" t="s">
        <v>26</v>
      </c>
      <c r="M19" s="5" t="s">
        <v>26</v>
      </c>
      <c r="N19" s="5" t="s">
        <v>137</v>
      </c>
      <c r="O19" s="5">
        <v>400002</v>
      </c>
      <c r="P19" s="5" t="s">
        <v>26</v>
      </c>
      <c r="Q19" s="5" t="s">
        <v>26</v>
      </c>
      <c r="R19" s="5">
        <v>1949</v>
      </c>
      <c r="S19" s="5" t="s">
        <v>138</v>
      </c>
      <c r="T19" s="5" t="s">
        <v>26</v>
      </c>
      <c r="U19" s="5">
        <v>2014</v>
      </c>
    </row>
    <row r="20" spans="1:21" ht="16.5" customHeight="1" x14ac:dyDescent="0.25">
      <c r="A20" s="5" t="s">
        <v>139</v>
      </c>
      <c r="B20" s="5" t="s">
        <v>85</v>
      </c>
      <c r="C20" s="5" t="s">
        <v>23</v>
      </c>
      <c r="D20" s="6">
        <v>2749</v>
      </c>
      <c r="E20" s="5">
        <v>449.85</v>
      </c>
      <c r="F20" s="5">
        <v>16.36</v>
      </c>
      <c r="G20" s="5">
        <v>16.36</v>
      </c>
      <c r="H20" s="5" t="s">
        <v>140</v>
      </c>
      <c r="I20" s="5" t="s">
        <v>141</v>
      </c>
      <c r="J20" s="5" t="s">
        <v>101</v>
      </c>
      <c r="K20" s="5" t="s">
        <v>102</v>
      </c>
      <c r="L20" s="5" t="s">
        <v>142</v>
      </c>
      <c r="M20" s="5" t="s">
        <v>143</v>
      </c>
      <c r="N20" s="5" t="s">
        <v>144</v>
      </c>
      <c r="O20" s="5">
        <v>700001</v>
      </c>
      <c r="P20" s="5" t="s">
        <v>26</v>
      </c>
      <c r="Q20" s="5" t="s">
        <v>26</v>
      </c>
      <c r="R20" s="5">
        <v>1986</v>
      </c>
      <c r="S20" s="5" t="s">
        <v>26</v>
      </c>
      <c r="T20" s="5" t="s">
        <v>145</v>
      </c>
      <c r="U20" s="5">
        <v>2014</v>
      </c>
    </row>
    <row r="21" spans="1:21" ht="16.5" customHeight="1" x14ac:dyDescent="0.25">
      <c r="A21" s="5" t="s">
        <v>146</v>
      </c>
      <c r="B21" s="5" t="s">
        <v>85</v>
      </c>
      <c r="C21" s="5" t="s">
        <v>94</v>
      </c>
      <c r="D21" s="5">
        <v>292.52999999999997</v>
      </c>
      <c r="E21" s="5">
        <v>75.53</v>
      </c>
      <c r="F21" s="5">
        <v>25.82</v>
      </c>
      <c r="G21" s="5">
        <v>25.82</v>
      </c>
      <c r="H21" s="5" t="s">
        <v>147</v>
      </c>
      <c r="I21" s="5" t="s">
        <v>26</v>
      </c>
      <c r="J21" s="5" t="s">
        <v>148</v>
      </c>
      <c r="K21" s="5" t="s">
        <v>149</v>
      </c>
      <c r="L21" s="5" t="s">
        <v>150</v>
      </c>
      <c r="M21" s="5" t="s">
        <v>151</v>
      </c>
      <c r="N21" s="5" t="s">
        <v>152</v>
      </c>
      <c r="O21" s="5">
        <v>132103</v>
      </c>
      <c r="P21" s="5" t="s">
        <v>26</v>
      </c>
      <c r="Q21" s="5" t="s">
        <v>26</v>
      </c>
      <c r="R21" s="5">
        <v>2000</v>
      </c>
      <c r="S21" s="5" t="s">
        <v>153</v>
      </c>
      <c r="T21" s="5" t="s">
        <v>154</v>
      </c>
      <c r="U21" s="5">
        <v>2014</v>
      </c>
    </row>
    <row r="22" spans="1:21" ht="16.5" customHeight="1" x14ac:dyDescent="0.25">
      <c r="A22" s="5" t="s">
        <v>155</v>
      </c>
      <c r="B22" s="5" t="s">
        <v>22</v>
      </c>
      <c r="C22" s="5" t="s">
        <v>23</v>
      </c>
      <c r="D22" s="5">
        <v>71.790000000000006</v>
      </c>
      <c r="E22" s="5">
        <v>22.6</v>
      </c>
      <c r="F22" s="5">
        <v>31.48</v>
      </c>
      <c r="G22" s="5">
        <v>31.48</v>
      </c>
      <c r="H22" s="5" t="s">
        <v>156</v>
      </c>
      <c r="I22" s="5" t="s">
        <v>26</v>
      </c>
      <c r="J22" s="5" t="s">
        <v>31</v>
      </c>
      <c r="K22" s="5" t="s">
        <v>26</v>
      </c>
      <c r="L22" s="5" t="s">
        <v>157</v>
      </c>
      <c r="M22" s="5" t="s">
        <v>158</v>
      </c>
      <c r="N22" s="5" t="s">
        <v>159</v>
      </c>
      <c r="O22" s="5">
        <v>382210</v>
      </c>
      <c r="P22" s="5" t="s">
        <v>26</v>
      </c>
      <c r="Q22" s="5" t="s">
        <v>160</v>
      </c>
      <c r="R22" s="5">
        <v>1993</v>
      </c>
      <c r="S22" s="5" t="s">
        <v>26</v>
      </c>
      <c r="T22" s="5" t="s">
        <v>26</v>
      </c>
      <c r="U22" s="5">
        <v>2014</v>
      </c>
    </row>
    <row r="23" spans="1:21" ht="16.5" customHeight="1" x14ac:dyDescent="0.25">
      <c r="A23" s="5" t="s">
        <v>161</v>
      </c>
      <c r="B23" s="5" t="s">
        <v>22</v>
      </c>
      <c r="C23" s="5" t="s">
        <v>23</v>
      </c>
      <c r="D23" s="5">
        <v>1.08</v>
      </c>
      <c r="E23" s="5">
        <v>0.57999999999999996</v>
      </c>
      <c r="F23" s="5">
        <v>53.63</v>
      </c>
      <c r="G23" s="5">
        <v>53.63</v>
      </c>
      <c r="H23" s="5" t="s">
        <v>162</v>
      </c>
      <c r="I23" s="5" t="s">
        <v>26</v>
      </c>
      <c r="J23" s="5" t="s">
        <v>163</v>
      </c>
      <c r="K23" s="5" t="s">
        <v>164</v>
      </c>
      <c r="L23" s="5" t="s">
        <v>165</v>
      </c>
      <c r="M23" s="5" t="s">
        <v>166</v>
      </c>
      <c r="N23" s="5" t="s">
        <v>167</v>
      </c>
      <c r="O23" s="5">
        <v>302018</v>
      </c>
      <c r="P23" s="5" t="s">
        <v>26</v>
      </c>
      <c r="Q23" s="5" t="s">
        <v>26</v>
      </c>
      <c r="R23" s="5">
        <v>1994</v>
      </c>
      <c r="S23" s="5" t="s">
        <v>26</v>
      </c>
      <c r="T23" s="5" t="s">
        <v>26</v>
      </c>
      <c r="U23" s="5">
        <v>2014</v>
      </c>
    </row>
    <row r="24" spans="1:21" ht="16.5" customHeight="1" x14ac:dyDescent="0.25">
      <c r="A24" s="5" t="s">
        <v>168</v>
      </c>
      <c r="B24" s="5" t="s">
        <v>22</v>
      </c>
      <c r="C24" s="5" t="s">
        <v>23</v>
      </c>
      <c r="D24" s="6">
        <v>9962.1200000000008</v>
      </c>
      <c r="E24" s="6">
        <v>1515.41</v>
      </c>
      <c r="F24" s="5">
        <v>15.21</v>
      </c>
      <c r="G24" s="5">
        <v>15.21</v>
      </c>
      <c r="H24" s="5" t="s">
        <v>169</v>
      </c>
      <c r="I24" s="5" t="s">
        <v>170</v>
      </c>
      <c r="J24" s="5" t="s">
        <v>171</v>
      </c>
      <c r="K24" s="5" t="s">
        <v>172</v>
      </c>
      <c r="L24" s="5" t="s">
        <v>173</v>
      </c>
      <c r="M24" s="5" t="s">
        <v>174</v>
      </c>
      <c r="N24" s="5" t="s">
        <v>175</v>
      </c>
      <c r="O24" s="5">
        <v>560001</v>
      </c>
      <c r="P24" s="5" t="s">
        <v>26</v>
      </c>
      <c r="Q24" s="5" t="s">
        <v>26</v>
      </c>
      <c r="R24" s="5">
        <v>1985</v>
      </c>
      <c r="S24" s="5" t="s">
        <v>26</v>
      </c>
      <c r="T24" s="5" t="s">
        <v>26</v>
      </c>
      <c r="U24" s="5">
        <v>2014</v>
      </c>
    </row>
    <row r="25" spans="1:21" ht="16.5" customHeight="1" x14ac:dyDescent="0.25">
      <c r="A25" s="5" t="s">
        <v>176</v>
      </c>
      <c r="B25" s="5" t="s">
        <v>22</v>
      </c>
      <c r="C25" s="5" t="s">
        <v>23</v>
      </c>
      <c r="D25" s="5">
        <v>37.74</v>
      </c>
      <c r="E25" s="5">
        <v>10.7</v>
      </c>
      <c r="F25" s="5">
        <v>28.35</v>
      </c>
      <c r="G25" s="5">
        <v>28.35</v>
      </c>
      <c r="H25" s="5" t="s">
        <v>177</v>
      </c>
      <c r="I25" s="5" t="s">
        <v>26</v>
      </c>
      <c r="J25" s="5" t="s">
        <v>61</v>
      </c>
      <c r="K25" s="5" t="s">
        <v>96</v>
      </c>
      <c r="L25" s="5" t="s">
        <v>178</v>
      </c>
      <c r="M25" s="5" t="s">
        <v>26</v>
      </c>
      <c r="N25" s="5" t="s">
        <v>179</v>
      </c>
      <c r="O25" s="5">
        <v>400709</v>
      </c>
      <c r="P25" s="5" t="s">
        <v>26</v>
      </c>
      <c r="Q25" s="5" t="s">
        <v>26</v>
      </c>
      <c r="R25" s="5">
        <v>1989</v>
      </c>
      <c r="S25" s="5" t="s">
        <v>26</v>
      </c>
      <c r="T25" s="5" t="s">
        <v>26</v>
      </c>
      <c r="U25" s="5">
        <v>2014</v>
      </c>
    </row>
    <row r="26" spans="1:21" ht="16.5" customHeight="1" x14ac:dyDescent="0.25">
      <c r="A26" s="5" t="s">
        <v>180</v>
      </c>
      <c r="B26" s="5" t="s">
        <v>22</v>
      </c>
      <c r="C26" s="5" t="s">
        <v>23</v>
      </c>
      <c r="D26" s="5">
        <v>746.73</v>
      </c>
      <c r="E26" s="5">
        <v>122.67</v>
      </c>
      <c r="F26" s="5">
        <v>16.43</v>
      </c>
      <c r="G26" s="5">
        <v>16.43</v>
      </c>
      <c r="H26" s="5" t="s">
        <v>181</v>
      </c>
      <c r="I26" s="5" t="s">
        <v>182</v>
      </c>
      <c r="J26" s="5" t="s">
        <v>61</v>
      </c>
      <c r="K26" s="5" t="s">
        <v>183</v>
      </c>
      <c r="L26" s="5" t="s">
        <v>184</v>
      </c>
      <c r="M26" s="5" t="s">
        <v>185</v>
      </c>
      <c r="N26" s="5" t="s">
        <v>186</v>
      </c>
      <c r="O26" s="5">
        <v>411018</v>
      </c>
      <c r="P26" s="5" t="s">
        <v>187</v>
      </c>
      <c r="Q26" s="5" t="s">
        <v>26</v>
      </c>
      <c r="R26" s="5">
        <v>1955</v>
      </c>
      <c r="S26" s="5" t="s">
        <v>26</v>
      </c>
      <c r="T26" s="5" t="s">
        <v>188</v>
      </c>
      <c r="U26" s="5">
        <v>2014</v>
      </c>
    </row>
    <row r="27" spans="1:21" ht="16.5" customHeight="1" x14ac:dyDescent="0.25">
      <c r="A27" s="5" t="s">
        <v>189</v>
      </c>
      <c r="B27" s="5" t="s">
        <v>22</v>
      </c>
      <c r="C27" s="5" t="s">
        <v>94</v>
      </c>
      <c r="D27" s="5">
        <v>90.52</v>
      </c>
      <c r="E27" s="5">
        <v>17.190000000000001</v>
      </c>
      <c r="F27" s="5">
        <v>18.98</v>
      </c>
      <c r="G27" s="5">
        <v>18.98</v>
      </c>
      <c r="H27" s="5" t="s">
        <v>190</v>
      </c>
      <c r="I27" s="5" t="s">
        <v>26</v>
      </c>
      <c r="J27" s="5" t="s">
        <v>148</v>
      </c>
      <c r="K27" s="5" t="s">
        <v>149</v>
      </c>
      <c r="L27" s="5" t="s">
        <v>26</v>
      </c>
      <c r="M27" s="5" t="s">
        <v>191</v>
      </c>
      <c r="N27" s="5" t="s">
        <v>192</v>
      </c>
      <c r="O27" s="5">
        <v>132103</v>
      </c>
      <c r="P27" s="5" t="s">
        <v>26</v>
      </c>
      <c r="Q27" s="5" t="s">
        <v>26</v>
      </c>
      <c r="R27" s="5">
        <v>1995</v>
      </c>
      <c r="S27" s="5" t="s">
        <v>26</v>
      </c>
      <c r="T27" s="5" t="s">
        <v>193</v>
      </c>
      <c r="U27" s="5">
        <v>2014</v>
      </c>
    </row>
    <row r="28" spans="1:21" ht="16.5" customHeight="1" x14ac:dyDescent="0.25">
      <c r="A28" s="5" t="s">
        <v>194</v>
      </c>
      <c r="B28" s="5" t="s">
        <v>85</v>
      </c>
      <c r="C28" s="5" t="s">
        <v>23</v>
      </c>
      <c r="D28" s="5">
        <v>121.13</v>
      </c>
      <c r="E28" s="5">
        <v>44.5</v>
      </c>
      <c r="F28" s="5">
        <v>36.74</v>
      </c>
      <c r="G28" s="5">
        <v>36.74</v>
      </c>
      <c r="H28" s="5" t="s">
        <v>195</v>
      </c>
      <c r="I28" s="5" t="s">
        <v>26</v>
      </c>
      <c r="J28" s="5" t="s">
        <v>105</v>
      </c>
      <c r="K28" s="5" t="s">
        <v>106</v>
      </c>
      <c r="L28" s="5" t="s">
        <v>196</v>
      </c>
      <c r="M28" s="5" t="s">
        <v>197</v>
      </c>
      <c r="N28" s="5" t="s">
        <v>198</v>
      </c>
      <c r="O28" s="5">
        <v>110020</v>
      </c>
      <c r="P28" s="5" t="s">
        <v>26</v>
      </c>
      <c r="Q28" s="5" t="s">
        <v>26</v>
      </c>
      <c r="R28" s="5">
        <v>1978</v>
      </c>
      <c r="S28" s="5" t="s">
        <v>26</v>
      </c>
      <c r="T28" s="5" t="s">
        <v>199</v>
      </c>
      <c r="U28" s="5">
        <v>2014</v>
      </c>
    </row>
    <row r="29" spans="1:21" ht="16.5" customHeight="1" x14ac:dyDescent="0.25">
      <c r="A29" s="5" t="s">
        <v>200</v>
      </c>
      <c r="B29" s="5" t="s">
        <v>22</v>
      </c>
      <c r="C29" s="5" t="s">
        <v>23</v>
      </c>
      <c r="D29" s="5">
        <v>176.95</v>
      </c>
      <c r="E29" s="5">
        <v>89.1</v>
      </c>
      <c r="F29" s="5">
        <v>50.36</v>
      </c>
      <c r="G29" s="5">
        <v>50.36</v>
      </c>
      <c r="H29" s="5" t="s">
        <v>201</v>
      </c>
      <c r="I29" s="5" t="s">
        <v>26</v>
      </c>
      <c r="J29" s="5" t="s">
        <v>163</v>
      </c>
      <c r="K29" s="5" t="s">
        <v>26</v>
      </c>
      <c r="L29" s="5" t="s">
        <v>202</v>
      </c>
      <c r="M29" s="5" t="s">
        <v>203</v>
      </c>
      <c r="N29" s="5" t="s">
        <v>204</v>
      </c>
      <c r="O29" s="5">
        <v>302019</v>
      </c>
      <c r="P29" s="5" t="s">
        <v>26</v>
      </c>
      <c r="Q29" s="5" t="s">
        <v>26</v>
      </c>
      <c r="R29" s="5">
        <v>1997</v>
      </c>
      <c r="S29" s="5" t="s">
        <v>26</v>
      </c>
      <c r="T29" s="5" t="s">
        <v>26</v>
      </c>
      <c r="U29" s="5">
        <v>2014</v>
      </c>
    </row>
    <row r="30" spans="1:21" ht="16.5" customHeight="1" x14ac:dyDescent="0.25">
      <c r="A30" s="5" t="s">
        <v>205</v>
      </c>
      <c r="B30" s="5" t="s">
        <v>22</v>
      </c>
      <c r="C30" s="5" t="s">
        <v>23</v>
      </c>
      <c r="D30" s="5">
        <v>51.85</v>
      </c>
      <c r="E30" s="5">
        <v>18.649999999999999</v>
      </c>
      <c r="F30" s="5">
        <v>35.96</v>
      </c>
      <c r="G30" s="5">
        <v>35.96</v>
      </c>
      <c r="H30" s="5" t="s">
        <v>206</v>
      </c>
      <c r="I30" s="5" t="s">
        <v>26</v>
      </c>
      <c r="J30" s="5" t="s">
        <v>87</v>
      </c>
      <c r="K30" s="5" t="s">
        <v>207</v>
      </c>
      <c r="L30" s="5" t="s">
        <v>208</v>
      </c>
      <c r="M30" s="5" t="s">
        <v>209</v>
      </c>
      <c r="N30" s="5" t="s">
        <v>210</v>
      </c>
      <c r="O30" s="5">
        <v>208001</v>
      </c>
      <c r="P30" s="5" t="s">
        <v>26</v>
      </c>
      <c r="Q30" s="5" t="s">
        <v>211</v>
      </c>
      <c r="R30" s="5">
        <v>1961</v>
      </c>
      <c r="S30" s="5" t="s">
        <v>26</v>
      </c>
      <c r="T30" s="5" t="s">
        <v>26</v>
      </c>
      <c r="U30" s="5">
        <v>2014</v>
      </c>
    </row>
    <row r="31" spans="1:21" ht="16.5" customHeight="1" x14ac:dyDescent="0.25">
      <c r="A31" s="5" t="s">
        <v>212</v>
      </c>
      <c r="B31" s="5" t="s">
        <v>22</v>
      </c>
      <c r="C31" s="5" t="s">
        <v>23</v>
      </c>
      <c r="D31" s="6">
        <v>19895.099999999999</v>
      </c>
      <c r="E31" s="6">
        <v>3818.4</v>
      </c>
      <c r="F31" s="5">
        <v>19.190000000000001</v>
      </c>
      <c r="G31" s="5">
        <v>19.190000000000001</v>
      </c>
      <c r="H31" s="5" t="s">
        <v>213</v>
      </c>
      <c r="I31" s="5" t="s">
        <v>214</v>
      </c>
      <c r="J31" s="5" t="s">
        <v>36</v>
      </c>
      <c r="K31" s="5" t="s">
        <v>43</v>
      </c>
      <c r="L31" s="5" t="s">
        <v>215</v>
      </c>
      <c r="M31" s="5" t="s">
        <v>216</v>
      </c>
      <c r="N31" s="5" t="s">
        <v>217</v>
      </c>
      <c r="O31" s="5">
        <v>641018</v>
      </c>
      <c r="P31" s="5" t="s">
        <v>26</v>
      </c>
      <c r="Q31" s="5" t="s">
        <v>218</v>
      </c>
      <c r="R31" s="5">
        <v>2003</v>
      </c>
      <c r="S31" s="5" t="s">
        <v>219</v>
      </c>
      <c r="T31" s="5" t="s">
        <v>220</v>
      </c>
      <c r="U31" s="5">
        <v>2014</v>
      </c>
    </row>
    <row r="32" spans="1:21" ht="16.5" customHeight="1" x14ac:dyDescent="0.25">
      <c r="A32" s="5" t="s">
        <v>221</v>
      </c>
      <c r="B32" s="5" t="s">
        <v>22</v>
      </c>
      <c r="C32" s="5" t="s">
        <v>23</v>
      </c>
      <c r="D32" s="6">
        <v>2193.6999999999998</v>
      </c>
      <c r="E32" s="5">
        <v>436.65</v>
      </c>
      <c r="F32" s="5">
        <v>19.899999999999999</v>
      </c>
      <c r="G32" s="5">
        <v>19.899999999999999</v>
      </c>
      <c r="H32" s="5" t="s">
        <v>222</v>
      </c>
      <c r="I32" s="5" t="s">
        <v>223</v>
      </c>
      <c r="J32" s="5" t="s">
        <v>224</v>
      </c>
      <c r="K32" s="5" t="s">
        <v>225</v>
      </c>
      <c r="L32" s="5" t="s">
        <v>226</v>
      </c>
      <c r="M32" s="5" t="s">
        <v>227</v>
      </c>
      <c r="N32" s="5" t="s">
        <v>228</v>
      </c>
      <c r="O32" s="5">
        <v>522019</v>
      </c>
      <c r="P32" s="5" t="s">
        <v>26</v>
      </c>
      <c r="Q32" s="5" t="s">
        <v>26</v>
      </c>
      <c r="R32" s="5">
        <v>1994</v>
      </c>
      <c r="S32" s="5" t="s">
        <v>26</v>
      </c>
      <c r="T32" s="5" t="s">
        <v>26</v>
      </c>
      <c r="U32" s="5">
        <v>2014</v>
      </c>
    </row>
    <row r="33" spans="1:21" ht="16.5" customHeight="1" x14ac:dyDescent="0.25">
      <c r="A33" s="5" t="s">
        <v>229</v>
      </c>
      <c r="B33" s="5" t="s">
        <v>22</v>
      </c>
      <c r="C33" s="5" t="s">
        <v>23</v>
      </c>
      <c r="D33" s="5">
        <v>30.87</v>
      </c>
      <c r="E33" s="5">
        <v>5.64</v>
      </c>
      <c r="F33" s="5">
        <v>18.260000000000002</v>
      </c>
      <c r="G33" s="5">
        <v>18.260000000000002</v>
      </c>
      <c r="H33" s="5" t="s">
        <v>230</v>
      </c>
      <c r="I33" s="5" t="s">
        <v>26</v>
      </c>
      <c r="J33" s="5" t="s">
        <v>61</v>
      </c>
      <c r="K33" s="5" t="s">
        <v>231</v>
      </c>
      <c r="L33" s="5" t="s">
        <v>232</v>
      </c>
      <c r="M33" s="5" t="s">
        <v>26</v>
      </c>
      <c r="N33" s="5" t="s">
        <v>233</v>
      </c>
      <c r="O33" s="5">
        <v>402309</v>
      </c>
      <c r="P33" s="5" t="s">
        <v>234</v>
      </c>
      <c r="Q33" s="5" t="s">
        <v>26</v>
      </c>
      <c r="R33" s="5">
        <v>1974</v>
      </c>
      <c r="S33" s="5" t="s">
        <v>26</v>
      </c>
      <c r="T33" s="5" t="s">
        <v>26</v>
      </c>
      <c r="U33" s="5">
        <v>2014</v>
      </c>
    </row>
    <row r="34" spans="1:21" ht="16.5" customHeight="1" x14ac:dyDescent="0.25">
      <c r="A34" s="5" t="s">
        <v>235</v>
      </c>
      <c r="B34" s="5" t="s">
        <v>22</v>
      </c>
      <c r="C34" s="5" t="s">
        <v>23</v>
      </c>
      <c r="D34" s="5">
        <v>19.87</v>
      </c>
      <c r="E34" s="5">
        <v>16.57</v>
      </c>
      <c r="F34" s="5">
        <v>83.41</v>
      </c>
      <c r="G34" s="5">
        <v>83.41</v>
      </c>
      <c r="H34" s="5" t="s">
        <v>24</v>
      </c>
      <c r="I34" s="5" t="s">
        <v>26</v>
      </c>
      <c r="J34" s="5" t="s">
        <v>26</v>
      </c>
      <c r="K34" s="5" t="s">
        <v>26</v>
      </c>
      <c r="L34" s="5" t="s">
        <v>26</v>
      </c>
      <c r="M34" s="5" t="s">
        <v>26</v>
      </c>
      <c r="N34" s="5" t="s">
        <v>26</v>
      </c>
      <c r="O34" s="5" t="s">
        <v>26</v>
      </c>
      <c r="P34" s="5" t="s">
        <v>26</v>
      </c>
      <c r="Q34" s="5" t="s">
        <v>26</v>
      </c>
      <c r="R34" s="5" t="s">
        <v>26</v>
      </c>
      <c r="S34" s="5" t="s">
        <v>26</v>
      </c>
      <c r="T34" s="5" t="s">
        <v>26</v>
      </c>
      <c r="U34" s="5">
        <v>2014</v>
      </c>
    </row>
    <row r="35" spans="1:21" ht="16.5" customHeight="1" x14ac:dyDescent="0.25">
      <c r="A35" s="5" t="s">
        <v>236</v>
      </c>
      <c r="B35" s="5" t="s">
        <v>85</v>
      </c>
      <c r="C35" s="5" t="s">
        <v>23</v>
      </c>
      <c r="D35" s="6">
        <v>2573.12</v>
      </c>
      <c r="E35" s="5">
        <v>713.97</v>
      </c>
      <c r="F35" s="5">
        <v>27.75</v>
      </c>
      <c r="G35" s="5">
        <v>27.75</v>
      </c>
      <c r="H35" s="5" t="s">
        <v>237</v>
      </c>
      <c r="I35" s="5" t="s">
        <v>26</v>
      </c>
      <c r="J35" s="5" t="s">
        <v>238</v>
      </c>
      <c r="K35" s="5" t="s">
        <v>239</v>
      </c>
      <c r="L35" s="5" t="s">
        <v>240</v>
      </c>
      <c r="M35" s="5" t="s">
        <v>26</v>
      </c>
      <c r="N35" s="5" t="s">
        <v>241</v>
      </c>
      <c r="O35" s="5">
        <v>683562</v>
      </c>
      <c r="P35" s="5" t="s">
        <v>26</v>
      </c>
      <c r="Q35" s="5" t="s">
        <v>26</v>
      </c>
      <c r="R35" s="5">
        <v>1991</v>
      </c>
      <c r="S35" s="5" t="s">
        <v>26</v>
      </c>
      <c r="T35" s="5" t="s">
        <v>242</v>
      </c>
      <c r="U35" s="5">
        <v>2014</v>
      </c>
    </row>
    <row r="36" spans="1:21" ht="16.5" customHeight="1" x14ac:dyDescent="0.25">
      <c r="A36" s="5" t="s">
        <v>243</v>
      </c>
      <c r="B36" s="5" t="s">
        <v>22</v>
      </c>
      <c r="C36" s="5" t="s">
        <v>23</v>
      </c>
      <c r="D36" s="5">
        <v>81.260000000000005</v>
      </c>
      <c r="E36" s="5">
        <v>34</v>
      </c>
      <c r="F36" s="5">
        <v>41.84</v>
      </c>
      <c r="G36" s="5">
        <v>41.84</v>
      </c>
      <c r="H36" s="5" t="s">
        <v>244</v>
      </c>
      <c r="I36" s="5" t="s">
        <v>26</v>
      </c>
      <c r="J36" s="5" t="s">
        <v>36</v>
      </c>
      <c r="K36" s="5" t="s">
        <v>43</v>
      </c>
      <c r="L36" s="5" t="s">
        <v>245</v>
      </c>
      <c r="M36" s="5" t="s">
        <v>246</v>
      </c>
      <c r="N36" s="5" t="s">
        <v>247</v>
      </c>
      <c r="O36" s="5">
        <v>641037</v>
      </c>
      <c r="P36" s="5" t="s">
        <v>26</v>
      </c>
      <c r="Q36" s="5" t="s">
        <v>26</v>
      </c>
      <c r="R36" s="5">
        <v>1973</v>
      </c>
      <c r="S36" s="5" t="s">
        <v>26</v>
      </c>
      <c r="T36" s="5" t="s">
        <v>26</v>
      </c>
      <c r="U36" s="5">
        <v>2014</v>
      </c>
    </row>
    <row r="37" spans="1:21" ht="16.5" customHeight="1" x14ac:dyDescent="0.25">
      <c r="A37" s="5" t="s">
        <v>248</v>
      </c>
      <c r="B37" s="5" t="s">
        <v>22</v>
      </c>
      <c r="C37" s="5" t="s">
        <v>23</v>
      </c>
      <c r="D37" s="5">
        <v>2.2200000000000002</v>
      </c>
      <c r="E37" s="5">
        <v>1.32</v>
      </c>
      <c r="F37" s="5">
        <v>59.53</v>
      </c>
      <c r="G37" s="5">
        <v>59.53</v>
      </c>
      <c r="H37" s="5" t="s">
        <v>249</v>
      </c>
      <c r="I37" s="5" t="s">
        <v>26</v>
      </c>
      <c r="J37" s="5" t="s">
        <v>61</v>
      </c>
      <c r="K37" s="5" t="s">
        <v>96</v>
      </c>
      <c r="L37" s="5" t="s">
        <v>250</v>
      </c>
      <c r="M37" s="5" t="s">
        <v>26</v>
      </c>
      <c r="N37" s="5" t="s">
        <v>251</v>
      </c>
      <c r="O37" s="5">
        <v>400001</v>
      </c>
      <c r="P37" s="5" t="s">
        <v>26</v>
      </c>
      <c r="Q37" s="5" t="s">
        <v>26</v>
      </c>
      <c r="R37" s="5" t="s">
        <v>26</v>
      </c>
      <c r="S37" s="5" t="s">
        <v>26</v>
      </c>
      <c r="T37" s="5" t="s">
        <v>26</v>
      </c>
      <c r="U37" s="5">
        <v>2014</v>
      </c>
    </row>
    <row r="38" spans="1:21" ht="16.5" customHeight="1" x14ac:dyDescent="0.25">
      <c r="A38" s="5" t="s">
        <v>252</v>
      </c>
      <c r="B38" s="5" t="s">
        <v>22</v>
      </c>
      <c r="C38" s="5" t="s">
        <v>23</v>
      </c>
      <c r="D38" s="6">
        <v>15149.23</v>
      </c>
      <c r="E38" s="6">
        <v>2373.7199999999998</v>
      </c>
      <c r="F38" s="5">
        <v>15.67</v>
      </c>
      <c r="G38" s="5">
        <v>15.67</v>
      </c>
      <c r="H38" s="5" t="s">
        <v>253</v>
      </c>
      <c r="I38" s="5" t="s">
        <v>26</v>
      </c>
      <c r="J38" s="5" t="s">
        <v>61</v>
      </c>
      <c r="K38" s="5" t="s">
        <v>96</v>
      </c>
      <c r="L38" s="5" t="s">
        <v>254</v>
      </c>
      <c r="M38" s="5" t="s">
        <v>255</v>
      </c>
      <c r="N38" s="5" t="s">
        <v>256</v>
      </c>
      <c r="O38" s="5">
        <v>400012</v>
      </c>
      <c r="P38" s="5" t="s">
        <v>26</v>
      </c>
      <c r="Q38" s="5" t="s">
        <v>26</v>
      </c>
      <c r="R38" s="5">
        <v>1984</v>
      </c>
      <c r="S38" s="5" t="s">
        <v>257</v>
      </c>
      <c r="T38" s="5" t="s">
        <v>26</v>
      </c>
      <c r="U38" s="5">
        <v>2014</v>
      </c>
    </row>
    <row r="39" spans="1:21" ht="16.5" customHeight="1" x14ac:dyDescent="0.25">
      <c r="A39" s="5" t="s">
        <v>258</v>
      </c>
      <c r="B39" s="5" t="s">
        <v>22</v>
      </c>
      <c r="C39" s="5" t="s">
        <v>23</v>
      </c>
      <c r="D39" s="6">
        <v>1197.01</v>
      </c>
      <c r="E39" s="5">
        <v>223.96</v>
      </c>
      <c r="F39" s="5">
        <v>18.71</v>
      </c>
      <c r="G39" s="5">
        <v>18.71</v>
      </c>
      <c r="H39" s="5" t="s">
        <v>259</v>
      </c>
      <c r="I39" s="5" t="s">
        <v>26</v>
      </c>
      <c r="J39" s="5" t="s">
        <v>36</v>
      </c>
      <c r="K39" s="5" t="s">
        <v>81</v>
      </c>
      <c r="L39" s="5" t="s">
        <v>260</v>
      </c>
      <c r="M39" s="5" t="s">
        <v>26</v>
      </c>
      <c r="N39" s="5" t="s">
        <v>261</v>
      </c>
      <c r="O39" s="5">
        <v>600086</v>
      </c>
      <c r="P39" s="5" t="s">
        <v>26</v>
      </c>
      <c r="Q39" s="5" t="s">
        <v>26</v>
      </c>
      <c r="R39" s="5">
        <v>1995</v>
      </c>
      <c r="S39" s="5" t="s">
        <v>26</v>
      </c>
      <c r="T39" s="5" t="s">
        <v>26</v>
      </c>
      <c r="U39" s="5">
        <v>2014</v>
      </c>
    </row>
    <row r="40" spans="1:21" ht="16.5" customHeight="1" x14ac:dyDescent="0.25">
      <c r="A40" s="5" t="s">
        <v>262</v>
      </c>
      <c r="B40" s="5" t="s">
        <v>22</v>
      </c>
      <c r="C40" s="5" t="s">
        <v>23</v>
      </c>
      <c r="D40" s="5">
        <v>375.01</v>
      </c>
      <c r="E40" s="5">
        <v>371.18</v>
      </c>
      <c r="F40" s="5">
        <v>98.98</v>
      </c>
      <c r="G40" s="5">
        <v>98.98</v>
      </c>
      <c r="H40" s="5" t="s">
        <v>262</v>
      </c>
      <c r="I40" s="5" t="s">
        <v>26</v>
      </c>
      <c r="J40" s="5" t="s">
        <v>26</v>
      </c>
      <c r="K40" s="5" t="s">
        <v>26</v>
      </c>
      <c r="L40" s="5" t="s">
        <v>263</v>
      </c>
      <c r="M40" s="5" t="s">
        <v>26</v>
      </c>
      <c r="N40" s="5" t="s">
        <v>264</v>
      </c>
      <c r="O40" s="5">
        <v>401501</v>
      </c>
      <c r="P40" s="5" t="s">
        <v>26</v>
      </c>
      <c r="Q40" s="5" t="s">
        <v>265</v>
      </c>
      <c r="R40" s="5">
        <v>1988</v>
      </c>
      <c r="S40" s="5" t="s">
        <v>26</v>
      </c>
      <c r="T40" s="5" t="s">
        <v>26</v>
      </c>
      <c r="U40" s="5">
        <v>2014</v>
      </c>
    </row>
    <row r="41" spans="1:21" ht="16.5" customHeight="1" x14ac:dyDescent="0.25">
      <c r="A41" s="5" t="s">
        <v>266</v>
      </c>
      <c r="B41" s="5" t="s">
        <v>22</v>
      </c>
      <c r="C41" s="5" t="s">
        <v>23</v>
      </c>
      <c r="D41" s="6">
        <v>4713.62</v>
      </c>
      <c r="E41" s="5">
        <v>949.71</v>
      </c>
      <c r="F41" s="5">
        <v>20.149999999999999</v>
      </c>
      <c r="G41" s="5">
        <v>20.149999999999999</v>
      </c>
      <c r="H41" s="5" t="s">
        <v>267</v>
      </c>
      <c r="I41" s="5" t="s">
        <v>268</v>
      </c>
      <c r="J41" s="5" t="s">
        <v>163</v>
      </c>
      <c r="K41" s="5" t="s">
        <v>164</v>
      </c>
      <c r="L41" s="5" t="s">
        <v>269</v>
      </c>
      <c r="M41" s="5" t="s">
        <v>270</v>
      </c>
      <c r="N41" s="5" t="s">
        <v>271</v>
      </c>
      <c r="O41" s="5">
        <v>303704</v>
      </c>
      <c r="P41" s="5" t="s">
        <v>26</v>
      </c>
      <c r="Q41" s="5" t="s">
        <v>26</v>
      </c>
      <c r="R41" s="5">
        <v>1994</v>
      </c>
      <c r="S41" s="5" t="s">
        <v>272</v>
      </c>
      <c r="T41" s="5" t="s">
        <v>26</v>
      </c>
      <c r="U41" s="5">
        <v>2014</v>
      </c>
    </row>
    <row r="42" spans="1:21" ht="16.5" customHeight="1" x14ac:dyDescent="0.25">
      <c r="A42" s="5" t="s">
        <v>273</v>
      </c>
      <c r="B42" s="5" t="s">
        <v>85</v>
      </c>
      <c r="C42" s="5" t="s">
        <v>23</v>
      </c>
      <c r="D42" s="5">
        <v>608.80999999999995</v>
      </c>
      <c r="E42" s="5">
        <v>154.97999999999999</v>
      </c>
      <c r="F42" s="5">
        <v>25.46</v>
      </c>
      <c r="G42" s="5">
        <v>25.46</v>
      </c>
      <c r="H42" s="5" t="s">
        <v>274</v>
      </c>
      <c r="I42" s="5" t="s">
        <v>26</v>
      </c>
      <c r="J42" s="5" t="s">
        <v>61</v>
      </c>
      <c r="K42" s="5" t="s">
        <v>96</v>
      </c>
      <c r="L42" s="5" t="s">
        <v>275</v>
      </c>
      <c r="M42" s="5" t="s">
        <v>276</v>
      </c>
      <c r="N42" s="5" t="s">
        <v>277</v>
      </c>
      <c r="O42" s="5">
        <v>400071</v>
      </c>
      <c r="P42" s="5" t="s">
        <v>26</v>
      </c>
      <c r="Q42" s="5" t="s">
        <v>26</v>
      </c>
      <c r="R42" s="5">
        <v>1990</v>
      </c>
      <c r="S42" s="5" t="s">
        <v>26</v>
      </c>
      <c r="T42" s="5" t="s">
        <v>278</v>
      </c>
      <c r="U42" s="5">
        <v>2014</v>
      </c>
    </row>
    <row r="43" spans="1:21" ht="16.5" customHeight="1" x14ac:dyDescent="0.25">
      <c r="A43" s="5" t="s">
        <v>279</v>
      </c>
      <c r="B43" s="5" t="s">
        <v>22</v>
      </c>
      <c r="C43" s="5" t="s">
        <v>23</v>
      </c>
      <c r="D43" s="6">
        <v>3919.79</v>
      </c>
      <c r="E43" s="5">
        <v>758.2</v>
      </c>
      <c r="F43" s="5">
        <v>19.34</v>
      </c>
      <c r="G43" s="5">
        <v>19.34</v>
      </c>
      <c r="H43" s="5" t="s">
        <v>280</v>
      </c>
      <c r="I43" s="5" t="s">
        <v>26</v>
      </c>
      <c r="J43" s="5" t="s">
        <v>61</v>
      </c>
      <c r="K43" s="5" t="s">
        <v>96</v>
      </c>
      <c r="L43" s="5" t="s">
        <v>281</v>
      </c>
      <c r="M43" s="5" t="s">
        <v>282</v>
      </c>
      <c r="N43" s="5" t="s">
        <v>283</v>
      </c>
      <c r="O43" s="5">
        <v>400013</v>
      </c>
      <c r="P43" s="5" t="s">
        <v>26</v>
      </c>
      <c r="Q43" s="5" t="s">
        <v>26</v>
      </c>
      <c r="R43" s="5" t="s">
        <v>26</v>
      </c>
      <c r="S43" s="5" t="s">
        <v>26</v>
      </c>
      <c r="T43" s="5" t="s">
        <v>26</v>
      </c>
      <c r="U43" s="5">
        <v>2014</v>
      </c>
    </row>
    <row r="44" spans="1:21" ht="16.5" customHeight="1" x14ac:dyDescent="0.25">
      <c r="A44" s="5" t="s">
        <v>284</v>
      </c>
      <c r="B44" s="5" t="s">
        <v>22</v>
      </c>
      <c r="C44" s="5" t="s">
        <v>94</v>
      </c>
      <c r="D44" s="6">
        <v>18559.78</v>
      </c>
      <c r="E44" s="6">
        <v>3312.56</v>
      </c>
      <c r="F44" s="5">
        <v>17.850000000000001</v>
      </c>
      <c r="G44" s="5">
        <v>17.850000000000001</v>
      </c>
      <c r="H44" s="5" t="s">
        <v>285</v>
      </c>
      <c r="I44" s="5" t="s">
        <v>286</v>
      </c>
      <c r="J44" s="5" t="s">
        <v>50</v>
      </c>
      <c r="K44" s="5" t="s">
        <v>287</v>
      </c>
      <c r="L44" s="5" t="s">
        <v>288</v>
      </c>
      <c r="M44" s="5" t="s">
        <v>289</v>
      </c>
      <c r="N44" s="5" t="s">
        <v>290</v>
      </c>
      <c r="O44" s="5">
        <v>141010</v>
      </c>
      <c r="P44" s="5" t="s">
        <v>26</v>
      </c>
      <c r="Q44" s="5" t="s">
        <v>26</v>
      </c>
      <c r="R44" s="5">
        <v>1996</v>
      </c>
      <c r="S44" s="5" t="s">
        <v>291</v>
      </c>
      <c r="T44" s="5" t="s">
        <v>292</v>
      </c>
      <c r="U44" s="5">
        <v>2014</v>
      </c>
    </row>
    <row r="45" spans="1:21" ht="16.5" customHeight="1" x14ac:dyDescent="0.25">
      <c r="A45" s="5" t="s">
        <v>293</v>
      </c>
      <c r="B45" s="5" t="s">
        <v>22</v>
      </c>
      <c r="C45" s="5" t="s">
        <v>94</v>
      </c>
      <c r="D45" s="6">
        <v>22111.51</v>
      </c>
      <c r="E45" s="6">
        <v>3571.34</v>
      </c>
      <c r="F45" s="5">
        <v>16.149999999999999</v>
      </c>
      <c r="G45" s="5">
        <v>16.149999999999999</v>
      </c>
      <c r="H45" s="5" t="s">
        <v>294</v>
      </c>
      <c r="I45" s="5" t="s">
        <v>295</v>
      </c>
      <c r="J45" s="5" t="s">
        <v>50</v>
      </c>
      <c r="K45" s="5" t="s">
        <v>287</v>
      </c>
      <c r="L45" s="5" t="s">
        <v>296</v>
      </c>
      <c r="M45" s="5" t="s">
        <v>289</v>
      </c>
      <c r="N45" s="5" t="s">
        <v>297</v>
      </c>
      <c r="O45" s="5">
        <v>141003</v>
      </c>
      <c r="P45" s="5" t="s">
        <v>298</v>
      </c>
      <c r="Q45" s="5" t="s">
        <v>26</v>
      </c>
      <c r="R45" s="5">
        <v>1980</v>
      </c>
      <c r="S45" s="5" t="s">
        <v>291</v>
      </c>
      <c r="T45" s="5" t="s">
        <v>299</v>
      </c>
      <c r="U45" s="5">
        <v>2014</v>
      </c>
    </row>
    <row r="46" spans="1:21" ht="16.5" customHeight="1" x14ac:dyDescent="0.25">
      <c r="A46" s="5" t="s">
        <v>300</v>
      </c>
      <c r="B46" s="5" t="s">
        <v>22</v>
      </c>
      <c r="C46" s="5" t="s">
        <v>23</v>
      </c>
      <c r="D46" s="6">
        <v>8977.41</v>
      </c>
      <c r="E46" s="6">
        <v>1366.67</v>
      </c>
      <c r="F46" s="5">
        <v>15.22</v>
      </c>
      <c r="G46" s="5">
        <v>15.22</v>
      </c>
      <c r="H46" s="5" t="s">
        <v>301</v>
      </c>
      <c r="I46" s="5" t="s">
        <v>302</v>
      </c>
      <c r="J46" s="5" t="s">
        <v>31</v>
      </c>
      <c r="K46" s="5" t="s">
        <v>56</v>
      </c>
      <c r="L46" s="5" t="s">
        <v>303</v>
      </c>
      <c r="M46" s="5" t="s">
        <v>304</v>
      </c>
      <c r="N46" s="5" t="s">
        <v>305</v>
      </c>
      <c r="O46" s="5">
        <v>382405</v>
      </c>
      <c r="P46" s="5" t="s">
        <v>26</v>
      </c>
      <c r="Q46" s="5" t="s">
        <v>26</v>
      </c>
      <c r="R46" s="5">
        <v>1994</v>
      </c>
      <c r="S46" s="5" t="s">
        <v>26</v>
      </c>
      <c r="T46" s="5" t="s">
        <v>26</v>
      </c>
      <c r="U46" s="5">
        <v>2014</v>
      </c>
    </row>
    <row r="47" spans="1:21" ht="16.5" customHeight="1" x14ac:dyDescent="0.25">
      <c r="A47" s="5" t="s">
        <v>306</v>
      </c>
      <c r="B47" s="5" t="s">
        <v>22</v>
      </c>
      <c r="C47" s="5" t="s">
        <v>23</v>
      </c>
      <c r="D47" s="6">
        <v>4886.88</v>
      </c>
      <c r="E47" s="5">
        <v>942.84</v>
      </c>
      <c r="F47" s="5">
        <v>19.29</v>
      </c>
      <c r="G47" s="5">
        <v>19.29</v>
      </c>
      <c r="H47" s="5" t="s">
        <v>307</v>
      </c>
      <c r="I47" s="5" t="s">
        <v>26</v>
      </c>
      <c r="J47" s="5" t="s">
        <v>26</v>
      </c>
      <c r="K47" s="5" t="s">
        <v>26</v>
      </c>
      <c r="L47" s="5" t="s">
        <v>308</v>
      </c>
      <c r="M47" s="5" t="s">
        <v>309</v>
      </c>
      <c r="N47" s="5" t="s">
        <v>310</v>
      </c>
      <c r="O47" s="5">
        <v>311025</v>
      </c>
      <c r="P47" s="5" t="s">
        <v>26</v>
      </c>
      <c r="Q47" s="5" t="s">
        <v>26</v>
      </c>
      <c r="R47" s="5">
        <v>1992</v>
      </c>
      <c r="S47" s="5" t="s">
        <v>26</v>
      </c>
      <c r="T47" s="5" t="s">
        <v>26</v>
      </c>
      <c r="U47" s="5">
        <v>2014</v>
      </c>
    </row>
    <row r="48" spans="1:21" ht="16.5" customHeight="1" x14ac:dyDescent="0.25">
      <c r="A48" s="5" t="s">
        <v>311</v>
      </c>
      <c r="B48" s="5" t="s">
        <v>22</v>
      </c>
      <c r="C48" s="5" t="s">
        <v>23</v>
      </c>
      <c r="D48" s="5">
        <v>4.26</v>
      </c>
      <c r="E48" s="5">
        <v>2.35</v>
      </c>
      <c r="F48" s="5">
        <v>55.11</v>
      </c>
      <c r="G48" s="5">
        <v>55.11</v>
      </c>
      <c r="H48" s="5" t="s">
        <v>312</v>
      </c>
      <c r="I48" s="5" t="s">
        <v>26</v>
      </c>
      <c r="J48" s="5" t="s">
        <v>61</v>
      </c>
      <c r="K48" s="5" t="s">
        <v>96</v>
      </c>
      <c r="L48" s="5" t="s">
        <v>313</v>
      </c>
      <c r="M48" s="5" t="s">
        <v>314</v>
      </c>
      <c r="N48" s="5" t="s">
        <v>315</v>
      </c>
      <c r="O48" s="5">
        <v>400011</v>
      </c>
      <c r="P48" s="5" t="s">
        <v>26</v>
      </c>
      <c r="Q48" s="5" t="s">
        <v>26</v>
      </c>
      <c r="R48" s="5">
        <v>1987</v>
      </c>
      <c r="S48" s="5" t="s">
        <v>26</v>
      </c>
      <c r="T48" s="5" t="s">
        <v>26</v>
      </c>
      <c r="U48" s="5">
        <v>2014</v>
      </c>
    </row>
    <row r="49" spans="1:21" ht="16.5" customHeight="1" x14ac:dyDescent="0.25">
      <c r="A49" s="5" t="s">
        <v>316</v>
      </c>
      <c r="B49" s="5" t="s">
        <v>22</v>
      </c>
      <c r="C49" s="5" t="s">
        <v>23</v>
      </c>
      <c r="D49" s="6">
        <v>11941.72</v>
      </c>
      <c r="E49" s="6">
        <v>2577.61</v>
      </c>
      <c r="F49" s="5">
        <v>21.58</v>
      </c>
      <c r="G49" s="5">
        <v>21.58</v>
      </c>
      <c r="H49" s="5" t="s">
        <v>317</v>
      </c>
      <c r="I49" s="5" t="s">
        <v>318</v>
      </c>
      <c r="J49" s="5" t="s">
        <v>171</v>
      </c>
      <c r="K49" s="5" t="s">
        <v>172</v>
      </c>
      <c r="L49" s="5" t="s">
        <v>319</v>
      </c>
      <c r="M49" s="5" t="s">
        <v>320</v>
      </c>
      <c r="N49" s="5" t="s">
        <v>321</v>
      </c>
      <c r="O49" s="5">
        <v>560068</v>
      </c>
      <c r="P49" s="5" t="s">
        <v>322</v>
      </c>
      <c r="Q49" s="5" t="s">
        <v>26</v>
      </c>
      <c r="R49" s="5">
        <v>1994</v>
      </c>
      <c r="S49" s="5" t="s">
        <v>323</v>
      </c>
      <c r="T49" s="5" t="s">
        <v>324</v>
      </c>
      <c r="U49" s="5">
        <v>2014</v>
      </c>
    </row>
    <row r="50" spans="1:21" ht="16.5" customHeight="1" x14ac:dyDescent="0.25">
      <c r="A50" s="5" t="s">
        <v>325</v>
      </c>
      <c r="B50" s="5" t="s">
        <v>22</v>
      </c>
      <c r="C50" s="5" t="s">
        <v>23</v>
      </c>
      <c r="D50" s="5">
        <v>5.96</v>
      </c>
      <c r="E50" s="5">
        <v>4.71</v>
      </c>
      <c r="F50" s="5">
        <v>79.099999999999994</v>
      </c>
      <c r="G50" s="5">
        <v>79.099999999999994</v>
      </c>
      <c r="H50" s="5" t="s">
        <v>326</v>
      </c>
      <c r="I50" s="5" t="s">
        <v>26</v>
      </c>
      <c r="J50" s="5" t="s">
        <v>171</v>
      </c>
      <c r="K50" s="5" t="s">
        <v>172</v>
      </c>
      <c r="L50" s="5" t="s">
        <v>327</v>
      </c>
      <c r="M50" s="5" t="s">
        <v>328</v>
      </c>
      <c r="N50" s="5" t="s">
        <v>329</v>
      </c>
      <c r="O50" s="5">
        <v>560019</v>
      </c>
      <c r="P50" s="5" t="s">
        <v>26</v>
      </c>
      <c r="Q50" s="5" t="s">
        <v>26</v>
      </c>
      <c r="R50" s="5">
        <v>1991</v>
      </c>
      <c r="S50" s="5" t="s">
        <v>26</v>
      </c>
      <c r="T50" s="5" t="s">
        <v>26</v>
      </c>
      <c r="U50" s="5">
        <v>2014</v>
      </c>
    </row>
    <row r="51" spans="1:21" ht="16.5" customHeight="1" x14ac:dyDescent="0.25">
      <c r="A51" s="5" t="s">
        <v>330</v>
      </c>
      <c r="B51" s="5" t="s">
        <v>22</v>
      </c>
      <c r="C51" s="5" t="s">
        <v>23</v>
      </c>
      <c r="D51" s="6">
        <v>2364.36</v>
      </c>
      <c r="E51" s="5">
        <v>389.97</v>
      </c>
      <c r="F51" s="5">
        <v>16.489999999999998</v>
      </c>
      <c r="G51" s="5">
        <v>16.489999999999998</v>
      </c>
      <c r="H51" s="5" t="s">
        <v>331</v>
      </c>
      <c r="I51" s="5" t="s">
        <v>26</v>
      </c>
      <c r="J51" s="5" t="s">
        <v>31</v>
      </c>
      <c r="K51" s="5" t="s">
        <v>332</v>
      </c>
      <c r="L51" s="5" t="s">
        <v>333</v>
      </c>
      <c r="M51" s="5" t="s">
        <v>334</v>
      </c>
      <c r="N51" s="5" t="s">
        <v>335</v>
      </c>
      <c r="O51" s="5">
        <v>388450</v>
      </c>
      <c r="P51" s="5" t="s">
        <v>336</v>
      </c>
      <c r="Q51" s="5" t="s">
        <v>26</v>
      </c>
      <c r="R51" s="5">
        <v>1934</v>
      </c>
      <c r="S51" s="5" t="s">
        <v>26</v>
      </c>
      <c r="T51" s="5" t="s">
        <v>26</v>
      </c>
      <c r="U51" s="5">
        <v>2014</v>
      </c>
    </row>
    <row r="52" spans="1:21" ht="16.5" customHeight="1" x14ac:dyDescent="0.25">
      <c r="A52" s="5" t="s">
        <v>337</v>
      </c>
      <c r="B52" s="5" t="s">
        <v>22</v>
      </c>
      <c r="C52" s="5" t="s">
        <v>23</v>
      </c>
      <c r="D52" s="5">
        <v>671.74</v>
      </c>
      <c r="E52" s="5">
        <v>148.6</v>
      </c>
      <c r="F52" s="5">
        <v>22.12</v>
      </c>
      <c r="G52" s="5">
        <v>22.12</v>
      </c>
      <c r="H52" s="5" t="s">
        <v>338</v>
      </c>
      <c r="I52" s="5" t="s">
        <v>26</v>
      </c>
      <c r="J52" s="5" t="s">
        <v>61</v>
      </c>
      <c r="K52" s="5" t="s">
        <v>96</v>
      </c>
      <c r="L52" s="5" t="s">
        <v>339</v>
      </c>
      <c r="M52" s="5" t="s">
        <v>340</v>
      </c>
      <c r="N52" s="5" t="s">
        <v>341</v>
      </c>
      <c r="O52" s="5">
        <v>400093</v>
      </c>
      <c r="P52" s="5" t="s">
        <v>26</v>
      </c>
      <c r="Q52" s="5" t="s">
        <v>26</v>
      </c>
      <c r="R52" s="5">
        <v>1996</v>
      </c>
      <c r="S52" s="5" t="s">
        <v>26</v>
      </c>
      <c r="T52" s="5" t="s">
        <v>26</v>
      </c>
      <c r="U52" s="5">
        <v>2014</v>
      </c>
    </row>
    <row r="53" spans="1:21" ht="16.5" customHeight="1" x14ac:dyDescent="0.25">
      <c r="A53" s="5" t="s">
        <v>342</v>
      </c>
      <c r="B53" s="5" t="s">
        <v>22</v>
      </c>
      <c r="C53" s="5" t="s">
        <v>23</v>
      </c>
      <c r="D53" s="5">
        <v>224.54</v>
      </c>
      <c r="E53" s="5">
        <v>49.29</v>
      </c>
      <c r="F53" s="5">
        <v>21.95</v>
      </c>
      <c r="G53" s="5">
        <v>21.95</v>
      </c>
      <c r="H53" s="5" t="s">
        <v>343</v>
      </c>
      <c r="I53" s="5" t="s">
        <v>344</v>
      </c>
      <c r="J53" s="5" t="s">
        <v>61</v>
      </c>
      <c r="K53" s="5" t="s">
        <v>26</v>
      </c>
      <c r="L53" s="5" t="s">
        <v>345</v>
      </c>
      <c r="M53" s="5" t="s">
        <v>346</v>
      </c>
      <c r="N53" s="5" t="s">
        <v>347</v>
      </c>
      <c r="O53" s="5">
        <v>400002</v>
      </c>
      <c r="P53" s="5" t="s">
        <v>26</v>
      </c>
      <c r="Q53" s="5" t="s">
        <v>348</v>
      </c>
      <c r="R53" s="5">
        <v>1970</v>
      </c>
      <c r="S53" s="5" t="s">
        <v>26</v>
      </c>
      <c r="T53" s="5" t="s">
        <v>26</v>
      </c>
      <c r="U53" s="5">
        <v>2014</v>
      </c>
    </row>
    <row r="54" spans="1:21" ht="16.5" customHeight="1" x14ac:dyDescent="0.25">
      <c r="A54" s="5" t="s">
        <v>349</v>
      </c>
      <c r="B54" s="5" t="s">
        <v>22</v>
      </c>
      <c r="C54" s="5" t="s">
        <v>23</v>
      </c>
      <c r="D54" s="6">
        <v>4407.16</v>
      </c>
      <c r="E54" s="5">
        <v>979.59</v>
      </c>
      <c r="F54" s="5">
        <v>22.23</v>
      </c>
      <c r="G54" s="5">
        <v>22.23</v>
      </c>
      <c r="H54" s="5" t="s">
        <v>350</v>
      </c>
      <c r="I54" s="5" t="s">
        <v>26</v>
      </c>
      <c r="J54" s="5" t="s">
        <v>36</v>
      </c>
      <c r="K54" s="5" t="s">
        <v>351</v>
      </c>
      <c r="L54" s="5" t="s">
        <v>352</v>
      </c>
      <c r="M54" s="5" t="s">
        <v>353</v>
      </c>
      <c r="N54" s="5" t="s">
        <v>354</v>
      </c>
      <c r="O54" s="5">
        <v>626117</v>
      </c>
      <c r="P54" s="5" t="s">
        <v>26</v>
      </c>
      <c r="Q54" s="5" t="s">
        <v>26</v>
      </c>
      <c r="R54" s="5">
        <v>1938</v>
      </c>
      <c r="S54" s="5" t="s">
        <v>26</v>
      </c>
      <c r="T54" s="5" t="s">
        <v>26</v>
      </c>
      <c r="U54" s="5">
        <v>2014</v>
      </c>
    </row>
    <row r="55" spans="1:21" ht="16.5" customHeight="1" x14ac:dyDescent="0.25">
      <c r="A55" s="5" t="s">
        <v>355</v>
      </c>
      <c r="B55" s="5" t="s">
        <v>22</v>
      </c>
      <c r="C55" s="5" t="s">
        <v>23</v>
      </c>
      <c r="D55" s="5">
        <v>42.55</v>
      </c>
      <c r="E55" s="5">
        <v>20.84</v>
      </c>
      <c r="F55" s="5">
        <v>48.98</v>
      </c>
      <c r="G55" s="5">
        <v>48.98</v>
      </c>
      <c r="H55" s="5" t="s">
        <v>356</v>
      </c>
      <c r="I55" s="5" t="s">
        <v>26</v>
      </c>
      <c r="J55" s="5" t="s">
        <v>148</v>
      </c>
      <c r="K55" s="5" t="s">
        <v>26</v>
      </c>
      <c r="L55" s="5" t="s">
        <v>357</v>
      </c>
      <c r="M55" s="5" t="s">
        <v>26</v>
      </c>
      <c r="N55" s="5" t="s">
        <v>358</v>
      </c>
      <c r="O55" s="5">
        <v>122016</v>
      </c>
      <c r="P55" s="5" t="s">
        <v>26</v>
      </c>
      <c r="Q55" s="5" t="s">
        <v>359</v>
      </c>
      <c r="R55" s="5">
        <v>1979</v>
      </c>
      <c r="S55" s="5" t="s">
        <v>26</v>
      </c>
      <c r="T55" s="5" t="s">
        <v>26</v>
      </c>
      <c r="U55" s="5">
        <v>2014</v>
      </c>
    </row>
    <row r="56" spans="1:21" ht="16.5" customHeight="1" x14ac:dyDescent="0.25">
      <c r="A56" s="5" t="s">
        <v>360</v>
      </c>
      <c r="B56" s="5" t="s">
        <v>22</v>
      </c>
      <c r="C56" s="5" t="s">
        <v>23</v>
      </c>
      <c r="D56" s="5">
        <v>0.92</v>
      </c>
      <c r="E56" s="5">
        <v>0.28000000000000003</v>
      </c>
      <c r="F56" s="5">
        <v>30.6</v>
      </c>
      <c r="G56" s="5">
        <v>30.6</v>
      </c>
      <c r="H56" s="5" t="s">
        <v>361</v>
      </c>
      <c r="I56" s="5" t="s">
        <v>362</v>
      </c>
      <c r="J56" s="5" t="s">
        <v>163</v>
      </c>
      <c r="K56" s="5" t="s">
        <v>164</v>
      </c>
      <c r="L56" s="5" t="s">
        <v>26</v>
      </c>
      <c r="M56" s="5" t="s">
        <v>363</v>
      </c>
      <c r="N56" s="5" t="s">
        <v>364</v>
      </c>
      <c r="O56" s="5">
        <v>302001</v>
      </c>
      <c r="P56" s="5" t="s">
        <v>26</v>
      </c>
      <c r="Q56" s="5" t="s">
        <v>365</v>
      </c>
      <c r="R56" s="5">
        <v>1993</v>
      </c>
      <c r="S56" s="5" t="s">
        <v>26</v>
      </c>
      <c r="T56" s="5" t="s">
        <v>26</v>
      </c>
      <c r="U56" s="5">
        <v>2014</v>
      </c>
    </row>
    <row r="57" spans="1:21" ht="16.5" customHeight="1" x14ac:dyDescent="0.25">
      <c r="A57" s="5" t="s">
        <v>366</v>
      </c>
      <c r="B57" s="5" t="s">
        <v>22</v>
      </c>
      <c r="C57" s="5" t="s">
        <v>23</v>
      </c>
      <c r="D57" s="6">
        <v>2267.9499999999998</v>
      </c>
      <c r="E57" s="5">
        <v>919.11</v>
      </c>
      <c r="F57" s="5">
        <v>40.53</v>
      </c>
      <c r="G57" s="5">
        <v>40.53</v>
      </c>
      <c r="H57" s="5" t="s">
        <v>367</v>
      </c>
      <c r="I57" s="5" t="s">
        <v>368</v>
      </c>
      <c r="J57" s="5" t="s">
        <v>61</v>
      </c>
      <c r="K57" s="5" t="s">
        <v>26</v>
      </c>
      <c r="L57" s="5" t="s">
        <v>369</v>
      </c>
      <c r="M57" s="5" t="s">
        <v>370</v>
      </c>
      <c r="N57" s="5" t="s">
        <v>371</v>
      </c>
      <c r="O57" s="5">
        <v>400028</v>
      </c>
      <c r="P57" s="5" t="s">
        <v>26</v>
      </c>
      <c r="Q57" s="5" t="s">
        <v>26</v>
      </c>
      <c r="R57" s="5">
        <v>1917</v>
      </c>
      <c r="S57" s="5" t="s">
        <v>26</v>
      </c>
      <c r="T57" s="5" t="s">
        <v>26</v>
      </c>
      <c r="U57" s="5">
        <v>2014</v>
      </c>
    </row>
    <row r="58" spans="1:21" ht="16.5" customHeight="1" x14ac:dyDescent="0.25">
      <c r="A58" s="5" t="s">
        <v>372</v>
      </c>
      <c r="B58" s="5" t="s">
        <v>22</v>
      </c>
      <c r="C58" s="5" t="s">
        <v>23</v>
      </c>
      <c r="D58" s="5">
        <v>462.77</v>
      </c>
      <c r="E58" s="5">
        <v>83.72</v>
      </c>
      <c r="F58" s="5">
        <v>18.09</v>
      </c>
      <c r="G58" s="5">
        <v>18.09</v>
      </c>
      <c r="H58" s="5" t="s">
        <v>373</v>
      </c>
      <c r="I58" s="5" t="s">
        <v>26</v>
      </c>
      <c r="J58" s="5" t="s">
        <v>26</v>
      </c>
      <c r="K58" s="5" t="s">
        <v>26</v>
      </c>
      <c r="L58" s="5" t="s">
        <v>374</v>
      </c>
      <c r="M58" s="5" t="s">
        <v>375</v>
      </c>
      <c r="N58" s="5" t="s">
        <v>376</v>
      </c>
      <c r="O58" s="5">
        <v>141102</v>
      </c>
      <c r="P58" s="5" t="s">
        <v>26</v>
      </c>
      <c r="Q58" s="5" t="s">
        <v>26</v>
      </c>
      <c r="R58" s="5">
        <v>1989</v>
      </c>
      <c r="S58" s="5" t="s">
        <v>26</v>
      </c>
      <c r="T58" s="5" t="s">
        <v>26</v>
      </c>
      <c r="U58" s="5">
        <v>2014</v>
      </c>
    </row>
    <row r="59" spans="1:21" ht="16.5" customHeight="1" x14ac:dyDescent="0.25">
      <c r="A59" s="5" t="s">
        <v>377</v>
      </c>
      <c r="B59" s="5" t="s">
        <v>22</v>
      </c>
      <c r="C59" s="5" t="s">
        <v>23</v>
      </c>
      <c r="D59" s="5">
        <v>29.41</v>
      </c>
      <c r="E59" s="5">
        <v>11.56</v>
      </c>
      <c r="F59" s="5">
        <v>39.32</v>
      </c>
      <c r="G59" s="5">
        <v>39.32</v>
      </c>
      <c r="H59" s="5" t="s">
        <v>378</v>
      </c>
      <c r="I59" s="5" t="s">
        <v>379</v>
      </c>
      <c r="J59" s="5" t="s">
        <v>61</v>
      </c>
      <c r="K59" s="5" t="s">
        <v>96</v>
      </c>
      <c r="L59" s="5" t="s">
        <v>380</v>
      </c>
      <c r="M59" s="5" t="s">
        <v>26</v>
      </c>
      <c r="N59" s="5" t="s">
        <v>381</v>
      </c>
      <c r="O59" s="5">
        <v>400006</v>
      </c>
      <c r="P59" s="5" t="s">
        <v>26</v>
      </c>
      <c r="Q59" s="5" t="s">
        <v>382</v>
      </c>
      <c r="R59" s="5">
        <v>1984</v>
      </c>
      <c r="S59" s="5" t="s">
        <v>26</v>
      </c>
      <c r="T59" s="5" t="s">
        <v>383</v>
      </c>
      <c r="U59" s="5">
        <v>2014</v>
      </c>
    </row>
    <row r="60" spans="1:21" ht="16.5" customHeight="1" x14ac:dyDescent="0.25">
      <c r="A60" s="5" t="s">
        <v>384</v>
      </c>
      <c r="B60" s="5" t="s">
        <v>22</v>
      </c>
      <c r="C60" s="5" t="s">
        <v>23</v>
      </c>
      <c r="D60" s="6">
        <v>1066.23</v>
      </c>
      <c r="E60" s="5">
        <v>167.11</v>
      </c>
      <c r="F60" s="5">
        <v>15.67</v>
      </c>
      <c r="G60" s="5">
        <v>15.67</v>
      </c>
      <c r="H60" s="5" t="s">
        <v>385</v>
      </c>
      <c r="I60" s="5" t="s">
        <v>26</v>
      </c>
      <c r="J60" s="5" t="s">
        <v>36</v>
      </c>
      <c r="K60" s="5" t="s">
        <v>43</v>
      </c>
      <c r="L60" s="5" t="s">
        <v>386</v>
      </c>
      <c r="M60" s="5" t="s">
        <v>387</v>
      </c>
      <c r="N60" s="5" t="s">
        <v>388</v>
      </c>
      <c r="O60" s="5">
        <v>641011</v>
      </c>
      <c r="P60" s="5" t="s">
        <v>26</v>
      </c>
      <c r="Q60" s="5" t="s">
        <v>26</v>
      </c>
      <c r="R60" s="5">
        <v>1994</v>
      </c>
      <c r="S60" s="5" t="s">
        <v>26</v>
      </c>
      <c r="T60" s="5" t="s">
        <v>26</v>
      </c>
      <c r="U60" s="5">
        <v>2014</v>
      </c>
    </row>
    <row r="61" spans="1:21" ht="16.5" customHeight="1" x14ac:dyDescent="0.25">
      <c r="A61" s="5" t="s">
        <v>389</v>
      </c>
      <c r="B61" s="5" t="s">
        <v>22</v>
      </c>
      <c r="C61" s="5" t="s">
        <v>23</v>
      </c>
      <c r="D61" s="6">
        <v>2564.79</v>
      </c>
      <c r="E61" s="5">
        <v>387.84</v>
      </c>
      <c r="F61" s="5">
        <v>15.12</v>
      </c>
      <c r="G61" s="5">
        <v>15.12</v>
      </c>
      <c r="H61" s="5" t="s">
        <v>390</v>
      </c>
      <c r="I61" s="5" t="s">
        <v>26</v>
      </c>
      <c r="J61" s="5" t="s">
        <v>36</v>
      </c>
      <c r="K61" s="5" t="s">
        <v>391</v>
      </c>
      <c r="L61" s="5" t="s">
        <v>392</v>
      </c>
      <c r="M61" s="5" t="s">
        <v>393</v>
      </c>
      <c r="N61" s="5" t="s">
        <v>394</v>
      </c>
      <c r="O61" s="5">
        <v>636014</v>
      </c>
      <c r="P61" s="5" t="s">
        <v>26</v>
      </c>
      <c r="Q61" s="5" t="s">
        <v>26</v>
      </c>
      <c r="R61" s="5">
        <v>1973</v>
      </c>
      <c r="S61" s="5" t="s">
        <v>26</v>
      </c>
      <c r="T61" s="5" t="s">
        <v>26</v>
      </c>
      <c r="U61" s="5">
        <v>2014</v>
      </c>
    </row>
    <row r="62" spans="1:21" ht="16.5" customHeight="1" x14ac:dyDescent="0.25">
      <c r="A62" s="5" t="s">
        <v>395</v>
      </c>
      <c r="B62" s="5" t="s">
        <v>85</v>
      </c>
      <c r="C62" s="5" t="s">
        <v>23</v>
      </c>
      <c r="D62" s="5">
        <v>6.76</v>
      </c>
      <c r="E62" s="5">
        <v>6.23</v>
      </c>
      <c r="F62" s="5">
        <v>92.16</v>
      </c>
      <c r="G62" s="5">
        <v>92.16</v>
      </c>
      <c r="H62" s="5" t="s">
        <v>396</v>
      </c>
      <c r="I62" s="5" t="s">
        <v>26</v>
      </c>
      <c r="J62" s="5" t="s">
        <v>61</v>
      </c>
      <c r="K62" s="5" t="s">
        <v>96</v>
      </c>
      <c r="L62" s="5" t="s">
        <v>397</v>
      </c>
      <c r="M62" s="5" t="s">
        <v>26</v>
      </c>
      <c r="N62" s="5" t="s">
        <v>398</v>
      </c>
      <c r="O62" s="5">
        <v>400020</v>
      </c>
      <c r="P62" s="5" t="s">
        <v>26</v>
      </c>
      <c r="Q62" s="5" t="s">
        <v>26</v>
      </c>
      <c r="R62" s="5">
        <v>1979</v>
      </c>
      <c r="S62" s="5" t="s">
        <v>26</v>
      </c>
      <c r="T62" s="5" t="s">
        <v>399</v>
      </c>
      <c r="U62" s="5">
        <v>2014</v>
      </c>
    </row>
    <row r="63" spans="1:21" ht="16.5" customHeight="1" x14ac:dyDescent="0.25">
      <c r="A63" s="5" t="s">
        <v>400</v>
      </c>
      <c r="B63" s="5" t="s">
        <v>22</v>
      </c>
      <c r="C63" s="5" t="s">
        <v>23</v>
      </c>
      <c r="D63" s="6">
        <v>2538.98</v>
      </c>
      <c r="E63" s="5">
        <v>455.05</v>
      </c>
      <c r="F63" s="5">
        <v>17.920000000000002</v>
      </c>
      <c r="G63" s="5">
        <v>17.920000000000002</v>
      </c>
      <c r="H63" s="5" t="s">
        <v>401</v>
      </c>
      <c r="I63" s="5" t="s">
        <v>26</v>
      </c>
      <c r="J63" s="5" t="s">
        <v>402</v>
      </c>
      <c r="K63" s="5" t="s">
        <v>403</v>
      </c>
      <c r="L63" s="5" t="s">
        <v>404</v>
      </c>
      <c r="M63" s="5" t="s">
        <v>405</v>
      </c>
      <c r="N63" s="5" t="s">
        <v>406</v>
      </c>
      <c r="O63" s="5">
        <v>396230</v>
      </c>
      <c r="P63" s="5" t="s">
        <v>26</v>
      </c>
      <c r="Q63" s="5" t="s">
        <v>407</v>
      </c>
      <c r="R63" s="5">
        <v>1993</v>
      </c>
      <c r="S63" s="5" t="s">
        <v>26</v>
      </c>
      <c r="T63" s="5" t="s">
        <v>26</v>
      </c>
      <c r="U63" s="5">
        <v>2014</v>
      </c>
    </row>
    <row r="64" spans="1:21" ht="16.5" customHeight="1" x14ac:dyDescent="0.25">
      <c r="A64" s="5" t="s">
        <v>408</v>
      </c>
      <c r="B64" s="5" t="s">
        <v>22</v>
      </c>
      <c r="C64" s="5" t="s">
        <v>23</v>
      </c>
      <c r="D64" s="5">
        <v>0.33</v>
      </c>
      <c r="E64" s="5">
        <v>0.09</v>
      </c>
      <c r="F64" s="5">
        <v>28.46</v>
      </c>
      <c r="G64" s="5">
        <v>28.46</v>
      </c>
      <c r="H64" s="5" t="s">
        <v>96</v>
      </c>
      <c r="I64" s="5" t="s">
        <v>26</v>
      </c>
      <c r="J64" s="5" t="s">
        <v>61</v>
      </c>
      <c r="K64" s="5" t="s">
        <v>96</v>
      </c>
      <c r="L64" s="5" t="s">
        <v>26</v>
      </c>
      <c r="M64" s="5" t="s">
        <v>26</v>
      </c>
      <c r="N64" s="5" t="s">
        <v>409</v>
      </c>
      <c r="O64" s="5">
        <v>400021</v>
      </c>
      <c r="P64" s="5" t="s">
        <v>26</v>
      </c>
      <c r="Q64" s="5" t="s">
        <v>26</v>
      </c>
      <c r="R64" s="5">
        <v>1983</v>
      </c>
      <c r="S64" s="5" t="s">
        <v>26</v>
      </c>
      <c r="T64" s="5" t="s">
        <v>26</v>
      </c>
      <c r="U64" s="5">
        <v>2014</v>
      </c>
    </row>
    <row r="65" spans="1:21" ht="16.5" customHeight="1" x14ac:dyDescent="0.25">
      <c r="A65" s="5" t="s">
        <v>410</v>
      </c>
      <c r="B65" s="5" t="s">
        <v>22</v>
      </c>
      <c r="C65" s="5" t="s">
        <v>23</v>
      </c>
      <c r="D65" s="5">
        <v>360.78</v>
      </c>
      <c r="E65" s="5">
        <v>65.17</v>
      </c>
      <c r="F65" s="5">
        <v>18.059999999999999</v>
      </c>
      <c r="G65" s="5">
        <v>18.059999999999999</v>
      </c>
      <c r="H65" s="5" t="s">
        <v>411</v>
      </c>
      <c r="I65" s="5" t="s">
        <v>412</v>
      </c>
      <c r="J65" s="5" t="s">
        <v>105</v>
      </c>
      <c r="K65" s="5" t="s">
        <v>105</v>
      </c>
      <c r="L65" s="5" t="s">
        <v>413</v>
      </c>
      <c r="M65" s="5" t="s">
        <v>26</v>
      </c>
      <c r="N65" s="5" t="s">
        <v>414</v>
      </c>
      <c r="O65" s="5">
        <v>110024</v>
      </c>
      <c r="P65" s="5" t="s">
        <v>26</v>
      </c>
      <c r="Q65" s="5" t="s">
        <v>26</v>
      </c>
      <c r="R65" s="5">
        <v>1986</v>
      </c>
      <c r="S65" s="5" t="s">
        <v>26</v>
      </c>
      <c r="T65" s="5" t="s">
        <v>26</v>
      </c>
      <c r="U65" s="5">
        <v>2014</v>
      </c>
    </row>
    <row r="66" spans="1:21" ht="16.5" customHeight="1" x14ac:dyDescent="0.25">
      <c r="A66" s="5" t="s">
        <v>415</v>
      </c>
      <c r="B66" s="5" t="s">
        <v>22</v>
      </c>
      <c r="C66" s="5" t="s">
        <v>23</v>
      </c>
      <c r="D66" s="5">
        <v>894.09</v>
      </c>
      <c r="E66" s="5">
        <v>190.9</v>
      </c>
      <c r="F66" s="5">
        <v>21.35</v>
      </c>
      <c r="G66" s="5">
        <v>21.35</v>
      </c>
      <c r="H66" s="5" t="s">
        <v>415</v>
      </c>
      <c r="I66" s="5" t="s">
        <v>416</v>
      </c>
      <c r="J66" s="5" t="s">
        <v>31</v>
      </c>
      <c r="K66" s="5" t="s">
        <v>332</v>
      </c>
      <c r="L66" s="5" t="s">
        <v>417</v>
      </c>
      <c r="M66" s="5" t="s">
        <v>26</v>
      </c>
      <c r="N66" s="5" t="s">
        <v>418</v>
      </c>
      <c r="O66" s="5">
        <v>390020</v>
      </c>
      <c r="P66" s="5" t="s">
        <v>26</v>
      </c>
      <c r="Q66" s="5" t="s">
        <v>26</v>
      </c>
      <c r="R66" s="5">
        <v>1935</v>
      </c>
      <c r="S66" s="5" t="s">
        <v>26</v>
      </c>
      <c r="T66" s="5" t="s">
        <v>26</v>
      </c>
      <c r="U66" s="5">
        <v>2014</v>
      </c>
    </row>
    <row r="67" spans="1:21" ht="16.5" customHeight="1" x14ac:dyDescent="0.25">
      <c r="A67" s="5" t="s">
        <v>419</v>
      </c>
      <c r="B67" s="5" t="s">
        <v>22</v>
      </c>
      <c r="C67" s="5" t="s">
        <v>23</v>
      </c>
      <c r="D67" s="5">
        <v>13.43</v>
      </c>
      <c r="E67" s="5">
        <v>2.4</v>
      </c>
      <c r="F67" s="5">
        <v>17.899999999999999</v>
      </c>
      <c r="G67" s="5">
        <v>17.899999999999999</v>
      </c>
      <c r="H67" s="5" t="s">
        <v>420</v>
      </c>
      <c r="I67" s="5" t="s">
        <v>26</v>
      </c>
      <c r="J67" s="5" t="s">
        <v>31</v>
      </c>
      <c r="K67" s="5" t="s">
        <v>421</v>
      </c>
      <c r="L67" s="5" t="s">
        <v>422</v>
      </c>
      <c r="M67" s="5" t="s">
        <v>26</v>
      </c>
      <c r="N67" s="5" t="s">
        <v>423</v>
      </c>
      <c r="O67" s="5">
        <v>393002</v>
      </c>
      <c r="P67" s="5" t="s">
        <v>26</v>
      </c>
      <c r="Q67" s="5" t="s">
        <v>26</v>
      </c>
      <c r="R67" s="5">
        <v>1992</v>
      </c>
      <c r="S67" s="5" t="s">
        <v>26</v>
      </c>
      <c r="T67" s="5" t="s">
        <v>26</v>
      </c>
      <c r="U67" s="5">
        <v>2014</v>
      </c>
    </row>
    <row r="68" spans="1:21" ht="16.5" customHeight="1" x14ac:dyDescent="0.25">
      <c r="A68" s="5" t="s">
        <v>424</v>
      </c>
      <c r="B68" s="5" t="s">
        <v>85</v>
      </c>
      <c r="C68" s="5" t="s">
        <v>23</v>
      </c>
      <c r="D68" s="5">
        <v>505.5</v>
      </c>
      <c r="E68" s="5">
        <v>112.69</v>
      </c>
      <c r="F68" s="5">
        <v>22.29</v>
      </c>
      <c r="G68" s="5">
        <v>22.29</v>
      </c>
      <c r="H68" s="5" t="s">
        <v>425</v>
      </c>
      <c r="I68" s="5" t="s">
        <v>26</v>
      </c>
      <c r="J68" s="5" t="s">
        <v>426</v>
      </c>
      <c r="K68" s="5" t="s">
        <v>427</v>
      </c>
      <c r="L68" s="5" t="s">
        <v>26</v>
      </c>
      <c r="M68" s="5" t="s">
        <v>26</v>
      </c>
      <c r="N68" s="5" t="s">
        <v>428</v>
      </c>
      <c r="O68" s="5">
        <v>500038</v>
      </c>
      <c r="P68" s="5" t="s">
        <v>26</v>
      </c>
      <c r="Q68" s="5" t="s">
        <v>26</v>
      </c>
      <c r="R68" s="5">
        <v>2010</v>
      </c>
      <c r="S68" s="5" t="s">
        <v>26</v>
      </c>
      <c r="T68" s="5" t="s">
        <v>429</v>
      </c>
      <c r="U68" s="5">
        <v>2014</v>
      </c>
    </row>
    <row r="69" spans="1:21" ht="16.5" customHeight="1" x14ac:dyDescent="0.25">
      <c r="A69" s="5" t="s">
        <v>430</v>
      </c>
      <c r="B69" s="5" t="s">
        <v>85</v>
      </c>
      <c r="C69" s="5" t="s">
        <v>23</v>
      </c>
      <c r="D69" s="6">
        <v>1833.21</v>
      </c>
      <c r="E69" s="5">
        <v>280.32</v>
      </c>
      <c r="F69" s="5">
        <v>15.29</v>
      </c>
      <c r="G69" s="5">
        <v>15.29</v>
      </c>
      <c r="H69" s="5" t="s">
        <v>431</v>
      </c>
      <c r="I69" s="5" t="s">
        <v>26</v>
      </c>
      <c r="J69" s="5" t="s">
        <v>426</v>
      </c>
      <c r="K69" s="5" t="s">
        <v>427</v>
      </c>
      <c r="L69" s="5" t="s">
        <v>26</v>
      </c>
      <c r="M69" s="5" t="s">
        <v>432</v>
      </c>
      <c r="N69" s="5" t="s">
        <v>433</v>
      </c>
      <c r="O69" s="5">
        <v>500072</v>
      </c>
      <c r="P69" s="5" t="s">
        <v>434</v>
      </c>
      <c r="Q69" s="5" t="s">
        <v>26</v>
      </c>
      <c r="R69" s="5">
        <v>2014</v>
      </c>
      <c r="S69" s="5" t="s">
        <v>26</v>
      </c>
      <c r="T69" s="5" t="s">
        <v>429</v>
      </c>
      <c r="U69" s="5">
        <v>2014</v>
      </c>
    </row>
    <row r="70" spans="1:21" ht="16.5" customHeight="1" x14ac:dyDescent="0.25">
      <c r="A70" s="5" t="s">
        <v>435</v>
      </c>
      <c r="B70" s="5" t="s">
        <v>22</v>
      </c>
      <c r="C70" s="5" t="s">
        <v>23</v>
      </c>
      <c r="D70" s="5">
        <v>107.2</v>
      </c>
      <c r="E70" s="5">
        <v>94.2</v>
      </c>
      <c r="F70" s="5">
        <v>87.87</v>
      </c>
      <c r="G70" s="5">
        <v>87.87</v>
      </c>
      <c r="H70" s="5" t="s">
        <v>436</v>
      </c>
      <c r="I70" s="5" t="s">
        <v>26</v>
      </c>
      <c r="J70" s="5" t="s">
        <v>61</v>
      </c>
      <c r="K70" s="5" t="s">
        <v>96</v>
      </c>
      <c r="L70" s="5" t="s">
        <v>437</v>
      </c>
      <c r="M70" s="5" t="s">
        <v>438</v>
      </c>
      <c r="N70" s="5" t="s">
        <v>439</v>
      </c>
      <c r="O70" s="5">
        <v>400020</v>
      </c>
      <c r="P70" s="5" t="s">
        <v>440</v>
      </c>
      <c r="Q70" s="5" t="s">
        <v>26</v>
      </c>
      <c r="R70" s="5">
        <v>1949</v>
      </c>
      <c r="S70" s="5" t="s">
        <v>26</v>
      </c>
      <c r="T70" s="5" t="s">
        <v>26</v>
      </c>
      <c r="U70" s="5">
        <v>2014</v>
      </c>
    </row>
    <row r="71" spans="1:21" ht="16.5" customHeight="1" x14ac:dyDescent="0.25">
      <c r="A71" s="5" t="s">
        <v>441</v>
      </c>
      <c r="B71" s="5" t="s">
        <v>22</v>
      </c>
      <c r="C71" s="5" t="s">
        <v>23</v>
      </c>
      <c r="D71" s="6">
        <v>2235.34</v>
      </c>
      <c r="E71" s="5">
        <v>485.16</v>
      </c>
      <c r="F71" s="5">
        <v>21.7</v>
      </c>
      <c r="G71" s="5">
        <v>21.7</v>
      </c>
      <c r="H71" s="5" t="s">
        <v>442</v>
      </c>
      <c r="I71" s="5" t="s">
        <v>26</v>
      </c>
      <c r="J71" s="5" t="s">
        <v>36</v>
      </c>
      <c r="K71" s="5" t="s">
        <v>43</v>
      </c>
      <c r="L71" s="5" t="s">
        <v>443</v>
      </c>
      <c r="M71" s="5" t="s">
        <v>444</v>
      </c>
      <c r="N71" s="5" t="s">
        <v>445</v>
      </c>
      <c r="O71" s="5">
        <v>641018</v>
      </c>
      <c r="P71" s="5" t="s">
        <v>26</v>
      </c>
      <c r="Q71" s="5" t="s">
        <v>26</v>
      </c>
      <c r="R71" s="5">
        <v>1981</v>
      </c>
      <c r="S71" s="5" t="s">
        <v>26</v>
      </c>
      <c r="T71" s="5" t="s">
        <v>26</v>
      </c>
      <c r="U71" s="5">
        <v>2014</v>
      </c>
    </row>
    <row r="72" spans="1:21" ht="16.5" customHeight="1" x14ac:dyDescent="0.25">
      <c r="A72" s="5" t="s">
        <v>446</v>
      </c>
      <c r="B72" s="5" t="s">
        <v>22</v>
      </c>
      <c r="C72" s="5" t="s">
        <v>94</v>
      </c>
      <c r="D72" s="6">
        <v>19196.650000000001</v>
      </c>
      <c r="E72" s="6">
        <v>3056.21</v>
      </c>
      <c r="F72" s="5">
        <v>15.92</v>
      </c>
      <c r="G72" s="5">
        <v>15.92</v>
      </c>
      <c r="H72" s="5" t="s">
        <v>447</v>
      </c>
      <c r="I72" s="5" t="s">
        <v>26</v>
      </c>
      <c r="J72" s="5" t="s">
        <v>163</v>
      </c>
      <c r="K72" s="5" t="s">
        <v>448</v>
      </c>
      <c r="L72" s="5" t="s">
        <v>449</v>
      </c>
      <c r="M72" s="5" t="s">
        <v>450</v>
      </c>
      <c r="N72" s="5" t="s">
        <v>451</v>
      </c>
      <c r="O72" s="5">
        <v>326502</v>
      </c>
      <c r="P72" s="5" t="s">
        <v>26</v>
      </c>
      <c r="Q72" s="5" t="s">
        <v>26</v>
      </c>
      <c r="R72" s="5">
        <v>2005</v>
      </c>
      <c r="S72" s="5" t="s">
        <v>26</v>
      </c>
      <c r="T72" s="5" t="s">
        <v>26</v>
      </c>
      <c r="U72" s="5">
        <v>2014</v>
      </c>
    </row>
    <row r="73" spans="1:21" ht="16.5" customHeight="1" x14ac:dyDescent="0.25">
      <c r="A73" s="5" t="s">
        <v>452</v>
      </c>
      <c r="B73" s="5" t="s">
        <v>22</v>
      </c>
      <c r="C73" s="5" t="s">
        <v>23</v>
      </c>
      <c r="D73" s="5">
        <v>73.37</v>
      </c>
      <c r="E73" s="5">
        <v>50.26</v>
      </c>
      <c r="F73" s="5">
        <v>68.5</v>
      </c>
      <c r="G73" s="5">
        <v>68.5</v>
      </c>
      <c r="H73" s="5">
        <v>503816</v>
      </c>
      <c r="I73" s="5" t="s">
        <v>26</v>
      </c>
      <c r="J73" s="5" t="s">
        <v>26</v>
      </c>
      <c r="K73" s="5" t="s">
        <v>26</v>
      </c>
      <c r="L73" s="5" t="s">
        <v>26</v>
      </c>
      <c r="M73" s="5" t="s">
        <v>26</v>
      </c>
      <c r="N73" s="5" t="s">
        <v>26</v>
      </c>
      <c r="O73" s="5" t="s">
        <v>26</v>
      </c>
      <c r="P73" s="5" t="s">
        <v>26</v>
      </c>
      <c r="Q73" s="5" t="s">
        <v>26</v>
      </c>
      <c r="R73" s="5" t="s">
        <v>26</v>
      </c>
      <c r="S73" s="5" t="s">
        <v>26</v>
      </c>
      <c r="T73" s="5" t="s">
        <v>26</v>
      </c>
      <c r="U73" s="5">
        <v>2014</v>
      </c>
    </row>
    <row r="74" spans="1:21" ht="16.5" customHeight="1" x14ac:dyDescent="0.25">
      <c r="A74" s="5" t="s">
        <v>453</v>
      </c>
      <c r="B74" s="5" t="s">
        <v>22</v>
      </c>
      <c r="C74" s="5" t="s">
        <v>23</v>
      </c>
      <c r="D74" s="5">
        <v>-9.26</v>
      </c>
      <c r="E74" s="5">
        <v>-23.4</v>
      </c>
      <c r="F74" s="5">
        <v>252.59</v>
      </c>
      <c r="G74" s="5">
        <v>252.59</v>
      </c>
      <c r="H74" s="5" t="s">
        <v>454</v>
      </c>
      <c r="I74" s="5" t="s">
        <v>26</v>
      </c>
      <c r="J74" s="5" t="s">
        <v>61</v>
      </c>
      <c r="K74" s="5" t="s">
        <v>96</v>
      </c>
      <c r="L74" s="5" t="s">
        <v>455</v>
      </c>
      <c r="M74" s="5" t="s">
        <v>456</v>
      </c>
      <c r="N74" s="5" t="s">
        <v>457</v>
      </c>
      <c r="O74" s="5">
        <v>400021</v>
      </c>
      <c r="P74" s="5" t="s">
        <v>26</v>
      </c>
      <c r="Q74" s="5" t="s">
        <v>458</v>
      </c>
      <c r="R74" s="5" t="s">
        <v>26</v>
      </c>
      <c r="S74" s="5" t="s">
        <v>26</v>
      </c>
      <c r="T74" s="5" t="s">
        <v>26</v>
      </c>
      <c r="U74" s="5">
        <v>2014</v>
      </c>
    </row>
    <row r="75" spans="1:21" ht="16.5" customHeight="1" x14ac:dyDescent="0.25">
      <c r="A75" s="5" t="s">
        <v>459</v>
      </c>
      <c r="B75" s="5" t="s">
        <v>22</v>
      </c>
      <c r="C75" s="5" t="s">
        <v>94</v>
      </c>
      <c r="D75" s="6">
        <v>38851.4</v>
      </c>
      <c r="E75" s="6">
        <v>7438.9</v>
      </c>
      <c r="F75" s="5">
        <v>19.149999999999999</v>
      </c>
      <c r="G75" s="5">
        <v>19.149999999999999</v>
      </c>
      <c r="H75" s="5" t="s">
        <v>460</v>
      </c>
      <c r="I75" s="5" t="s">
        <v>461</v>
      </c>
      <c r="J75" s="5" t="s">
        <v>50</v>
      </c>
      <c r="K75" s="5" t="s">
        <v>287</v>
      </c>
      <c r="L75" s="5" t="s">
        <v>462</v>
      </c>
      <c r="M75" s="5" t="s">
        <v>463</v>
      </c>
      <c r="N75" s="5" t="s">
        <v>464</v>
      </c>
      <c r="O75" s="5">
        <v>141001</v>
      </c>
      <c r="P75" s="5" t="s">
        <v>26</v>
      </c>
      <c r="Q75" s="5" t="s">
        <v>465</v>
      </c>
      <c r="R75" s="5">
        <v>1993</v>
      </c>
      <c r="S75" s="5" t="s">
        <v>466</v>
      </c>
      <c r="T75" s="5" t="s">
        <v>26</v>
      </c>
      <c r="U75" s="5">
        <v>2014</v>
      </c>
    </row>
    <row r="76" spans="1:21" ht="16.5" customHeight="1" x14ac:dyDescent="0.25">
      <c r="A76" s="5" t="s">
        <v>467</v>
      </c>
      <c r="B76" s="5" t="s">
        <v>22</v>
      </c>
      <c r="C76" s="5" t="s">
        <v>23</v>
      </c>
      <c r="D76" s="5">
        <v>10.54</v>
      </c>
      <c r="E76" s="5">
        <v>4.7699999999999996</v>
      </c>
      <c r="F76" s="5">
        <v>45.21</v>
      </c>
      <c r="G76" s="5">
        <v>45.21</v>
      </c>
      <c r="H76" s="5" t="s">
        <v>468</v>
      </c>
      <c r="I76" s="5" t="s">
        <v>26</v>
      </c>
      <c r="J76" s="5" t="s">
        <v>469</v>
      </c>
      <c r="K76" s="5" t="s">
        <v>470</v>
      </c>
      <c r="L76" s="5" t="s">
        <v>471</v>
      </c>
      <c r="M76" s="5" t="s">
        <v>472</v>
      </c>
      <c r="N76" s="5" t="s">
        <v>473</v>
      </c>
      <c r="O76" s="5">
        <v>396210</v>
      </c>
      <c r="P76" s="5" t="s">
        <v>26</v>
      </c>
      <c r="Q76" s="5" t="s">
        <v>26</v>
      </c>
      <c r="R76" s="5">
        <v>1981</v>
      </c>
      <c r="S76" s="5" t="s">
        <v>26</v>
      </c>
      <c r="T76" s="5" t="s">
        <v>26</v>
      </c>
      <c r="U76" s="5">
        <v>2014</v>
      </c>
    </row>
    <row r="77" spans="1:21" ht="16.5" customHeight="1" x14ac:dyDescent="0.25">
      <c r="A77" s="5" t="s">
        <v>474</v>
      </c>
      <c r="B77" s="5" t="s">
        <v>85</v>
      </c>
      <c r="C77" s="5" t="s">
        <v>23</v>
      </c>
      <c r="D77" s="6">
        <v>2188.59</v>
      </c>
      <c r="E77" s="5">
        <v>377.36</v>
      </c>
      <c r="F77" s="5">
        <v>17.239999999999998</v>
      </c>
      <c r="G77" s="5">
        <v>17.239999999999998</v>
      </c>
      <c r="H77" s="5" t="s">
        <v>475</v>
      </c>
      <c r="I77" s="5" t="s">
        <v>26</v>
      </c>
      <c r="J77" s="5" t="s">
        <v>50</v>
      </c>
      <c r="K77" s="5" t="s">
        <v>287</v>
      </c>
      <c r="L77" s="5" t="s">
        <v>476</v>
      </c>
      <c r="M77" s="5" t="s">
        <v>477</v>
      </c>
      <c r="N77" s="5" t="s">
        <v>478</v>
      </c>
      <c r="O77" s="5">
        <v>141020</v>
      </c>
      <c r="P77" s="5" t="s">
        <v>26</v>
      </c>
      <c r="Q77" s="5" t="s">
        <v>26</v>
      </c>
      <c r="R77" s="5">
        <v>2001</v>
      </c>
      <c r="S77" s="5" t="s">
        <v>26</v>
      </c>
      <c r="T77" s="5" t="s">
        <v>292</v>
      </c>
      <c r="U77" s="5">
        <v>2014</v>
      </c>
    </row>
    <row r="78" spans="1:21" ht="16.5" customHeight="1" x14ac:dyDescent="0.25">
      <c r="A78" s="5" t="s">
        <v>479</v>
      </c>
      <c r="B78" s="5" t="s">
        <v>22</v>
      </c>
      <c r="C78" s="5" t="s">
        <v>23</v>
      </c>
      <c r="D78" s="6">
        <v>52358.92</v>
      </c>
      <c r="E78" s="6">
        <v>13253.35</v>
      </c>
      <c r="F78" s="5">
        <v>25.31</v>
      </c>
      <c r="G78" s="5">
        <v>25.31</v>
      </c>
      <c r="H78" s="5" t="s">
        <v>480</v>
      </c>
      <c r="I78" s="5" t="s">
        <v>481</v>
      </c>
      <c r="J78" s="5" t="s">
        <v>50</v>
      </c>
      <c r="K78" s="5" t="s">
        <v>287</v>
      </c>
      <c r="L78" s="5" t="s">
        <v>482</v>
      </c>
      <c r="M78" s="5" t="s">
        <v>483</v>
      </c>
      <c r="N78" s="5" t="s">
        <v>484</v>
      </c>
      <c r="O78" s="5">
        <v>141010</v>
      </c>
      <c r="P78" s="5" t="s">
        <v>26</v>
      </c>
      <c r="Q78" s="5" t="s">
        <v>485</v>
      </c>
      <c r="R78" s="5">
        <v>1965</v>
      </c>
      <c r="S78" s="5" t="s">
        <v>486</v>
      </c>
      <c r="T78" s="5" t="s">
        <v>487</v>
      </c>
      <c r="U78" s="5">
        <v>2014</v>
      </c>
    </row>
    <row r="79" spans="1:21" ht="16.5" customHeight="1" x14ac:dyDescent="0.25">
      <c r="A79" s="5" t="s">
        <v>488</v>
      </c>
      <c r="B79" s="5" t="s">
        <v>22</v>
      </c>
      <c r="C79" s="5" t="s">
        <v>23</v>
      </c>
      <c r="D79" s="5">
        <v>40.380000000000003</v>
      </c>
      <c r="E79" s="5">
        <v>19.91</v>
      </c>
      <c r="F79" s="5">
        <v>49.31</v>
      </c>
      <c r="G79" s="5">
        <v>49.31</v>
      </c>
      <c r="H79" s="5" t="s">
        <v>489</v>
      </c>
      <c r="I79" s="5" t="s">
        <v>490</v>
      </c>
      <c r="J79" s="5" t="s">
        <v>61</v>
      </c>
      <c r="K79" s="5" t="s">
        <v>96</v>
      </c>
      <c r="L79" s="5" t="s">
        <v>491</v>
      </c>
      <c r="M79" s="5" t="s">
        <v>492</v>
      </c>
      <c r="N79" s="5" t="s">
        <v>493</v>
      </c>
      <c r="O79" s="5">
        <v>400059</v>
      </c>
      <c r="P79" s="5" t="s">
        <v>26</v>
      </c>
      <c r="Q79" s="5" t="s">
        <v>26</v>
      </c>
      <c r="R79" s="5">
        <v>1970</v>
      </c>
      <c r="S79" s="5" t="s">
        <v>26</v>
      </c>
      <c r="T79" s="5" t="s">
        <v>26</v>
      </c>
      <c r="U79" s="5">
        <v>2014</v>
      </c>
    </row>
    <row r="80" spans="1:21" ht="16.5" customHeight="1" x14ac:dyDescent="0.25">
      <c r="A80" s="5" t="s">
        <v>494</v>
      </c>
      <c r="B80" s="5" t="s">
        <v>22</v>
      </c>
      <c r="C80" s="5" t="s">
        <v>23</v>
      </c>
      <c r="D80" s="6">
        <v>1111.26</v>
      </c>
      <c r="E80" s="5">
        <v>280.33</v>
      </c>
      <c r="F80" s="5">
        <v>25.23</v>
      </c>
      <c r="G80" s="5">
        <v>25.23</v>
      </c>
      <c r="H80" s="5" t="s">
        <v>495</v>
      </c>
      <c r="I80" s="5" t="s">
        <v>26</v>
      </c>
      <c r="J80" s="5" t="s">
        <v>426</v>
      </c>
      <c r="K80" s="5" t="s">
        <v>496</v>
      </c>
      <c r="L80" s="5" t="s">
        <v>497</v>
      </c>
      <c r="M80" s="5" t="s">
        <v>498</v>
      </c>
      <c r="N80" s="5" t="s">
        <v>499</v>
      </c>
      <c r="O80" s="5">
        <v>500003</v>
      </c>
      <c r="P80" s="5" t="s">
        <v>26</v>
      </c>
      <c r="Q80" s="5" t="s">
        <v>26</v>
      </c>
      <c r="R80" s="5">
        <v>1990</v>
      </c>
      <c r="S80" s="5" t="s">
        <v>26</v>
      </c>
      <c r="T80" s="5" t="s">
        <v>26</v>
      </c>
      <c r="U80" s="5">
        <v>2014</v>
      </c>
    </row>
    <row r="81" spans="1:21" ht="16.5" customHeight="1" x14ac:dyDescent="0.25">
      <c r="A81" s="5" t="s">
        <v>500</v>
      </c>
      <c r="B81" s="5" t="s">
        <v>22</v>
      </c>
      <c r="C81" s="5" t="s">
        <v>23</v>
      </c>
      <c r="D81" s="6">
        <v>36348.269999999997</v>
      </c>
      <c r="E81" s="6">
        <v>8113.39</v>
      </c>
      <c r="F81" s="5">
        <v>22.32</v>
      </c>
      <c r="G81" s="5">
        <v>22.32</v>
      </c>
      <c r="H81" s="5" t="s">
        <v>501</v>
      </c>
      <c r="I81" s="5" t="s">
        <v>502</v>
      </c>
      <c r="J81" s="5" t="s">
        <v>61</v>
      </c>
      <c r="K81" s="5" t="s">
        <v>96</v>
      </c>
      <c r="L81" s="5" t="s">
        <v>503</v>
      </c>
      <c r="M81" s="5" t="s">
        <v>504</v>
      </c>
      <c r="N81" s="5" t="s">
        <v>505</v>
      </c>
      <c r="O81" s="5">
        <v>400013</v>
      </c>
      <c r="P81" s="5" t="s">
        <v>26</v>
      </c>
      <c r="Q81" s="5" t="s">
        <v>26</v>
      </c>
      <c r="R81" s="5">
        <v>1985</v>
      </c>
      <c r="S81" s="5" t="s">
        <v>506</v>
      </c>
      <c r="T81" s="5" t="s">
        <v>26</v>
      </c>
      <c r="U81" s="5">
        <v>2014</v>
      </c>
    </row>
    <row r="82" spans="1:21" ht="16.5" customHeight="1" x14ac:dyDescent="0.25">
      <c r="A82" s="5" t="s">
        <v>507</v>
      </c>
      <c r="B82" s="5" t="s">
        <v>22</v>
      </c>
      <c r="C82" s="5" t="s">
        <v>23</v>
      </c>
      <c r="D82" s="6">
        <v>5063.6400000000003</v>
      </c>
      <c r="E82" s="5">
        <v>948.81</v>
      </c>
      <c r="F82" s="5">
        <v>18.739999999999998</v>
      </c>
      <c r="G82" s="5">
        <v>18.739999999999998</v>
      </c>
      <c r="H82" s="5" t="s">
        <v>508</v>
      </c>
      <c r="I82" s="5" t="s">
        <v>26</v>
      </c>
      <c r="J82" s="5" t="s">
        <v>50</v>
      </c>
      <c r="K82" s="5" t="s">
        <v>509</v>
      </c>
      <c r="L82" s="5" t="s">
        <v>510</v>
      </c>
      <c r="M82" s="5" t="s">
        <v>511</v>
      </c>
      <c r="N82" s="5" t="s">
        <v>512</v>
      </c>
      <c r="O82" s="5">
        <v>160022</v>
      </c>
      <c r="P82" s="5" t="s">
        <v>507</v>
      </c>
      <c r="Q82" s="5" t="s">
        <v>26</v>
      </c>
      <c r="R82" s="5">
        <v>1980</v>
      </c>
      <c r="S82" s="5" t="s">
        <v>26</v>
      </c>
      <c r="T82" s="5" t="s">
        <v>26</v>
      </c>
      <c r="U82" s="5">
        <v>2014</v>
      </c>
    </row>
    <row r="83" spans="1:21" ht="16.5" customHeight="1" x14ac:dyDescent="0.25">
      <c r="A83" s="5" t="s">
        <v>513</v>
      </c>
      <c r="B83" s="5" t="s">
        <v>22</v>
      </c>
      <c r="C83" s="5" t="s">
        <v>23</v>
      </c>
      <c r="D83" s="5">
        <v>932.5</v>
      </c>
      <c r="E83" s="5">
        <v>140.82</v>
      </c>
      <c r="F83" s="5">
        <v>15.1</v>
      </c>
      <c r="G83" s="5">
        <v>15.1</v>
      </c>
      <c r="H83" s="5" t="s">
        <v>514</v>
      </c>
      <c r="I83" s="5" t="s">
        <v>515</v>
      </c>
      <c r="J83" s="5" t="s">
        <v>163</v>
      </c>
      <c r="K83" s="5" t="s">
        <v>164</v>
      </c>
      <c r="L83" s="5" t="s">
        <v>516</v>
      </c>
      <c r="M83" s="5" t="s">
        <v>517</v>
      </c>
      <c r="N83" s="5" t="s">
        <v>518</v>
      </c>
      <c r="O83" s="5">
        <v>302012</v>
      </c>
      <c r="P83" s="5" t="s">
        <v>519</v>
      </c>
      <c r="Q83" s="5" t="s">
        <v>26</v>
      </c>
      <c r="R83" s="5">
        <v>1956</v>
      </c>
      <c r="S83" s="5" t="s">
        <v>26</v>
      </c>
      <c r="T83" s="5" t="s">
        <v>26</v>
      </c>
      <c r="U83" s="5">
        <v>2014</v>
      </c>
    </row>
    <row r="84" spans="1:21" x14ac:dyDescent="0.25">
      <c r="A84" s="1"/>
    </row>
  </sheetData>
  <autoFilter ref="A1:U83"/>
  <mergeCells count="16">
    <mergeCell ref="R1:R2"/>
    <mergeCell ref="S1:S2"/>
    <mergeCell ref="T1:T2"/>
    <mergeCell ref="U1:U2"/>
    <mergeCell ref="D1:D2"/>
    <mergeCell ref="E1:E2"/>
    <mergeCell ref="L1:L2"/>
    <mergeCell ref="M1:M2"/>
    <mergeCell ref="N1:N2"/>
    <mergeCell ref="O1:O2"/>
    <mergeCell ref="P1:P2"/>
    <mergeCell ref="Q1:Q2"/>
    <mergeCell ref="H1:H2"/>
    <mergeCell ref="I1:I2"/>
    <mergeCell ref="J1:J2"/>
    <mergeCell ref="K1:K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pane xSplit="1" ySplit="4" topLeftCell="B5" activePane="bottomRight" state="frozen"/>
      <selection pane="topRight" activeCell="B1" sqref="B1"/>
      <selection pane="bottomLeft" activeCell="A3" sqref="A3"/>
      <selection pane="bottomRight"/>
    </sheetView>
  </sheetViews>
  <sheetFormatPr defaultRowHeight="15" x14ac:dyDescent="0.25"/>
  <cols>
    <col min="1" max="1" width="36.5703125" bestFit="1" customWidth="1"/>
    <col min="2" max="2" width="17" bestFit="1" customWidth="1"/>
    <col min="3" max="3" width="18.7109375" bestFit="1" customWidth="1"/>
    <col min="4" max="4" width="25.28515625" bestFit="1" customWidth="1"/>
    <col min="5" max="5" width="19.140625" bestFit="1" customWidth="1"/>
    <col min="6" max="6" width="21.85546875" bestFit="1" customWidth="1"/>
    <col min="7" max="8" width="36.5703125" bestFit="1" customWidth="1"/>
    <col min="9" max="9" width="28.5703125" bestFit="1" customWidth="1"/>
    <col min="10" max="10" width="15.140625" bestFit="1" customWidth="1"/>
    <col min="11" max="11" width="21" bestFit="1" customWidth="1"/>
    <col min="12" max="13" width="36.5703125" bestFit="1" customWidth="1"/>
    <col min="14" max="14" width="9.42578125" bestFit="1" customWidth="1"/>
    <col min="15" max="16" width="36.5703125" bestFit="1" customWidth="1"/>
    <col min="17" max="17" width="15.85546875" bestFit="1" customWidth="1"/>
    <col min="18" max="18" width="36.5703125" bestFit="1" customWidth="1"/>
    <col min="19" max="19" width="29.7109375" bestFit="1" customWidth="1"/>
    <col min="20" max="20" width="10" bestFit="1" customWidth="1"/>
  </cols>
  <sheetData>
    <row r="1" spans="1:20" x14ac:dyDescent="0.25">
      <c r="A1" s="8" t="s">
        <v>521</v>
      </c>
    </row>
    <row r="3" spans="1:20" x14ac:dyDescent="0.25">
      <c r="A3" s="52" t="s">
        <v>0</v>
      </c>
      <c r="B3" s="52" t="s">
        <v>1</v>
      </c>
      <c r="C3" s="52" t="s">
        <v>2</v>
      </c>
      <c r="D3" s="52" t="s">
        <v>19</v>
      </c>
      <c r="E3" s="52" t="s">
        <v>20</v>
      </c>
      <c r="F3" s="52" t="s">
        <v>3</v>
      </c>
      <c r="G3" s="52" t="s">
        <v>5</v>
      </c>
      <c r="H3" s="52" t="s">
        <v>6</v>
      </c>
      <c r="I3" s="52" t="s">
        <v>7</v>
      </c>
      <c r="J3" s="52" t="s">
        <v>8</v>
      </c>
      <c r="K3" s="52" t="s">
        <v>9</v>
      </c>
      <c r="L3" s="52" t="s">
        <v>10</v>
      </c>
      <c r="M3" s="52" t="s">
        <v>11</v>
      </c>
      <c r="N3" s="52" t="s">
        <v>12</v>
      </c>
      <c r="O3" s="52" t="s">
        <v>13</v>
      </c>
      <c r="P3" s="52" t="s">
        <v>14</v>
      </c>
      <c r="Q3" s="52" t="s">
        <v>15</v>
      </c>
      <c r="R3" s="52" t="s">
        <v>16</v>
      </c>
      <c r="S3" s="52" t="s">
        <v>17</v>
      </c>
      <c r="T3" s="52" t="s">
        <v>18</v>
      </c>
    </row>
    <row r="4" spans="1:20" x14ac:dyDescent="0.25">
      <c r="A4" s="54"/>
      <c r="B4" s="54"/>
      <c r="C4" s="54"/>
      <c r="D4" s="53"/>
      <c r="E4" s="53"/>
      <c r="F4" s="54"/>
      <c r="G4" s="53"/>
      <c r="H4" s="53"/>
      <c r="I4" s="53"/>
      <c r="J4" s="53"/>
      <c r="K4" s="53"/>
      <c r="L4" s="53"/>
      <c r="M4" s="53"/>
      <c r="N4" s="53"/>
      <c r="O4" s="53"/>
      <c r="P4" s="53"/>
      <c r="Q4" s="53"/>
      <c r="R4" s="53"/>
      <c r="S4" s="53"/>
      <c r="T4" s="53"/>
    </row>
    <row r="5" spans="1:20" ht="16.5" customHeight="1" x14ac:dyDescent="0.25">
      <c r="A5" s="5" t="s">
        <v>342</v>
      </c>
      <c r="B5" s="5" t="s">
        <v>22</v>
      </c>
      <c r="C5" s="5" t="s">
        <v>23</v>
      </c>
      <c r="D5" s="5">
        <v>224.54</v>
      </c>
      <c r="E5" s="5">
        <v>49.29</v>
      </c>
      <c r="F5" s="5">
        <v>21.95</v>
      </c>
      <c r="G5" s="5" t="s">
        <v>343</v>
      </c>
      <c r="H5" s="5" t="s">
        <v>344</v>
      </c>
      <c r="I5" s="5" t="s">
        <v>61</v>
      </c>
      <c r="J5" s="5" t="s">
        <v>26</v>
      </c>
      <c r="K5" s="5" t="s">
        <v>345</v>
      </c>
      <c r="L5" s="5" t="s">
        <v>346</v>
      </c>
      <c r="M5" s="5" t="s">
        <v>347</v>
      </c>
      <c r="N5" s="5">
        <v>400002</v>
      </c>
      <c r="O5" s="5" t="s">
        <v>26</v>
      </c>
      <c r="P5" s="5" t="s">
        <v>348</v>
      </c>
      <c r="Q5" s="5">
        <v>1970</v>
      </c>
      <c r="R5" s="5" t="s">
        <v>26</v>
      </c>
      <c r="S5" s="5" t="s">
        <v>26</v>
      </c>
      <c r="T5" s="5">
        <v>2014</v>
      </c>
    </row>
    <row r="6" spans="1:20" ht="16.5" customHeight="1" x14ac:dyDescent="0.25">
      <c r="A6" s="5" t="s">
        <v>146</v>
      </c>
      <c r="B6" s="5" t="s">
        <v>85</v>
      </c>
      <c r="C6" s="5" t="s">
        <v>94</v>
      </c>
      <c r="D6" s="5">
        <v>292.52999999999997</v>
      </c>
      <c r="E6" s="5">
        <v>75.53</v>
      </c>
      <c r="F6" s="5">
        <v>25.82</v>
      </c>
      <c r="G6" s="5" t="s">
        <v>147</v>
      </c>
      <c r="H6" s="5" t="s">
        <v>26</v>
      </c>
      <c r="I6" s="5" t="s">
        <v>148</v>
      </c>
      <c r="J6" s="5" t="s">
        <v>149</v>
      </c>
      <c r="K6" s="5" t="s">
        <v>150</v>
      </c>
      <c r="L6" s="5" t="s">
        <v>151</v>
      </c>
      <c r="M6" s="5" t="s">
        <v>152</v>
      </c>
      <c r="N6" s="5">
        <v>132103</v>
      </c>
      <c r="O6" s="5" t="s">
        <v>26</v>
      </c>
      <c r="P6" s="5" t="s">
        <v>26</v>
      </c>
      <c r="Q6" s="5">
        <v>2000</v>
      </c>
      <c r="R6" s="5" t="s">
        <v>153</v>
      </c>
      <c r="S6" s="5" t="s">
        <v>154</v>
      </c>
      <c r="T6" s="5">
        <v>2014</v>
      </c>
    </row>
    <row r="7" spans="1:20" ht="16.5" customHeight="1" x14ac:dyDescent="0.25">
      <c r="A7" s="5" t="s">
        <v>54</v>
      </c>
      <c r="B7" s="5" t="s">
        <v>22</v>
      </c>
      <c r="C7" s="5" t="s">
        <v>23</v>
      </c>
      <c r="D7" s="5">
        <v>317.83</v>
      </c>
      <c r="E7" s="5">
        <v>84.11</v>
      </c>
      <c r="F7" s="5">
        <v>26.46</v>
      </c>
      <c r="G7" s="5" t="s">
        <v>55</v>
      </c>
      <c r="H7" s="5" t="s">
        <v>26</v>
      </c>
      <c r="I7" s="5" t="s">
        <v>31</v>
      </c>
      <c r="J7" s="5" t="s">
        <v>56</v>
      </c>
      <c r="K7" s="5" t="s">
        <v>26</v>
      </c>
      <c r="L7" s="5" t="s">
        <v>57</v>
      </c>
      <c r="M7" s="5" t="s">
        <v>58</v>
      </c>
      <c r="N7" s="5">
        <v>382729</v>
      </c>
      <c r="O7" s="5" t="s">
        <v>26</v>
      </c>
      <c r="P7" s="5" t="s">
        <v>26</v>
      </c>
      <c r="Q7" s="5">
        <v>1989</v>
      </c>
      <c r="R7" s="5" t="s">
        <v>26</v>
      </c>
      <c r="S7" s="5" t="s">
        <v>26</v>
      </c>
      <c r="T7" s="5">
        <v>2014</v>
      </c>
    </row>
    <row r="8" spans="1:20" ht="16.5" customHeight="1" x14ac:dyDescent="0.25">
      <c r="A8" s="5" t="s">
        <v>410</v>
      </c>
      <c r="B8" s="5" t="s">
        <v>22</v>
      </c>
      <c r="C8" s="5" t="s">
        <v>23</v>
      </c>
      <c r="D8" s="5">
        <v>360.78</v>
      </c>
      <c r="E8" s="5">
        <v>65.17</v>
      </c>
      <c r="F8" s="5">
        <v>18.059999999999999</v>
      </c>
      <c r="G8" s="5" t="s">
        <v>411</v>
      </c>
      <c r="H8" s="5" t="s">
        <v>412</v>
      </c>
      <c r="I8" s="5" t="s">
        <v>105</v>
      </c>
      <c r="J8" s="5" t="s">
        <v>105</v>
      </c>
      <c r="K8" s="5" t="s">
        <v>413</v>
      </c>
      <c r="L8" s="5" t="s">
        <v>26</v>
      </c>
      <c r="M8" s="5" t="s">
        <v>414</v>
      </c>
      <c r="N8" s="5">
        <v>110024</v>
      </c>
      <c r="O8" s="5" t="s">
        <v>26</v>
      </c>
      <c r="P8" s="5" t="s">
        <v>26</v>
      </c>
      <c r="Q8" s="5">
        <v>1986</v>
      </c>
      <c r="R8" s="5" t="s">
        <v>26</v>
      </c>
      <c r="S8" s="5" t="s">
        <v>26</v>
      </c>
      <c r="T8" s="5">
        <v>2014</v>
      </c>
    </row>
    <row r="9" spans="1:20" ht="16.5" customHeight="1" x14ac:dyDescent="0.25">
      <c r="A9" s="5" t="s">
        <v>262</v>
      </c>
      <c r="B9" s="5" t="s">
        <v>22</v>
      </c>
      <c r="C9" s="5" t="s">
        <v>23</v>
      </c>
      <c r="D9" s="5">
        <v>375.01</v>
      </c>
      <c r="E9" s="5">
        <v>371.18</v>
      </c>
      <c r="F9" s="5">
        <v>98.98</v>
      </c>
      <c r="G9" s="5" t="s">
        <v>262</v>
      </c>
      <c r="H9" s="5" t="s">
        <v>26</v>
      </c>
      <c r="I9" s="5" t="s">
        <v>26</v>
      </c>
      <c r="J9" s="5" t="s">
        <v>26</v>
      </c>
      <c r="K9" s="5" t="s">
        <v>263</v>
      </c>
      <c r="L9" s="5" t="s">
        <v>26</v>
      </c>
      <c r="M9" s="5" t="s">
        <v>264</v>
      </c>
      <c r="N9" s="5">
        <v>401501</v>
      </c>
      <c r="O9" s="5" t="s">
        <v>26</v>
      </c>
      <c r="P9" s="5" t="s">
        <v>265</v>
      </c>
      <c r="Q9" s="5">
        <v>1988</v>
      </c>
      <c r="R9" s="5" t="s">
        <v>26</v>
      </c>
      <c r="S9" s="5" t="s">
        <v>26</v>
      </c>
      <c r="T9" s="5">
        <v>2014</v>
      </c>
    </row>
    <row r="10" spans="1:20" ht="16.5" customHeight="1" x14ac:dyDescent="0.25">
      <c r="A10" s="5" t="s">
        <v>125</v>
      </c>
      <c r="B10" s="5" t="s">
        <v>22</v>
      </c>
      <c r="C10" s="5" t="s">
        <v>23</v>
      </c>
      <c r="D10" s="5">
        <v>390.32</v>
      </c>
      <c r="E10" s="5">
        <v>60.42</v>
      </c>
      <c r="F10" s="5">
        <v>15.48</v>
      </c>
      <c r="G10" s="5" t="s">
        <v>126</v>
      </c>
      <c r="H10" s="5" t="s">
        <v>26</v>
      </c>
      <c r="I10" s="5" t="s">
        <v>127</v>
      </c>
      <c r="J10" s="5" t="s">
        <v>26</v>
      </c>
      <c r="K10" s="5" t="s">
        <v>128</v>
      </c>
      <c r="L10" s="5" t="s">
        <v>129</v>
      </c>
      <c r="M10" s="5" t="s">
        <v>130</v>
      </c>
      <c r="N10" s="5">
        <v>452015</v>
      </c>
      <c r="O10" s="5" t="s">
        <v>26</v>
      </c>
      <c r="P10" s="5" t="s">
        <v>26</v>
      </c>
      <c r="Q10" s="5">
        <v>1984</v>
      </c>
      <c r="R10" s="5" t="s">
        <v>26</v>
      </c>
      <c r="S10" s="5" t="s">
        <v>26</v>
      </c>
      <c r="T10" s="5">
        <v>2014</v>
      </c>
    </row>
    <row r="11" spans="1:20" ht="16.5" customHeight="1" x14ac:dyDescent="0.25">
      <c r="A11" s="5" t="s">
        <v>59</v>
      </c>
      <c r="B11" s="5" t="s">
        <v>22</v>
      </c>
      <c r="C11" s="5" t="s">
        <v>23</v>
      </c>
      <c r="D11" s="5">
        <v>427.39</v>
      </c>
      <c r="E11" s="5">
        <v>100.4</v>
      </c>
      <c r="F11" s="5">
        <v>23.49</v>
      </c>
      <c r="G11" s="5" t="s">
        <v>60</v>
      </c>
      <c r="H11" s="5" t="s">
        <v>26</v>
      </c>
      <c r="I11" s="5" t="s">
        <v>61</v>
      </c>
      <c r="J11" s="5" t="s">
        <v>62</v>
      </c>
      <c r="K11" s="5" t="s">
        <v>63</v>
      </c>
      <c r="L11" s="5" t="s">
        <v>64</v>
      </c>
      <c r="M11" s="5" t="s">
        <v>65</v>
      </c>
      <c r="N11" s="5">
        <v>422007</v>
      </c>
      <c r="O11" s="5" t="s">
        <v>26</v>
      </c>
      <c r="P11" s="5" t="s">
        <v>66</v>
      </c>
      <c r="Q11" s="5">
        <v>1983</v>
      </c>
      <c r="R11" s="5" t="s">
        <v>67</v>
      </c>
      <c r="S11" s="5" t="s">
        <v>68</v>
      </c>
      <c r="T11" s="5">
        <v>2014</v>
      </c>
    </row>
    <row r="12" spans="1:20" ht="16.5" customHeight="1" x14ac:dyDescent="0.25">
      <c r="A12" s="5" t="s">
        <v>372</v>
      </c>
      <c r="B12" s="5" t="s">
        <v>22</v>
      </c>
      <c r="C12" s="5" t="s">
        <v>23</v>
      </c>
      <c r="D12" s="5">
        <v>462.77</v>
      </c>
      <c r="E12" s="5">
        <v>83.72</v>
      </c>
      <c r="F12" s="5">
        <v>18.09</v>
      </c>
      <c r="G12" s="5" t="s">
        <v>373</v>
      </c>
      <c r="H12" s="5" t="s">
        <v>26</v>
      </c>
      <c r="I12" s="5" t="s">
        <v>26</v>
      </c>
      <c r="J12" s="5" t="s">
        <v>26</v>
      </c>
      <c r="K12" s="5" t="s">
        <v>374</v>
      </c>
      <c r="L12" s="5" t="s">
        <v>375</v>
      </c>
      <c r="M12" s="5" t="s">
        <v>376</v>
      </c>
      <c r="N12" s="5">
        <v>141102</v>
      </c>
      <c r="O12" s="5" t="s">
        <v>26</v>
      </c>
      <c r="P12" s="5" t="s">
        <v>26</v>
      </c>
      <c r="Q12" s="5">
        <v>1989</v>
      </c>
      <c r="R12" s="5" t="s">
        <v>26</v>
      </c>
      <c r="S12" s="5" t="s">
        <v>26</v>
      </c>
      <c r="T12" s="5">
        <v>2014</v>
      </c>
    </row>
    <row r="13" spans="1:20" ht="16.5" customHeight="1" x14ac:dyDescent="0.25">
      <c r="A13" s="5" t="s">
        <v>424</v>
      </c>
      <c r="B13" s="5" t="s">
        <v>85</v>
      </c>
      <c r="C13" s="5" t="s">
        <v>23</v>
      </c>
      <c r="D13" s="5">
        <v>505.5</v>
      </c>
      <c r="E13" s="5">
        <v>112.69</v>
      </c>
      <c r="F13" s="5">
        <v>22.29</v>
      </c>
      <c r="G13" s="5" t="s">
        <v>425</v>
      </c>
      <c r="H13" s="5" t="s">
        <v>26</v>
      </c>
      <c r="I13" s="5" t="s">
        <v>426</v>
      </c>
      <c r="J13" s="5" t="s">
        <v>427</v>
      </c>
      <c r="K13" s="5" t="s">
        <v>26</v>
      </c>
      <c r="L13" s="5" t="s">
        <v>26</v>
      </c>
      <c r="M13" s="5" t="s">
        <v>428</v>
      </c>
      <c r="N13" s="5">
        <v>500038</v>
      </c>
      <c r="O13" s="5" t="s">
        <v>26</v>
      </c>
      <c r="P13" s="5" t="s">
        <v>26</v>
      </c>
      <c r="Q13" s="5">
        <v>2010</v>
      </c>
      <c r="R13" s="5" t="s">
        <v>26</v>
      </c>
      <c r="S13" s="5" t="s">
        <v>429</v>
      </c>
      <c r="T13" s="5">
        <v>2014</v>
      </c>
    </row>
    <row r="14" spans="1:20" ht="16.5" customHeight="1" x14ac:dyDescent="0.25">
      <c r="A14" s="5" t="s">
        <v>273</v>
      </c>
      <c r="B14" s="5" t="s">
        <v>85</v>
      </c>
      <c r="C14" s="5" t="s">
        <v>23</v>
      </c>
      <c r="D14" s="5">
        <v>608.80999999999995</v>
      </c>
      <c r="E14" s="5">
        <v>154.97999999999999</v>
      </c>
      <c r="F14" s="5">
        <v>25.46</v>
      </c>
      <c r="G14" s="5" t="s">
        <v>274</v>
      </c>
      <c r="H14" s="5" t="s">
        <v>26</v>
      </c>
      <c r="I14" s="5" t="s">
        <v>61</v>
      </c>
      <c r="J14" s="5" t="s">
        <v>96</v>
      </c>
      <c r="K14" s="5" t="s">
        <v>275</v>
      </c>
      <c r="L14" s="5" t="s">
        <v>276</v>
      </c>
      <c r="M14" s="5" t="s">
        <v>277</v>
      </c>
      <c r="N14" s="5">
        <v>400071</v>
      </c>
      <c r="O14" s="5" t="s">
        <v>26</v>
      </c>
      <c r="P14" s="5" t="s">
        <v>26</v>
      </c>
      <c r="Q14" s="5">
        <v>1990</v>
      </c>
      <c r="R14" s="5" t="s">
        <v>26</v>
      </c>
      <c r="S14" s="5" t="s">
        <v>278</v>
      </c>
      <c r="T14" s="5">
        <v>2014</v>
      </c>
    </row>
    <row r="15" spans="1:20" ht="16.5" customHeight="1" x14ac:dyDescent="0.25">
      <c r="A15" s="5" t="s">
        <v>119</v>
      </c>
      <c r="B15" s="5" t="s">
        <v>22</v>
      </c>
      <c r="C15" s="5" t="s">
        <v>23</v>
      </c>
      <c r="D15" s="5">
        <v>641.01</v>
      </c>
      <c r="E15" s="5">
        <v>117.17</v>
      </c>
      <c r="F15" s="5">
        <v>18.28</v>
      </c>
      <c r="G15" s="5" t="s">
        <v>120</v>
      </c>
      <c r="H15" s="5" t="s">
        <v>26</v>
      </c>
      <c r="I15" s="5" t="s">
        <v>61</v>
      </c>
      <c r="J15" s="5" t="s">
        <v>26</v>
      </c>
      <c r="K15" s="5" t="s">
        <v>121</v>
      </c>
      <c r="L15" s="5" t="s">
        <v>122</v>
      </c>
      <c r="M15" s="5" t="s">
        <v>123</v>
      </c>
      <c r="N15" s="5" t="s">
        <v>124</v>
      </c>
      <c r="O15" s="5" t="s">
        <v>26</v>
      </c>
      <c r="P15" s="5" t="s">
        <v>26</v>
      </c>
      <c r="Q15" s="5">
        <v>1992</v>
      </c>
      <c r="R15" s="5" t="s">
        <v>26</v>
      </c>
      <c r="S15" s="5" t="s">
        <v>26</v>
      </c>
      <c r="T15" s="5">
        <v>2014</v>
      </c>
    </row>
    <row r="16" spans="1:20" ht="16.5" customHeight="1" x14ac:dyDescent="0.25">
      <c r="A16" s="5" t="s">
        <v>337</v>
      </c>
      <c r="B16" s="5" t="s">
        <v>22</v>
      </c>
      <c r="C16" s="5" t="s">
        <v>23</v>
      </c>
      <c r="D16" s="5">
        <v>671.74</v>
      </c>
      <c r="E16" s="5">
        <v>148.6</v>
      </c>
      <c r="F16" s="5">
        <v>22.12</v>
      </c>
      <c r="G16" s="5" t="s">
        <v>338</v>
      </c>
      <c r="H16" s="5" t="s">
        <v>26</v>
      </c>
      <c r="I16" s="5" t="s">
        <v>61</v>
      </c>
      <c r="J16" s="5" t="s">
        <v>96</v>
      </c>
      <c r="K16" s="5" t="s">
        <v>339</v>
      </c>
      <c r="L16" s="5" t="s">
        <v>340</v>
      </c>
      <c r="M16" s="5" t="s">
        <v>341</v>
      </c>
      <c r="N16" s="5">
        <v>400093</v>
      </c>
      <c r="O16" s="5" t="s">
        <v>26</v>
      </c>
      <c r="P16" s="5" t="s">
        <v>26</v>
      </c>
      <c r="Q16" s="5">
        <v>1996</v>
      </c>
      <c r="R16" s="5" t="s">
        <v>26</v>
      </c>
      <c r="S16" s="5" t="s">
        <v>26</v>
      </c>
      <c r="T16" s="5">
        <v>2014</v>
      </c>
    </row>
    <row r="17" spans="1:20" ht="16.5" customHeight="1" x14ac:dyDescent="0.25">
      <c r="A17" s="5" t="s">
        <v>180</v>
      </c>
      <c r="B17" s="5" t="s">
        <v>22</v>
      </c>
      <c r="C17" s="5" t="s">
        <v>23</v>
      </c>
      <c r="D17" s="5">
        <v>746.73</v>
      </c>
      <c r="E17" s="5">
        <v>122.67</v>
      </c>
      <c r="F17" s="5">
        <v>16.43</v>
      </c>
      <c r="G17" s="5" t="s">
        <v>181</v>
      </c>
      <c r="H17" s="5" t="s">
        <v>182</v>
      </c>
      <c r="I17" s="5" t="s">
        <v>61</v>
      </c>
      <c r="J17" s="5" t="s">
        <v>183</v>
      </c>
      <c r="K17" s="5" t="s">
        <v>184</v>
      </c>
      <c r="L17" s="5" t="s">
        <v>185</v>
      </c>
      <c r="M17" s="5" t="s">
        <v>186</v>
      </c>
      <c r="N17" s="5">
        <v>411018</v>
      </c>
      <c r="O17" s="5" t="s">
        <v>187</v>
      </c>
      <c r="P17" s="5" t="s">
        <v>26</v>
      </c>
      <c r="Q17" s="5">
        <v>1955</v>
      </c>
      <c r="R17" s="5" t="s">
        <v>26</v>
      </c>
      <c r="S17" s="5" t="s">
        <v>188</v>
      </c>
      <c r="T17" s="5">
        <v>2014</v>
      </c>
    </row>
    <row r="18" spans="1:20" ht="16.5" customHeight="1" x14ac:dyDescent="0.25">
      <c r="A18" s="5" t="s">
        <v>415</v>
      </c>
      <c r="B18" s="5" t="s">
        <v>22</v>
      </c>
      <c r="C18" s="5" t="s">
        <v>23</v>
      </c>
      <c r="D18" s="5">
        <v>894.09</v>
      </c>
      <c r="E18" s="5">
        <v>190.9</v>
      </c>
      <c r="F18" s="5">
        <v>21.35</v>
      </c>
      <c r="G18" s="5" t="s">
        <v>415</v>
      </c>
      <c r="H18" s="5" t="s">
        <v>416</v>
      </c>
      <c r="I18" s="5" t="s">
        <v>31</v>
      </c>
      <c r="J18" s="5" t="s">
        <v>332</v>
      </c>
      <c r="K18" s="5" t="s">
        <v>417</v>
      </c>
      <c r="L18" s="5" t="s">
        <v>26</v>
      </c>
      <c r="M18" s="5" t="s">
        <v>418</v>
      </c>
      <c r="N18" s="5">
        <v>390020</v>
      </c>
      <c r="O18" s="5" t="s">
        <v>26</v>
      </c>
      <c r="P18" s="5" t="s">
        <v>26</v>
      </c>
      <c r="Q18" s="5">
        <v>1935</v>
      </c>
      <c r="R18" s="5" t="s">
        <v>26</v>
      </c>
      <c r="S18" s="5" t="s">
        <v>26</v>
      </c>
      <c r="T18" s="5">
        <v>2014</v>
      </c>
    </row>
    <row r="19" spans="1:20" ht="16.5" customHeight="1" x14ac:dyDescent="0.25">
      <c r="A19" s="9" t="s">
        <v>384</v>
      </c>
      <c r="B19" s="5" t="s">
        <v>22</v>
      </c>
      <c r="C19" s="5" t="s">
        <v>23</v>
      </c>
      <c r="D19" s="6">
        <v>1066.23</v>
      </c>
      <c r="E19" s="5">
        <v>167.11</v>
      </c>
      <c r="F19" s="5">
        <v>15.67</v>
      </c>
      <c r="G19" s="5" t="s">
        <v>385</v>
      </c>
      <c r="H19" s="5" t="s">
        <v>26</v>
      </c>
      <c r="I19" s="5" t="s">
        <v>36</v>
      </c>
      <c r="J19" s="5" t="s">
        <v>43</v>
      </c>
      <c r="K19" s="5" t="s">
        <v>386</v>
      </c>
      <c r="L19" s="5" t="s">
        <v>387</v>
      </c>
      <c r="M19" s="5" t="s">
        <v>388</v>
      </c>
      <c r="N19" s="5">
        <v>641011</v>
      </c>
      <c r="O19" s="5" t="s">
        <v>26</v>
      </c>
      <c r="P19" s="5" t="s">
        <v>26</v>
      </c>
      <c r="Q19" s="5">
        <v>1994</v>
      </c>
      <c r="R19" s="5" t="s">
        <v>26</v>
      </c>
      <c r="S19" s="5" t="s">
        <v>26</v>
      </c>
      <c r="T19" s="5">
        <v>2014</v>
      </c>
    </row>
    <row r="20" spans="1:20" ht="16.5" customHeight="1" x14ac:dyDescent="0.25">
      <c r="A20" s="9" t="s">
        <v>258</v>
      </c>
      <c r="B20" s="5" t="s">
        <v>22</v>
      </c>
      <c r="C20" s="5" t="s">
        <v>23</v>
      </c>
      <c r="D20" s="6">
        <v>1197.01</v>
      </c>
      <c r="E20" s="5">
        <v>223.96</v>
      </c>
      <c r="F20" s="5">
        <v>18.71</v>
      </c>
      <c r="G20" s="5" t="s">
        <v>259</v>
      </c>
      <c r="H20" s="5" t="s">
        <v>26</v>
      </c>
      <c r="I20" s="5" t="s">
        <v>36</v>
      </c>
      <c r="J20" s="5" t="s">
        <v>81</v>
      </c>
      <c r="K20" s="5" t="s">
        <v>260</v>
      </c>
      <c r="L20" s="5" t="s">
        <v>26</v>
      </c>
      <c r="M20" s="5" t="s">
        <v>261</v>
      </c>
      <c r="N20" s="5">
        <v>600086</v>
      </c>
      <c r="O20" s="5" t="s">
        <v>26</v>
      </c>
      <c r="P20" s="5" t="s">
        <v>26</v>
      </c>
      <c r="Q20" s="5">
        <v>1995</v>
      </c>
      <c r="R20" s="5" t="s">
        <v>26</v>
      </c>
      <c r="S20" s="5" t="s">
        <v>26</v>
      </c>
      <c r="T20" s="5">
        <v>2014</v>
      </c>
    </row>
    <row r="21" spans="1:20" ht="16.5" customHeight="1" x14ac:dyDescent="0.25">
      <c r="A21" s="9" t="s">
        <v>430</v>
      </c>
      <c r="B21" s="5" t="s">
        <v>85</v>
      </c>
      <c r="C21" s="5" t="s">
        <v>23</v>
      </c>
      <c r="D21" s="6">
        <v>1833.21</v>
      </c>
      <c r="E21" s="5">
        <v>280.32</v>
      </c>
      <c r="F21" s="5">
        <v>15.29</v>
      </c>
      <c r="G21" s="5" t="s">
        <v>431</v>
      </c>
      <c r="H21" s="5" t="s">
        <v>26</v>
      </c>
      <c r="I21" s="5" t="s">
        <v>426</v>
      </c>
      <c r="J21" s="5" t="s">
        <v>427</v>
      </c>
      <c r="K21" s="5" t="s">
        <v>26</v>
      </c>
      <c r="L21" s="5" t="s">
        <v>432</v>
      </c>
      <c r="M21" s="5" t="s">
        <v>433</v>
      </c>
      <c r="N21" s="5">
        <v>500072</v>
      </c>
      <c r="O21" s="5" t="s">
        <v>434</v>
      </c>
      <c r="P21" s="5" t="s">
        <v>26</v>
      </c>
      <c r="Q21" s="5">
        <v>2014</v>
      </c>
      <c r="R21" s="5" t="s">
        <v>26</v>
      </c>
      <c r="S21" s="5" t="s">
        <v>429</v>
      </c>
      <c r="T21" s="5">
        <v>2014</v>
      </c>
    </row>
    <row r="22" spans="1:20" ht="16.5" customHeight="1" x14ac:dyDescent="0.25">
      <c r="A22" s="9" t="s">
        <v>34</v>
      </c>
      <c r="B22" s="5" t="s">
        <v>22</v>
      </c>
      <c r="C22" s="5" t="s">
        <v>23</v>
      </c>
      <c r="D22" s="6">
        <v>2003.19</v>
      </c>
      <c r="E22" s="5">
        <v>569.4</v>
      </c>
      <c r="F22" s="5">
        <v>28.42</v>
      </c>
      <c r="G22" s="5" t="s">
        <v>35</v>
      </c>
      <c r="H22" s="5" t="s">
        <v>26</v>
      </c>
      <c r="I22" s="5" t="s">
        <v>36</v>
      </c>
      <c r="J22" s="5" t="s">
        <v>37</v>
      </c>
      <c r="K22" s="5" t="s">
        <v>38</v>
      </c>
      <c r="L22" s="5" t="s">
        <v>39</v>
      </c>
      <c r="M22" s="5" t="s">
        <v>40</v>
      </c>
      <c r="N22" s="5">
        <v>641601</v>
      </c>
      <c r="O22" s="5" t="s">
        <v>26</v>
      </c>
      <c r="P22" s="5" t="s">
        <v>26</v>
      </c>
      <c r="Q22" s="5">
        <v>1987</v>
      </c>
      <c r="R22" s="5" t="s">
        <v>26</v>
      </c>
      <c r="S22" s="5" t="s">
        <v>26</v>
      </c>
      <c r="T22" s="5">
        <v>2014</v>
      </c>
    </row>
    <row r="23" spans="1:20" ht="16.5" customHeight="1" x14ac:dyDescent="0.25">
      <c r="A23" s="9" t="s">
        <v>474</v>
      </c>
      <c r="B23" s="5" t="s">
        <v>85</v>
      </c>
      <c r="C23" s="5" t="s">
        <v>23</v>
      </c>
      <c r="D23" s="6">
        <v>2188.59</v>
      </c>
      <c r="E23" s="5">
        <v>377.36</v>
      </c>
      <c r="F23" s="5">
        <v>17.239999999999998</v>
      </c>
      <c r="G23" s="5" t="s">
        <v>475</v>
      </c>
      <c r="H23" s="5" t="s">
        <v>26</v>
      </c>
      <c r="I23" s="5" t="s">
        <v>50</v>
      </c>
      <c r="J23" s="5" t="s">
        <v>287</v>
      </c>
      <c r="K23" s="5" t="s">
        <v>476</v>
      </c>
      <c r="L23" s="5" t="s">
        <v>477</v>
      </c>
      <c r="M23" s="5" t="s">
        <v>478</v>
      </c>
      <c r="N23" s="5">
        <v>141020</v>
      </c>
      <c r="O23" s="5" t="s">
        <v>26</v>
      </c>
      <c r="P23" s="5" t="s">
        <v>26</v>
      </c>
      <c r="Q23" s="5">
        <v>2001</v>
      </c>
      <c r="R23" s="5" t="s">
        <v>26</v>
      </c>
      <c r="S23" s="5" t="s">
        <v>292</v>
      </c>
      <c r="T23" s="5">
        <v>2014</v>
      </c>
    </row>
    <row r="24" spans="1:20" ht="16.5" customHeight="1" x14ac:dyDescent="0.25">
      <c r="A24" s="9" t="s">
        <v>221</v>
      </c>
      <c r="B24" s="5" t="s">
        <v>22</v>
      </c>
      <c r="C24" s="5" t="s">
        <v>23</v>
      </c>
      <c r="D24" s="6">
        <v>2193.6999999999998</v>
      </c>
      <c r="E24" s="5">
        <v>436.65</v>
      </c>
      <c r="F24" s="5">
        <v>19.899999999999999</v>
      </c>
      <c r="G24" s="5" t="s">
        <v>222</v>
      </c>
      <c r="H24" s="5" t="s">
        <v>223</v>
      </c>
      <c r="I24" s="5" t="s">
        <v>224</v>
      </c>
      <c r="J24" s="5" t="s">
        <v>225</v>
      </c>
      <c r="K24" s="5" t="s">
        <v>226</v>
      </c>
      <c r="L24" s="5" t="s">
        <v>227</v>
      </c>
      <c r="M24" s="5" t="s">
        <v>228</v>
      </c>
      <c r="N24" s="5">
        <v>522019</v>
      </c>
      <c r="O24" s="5" t="s">
        <v>26</v>
      </c>
      <c r="P24" s="5" t="s">
        <v>26</v>
      </c>
      <c r="Q24" s="5">
        <v>1994</v>
      </c>
      <c r="R24" s="5" t="s">
        <v>26</v>
      </c>
      <c r="S24" s="5" t="s">
        <v>26</v>
      </c>
      <c r="T24" s="5">
        <v>2014</v>
      </c>
    </row>
    <row r="25" spans="1:20" ht="16.5" customHeight="1" x14ac:dyDescent="0.25">
      <c r="A25" s="5" t="s">
        <v>441</v>
      </c>
      <c r="B25" s="5" t="s">
        <v>22</v>
      </c>
      <c r="C25" s="5" t="s">
        <v>23</v>
      </c>
      <c r="D25" s="6">
        <v>2235.34</v>
      </c>
      <c r="E25" s="5">
        <v>485.16</v>
      </c>
      <c r="F25" s="5">
        <v>21.7</v>
      </c>
      <c r="G25" s="5" t="s">
        <v>442</v>
      </c>
      <c r="H25" s="5" t="s">
        <v>26</v>
      </c>
      <c r="I25" s="5" t="s">
        <v>36</v>
      </c>
      <c r="J25" s="5" t="s">
        <v>43</v>
      </c>
      <c r="K25" s="5" t="s">
        <v>443</v>
      </c>
      <c r="L25" s="5" t="s">
        <v>444</v>
      </c>
      <c r="M25" s="5" t="s">
        <v>445</v>
      </c>
      <c r="N25" s="5">
        <v>641018</v>
      </c>
      <c r="O25" s="5" t="s">
        <v>26</v>
      </c>
      <c r="P25" s="5" t="s">
        <v>26</v>
      </c>
      <c r="Q25" s="5">
        <v>1981</v>
      </c>
      <c r="R25" s="5" t="s">
        <v>26</v>
      </c>
      <c r="S25" s="5" t="s">
        <v>26</v>
      </c>
      <c r="T25" s="5">
        <v>2014</v>
      </c>
    </row>
    <row r="26" spans="1:20" ht="16.5" customHeight="1" x14ac:dyDescent="0.25">
      <c r="A26" s="5" t="s">
        <v>366</v>
      </c>
      <c r="B26" s="5" t="s">
        <v>22</v>
      </c>
      <c r="C26" s="5" t="s">
        <v>23</v>
      </c>
      <c r="D26" s="6">
        <v>2267.9499999999998</v>
      </c>
      <c r="E26" s="5">
        <v>919.11</v>
      </c>
      <c r="F26" s="5">
        <v>40.53</v>
      </c>
      <c r="G26" s="5" t="s">
        <v>367</v>
      </c>
      <c r="H26" s="5" t="s">
        <v>368</v>
      </c>
      <c r="I26" s="5" t="s">
        <v>61</v>
      </c>
      <c r="J26" s="5" t="s">
        <v>26</v>
      </c>
      <c r="K26" s="5" t="s">
        <v>369</v>
      </c>
      <c r="L26" s="5" t="s">
        <v>370</v>
      </c>
      <c r="M26" s="5" t="s">
        <v>371</v>
      </c>
      <c r="N26" s="5">
        <v>400028</v>
      </c>
      <c r="O26" s="5" t="s">
        <v>26</v>
      </c>
      <c r="P26" s="5" t="s">
        <v>26</v>
      </c>
      <c r="Q26" s="5">
        <v>1917</v>
      </c>
      <c r="R26" s="5" t="s">
        <v>26</v>
      </c>
      <c r="S26" s="5" t="s">
        <v>26</v>
      </c>
      <c r="T26" s="5">
        <v>2014</v>
      </c>
    </row>
    <row r="27" spans="1:20" ht="16.5" customHeight="1" x14ac:dyDescent="0.25">
      <c r="A27" s="5" t="s">
        <v>330</v>
      </c>
      <c r="B27" s="5" t="s">
        <v>22</v>
      </c>
      <c r="C27" s="5" t="s">
        <v>23</v>
      </c>
      <c r="D27" s="6">
        <v>2364.36</v>
      </c>
      <c r="E27" s="5">
        <v>389.97</v>
      </c>
      <c r="F27" s="5">
        <v>16.489999999999998</v>
      </c>
      <c r="G27" s="5" t="s">
        <v>331</v>
      </c>
      <c r="H27" s="5" t="s">
        <v>26</v>
      </c>
      <c r="I27" s="5" t="s">
        <v>31</v>
      </c>
      <c r="J27" s="5" t="s">
        <v>332</v>
      </c>
      <c r="K27" s="5" t="s">
        <v>333</v>
      </c>
      <c r="L27" s="5" t="s">
        <v>334</v>
      </c>
      <c r="M27" s="5" t="s">
        <v>335</v>
      </c>
      <c r="N27" s="5">
        <v>388450</v>
      </c>
      <c r="O27" s="5" t="s">
        <v>336</v>
      </c>
      <c r="P27" s="5" t="s">
        <v>26</v>
      </c>
      <c r="Q27" s="5">
        <v>1934</v>
      </c>
      <c r="R27" s="5" t="s">
        <v>26</v>
      </c>
      <c r="S27" s="5" t="s">
        <v>26</v>
      </c>
      <c r="T27" s="5">
        <v>2014</v>
      </c>
    </row>
    <row r="28" spans="1:20" ht="16.5" customHeight="1" x14ac:dyDescent="0.25">
      <c r="A28" s="5" t="s">
        <v>400</v>
      </c>
      <c r="B28" s="5" t="s">
        <v>22</v>
      </c>
      <c r="C28" s="5" t="s">
        <v>23</v>
      </c>
      <c r="D28" s="6">
        <v>2538.98</v>
      </c>
      <c r="E28" s="5">
        <v>455.05</v>
      </c>
      <c r="F28" s="5">
        <v>17.920000000000002</v>
      </c>
      <c r="G28" s="5" t="s">
        <v>401</v>
      </c>
      <c r="H28" s="5" t="s">
        <v>26</v>
      </c>
      <c r="I28" s="5" t="s">
        <v>402</v>
      </c>
      <c r="J28" s="5" t="s">
        <v>403</v>
      </c>
      <c r="K28" s="5" t="s">
        <v>404</v>
      </c>
      <c r="L28" s="5" t="s">
        <v>405</v>
      </c>
      <c r="M28" s="5" t="s">
        <v>406</v>
      </c>
      <c r="N28" s="5">
        <v>396230</v>
      </c>
      <c r="O28" s="5" t="s">
        <v>26</v>
      </c>
      <c r="P28" s="5" t="s">
        <v>407</v>
      </c>
      <c r="Q28" s="5">
        <v>1993</v>
      </c>
      <c r="R28" s="5" t="s">
        <v>26</v>
      </c>
      <c r="S28" s="5" t="s">
        <v>26</v>
      </c>
      <c r="T28" s="5">
        <v>2014</v>
      </c>
    </row>
    <row r="29" spans="1:20" ht="16.5" customHeight="1" x14ac:dyDescent="0.25">
      <c r="A29" s="9" t="s">
        <v>389</v>
      </c>
      <c r="B29" s="5" t="s">
        <v>22</v>
      </c>
      <c r="C29" s="5" t="s">
        <v>23</v>
      </c>
      <c r="D29" s="6">
        <v>2564.79</v>
      </c>
      <c r="E29" s="5">
        <v>387.84</v>
      </c>
      <c r="F29" s="5">
        <v>15.12</v>
      </c>
      <c r="G29" s="5" t="s">
        <v>390</v>
      </c>
      <c r="H29" s="5" t="s">
        <v>26</v>
      </c>
      <c r="I29" s="5" t="s">
        <v>36</v>
      </c>
      <c r="J29" s="5" t="s">
        <v>391</v>
      </c>
      <c r="K29" s="5" t="s">
        <v>392</v>
      </c>
      <c r="L29" s="5" t="s">
        <v>393</v>
      </c>
      <c r="M29" s="5" t="s">
        <v>394</v>
      </c>
      <c r="N29" s="5">
        <v>636014</v>
      </c>
      <c r="O29" s="5" t="s">
        <v>26</v>
      </c>
      <c r="P29" s="5" t="s">
        <v>26</v>
      </c>
      <c r="Q29" s="5">
        <v>1973</v>
      </c>
      <c r="R29" s="5" t="s">
        <v>26</v>
      </c>
      <c r="S29" s="5" t="s">
        <v>26</v>
      </c>
      <c r="T29" s="5">
        <v>2014</v>
      </c>
    </row>
    <row r="30" spans="1:20" ht="16.5" customHeight="1" x14ac:dyDescent="0.25">
      <c r="A30" s="5" t="s">
        <v>139</v>
      </c>
      <c r="B30" s="5" t="s">
        <v>85</v>
      </c>
      <c r="C30" s="5" t="s">
        <v>23</v>
      </c>
      <c r="D30" s="6">
        <v>2749</v>
      </c>
      <c r="E30" s="5">
        <v>449.85</v>
      </c>
      <c r="F30" s="5">
        <v>16.36</v>
      </c>
      <c r="G30" s="5" t="s">
        <v>140</v>
      </c>
      <c r="H30" s="5" t="s">
        <v>141</v>
      </c>
      <c r="I30" s="5" t="s">
        <v>101</v>
      </c>
      <c r="J30" s="5" t="s">
        <v>102</v>
      </c>
      <c r="K30" s="5" t="s">
        <v>142</v>
      </c>
      <c r="L30" s="5" t="s">
        <v>143</v>
      </c>
      <c r="M30" s="5" t="s">
        <v>144</v>
      </c>
      <c r="N30" s="5">
        <v>700001</v>
      </c>
      <c r="O30" s="5" t="s">
        <v>26</v>
      </c>
      <c r="P30" s="5" t="s">
        <v>26</v>
      </c>
      <c r="Q30" s="5">
        <v>1986</v>
      </c>
      <c r="R30" s="5" t="s">
        <v>26</v>
      </c>
      <c r="S30" s="5" t="s">
        <v>145</v>
      </c>
      <c r="T30" s="5">
        <v>2014</v>
      </c>
    </row>
    <row r="31" spans="1:20" ht="16.5" customHeight="1" x14ac:dyDescent="0.25">
      <c r="A31" s="9" t="s">
        <v>349</v>
      </c>
      <c r="B31" s="5" t="s">
        <v>22</v>
      </c>
      <c r="C31" s="5" t="s">
        <v>23</v>
      </c>
      <c r="D31" s="6">
        <v>4407.16</v>
      </c>
      <c r="E31" s="5">
        <v>979.59</v>
      </c>
      <c r="F31" s="5">
        <v>22.23</v>
      </c>
      <c r="G31" s="5" t="s">
        <v>350</v>
      </c>
      <c r="H31" s="5" t="s">
        <v>26</v>
      </c>
      <c r="I31" s="5" t="s">
        <v>36</v>
      </c>
      <c r="J31" s="5" t="s">
        <v>351</v>
      </c>
      <c r="K31" s="5" t="s">
        <v>352</v>
      </c>
      <c r="L31" s="5" t="s">
        <v>353</v>
      </c>
      <c r="M31" s="5" t="s">
        <v>354</v>
      </c>
      <c r="N31" s="5">
        <v>626117</v>
      </c>
      <c r="O31" s="5" t="s">
        <v>26</v>
      </c>
      <c r="P31" s="5" t="s">
        <v>26</v>
      </c>
      <c r="Q31" s="5">
        <v>1938</v>
      </c>
      <c r="R31" s="5" t="s">
        <v>26</v>
      </c>
      <c r="S31" s="5" t="s">
        <v>26</v>
      </c>
      <c r="T31" s="5">
        <v>2014</v>
      </c>
    </row>
    <row r="32" spans="1:20" ht="16.5" customHeight="1" x14ac:dyDescent="0.25">
      <c r="A32" s="9" t="s">
        <v>41</v>
      </c>
      <c r="B32" s="5" t="s">
        <v>22</v>
      </c>
      <c r="C32" s="5" t="s">
        <v>23</v>
      </c>
      <c r="D32" s="6">
        <v>4770.83</v>
      </c>
      <c r="E32" s="6">
        <v>1033.06</v>
      </c>
      <c r="F32" s="5">
        <v>21.65</v>
      </c>
      <c r="G32" s="5" t="s">
        <v>42</v>
      </c>
      <c r="H32" s="5" t="s">
        <v>26</v>
      </c>
      <c r="I32" s="5" t="s">
        <v>36</v>
      </c>
      <c r="J32" s="5" t="s">
        <v>43</v>
      </c>
      <c r="K32" s="5" t="s">
        <v>44</v>
      </c>
      <c r="L32" s="5" t="s">
        <v>45</v>
      </c>
      <c r="M32" s="5" t="s">
        <v>46</v>
      </c>
      <c r="N32" s="5">
        <v>641012</v>
      </c>
      <c r="O32" s="5" t="s">
        <v>26</v>
      </c>
      <c r="P32" s="5" t="s">
        <v>26</v>
      </c>
      <c r="Q32" s="5">
        <v>1988</v>
      </c>
      <c r="R32" s="5" t="s">
        <v>47</v>
      </c>
      <c r="S32" s="5" t="s">
        <v>26</v>
      </c>
      <c r="T32" s="5">
        <v>2014</v>
      </c>
    </row>
    <row r="33" spans="1:20" ht="16.5" customHeight="1" x14ac:dyDescent="0.25">
      <c r="A33" s="5" t="s">
        <v>306</v>
      </c>
      <c r="B33" s="5" t="s">
        <v>22</v>
      </c>
      <c r="C33" s="5" t="s">
        <v>23</v>
      </c>
      <c r="D33" s="6">
        <v>4886.88</v>
      </c>
      <c r="E33" s="5">
        <v>942.84</v>
      </c>
      <c r="F33" s="5">
        <v>19.29</v>
      </c>
      <c r="G33" s="5" t="s">
        <v>307</v>
      </c>
      <c r="H33" s="5" t="s">
        <v>26</v>
      </c>
      <c r="I33" s="5" t="s">
        <v>26</v>
      </c>
      <c r="J33" s="5" t="s">
        <v>26</v>
      </c>
      <c r="K33" s="5" t="s">
        <v>308</v>
      </c>
      <c r="L33" s="5" t="s">
        <v>309</v>
      </c>
      <c r="M33" s="5" t="s">
        <v>310</v>
      </c>
      <c r="N33" s="5">
        <v>311025</v>
      </c>
      <c r="O33" s="5" t="s">
        <v>26</v>
      </c>
      <c r="P33" s="5" t="s">
        <v>26</v>
      </c>
      <c r="Q33" s="5">
        <v>1992</v>
      </c>
      <c r="R33" s="5" t="s">
        <v>26</v>
      </c>
      <c r="S33" s="5" t="s">
        <v>26</v>
      </c>
      <c r="T33" s="5">
        <v>2014</v>
      </c>
    </row>
    <row r="34" spans="1:20" ht="16.5" customHeight="1" x14ac:dyDescent="0.25">
      <c r="A34" s="9" t="s">
        <v>507</v>
      </c>
      <c r="B34" s="5" t="s">
        <v>22</v>
      </c>
      <c r="C34" s="5" t="s">
        <v>23</v>
      </c>
      <c r="D34" s="6">
        <v>5063.6400000000003</v>
      </c>
      <c r="E34" s="5">
        <v>948.81</v>
      </c>
      <c r="F34" s="5">
        <v>18.739999999999998</v>
      </c>
      <c r="G34" s="5" t="s">
        <v>508</v>
      </c>
      <c r="H34" s="5" t="s">
        <v>26</v>
      </c>
      <c r="I34" s="5" t="s">
        <v>50</v>
      </c>
      <c r="J34" s="5" t="s">
        <v>509</v>
      </c>
      <c r="K34" s="5" t="s">
        <v>510</v>
      </c>
      <c r="L34" s="5" t="s">
        <v>511</v>
      </c>
      <c r="M34" s="5" t="s">
        <v>512</v>
      </c>
      <c r="N34" s="5">
        <v>160022</v>
      </c>
      <c r="O34" s="5" t="s">
        <v>507</v>
      </c>
      <c r="P34" s="5" t="s">
        <v>26</v>
      </c>
      <c r="Q34" s="5">
        <v>1980</v>
      </c>
      <c r="R34" s="5" t="s">
        <v>26</v>
      </c>
      <c r="S34" s="5" t="s">
        <v>26</v>
      </c>
      <c r="T34" s="5">
        <v>2014</v>
      </c>
    </row>
    <row r="35" spans="1:20" ht="16.5" customHeight="1" x14ac:dyDescent="0.25">
      <c r="A35" s="5" t="s">
        <v>300</v>
      </c>
      <c r="B35" s="5" t="s">
        <v>22</v>
      </c>
      <c r="C35" s="5" t="s">
        <v>23</v>
      </c>
      <c r="D35" s="6">
        <v>8977.41</v>
      </c>
      <c r="E35" s="6">
        <v>1366.67</v>
      </c>
      <c r="F35" s="5">
        <v>15.22</v>
      </c>
      <c r="G35" s="5" t="s">
        <v>301</v>
      </c>
      <c r="H35" s="5" t="s">
        <v>302</v>
      </c>
      <c r="I35" s="5" t="s">
        <v>31</v>
      </c>
      <c r="J35" s="5" t="s">
        <v>56</v>
      </c>
      <c r="K35" s="5" t="s">
        <v>303</v>
      </c>
      <c r="L35" s="5" t="s">
        <v>304</v>
      </c>
      <c r="M35" s="5" t="s">
        <v>305</v>
      </c>
      <c r="N35" s="5">
        <v>382405</v>
      </c>
      <c r="O35" s="5" t="s">
        <v>26</v>
      </c>
      <c r="P35" s="5" t="s">
        <v>26</v>
      </c>
      <c r="Q35" s="5">
        <v>1994</v>
      </c>
      <c r="R35" s="5" t="s">
        <v>26</v>
      </c>
      <c r="S35" s="5" t="s">
        <v>26</v>
      </c>
      <c r="T35" s="5">
        <v>2014</v>
      </c>
    </row>
    <row r="36" spans="1:20" ht="16.5" customHeight="1" x14ac:dyDescent="0.25">
      <c r="A36" s="5" t="s">
        <v>168</v>
      </c>
      <c r="B36" s="5" t="s">
        <v>22</v>
      </c>
      <c r="C36" s="5" t="s">
        <v>23</v>
      </c>
      <c r="D36" s="6">
        <v>9962.1200000000008</v>
      </c>
      <c r="E36" s="6">
        <v>1515.41</v>
      </c>
      <c r="F36" s="5">
        <v>15.21</v>
      </c>
      <c r="G36" s="5" t="s">
        <v>169</v>
      </c>
      <c r="H36" s="5" t="s">
        <v>170</v>
      </c>
      <c r="I36" s="5" t="s">
        <v>171</v>
      </c>
      <c r="J36" s="5" t="s">
        <v>172</v>
      </c>
      <c r="K36" s="5" t="s">
        <v>173</v>
      </c>
      <c r="L36" s="5" t="s">
        <v>174</v>
      </c>
      <c r="M36" s="5" t="s">
        <v>175</v>
      </c>
      <c r="N36" s="5">
        <v>560001</v>
      </c>
      <c r="O36" s="5" t="s">
        <v>26</v>
      </c>
      <c r="P36" s="5" t="s">
        <v>26</v>
      </c>
      <c r="Q36" s="5">
        <v>1985</v>
      </c>
      <c r="R36" s="5" t="s">
        <v>26</v>
      </c>
      <c r="S36" s="5" t="s">
        <v>26</v>
      </c>
      <c r="T36" s="5">
        <v>2014</v>
      </c>
    </row>
    <row r="37" spans="1:20" ht="16.5" customHeight="1" x14ac:dyDescent="0.25">
      <c r="A37" s="5" t="s">
        <v>252</v>
      </c>
      <c r="B37" s="5" t="s">
        <v>22</v>
      </c>
      <c r="C37" s="5" t="s">
        <v>23</v>
      </c>
      <c r="D37" s="6">
        <v>15149.23</v>
      </c>
      <c r="E37" s="6">
        <v>2373.7199999999998</v>
      </c>
      <c r="F37" s="5">
        <v>15.67</v>
      </c>
      <c r="G37" s="5" t="s">
        <v>253</v>
      </c>
      <c r="H37" s="5" t="s">
        <v>26</v>
      </c>
      <c r="I37" s="5" t="s">
        <v>61</v>
      </c>
      <c r="J37" s="5" t="s">
        <v>96</v>
      </c>
      <c r="K37" s="5" t="s">
        <v>254</v>
      </c>
      <c r="L37" s="5" t="s">
        <v>255</v>
      </c>
      <c r="M37" s="5" t="s">
        <v>256</v>
      </c>
      <c r="N37" s="5">
        <v>400012</v>
      </c>
      <c r="O37" s="5" t="s">
        <v>26</v>
      </c>
      <c r="P37" s="5" t="s">
        <v>26</v>
      </c>
      <c r="Q37" s="5">
        <v>1984</v>
      </c>
      <c r="R37" s="5" t="s">
        <v>257</v>
      </c>
      <c r="S37" s="5" t="s">
        <v>26</v>
      </c>
      <c r="T37" s="5">
        <v>2014</v>
      </c>
    </row>
    <row r="38" spans="1:20" ht="16.5" customHeight="1" x14ac:dyDescent="0.25">
      <c r="A38" s="5" t="s">
        <v>284</v>
      </c>
      <c r="B38" s="5" t="s">
        <v>22</v>
      </c>
      <c r="C38" s="5" t="s">
        <v>94</v>
      </c>
      <c r="D38" s="6">
        <v>18559.78</v>
      </c>
      <c r="E38" s="6">
        <v>3312.56</v>
      </c>
      <c r="F38" s="5">
        <v>17.850000000000001</v>
      </c>
      <c r="G38" s="5" t="s">
        <v>285</v>
      </c>
      <c r="H38" s="5" t="s">
        <v>286</v>
      </c>
      <c r="I38" s="5" t="s">
        <v>50</v>
      </c>
      <c r="J38" s="5" t="s">
        <v>287</v>
      </c>
      <c r="K38" s="5" t="s">
        <v>288</v>
      </c>
      <c r="L38" s="5" t="s">
        <v>289</v>
      </c>
      <c r="M38" s="5" t="s">
        <v>290</v>
      </c>
      <c r="N38" s="5">
        <v>141010</v>
      </c>
      <c r="O38" s="5" t="s">
        <v>26</v>
      </c>
      <c r="P38" s="5" t="s">
        <v>26</v>
      </c>
      <c r="Q38" s="5">
        <v>1996</v>
      </c>
      <c r="R38" s="5" t="s">
        <v>291</v>
      </c>
      <c r="S38" s="5" t="s">
        <v>292</v>
      </c>
      <c r="T38" s="5">
        <v>2014</v>
      </c>
    </row>
    <row r="39" spans="1:20" ht="16.5" customHeight="1" x14ac:dyDescent="0.25">
      <c r="A39" s="5" t="s">
        <v>446</v>
      </c>
      <c r="B39" s="5" t="s">
        <v>22</v>
      </c>
      <c r="C39" s="5" t="s">
        <v>94</v>
      </c>
      <c r="D39" s="6">
        <v>19196.650000000001</v>
      </c>
      <c r="E39" s="6">
        <v>3056.21</v>
      </c>
      <c r="F39" s="5">
        <v>15.92</v>
      </c>
      <c r="G39" s="5" t="s">
        <v>447</v>
      </c>
      <c r="H39" s="5" t="s">
        <v>26</v>
      </c>
      <c r="I39" s="5" t="s">
        <v>163</v>
      </c>
      <c r="J39" s="5" t="s">
        <v>448</v>
      </c>
      <c r="K39" s="5" t="s">
        <v>449</v>
      </c>
      <c r="L39" s="5" t="s">
        <v>450</v>
      </c>
      <c r="M39" s="5" t="s">
        <v>451</v>
      </c>
      <c r="N39" s="5">
        <v>326502</v>
      </c>
      <c r="O39" s="5" t="s">
        <v>26</v>
      </c>
      <c r="P39" s="5" t="s">
        <v>26</v>
      </c>
      <c r="Q39" s="5">
        <v>2005</v>
      </c>
      <c r="R39" s="5" t="s">
        <v>26</v>
      </c>
      <c r="S39" s="5" t="s">
        <v>26</v>
      </c>
      <c r="T39" s="5">
        <v>2014</v>
      </c>
    </row>
    <row r="40" spans="1:20" ht="16.5" customHeight="1" x14ac:dyDescent="0.25">
      <c r="A40" s="9" t="s">
        <v>212</v>
      </c>
      <c r="B40" s="5" t="s">
        <v>22</v>
      </c>
      <c r="C40" s="5" t="s">
        <v>23</v>
      </c>
      <c r="D40" s="6">
        <v>19895.099999999999</v>
      </c>
      <c r="E40" s="6">
        <v>3818.4</v>
      </c>
      <c r="F40" s="5">
        <v>19.190000000000001</v>
      </c>
      <c r="G40" s="5" t="s">
        <v>213</v>
      </c>
      <c r="H40" s="5" t="s">
        <v>214</v>
      </c>
      <c r="I40" s="5" t="s">
        <v>36</v>
      </c>
      <c r="J40" s="5" t="s">
        <v>43</v>
      </c>
      <c r="K40" s="5" t="s">
        <v>215</v>
      </c>
      <c r="L40" s="5" t="s">
        <v>216</v>
      </c>
      <c r="M40" s="5" t="s">
        <v>217</v>
      </c>
      <c r="N40" s="5">
        <v>641018</v>
      </c>
      <c r="O40" s="5" t="s">
        <v>26</v>
      </c>
      <c r="P40" s="5" t="s">
        <v>218</v>
      </c>
      <c r="Q40" s="5">
        <v>2003</v>
      </c>
      <c r="R40" s="5" t="s">
        <v>219</v>
      </c>
      <c r="S40" s="5" t="s">
        <v>220</v>
      </c>
      <c r="T40" s="5">
        <v>2014</v>
      </c>
    </row>
    <row r="41" spans="1:20" ht="16.5" hidden="1" customHeight="1" x14ac:dyDescent="0.25">
      <c r="A41" s="5" t="s">
        <v>293</v>
      </c>
      <c r="B41" s="5" t="s">
        <v>22</v>
      </c>
      <c r="C41" s="5" t="s">
        <v>94</v>
      </c>
      <c r="D41" s="6">
        <v>22111.51</v>
      </c>
      <c r="E41" s="6">
        <v>3571.34</v>
      </c>
      <c r="F41" s="5">
        <v>16.149999999999999</v>
      </c>
      <c r="G41" s="5" t="s">
        <v>294</v>
      </c>
      <c r="H41" s="5" t="s">
        <v>295</v>
      </c>
      <c r="I41" s="5" t="s">
        <v>50</v>
      </c>
      <c r="J41" s="5" t="s">
        <v>287</v>
      </c>
      <c r="K41" s="5" t="s">
        <v>296</v>
      </c>
      <c r="L41" s="5" t="s">
        <v>289</v>
      </c>
      <c r="M41" s="5" t="s">
        <v>297</v>
      </c>
      <c r="N41" s="5">
        <v>141003</v>
      </c>
      <c r="O41" s="5" t="s">
        <v>298</v>
      </c>
      <c r="P41" s="5" t="s">
        <v>26</v>
      </c>
      <c r="Q41" s="5">
        <v>1980</v>
      </c>
      <c r="R41" s="5" t="s">
        <v>291</v>
      </c>
      <c r="S41" s="5" t="s">
        <v>299</v>
      </c>
      <c r="T41" s="5">
        <v>2014</v>
      </c>
    </row>
    <row r="42" spans="1:20" ht="16.5" hidden="1" customHeight="1" x14ac:dyDescent="0.25">
      <c r="A42" s="5" t="s">
        <v>93</v>
      </c>
      <c r="B42" s="5" t="s">
        <v>22</v>
      </c>
      <c r="C42" s="5" t="s">
        <v>94</v>
      </c>
      <c r="D42" s="6">
        <v>29170.7</v>
      </c>
      <c r="E42" s="6">
        <v>4516.5</v>
      </c>
      <c r="F42" s="5">
        <v>15.48</v>
      </c>
      <c r="G42" s="5" t="s">
        <v>95</v>
      </c>
      <c r="H42" s="5" t="s">
        <v>26</v>
      </c>
      <c r="I42" s="5" t="s">
        <v>61</v>
      </c>
      <c r="J42" s="5" t="s">
        <v>96</v>
      </c>
      <c r="K42" s="5" t="s">
        <v>97</v>
      </c>
      <c r="L42" s="5" t="s">
        <v>98</v>
      </c>
      <c r="M42" s="5" t="s">
        <v>99</v>
      </c>
      <c r="N42" s="5">
        <v>400072</v>
      </c>
      <c r="O42" s="5" t="s">
        <v>26</v>
      </c>
      <c r="P42" s="5" t="s">
        <v>26</v>
      </c>
      <c r="Q42" s="5">
        <v>1986</v>
      </c>
      <c r="R42" s="5" t="s">
        <v>100</v>
      </c>
      <c r="S42" s="5" t="s">
        <v>26</v>
      </c>
      <c r="T42" s="5">
        <v>2014</v>
      </c>
    </row>
    <row r="43" spans="1:20" ht="16.5" hidden="1" customHeight="1" x14ac:dyDescent="0.25">
      <c r="A43" s="5" t="s">
        <v>500</v>
      </c>
      <c r="B43" s="5" t="s">
        <v>22</v>
      </c>
      <c r="C43" s="5" t="s">
        <v>23</v>
      </c>
      <c r="D43" s="6">
        <v>36348.269999999997</v>
      </c>
      <c r="E43" s="6">
        <v>8113.39</v>
      </c>
      <c r="F43" s="5">
        <v>22.32</v>
      </c>
      <c r="G43" s="5" t="s">
        <v>501</v>
      </c>
      <c r="H43" s="5" t="s">
        <v>502</v>
      </c>
      <c r="I43" s="5" t="s">
        <v>61</v>
      </c>
      <c r="J43" s="5" t="s">
        <v>96</v>
      </c>
      <c r="K43" s="5" t="s">
        <v>503</v>
      </c>
      <c r="L43" s="5" t="s">
        <v>504</v>
      </c>
      <c r="M43" s="5" t="s">
        <v>505</v>
      </c>
      <c r="N43" s="5">
        <v>400013</v>
      </c>
      <c r="O43" s="5" t="s">
        <v>26</v>
      </c>
      <c r="P43" s="5" t="s">
        <v>26</v>
      </c>
      <c r="Q43" s="5">
        <v>1985</v>
      </c>
      <c r="R43" s="5" t="s">
        <v>506</v>
      </c>
      <c r="S43" s="5" t="s">
        <v>26</v>
      </c>
      <c r="T43" s="5">
        <v>2014</v>
      </c>
    </row>
    <row r="44" spans="1:20" ht="16.5" hidden="1" customHeight="1" x14ac:dyDescent="0.25">
      <c r="A44" s="5" t="s">
        <v>459</v>
      </c>
      <c r="B44" s="5" t="s">
        <v>22</v>
      </c>
      <c r="C44" s="5" t="s">
        <v>94</v>
      </c>
      <c r="D44" s="6">
        <v>38851.4</v>
      </c>
      <c r="E44" s="6">
        <v>7438.9</v>
      </c>
      <c r="F44" s="5">
        <v>19.149999999999999</v>
      </c>
      <c r="G44" s="5" t="s">
        <v>460</v>
      </c>
      <c r="H44" s="5" t="s">
        <v>461</v>
      </c>
      <c r="I44" s="5" t="s">
        <v>50</v>
      </c>
      <c r="J44" s="5" t="s">
        <v>287</v>
      </c>
      <c r="K44" s="5" t="s">
        <v>462</v>
      </c>
      <c r="L44" s="5" t="s">
        <v>463</v>
      </c>
      <c r="M44" s="5" t="s">
        <v>464</v>
      </c>
      <c r="N44" s="5">
        <v>141001</v>
      </c>
      <c r="O44" s="5" t="s">
        <v>26</v>
      </c>
      <c r="P44" s="5" t="s">
        <v>465</v>
      </c>
      <c r="Q44" s="5">
        <v>1993</v>
      </c>
      <c r="R44" s="5" t="s">
        <v>466</v>
      </c>
      <c r="S44" s="5" t="s">
        <v>26</v>
      </c>
      <c r="T44" s="5">
        <v>2014</v>
      </c>
    </row>
    <row r="45" spans="1:20" ht="16.5" hidden="1" customHeight="1" x14ac:dyDescent="0.25">
      <c r="A45" s="5" t="s">
        <v>69</v>
      </c>
      <c r="B45" s="5" t="s">
        <v>22</v>
      </c>
      <c r="C45" s="5" t="s">
        <v>23</v>
      </c>
      <c r="D45" s="6">
        <v>48599.199999999997</v>
      </c>
      <c r="E45" s="6">
        <v>8789.4</v>
      </c>
      <c r="F45" s="5">
        <v>18.09</v>
      </c>
      <c r="G45" s="5" t="s">
        <v>70</v>
      </c>
      <c r="H45" s="5" t="s">
        <v>71</v>
      </c>
      <c r="I45" s="5" t="s">
        <v>31</v>
      </c>
      <c r="J45" s="5" t="s">
        <v>32</v>
      </c>
      <c r="K45" s="5" t="s">
        <v>72</v>
      </c>
      <c r="L45" s="5" t="s">
        <v>73</v>
      </c>
      <c r="M45" s="5" t="s">
        <v>74</v>
      </c>
      <c r="N45" s="5">
        <v>380025</v>
      </c>
      <c r="O45" s="5" t="s">
        <v>26</v>
      </c>
      <c r="P45" s="5" t="s">
        <v>75</v>
      </c>
      <c r="Q45" s="5">
        <v>1931</v>
      </c>
      <c r="R45" s="5" t="s">
        <v>76</v>
      </c>
      <c r="S45" s="5" t="s">
        <v>77</v>
      </c>
      <c r="T45" s="5">
        <v>2014</v>
      </c>
    </row>
    <row r="46" spans="1:20" ht="16.5" hidden="1" customHeight="1" x14ac:dyDescent="0.25">
      <c r="A46" s="5" t="s">
        <v>479</v>
      </c>
      <c r="B46" s="5" t="s">
        <v>22</v>
      </c>
      <c r="C46" s="5" t="s">
        <v>23</v>
      </c>
      <c r="D46" s="6">
        <v>52358.92</v>
      </c>
      <c r="E46" s="6">
        <v>13253.35</v>
      </c>
      <c r="F46" s="5">
        <v>25.31</v>
      </c>
      <c r="G46" s="5" t="s">
        <v>480</v>
      </c>
      <c r="H46" s="5" t="s">
        <v>481</v>
      </c>
      <c r="I46" s="5" t="s">
        <v>50</v>
      </c>
      <c r="J46" s="5" t="s">
        <v>287</v>
      </c>
      <c r="K46" s="5" t="s">
        <v>482</v>
      </c>
      <c r="L46" s="5" t="s">
        <v>483</v>
      </c>
      <c r="M46" s="5" t="s">
        <v>484</v>
      </c>
      <c r="N46" s="5">
        <v>141010</v>
      </c>
      <c r="O46" s="5" t="s">
        <v>26</v>
      </c>
      <c r="P46" s="5" t="s">
        <v>485</v>
      </c>
      <c r="Q46" s="5">
        <v>1965</v>
      </c>
      <c r="R46" s="5" t="s">
        <v>486</v>
      </c>
      <c r="S46" s="5" t="s">
        <v>487</v>
      </c>
      <c r="T46" s="5">
        <v>2014</v>
      </c>
    </row>
    <row r="47" spans="1:20" x14ac:dyDescent="0.25">
      <c r="A47" s="1"/>
    </row>
    <row r="48" spans="1:20" ht="15" customHeight="1" x14ac:dyDescent="0.25">
      <c r="A48" s="7" t="s">
        <v>520</v>
      </c>
      <c r="B48" s="7"/>
      <c r="C48" s="7"/>
      <c r="F48" s="7"/>
    </row>
  </sheetData>
  <autoFilter ref="A3:T46">
    <sortState ref="A3:T83">
      <sortCondition ref="D3:D83"/>
    </sortState>
  </autoFilter>
  <mergeCells count="20">
    <mergeCell ref="L3:L4"/>
    <mergeCell ref="A3:A4"/>
    <mergeCell ref="B3:B4"/>
    <mergeCell ref="C3:C4"/>
    <mergeCell ref="D3:D4"/>
    <mergeCell ref="E3:E4"/>
    <mergeCell ref="F3:F4"/>
    <mergeCell ref="G3:G4"/>
    <mergeCell ref="H3:H4"/>
    <mergeCell ref="I3:I4"/>
    <mergeCell ref="J3:J4"/>
    <mergeCell ref="K3:K4"/>
    <mergeCell ref="S3:S4"/>
    <mergeCell ref="T3:T4"/>
    <mergeCell ref="M3:M4"/>
    <mergeCell ref="N3:N4"/>
    <mergeCell ref="O3:O4"/>
    <mergeCell ref="P3:P4"/>
    <mergeCell ref="Q3:Q4"/>
    <mergeCell ref="R3:R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pane xSplit="1" ySplit="4" topLeftCell="B19" activePane="bottomRight" state="frozen"/>
      <selection pane="topRight" activeCell="B1" sqref="B1"/>
      <selection pane="bottomLeft" activeCell="A3" sqref="A3"/>
      <selection pane="bottomRight" activeCell="A3" sqref="A3:A4"/>
    </sheetView>
  </sheetViews>
  <sheetFormatPr defaultRowHeight="15" x14ac:dyDescent="0.25"/>
  <cols>
    <col min="1" max="1" width="36.5703125" bestFit="1" customWidth="1"/>
    <col min="2" max="2" width="13.85546875" customWidth="1"/>
    <col min="3" max="3" width="28.5703125" bestFit="1" customWidth="1"/>
    <col min="4" max="4" width="14" customWidth="1"/>
    <col min="5" max="5" width="11.5703125" customWidth="1"/>
    <col min="6" max="6" width="14.42578125" customWidth="1"/>
    <col min="7" max="8" width="36.5703125" bestFit="1" customWidth="1"/>
    <col min="9" max="9" width="15.140625" bestFit="1" customWidth="1"/>
    <col min="10" max="10" width="21" bestFit="1" customWidth="1"/>
    <col min="11" max="12" width="36.5703125" bestFit="1" customWidth="1"/>
    <col min="13" max="13" width="9.42578125" bestFit="1" customWidth="1"/>
    <col min="14" max="16" width="36.5703125" bestFit="1" customWidth="1"/>
    <col min="17" max="17" width="29.7109375" bestFit="1" customWidth="1"/>
    <col min="18" max="18" width="10" bestFit="1" customWidth="1"/>
  </cols>
  <sheetData>
    <row r="1" spans="1:18" x14ac:dyDescent="0.25">
      <c r="A1" s="8" t="s">
        <v>1965</v>
      </c>
    </row>
    <row r="3" spans="1:18" x14ac:dyDescent="0.25">
      <c r="A3" s="52" t="s">
        <v>0</v>
      </c>
      <c r="B3" s="52" t="s">
        <v>15</v>
      </c>
      <c r="C3" s="52" t="s">
        <v>7</v>
      </c>
      <c r="D3" s="52" t="s">
        <v>19</v>
      </c>
      <c r="E3" s="52" t="s">
        <v>20</v>
      </c>
      <c r="F3" s="52" t="s">
        <v>3</v>
      </c>
      <c r="G3" s="52" t="s">
        <v>5</v>
      </c>
      <c r="H3" s="52" t="s">
        <v>6</v>
      </c>
      <c r="I3" s="52" t="s">
        <v>8</v>
      </c>
      <c r="J3" s="52" t="s">
        <v>9</v>
      </c>
      <c r="K3" s="52" t="s">
        <v>10</v>
      </c>
      <c r="L3" s="52" t="s">
        <v>11</v>
      </c>
      <c r="M3" s="52" t="s">
        <v>12</v>
      </c>
      <c r="N3" s="52" t="s">
        <v>13</v>
      </c>
      <c r="O3" s="52" t="s">
        <v>14</v>
      </c>
      <c r="P3" s="52" t="s">
        <v>16</v>
      </c>
      <c r="Q3" s="52" t="s">
        <v>17</v>
      </c>
      <c r="R3" s="52" t="s">
        <v>18</v>
      </c>
    </row>
    <row r="4" spans="1:18" x14ac:dyDescent="0.25">
      <c r="A4" s="54"/>
      <c r="B4" s="53"/>
      <c r="C4" s="53"/>
      <c r="D4" s="53"/>
      <c r="E4" s="53"/>
      <c r="F4" s="54"/>
      <c r="G4" s="53"/>
      <c r="H4" s="53"/>
      <c r="I4" s="53"/>
      <c r="J4" s="53"/>
      <c r="K4" s="53"/>
      <c r="L4" s="53"/>
      <c r="M4" s="53"/>
      <c r="N4" s="53"/>
      <c r="O4" s="53"/>
      <c r="P4" s="53"/>
      <c r="Q4" s="53"/>
      <c r="R4" s="53"/>
    </row>
    <row r="5" spans="1:18" ht="16.5" hidden="1" customHeight="1" x14ac:dyDescent="0.25">
      <c r="A5" s="5" t="s">
        <v>342</v>
      </c>
      <c r="B5" s="5">
        <v>1970</v>
      </c>
      <c r="C5" s="5" t="s">
        <v>61</v>
      </c>
      <c r="D5" s="5">
        <v>224.54</v>
      </c>
      <c r="E5" s="5">
        <v>49.29</v>
      </c>
      <c r="F5" s="5">
        <v>21.95</v>
      </c>
      <c r="G5" s="5" t="s">
        <v>343</v>
      </c>
      <c r="H5" s="5" t="s">
        <v>344</v>
      </c>
      <c r="I5" s="5" t="s">
        <v>26</v>
      </c>
      <c r="J5" s="5" t="s">
        <v>345</v>
      </c>
      <c r="K5" s="5" t="s">
        <v>346</v>
      </c>
      <c r="L5" s="5" t="s">
        <v>347</v>
      </c>
      <c r="M5" s="5">
        <v>400002</v>
      </c>
      <c r="N5" s="5" t="s">
        <v>26</v>
      </c>
      <c r="O5" s="5" t="s">
        <v>348</v>
      </c>
      <c r="P5" s="5" t="s">
        <v>26</v>
      </c>
      <c r="Q5" s="5" t="s">
        <v>26</v>
      </c>
      <c r="R5" s="5">
        <v>2014</v>
      </c>
    </row>
    <row r="6" spans="1:18" ht="16.5" hidden="1" customHeight="1" x14ac:dyDescent="0.25">
      <c r="A6" s="5" t="s">
        <v>146</v>
      </c>
      <c r="B6" s="5">
        <v>2000</v>
      </c>
      <c r="C6" s="5" t="s">
        <v>148</v>
      </c>
      <c r="D6" s="5">
        <v>292.52999999999997</v>
      </c>
      <c r="E6" s="5">
        <v>75.53</v>
      </c>
      <c r="F6" s="5">
        <v>25.82</v>
      </c>
      <c r="G6" s="5" t="s">
        <v>147</v>
      </c>
      <c r="H6" s="5" t="s">
        <v>26</v>
      </c>
      <c r="I6" s="5" t="s">
        <v>149</v>
      </c>
      <c r="J6" s="5" t="s">
        <v>150</v>
      </c>
      <c r="K6" s="5" t="s">
        <v>151</v>
      </c>
      <c r="L6" s="5" t="s">
        <v>152</v>
      </c>
      <c r="M6" s="5">
        <v>132103</v>
      </c>
      <c r="N6" s="5" t="s">
        <v>26</v>
      </c>
      <c r="O6" s="5" t="s">
        <v>26</v>
      </c>
      <c r="P6" s="5" t="s">
        <v>153</v>
      </c>
      <c r="Q6" s="5" t="s">
        <v>154</v>
      </c>
      <c r="R6" s="5">
        <v>2014</v>
      </c>
    </row>
    <row r="7" spans="1:18" ht="16.5" hidden="1" customHeight="1" x14ac:dyDescent="0.25">
      <c r="A7" s="5" t="s">
        <v>54</v>
      </c>
      <c r="B7" s="5">
        <v>1989</v>
      </c>
      <c r="C7" s="5" t="s">
        <v>31</v>
      </c>
      <c r="D7" s="5">
        <v>317.83</v>
      </c>
      <c r="E7" s="5">
        <v>84.11</v>
      </c>
      <c r="F7" s="5">
        <v>26.46</v>
      </c>
      <c r="G7" s="5" t="s">
        <v>55</v>
      </c>
      <c r="H7" s="5" t="s">
        <v>26</v>
      </c>
      <c r="I7" s="5" t="s">
        <v>56</v>
      </c>
      <c r="J7" s="5" t="s">
        <v>26</v>
      </c>
      <c r="K7" s="5" t="s">
        <v>57</v>
      </c>
      <c r="L7" s="5" t="s">
        <v>58</v>
      </c>
      <c r="M7" s="5">
        <v>382729</v>
      </c>
      <c r="N7" s="5" t="s">
        <v>26</v>
      </c>
      <c r="O7" s="5" t="s">
        <v>26</v>
      </c>
      <c r="P7" s="5" t="s">
        <v>26</v>
      </c>
      <c r="Q7" s="5" t="s">
        <v>26</v>
      </c>
      <c r="R7" s="5">
        <v>2014</v>
      </c>
    </row>
    <row r="8" spans="1:18" ht="16.5" hidden="1" customHeight="1" x14ac:dyDescent="0.25">
      <c r="A8" s="5" t="s">
        <v>410</v>
      </c>
      <c r="B8" s="5">
        <v>1986</v>
      </c>
      <c r="C8" s="5" t="s">
        <v>105</v>
      </c>
      <c r="D8" s="5">
        <v>360.78</v>
      </c>
      <c r="E8" s="5">
        <v>65.17</v>
      </c>
      <c r="F8" s="5">
        <v>18.059999999999999</v>
      </c>
      <c r="G8" s="5" t="s">
        <v>411</v>
      </c>
      <c r="H8" s="5" t="s">
        <v>412</v>
      </c>
      <c r="I8" s="5" t="s">
        <v>105</v>
      </c>
      <c r="J8" s="5" t="s">
        <v>413</v>
      </c>
      <c r="K8" s="5" t="s">
        <v>26</v>
      </c>
      <c r="L8" s="5" t="s">
        <v>414</v>
      </c>
      <c r="M8" s="5">
        <v>110024</v>
      </c>
      <c r="N8" s="5" t="s">
        <v>26</v>
      </c>
      <c r="O8" s="5" t="s">
        <v>26</v>
      </c>
      <c r="P8" s="5" t="s">
        <v>26</v>
      </c>
      <c r="Q8" s="5" t="s">
        <v>26</v>
      </c>
      <c r="R8" s="5">
        <v>2014</v>
      </c>
    </row>
    <row r="9" spans="1:18" ht="16.5" hidden="1" customHeight="1" x14ac:dyDescent="0.25">
      <c r="A9" s="5" t="s">
        <v>262</v>
      </c>
      <c r="B9" s="5">
        <v>1988</v>
      </c>
      <c r="C9" s="5" t="s">
        <v>26</v>
      </c>
      <c r="D9" s="5">
        <v>375.01</v>
      </c>
      <c r="E9" s="5">
        <v>371.18</v>
      </c>
      <c r="F9" s="5">
        <v>98.98</v>
      </c>
      <c r="G9" s="5" t="s">
        <v>262</v>
      </c>
      <c r="H9" s="5" t="s">
        <v>26</v>
      </c>
      <c r="I9" s="5" t="s">
        <v>26</v>
      </c>
      <c r="J9" s="5" t="s">
        <v>263</v>
      </c>
      <c r="K9" s="5" t="s">
        <v>26</v>
      </c>
      <c r="L9" s="5" t="s">
        <v>264</v>
      </c>
      <c r="M9" s="5">
        <v>401501</v>
      </c>
      <c r="N9" s="5" t="s">
        <v>26</v>
      </c>
      <c r="O9" s="5" t="s">
        <v>265</v>
      </c>
      <c r="P9" s="5" t="s">
        <v>26</v>
      </c>
      <c r="Q9" s="5" t="s">
        <v>26</v>
      </c>
      <c r="R9" s="5">
        <v>2014</v>
      </c>
    </row>
    <row r="10" spans="1:18" ht="16.5" hidden="1" customHeight="1" x14ac:dyDescent="0.25">
      <c r="A10" s="5" t="s">
        <v>125</v>
      </c>
      <c r="B10" s="5">
        <v>1984</v>
      </c>
      <c r="C10" s="5" t="s">
        <v>127</v>
      </c>
      <c r="D10" s="5">
        <v>390.32</v>
      </c>
      <c r="E10" s="5">
        <v>60.42</v>
      </c>
      <c r="F10" s="5">
        <v>15.48</v>
      </c>
      <c r="G10" s="5" t="s">
        <v>126</v>
      </c>
      <c r="H10" s="5" t="s">
        <v>26</v>
      </c>
      <c r="I10" s="5" t="s">
        <v>26</v>
      </c>
      <c r="J10" s="5" t="s">
        <v>128</v>
      </c>
      <c r="K10" s="5" t="s">
        <v>129</v>
      </c>
      <c r="L10" s="5" t="s">
        <v>130</v>
      </c>
      <c r="M10" s="5">
        <v>452015</v>
      </c>
      <c r="N10" s="5" t="s">
        <v>26</v>
      </c>
      <c r="O10" s="5" t="s">
        <v>26</v>
      </c>
      <c r="P10" s="5" t="s">
        <v>26</v>
      </c>
      <c r="Q10" s="5" t="s">
        <v>26</v>
      </c>
      <c r="R10" s="5">
        <v>2014</v>
      </c>
    </row>
    <row r="11" spans="1:18" ht="16.5" hidden="1" customHeight="1" x14ac:dyDescent="0.25">
      <c r="A11" s="5" t="s">
        <v>59</v>
      </c>
      <c r="B11" s="5">
        <v>1983</v>
      </c>
      <c r="C11" s="5" t="s">
        <v>61</v>
      </c>
      <c r="D11" s="5">
        <v>427.39</v>
      </c>
      <c r="E11" s="5">
        <v>100.4</v>
      </c>
      <c r="F11" s="5">
        <v>23.49</v>
      </c>
      <c r="G11" s="5" t="s">
        <v>60</v>
      </c>
      <c r="H11" s="5" t="s">
        <v>26</v>
      </c>
      <c r="I11" s="5" t="s">
        <v>62</v>
      </c>
      <c r="J11" s="5" t="s">
        <v>63</v>
      </c>
      <c r="K11" s="5" t="s">
        <v>64</v>
      </c>
      <c r="L11" s="5" t="s">
        <v>65</v>
      </c>
      <c r="M11" s="5">
        <v>422007</v>
      </c>
      <c r="N11" s="5" t="s">
        <v>26</v>
      </c>
      <c r="O11" s="5" t="s">
        <v>66</v>
      </c>
      <c r="P11" s="5" t="s">
        <v>67</v>
      </c>
      <c r="Q11" s="5" t="s">
        <v>68</v>
      </c>
      <c r="R11" s="5">
        <v>2014</v>
      </c>
    </row>
    <row r="12" spans="1:18" ht="16.5" hidden="1" customHeight="1" x14ac:dyDescent="0.25">
      <c r="A12" s="5" t="s">
        <v>372</v>
      </c>
      <c r="B12" s="5">
        <v>1989</v>
      </c>
      <c r="C12" s="5" t="s">
        <v>26</v>
      </c>
      <c r="D12" s="5">
        <v>462.77</v>
      </c>
      <c r="E12" s="5">
        <v>83.72</v>
      </c>
      <c r="F12" s="5">
        <v>18.09</v>
      </c>
      <c r="G12" s="5" t="s">
        <v>373</v>
      </c>
      <c r="H12" s="5" t="s">
        <v>26</v>
      </c>
      <c r="I12" s="5" t="s">
        <v>26</v>
      </c>
      <c r="J12" s="5" t="s">
        <v>374</v>
      </c>
      <c r="K12" s="5" t="s">
        <v>375</v>
      </c>
      <c r="L12" s="5" t="s">
        <v>376</v>
      </c>
      <c r="M12" s="5">
        <v>141102</v>
      </c>
      <c r="N12" s="5" t="s">
        <v>26</v>
      </c>
      <c r="O12" s="5" t="s">
        <v>26</v>
      </c>
      <c r="P12" s="5" t="s">
        <v>26</v>
      </c>
      <c r="Q12" s="5" t="s">
        <v>26</v>
      </c>
      <c r="R12" s="5">
        <v>2014</v>
      </c>
    </row>
    <row r="13" spans="1:18" ht="16.5" hidden="1" customHeight="1" x14ac:dyDescent="0.25">
      <c r="A13" s="5" t="s">
        <v>424</v>
      </c>
      <c r="B13" s="5">
        <v>2010</v>
      </c>
      <c r="C13" s="5" t="s">
        <v>426</v>
      </c>
      <c r="D13" s="5">
        <v>505.5</v>
      </c>
      <c r="E13" s="5">
        <v>112.69</v>
      </c>
      <c r="F13" s="5">
        <v>22.29</v>
      </c>
      <c r="G13" s="5" t="s">
        <v>425</v>
      </c>
      <c r="H13" s="5" t="s">
        <v>26</v>
      </c>
      <c r="I13" s="5" t="s">
        <v>427</v>
      </c>
      <c r="J13" s="5" t="s">
        <v>26</v>
      </c>
      <c r="K13" s="5" t="s">
        <v>26</v>
      </c>
      <c r="L13" s="5" t="s">
        <v>428</v>
      </c>
      <c r="M13" s="5">
        <v>500038</v>
      </c>
      <c r="N13" s="5" t="s">
        <v>26</v>
      </c>
      <c r="O13" s="5" t="s">
        <v>26</v>
      </c>
      <c r="P13" s="5" t="s">
        <v>26</v>
      </c>
      <c r="Q13" s="5" t="s">
        <v>429</v>
      </c>
      <c r="R13" s="5">
        <v>2014</v>
      </c>
    </row>
    <row r="14" spans="1:18" ht="16.5" hidden="1" customHeight="1" x14ac:dyDescent="0.25">
      <c r="A14" s="5" t="s">
        <v>273</v>
      </c>
      <c r="B14" s="5">
        <v>1990</v>
      </c>
      <c r="C14" s="5" t="s">
        <v>61</v>
      </c>
      <c r="D14" s="5">
        <v>608.80999999999995</v>
      </c>
      <c r="E14" s="5">
        <v>154.97999999999999</v>
      </c>
      <c r="F14" s="5">
        <v>25.46</v>
      </c>
      <c r="G14" s="5" t="s">
        <v>274</v>
      </c>
      <c r="H14" s="5" t="s">
        <v>26</v>
      </c>
      <c r="I14" s="5" t="s">
        <v>96</v>
      </c>
      <c r="J14" s="5" t="s">
        <v>275</v>
      </c>
      <c r="K14" s="5" t="s">
        <v>276</v>
      </c>
      <c r="L14" s="5" t="s">
        <v>277</v>
      </c>
      <c r="M14" s="5">
        <v>400071</v>
      </c>
      <c r="N14" s="5" t="s">
        <v>26</v>
      </c>
      <c r="O14" s="5" t="s">
        <v>26</v>
      </c>
      <c r="P14" s="5" t="s">
        <v>26</v>
      </c>
      <c r="Q14" s="5" t="s">
        <v>278</v>
      </c>
      <c r="R14" s="5">
        <v>2014</v>
      </c>
    </row>
    <row r="15" spans="1:18" ht="16.5" hidden="1" customHeight="1" x14ac:dyDescent="0.25">
      <c r="A15" s="5" t="s">
        <v>119</v>
      </c>
      <c r="B15" s="5">
        <v>1992</v>
      </c>
      <c r="C15" s="5" t="s">
        <v>61</v>
      </c>
      <c r="D15" s="5">
        <v>641.01</v>
      </c>
      <c r="E15" s="5">
        <v>117.17</v>
      </c>
      <c r="F15" s="5">
        <v>18.28</v>
      </c>
      <c r="G15" s="5" t="s">
        <v>120</v>
      </c>
      <c r="H15" s="5" t="s">
        <v>26</v>
      </c>
      <c r="I15" s="5" t="s">
        <v>26</v>
      </c>
      <c r="J15" s="5" t="s">
        <v>121</v>
      </c>
      <c r="K15" s="5" t="s">
        <v>122</v>
      </c>
      <c r="L15" s="5" t="s">
        <v>123</v>
      </c>
      <c r="M15" s="5" t="s">
        <v>124</v>
      </c>
      <c r="N15" s="5" t="s">
        <v>26</v>
      </c>
      <c r="O15" s="5" t="s">
        <v>26</v>
      </c>
      <c r="P15" s="5" t="s">
        <v>26</v>
      </c>
      <c r="Q15" s="5" t="s">
        <v>26</v>
      </c>
      <c r="R15" s="5">
        <v>2014</v>
      </c>
    </row>
    <row r="16" spans="1:18" ht="16.5" hidden="1" customHeight="1" x14ac:dyDescent="0.25">
      <c r="A16" s="5" t="s">
        <v>337</v>
      </c>
      <c r="B16" s="5">
        <v>1996</v>
      </c>
      <c r="C16" s="5" t="s">
        <v>61</v>
      </c>
      <c r="D16" s="5">
        <v>671.74</v>
      </c>
      <c r="E16" s="5">
        <v>148.6</v>
      </c>
      <c r="F16" s="5">
        <v>22.12</v>
      </c>
      <c r="G16" s="5" t="s">
        <v>338</v>
      </c>
      <c r="H16" s="5" t="s">
        <v>26</v>
      </c>
      <c r="I16" s="5" t="s">
        <v>96</v>
      </c>
      <c r="J16" s="5" t="s">
        <v>339</v>
      </c>
      <c r="K16" s="5" t="s">
        <v>340</v>
      </c>
      <c r="L16" s="5" t="s">
        <v>341</v>
      </c>
      <c r="M16" s="5">
        <v>400093</v>
      </c>
      <c r="N16" s="5" t="s">
        <v>26</v>
      </c>
      <c r="O16" s="5" t="s">
        <v>26</v>
      </c>
      <c r="P16" s="5" t="s">
        <v>26</v>
      </c>
      <c r="Q16" s="5" t="s">
        <v>26</v>
      </c>
      <c r="R16" s="5">
        <v>2014</v>
      </c>
    </row>
    <row r="17" spans="1:18" ht="16.5" hidden="1" customHeight="1" x14ac:dyDescent="0.25">
      <c r="A17" s="5" t="s">
        <v>180</v>
      </c>
      <c r="B17" s="5">
        <v>1955</v>
      </c>
      <c r="C17" s="5" t="s">
        <v>61</v>
      </c>
      <c r="D17" s="5">
        <v>746.73</v>
      </c>
      <c r="E17" s="5">
        <v>122.67</v>
      </c>
      <c r="F17" s="5">
        <v>16.43</v>
      </c>
      <c r="G17" s="5" t="s">
        <v>181</v>
      </c>
      <c r="H17" s="5" t="s">
        <v>182</v>
      </c>
      <c r="I17" s="5" t="s">
        <v>183</v>
      </c>
      <c r="J17" s="5" t="s">
        <v>184</v>
      </c>
      <c r="K17" s="5" t="s">
        <v>185</v>
      </c>
      <c r="L17" s="5" t="s">
        <v>186</v>
      </c>
      <c r="M17" s="5">
        <v>411018</v>
      </c>
      <c r="N17" s="5" t="s">
        <v>187</v>
      </c>
      <c r="O17" s="5" t="s">
        <v>26</v>
      </c>
      <c r="P17" s="5" t="s">
        <v>26</v>
      </c>
      <c r="Q17" s="5" t="s">
        <v>188</v>
      </c>
      <c r="R17" s="5">
        <v>2014</v>
      </c>
    </row>
    <row r="18" spans="1:18" ht="16.5" hidden="1" customHeight="1" x14ac:dyDescent="0.25">
      <c r="A18" s="5" t="s">
        <v>415</v>
      </c>
      <c r="B18" s="5">
        <v>1935</v>
      </c>
      <c r="C18" s="5" t="s">
        <v>31</v>
      </c>
      <c r="D18" s="5">
        <v>894.09</v>
      </c>
      <c r="E18" s="5">
        <v>190.9</v>
      </c>
      <c r="F18" s="5">
        <v>21.35</v>
      </c>
      <c r="G18" s="5" t="s">
        <v>415</v>
      </c>
      <c r="H18" s="5" t="s">
        <v>416</v>
      </c>
      <c r="I18" s="5" t="s">
        <v>332</v>
      </c>
      <c r="J18" s="5" t="s">
        <v>417</v>
      </c>
      <c r="K18" s="5" t="s">
        <v>26</v>
      </c>
      <c r="L18" s="5" t="s">
        <v>418</v>
      </c>
      <c r="M18" s="5">
        <v>390020</v>
      </c>
      <c r="N18" s="5" t="s">
        <v>26</v>
      </c>
      <c r="O18" s="5" t="s">
        <v>26</v>
      </c>
      <c r="P18" s="5" t="s">
        <v>26</v>
      </c>
      <c r="Q18" s="5" t="s">
        <v>26</v>
      </c>
      <c r="R18" s="5">
        <v>2014</v>
      </c>
    </row>
    <row r="19" spans="1:18" ht="16.5" customHeight="1" x14ac:dyDescent="0.25">
      <c r="A19" s="9" t="s">
        <v>384</v>
      </c>
      <c r="B19" s="5">
        <v>1994</v>
      </c>
      <c r="C19" s="5" t="s">
        <v>36</v>
      </c>
      <c r="D19" s="6">
        <v>1066.23</v>
      </c>
      <c r="E19" s="5">
        <v>167.11</v>
      </c>
      <c r="F19" s="5">
        <v>15.67</v>
      </c>
      <c r="G19" s="5" t="s">
        <v>385</v>
      </c>
      <c r="H19" s="5" t="s">
        <v>26</v>
      </c>
      <c r="I19" s="5" t="s">
        <v>43</v>
      </c>
      <c r="J19" s="5" t="s">
        <v>386</v>
      </c>
      <c r="K19" s="5" t="s">
        <v>387</v>
      </c>
      <c r="L19" s="5" t="s">
        <v>388</v>
      </c>
      <c r="M19" s="5">
        <v>641011</v>
      </c>
      <c r="N19" s="5" t="s">
        <v>26</v>
      </c>
      <c r="O19" s="5" t="s">
        <v>26</v>
      </c>
      <c r="P19" s="5" t="s">
        <v>26</v>
      </c>
      <c r="Q19" s="5" t="s">
        <v>26</v>
      </c>
      <c r="R19" s="5">
        <v>2014</v>
      </c>
    </row>
    <row r="20" spans="1:18" ht="16.5" customHeight="1" x14ac:dyDescent="0.25">
      <c r="A20" s="9" t="s">
        <v>258</v>
      </c>
      <c r="B20" s="5">
        <v>1995</v>
      </c>
      <c r="C20" s="5" t="s">
        <v>36</v>
      </c>
      <c r="D20" s="6">
        <v>1197.01</v>
      </c>
      <c r="E20" s="5">
        <v>223.96</v>
      </c>
      <c r="F20" s="5">
        <v>18.71</v>
      </c>
      <c r="G20" s="5" t="s">
        <v>259</v>
      </c>
      <c r="H20" s="5" t="s">
        <v>26</v>
      </c>
      <c r="I20" s="5" t="s">
        <v>81</v>
      </c>
      <c r="J20" s="5" t="s">
        <v>260</v>
      </c>
      <c r="K20" s="5" t="s">
        <v>26</v>
      </c>
      <c r="L20" s="5" t="s">
        <v>261</v>
      </c>
      <c r="M20" s="5">
        <v>600086</v>
      </c>
      <c r="N20" s="5" t="s">
        <v>26</v>
      </c>
      <c r="O20" s="5" t="s">
        <v>26</v>
      </c>
      <c r="P20" s="5" t="s">
        <v>26</v>
      </c>
      <c r="Q20" s="5" t="s">
        <v>26</v>
      </c>
      <c r="R20" s="5">
        <v>2014</v>
      </c>
    </row>
    <row r="21" spans="1:18" ht="16.5" customHeight="1" x14ac:dyDescent="0.25">
      <c r="A21" s="9" t="s">
        <v>430</v>
      </c>
      <c r="B21" s="5">
        <v>2014</v>
      </c>
      <c r="C21" s="5" t="s">
        <v>426</v>
      </c>
      <c r="D21" s="6">
        <v>1833.21</v>
      </c>
      <c r="E21" s="5">
        <v>280.32</v>
      </c>
      <c r="F21" s="5">
        <v>15.29</v>
      </c>
      <c r="G21" s="5" t="s">
        <v>431</v>
      </c>
      <c r="H21" s="5" t="s">
        <v>26</v>
      </c>
      <c r="I21" s="5" t="s">
        <v>427</v>
      </c>
      <c r="J21" s="5" t="s">
        <v>26</v>
      </c>
      <c r="K21" s="5" t="s">
        <v>432</v>
      </c>
      <c r="L21" s="5" t="s">
        <v>433</v>
      </c>
      <c r="M21" s="5">
        <v>500072</v>
      </c>
      <c r="N21" s="5" t="s">
        <v>434</v>
      </c>
      <c r="O21" s="5" t="s">
        <v>26</v>
      </c>
      <c r="P21" s="5" t="s">
        <v>26</v>
      </c>
      <c r="Q21" s="5" t="s">
        <v>429</v>
      </c>
      <c r="R21" s="5">
        <v>2014</v>
      </c>
    </row>
    <row r="22" spans="1:18" ht="16.5" customHeight="1" x14ac:dyDescent="0.25">
      <c r="A22" s="9" t="s">
        <v>34</v>
      </c>
      <c r="B22" s="5">
        <v>1987</v>
      </c>
      <c r="C22" s="5" t="s">
        <v>36</v>
      </c>
      <c r="D22" s="6">
        <v>2003.19</v>
      </c>
      <c r="E22" s="5">
        <v>569.4</v>
      </c>
      <c r="F22" s="5">
        <v>28.42</v>
      </c>
      <c r="G22" s="5" t="s">
        <v>35</v>
      </c>
      <c r="H22" s="5" t="s">
        <v>26</v>
      </c>
      <c r="I22" s="5" t="s">
        <v>37</v>
      </c>
      <c r="J22" s="5" t="s">
        <v>38</v>
      </c>
      <c r="K22" s="5" t="s">
        <v>39</v>
      </c>
      <c r="L22" s="5" t="s">
        <v>40</v>
      </c>
      <c r="M22" s="5">
        <v>641601</v>
      </c>
      <c r="N22" s="5" t="s">
        <v>26</v>
      </c>
      <c r="O22" s="5" t="s">
        <v>26</v>
      </c>
      <c r="P22" s="5" t="s">
        <v>26</v>
      </c>
      <c r="Q22" s="5" t="s">
        <v>26</v>
      </c>
      <c r="R22" s="5">
        <v>2014</v>
      </c>
    </row>
    <row r="23" spans="1:18" ht="16.5" customHeight="1" x14ac:dyDescent="0.25">
      <c r="A23" s="9" t="s">
        <v>474</v>
      </c>
      <c r="B23" s="5">
        <v>2001</v>
      </c>
      <c r="C23" s="5" t="s">
        <v>50</v>
      </c>
      <c r="D23" s="6">
        <v>2188.59</v>
      </c>
      <c r="E23" s="5">
        <v>377.36</v>
      </c>
      <c r="F23" s="5">
        <v>17.239999999999998</v>
      </c>
      <c r="G23" s="5" t="s">
        <v>475</v>
      </c>
      <c r="H23" s="5" t="s">
        <v>26</v>
      </c>
      <c r="I23" s="5" t="s">
        <v>287</v>
      </c>
      <c r="J23" s="5" t="s">
        <v>476</v>
      </c>
      <c r="K23" s="5" t="s">
        <v>477</v>
      </c>
      <c r="L23" s="5" t="s">
        <v>478</v>
      </c>
      <c r="M23" s="5">
        <v>141020</v>
      </c>
      <c r="N23" s="5" t="s">
        <v>26</v>
      </c>
      <c r="O23" s="5" t="s">
        <v>26</v>
      </c>
      <c r="P23" s="5" t="s">
        <v>26</v>
      </c>
      <c r="Q23" s="5" t="s">
        <v>292</v>
      </c>
      <c r="R23" s="5">
        <v>2014</v>
      </c>
    </row>
    <row r="24" spans="1:18" ht="16.5" customHeight="1" x14ac:dyDescent="0.25">
      <c r="A24" s="9" t="s">
        <v>221</v>
      </c>
      <c r="B24" s="5">
        <v>1994</v>
      </c>
      <c r="C24" s="5" t="s">
        <v>224</v>
      </c>
      <c r="D24" s="6">
        <v>2193.6999999999998</v>
      </c>
      <c r="E24" s="5">
        <v>436.65</v>
      </c>
      <c r="F24" s="5">
        <v>19.899999999999999</v>
      </c>
      <c r="G24" s="5" t="s">
        <v>222</v>
      </c>
      <c r="H24" s="5" t="s">
        <v>223</v>
      </c>
      <c r="I24" s="5" t="s">
        <v>225</v>
      </c>
      <c r="J24" s="5" t="s">
        <v>226</v>
      </c>
      <c r="K24" s="5" t="s">
        <v>227</v>
      </c>
      <c r="L24" s="5" t="s">
        <v>228</v>
      </c>
      <c r="M24" s="5">
        <v>522019</v>
      </c>
      <c r="N24" s="5" t="s">
        <v>26</v>
      </c>
      <c r="O24" s="5" t="s">
        <v>26</v>
      </c>
      <c r="P24" s="5" t="s">
        <v>26</v>
      </c>
      <c r="Q24" s="5" t="s">
        <v>26</v>
      </c>
      <c r="R24" s="5">
        <v>2014</v>
      </c>
    </row>
    <row r="25" spans="1:18" ht="16.5" hidden="1" customHeight="1" x14ac:dyDescent="0.25">
      <c r="A25" s="5" t="s">
        <v>441</v>
      </c>
      <c r="B25" s="5">
        <v>1981</v>
      </c>
      <c r="C25" s="5" t="s">
        <v>36</v>
      </c>
      <c r="D25" s="6">
        <v>2235.34</v>
      </c>
      <c r="E25" s="5">
        <v>485.16</v>
      </c>
      <c r="F25" s="5">
        <v>21.7</v>
      </c>
      <c r="G25" s="5" t="s">
        <v>442</v>
      </c>
      <c r="H25" s="5" t="s">
        <v>26</v>
      </c>
      <c r="I25" s="5" t="s">
        <v>43</v>
      </c>
      <c r="J25" s="5" t="s">
        <v>443</v>
      </c>
      <c r="K25" s="5" t="s">
        <v>444</v>
      </c>
      <c r="L25" s="5" t="s">
        <v>445</v>
      </c>
      <c r="M25" s="5">
        <v>641018</v>
      </c>
      <c r="N25" s="5" t="s">
        <v>26</v>
      </c>
      <c r="O25" s="5" t="s">
        <v>26</v>
      </c>
      <c r="P25" s="5" t="s">
        <v>26</v>
      </c>
      <c r="Q25" s="5" t="s">
        <v>26</v>
      </c>
      <c r="R25" s="5">
        <v>2014</v>
      </c>
    </row>
    <row r="26" spans="1:18" ht="16.5" hidden="1" customHeight="1" x14ac:dyDescent="0.25">
      <c r="A26" s="5" t="s">
        <v>366</v>
      </c>
      <c r="B26" s="5">
        <v>1917</v>
      </c>
      <c r="C26" s="5" t="s">
        <v>61</v>
      </c>
      <c r="D26" s="6">
        <v>2267.9499999999998</v>
      </c>
      <c r="E26" s="5">
        <v>919.11</v>
      </c>
      <c r="F26" s="5">
        <v>40.53</v>
      </c>
      <c r="G26" s="5" t="s">
        <v>367</v>
      </c>
      <c r="H26" s="5" t="s">
        <v>368</v>
      </c>
      <c r="I26" s="5" t="s">
        <v>26</v>
      </c>
      <c r="J26" s="5" t="s">
        <v>369</v>
      </c>
      <c r="K26" s="5" t="s">
        <v>370</v>
      </c>
      <c r="L26" s="5" t="s">
        <v>371</v>
      </c>
      <c r="M26" s="5">
        <v>400028</v>
      </c>
      <c r="N26" s="5" t="s">
        <v>26</v>
      </c>
      <c r="O26" s="5" t="s">
        <v>26</v>
      </c>
      <c r="P26" s="5" t="s">
        <v>26</v>
      </c>
      <c r="Q26" s="5" t="s">
        <v>26</v>
      </c>
      <c r="R26" s="5">
        <v>2014</v>
      </c>
    </row>
    <row r="27" spans="1:18" ht="16.5" hidden="1" customHeight="1" x14ac:dyDescent="0.25">
      <c r="A27" s="5" t="s">
        <v>330</v>
      </c>
      <c r="B27" s="5">
        <v>1934</v>
      </c>
      <c r="C27" s="5" t="s">
        <v>31</v>
      </c>
      <c r="D27" s="6">
        <v>2364.36</v>
      </c>
      <c r="E27" s="5">
        <v>389.97</v>
      </c>
      <c r="F27" s="5">
        <v>16.489999999999998</v>
      </c>
      <c r="G27" s="5" t="s">
        <v>331</v>
      </c>
      <c r="H27" s="5" t="s">
        <v>26</v>
      </c>
      <c r="I27" s="5" t="s">
        <v>332</v>
      </c>
      <c r="J27" s="5" t="s">
        <v>333</v>
      </c>
      <c r="K27" s="5" t="s">
        <v>334</v>
      </c>
      <c r="L27" s="5" t="s">
        <v>335</v>
      </c>
      <c r="M27" s="5">
        <v>388450</v>
      </c>
      <c r="N27" s="5" t="s">
        <v>336</v>
      </c>
      <c r="O27" s="5" t="s">
        <v>26</v>
      </c>
      <c r="P27" s="5" t="s">
        <v>26</v>
      </c>
      <c r="Q27" s="5" t="s">
        <v>26</v>
      </c>
      <c r="R27" s="5">
        <v>2014</v>
      </c>
    </row>
    <row r="28" spans="1:18" ht="16.5" hidden="1" customHeight="1" x14ac:dyDescent="0.25">
      <c r="A28" s="5" t="s">
        <v>400</v>
      </c>
      <c r="B28" s="5">
        <v>1993</v>
      </c>
      <c r="C28" s="5" t="s">
        <v>402</v>
      </c>
      <c r="D28" s="6">
        <v>2538.98</v>
      </c>
      <c r="E28" s="5">
        <v>455.05</v>
      </c>
      <c r="F28" s="5">
        <v>17.920000000000002</v>
      </c>
      <c r="G28" s="5" t="s">
        <v>401</v>
      </c>
      <c r="H28" s="5" t="s">
        <v>26</v>
      </c>
      <c r="I28" s="5" t="s">
        <v>403</v>
      </c>
      <c r="J28" s="5" t="s">
        <v>404</v>
      </c>
      <c r="K28" s="5" t="s">
        <v>405</v>
      </c>
      <c r="L28" s="5" t="s">
        <v>406</v>
      </c>
      <c r="M28" s="5">
        <v>396230</v>
      </c>
      <c r="N28" s="5" t="s">
        <v>26</v>
      </c>
      <c r="O28" s="5" t="s">
        <v>407</v>
      </c>
      <c r="P28" s="5" t="s">
        <v>26</v>
      </c>
      <c r="Q28" s="5" t="s">
        <v>26</v>
      </c>
      <c r="R28" s="5">
        <v>2014</v>
      </c>
    </row>
    <row r="29" spans="1:18" ht="16.5" customHeight="1" x14ac:dyDescent="0.25">
      <c r="A29" s="9" t="s">
        <v>389</v>
      </c>
      <c r="B29" s="5">
        <v>1973</v>
      </c>
      <c r="C29" s="5" t="s">
        <v>36</v>
      </c>
      <c r="D29" s="6">
        <v>2564.79</v>
      </c>
      <c r="E29" s="5">
        <v>387.84</v>
      </c>
      <c r="F29" s="5">
        <v>15.12</v>
      </c>
      <c r="G29" s="5" t="s">
        <v>390</v>
      </c>
      <c r="H29" s="5" t="s">
        <v>26</v>
      </c>
      <c r="I29" s="5" t="s">
        <v>391</v>
      </c>
      <c r="J29" s="5" t="s">
        <v>392</v>
      </c>
      <c r="K29" s="5" t="s">
        <v>393</v>
      </c>
      <c r="L29" s="5" t="s">
        <v>394</v>
      </c>
      <c r="M29" s="5">
        <v>636014</v>
      </c>
      <c r="N29" s="5" t="s">
        <v>26</v>
      </c>
      <c r="O29" s="5" t="s">
        <v>26</v>
      </c>
      <c r="P29" s="5" t="s">
        <v>26</v>
      </c>
      <c r="Q29" s="5" t="s">
        <v>26</v>
      </c>
      <c r="R29" s="5">
        <v>2014</v>
      </c>
    </row>
    <row r="30" spans="1:18" ht="16.5" hidden="1" customHeight="1" x14ac:dyDescent="0.25">
      <c r="A30" s="5" t="s">
        <v>139</v>
      </c>
      <c r="B30" s="5">
        <v>1986</v>
      </c>
      <c r="C30" s="5" t="s">
        <v>101</v>
      </c>
      <c r="D30" s="6">
        <v>2749</v>
      </c>
      <c r="E30" s="5">
        <v>449.85</v>
      </c>
      <c r="F30" s="5">
        <v>16.36</v>
      </c>
      <c r="G30" s="5" t="s">
        <v>140</v>
      </c>
      <c r="H30" s="5" t="s">
        <v>141</v>
      </c>
      <c r="I30" s="5" t="s">
        <v>102</v>
      </c>
      <c r="J30" s="5" t="s">
        <v>142</v>
      </c>
      <c r="K30" s="5" t="s">
        <v>143</v>
      </c>
      <c r="L30" s="5" t="s">
        <v>144</v>
      </c>
      <c r="M30" s="5">
        <v>700001</v>
      </c>
      <c r="N30" s="5" t="s">
        <v>26</v>
      </c>
      <c r="O30" s="5" t="s">
        <v>26</v>
      </c>
      <c r="P30" s="5" t="s">
        <v>26</v>
      </c>
      <c r="Q30" s="5" t="s">
        <v>145</v>
      </c>
      <c r="R30" s="5">
        <v>2014</v>
      </c>
    </row>
    <row r="31" spans="1:18" ht="16.5" customHeight="1" x14ac:dyDescent="0.25">
      <c r="A31" s="9" t="s">
        <v>349</v>
      </c>
      <c r="B31" s="5">
        <v>1938</v>
      </c>
      <c r="C31" s="5" t="s">
        <v>36</v>
      </c>
      <c r="D31" s="6">
        <v>4407.16</v>
      </c>
      <c r="E31" s="5">
        <v>979.59</v>
      </c>
      <c r="F31" s="5">
        <v>22.23</v>
      </c>
      <c r="G31" s="5" t="s">
        <v>350</v>
      </c>
      <c r="H31" s="5" t="s">
        <v>26</v>
      </c>
      <c r="I31" s="5" t="s">
        <v>351</v>
      </c>
      <c r="J31" s="5" t="s">
        <v>352</v>
      </c>
      <c r="K31" s="5" t="s">
        <v>353</v>
      </c>
      <c r="L31" s="5" t="s">
        <v>354</v>
      </c>
      <c r="M31" s="5">
        <v>626117</v>
      </c>
      <c r="N31" s="5" t="s">
        <v>26</v>
      </c>
      <c r="O31" s="5" t="s">
        <v>26</v>
      </c>
      <c r="P31" s="5" t="s">
        <v>26</v>
      </c>
      <c r="Q31" s="5" t="s">
        <v>26</v>
      </c>
      <c r="R31" s="5">
        <v>2014</v>
      </c>
    </row>
    <row r="32" spans="1:18" ht="16.5" customHeight="1" x14ac:dyDescent="0.25">
      <c r="A32" s="9" t="s">
        <v>41</v>
      </c>
      <c r="B32" s="5">
        <v>1988</v>
      </c>
      <c r="C32" s="5" t="s">
        <v>36</v>
      </c>
      <c r="D32" s="6">
        <v>4770.83</v>
      </c>
      <c r="E32" s="6">
        <v>1033.06</v>
      </c>
      <c r="F32" s="5">
        <v>21.65</v>
      </c>
      <c r="G32" s="5" t="s">
        <v>42</v>
      </c>
      <c r="H32" s="5" t="s">
        <v>26</v>
      </c>
      <c r="I32" s="5" t="s">
        <v>43</v>
      </c>
      <c r="J32" s="5" t="s">
        <v>44</v>
      </c>
      <c r="K32" s="5" t="s">
        <v>45</v>
      </c>
      <c r="L32" s="5" t="s">
        <v>46</v>
      </c>
      <c r="M32" s="5">
        <v>641012</v>
      </c>
      <c r="N32" s="5" t="s">
        <v>26</v>
      </c>
      <c r="O32" s="5" t="s">
        <v>26</v>
      </c>
      <c r="P32" s="5" t="s">
        <v>47</v>
      </c>
      <c r="Q32" s="5" t="s">
        <v>26</v>
      </c>
      <c r="R32" s="5">
        <v>2014</v>
      </c>
    </row>
    <row r="33" spans="1:18" ht="16.5" hidden="1" customHeight="1" x14ac:dyDescent="0.25">
      <c r="A33" s="5" t="s">
        <v>306</v>
      </c>
      <c r="B33" s="5">
        <v>1992</v>
      </c>
      <c r="C33" s="5" t="s">
        <v>26</v>
      </c>
      <c r="D33" s="6">
        <v>4886.88</v>
      </c>
      <c r="E33" s="5">
        <v>942.84</v>
      </c>
      <c r="F33" s="5">
        <v>19.29</v>
      </c>
      <c r="G33" s="5" t="s">
        <v>307</v>
      </c>
      <c r="H33" s="5" t="s">
        <v>26</v>
      </c>
      <c r="I33" s="5" t="s">
        <v>26</v>
      </c>
      <c r="J33" s="5" t="s">
        <v>308</v>
      </c>
      <c r="K33" s="5" t="s">
        <v>309</v>
      </c>
      <c r="L33" s="5" t="s">
        <v>310</v>
      </c>
      <c r="M33" s="5">
        <v>311025</v>
      </c>
      <c r="N33" s="5" t="s">
        <v>26</v>
      </c>
      <c r="O33" s="5" t="s">
        <v>26</v>
      </c>
      <c r="P33" s="5" t="s">
        <v>26</v>
      </c>
      <c r="Q33" s="5" t="s">
        <v>26</v>
      </c>
      <c r="R33" s="5">
        <v>2014</v>
      </c>
    </row>
    <row r="34" spans="1:18" ht="16.5" customHeight="1" x14ac:dyDescent="0.25">
      <c r="A34" s="9" t="s">
        <v>507</v>
      </c>
      <c r="B34" s="5">
        <v>1980</v>
      </c>
      <c r="C34" s="5" t="s">
        <v>50</v>
      </c>
      <c r="D34" s="6">
        <v>5063.6400000000003</v>
      </c>
      <c r="E34" s="5">
        <v>948.81</v>
      </c>
      <c r="F34" s="5">
        <v>18.739999999999998</v>
      </c>
      <c r="G34" s="5" t="s">
        <v>508</v>
      </c>
      <c r="H34" s="5" t="s">
        <v>26</v>
      </c>
      <c r="I34" s="5" t="s">
        <v>509</v>
      </c>
      <c r="J34" s="5" t="s">
        <v>510</v>
      </c>
      <c r="K34" s="5" t="s">
        <v>511</v>
      </c>
      <c r="L34" s="5" t="s">
        <v>512</v>
      </c>
      <c r="M34" s="5">
        <v>160022</v>
      </c>
      <c r="N34" s="5" t="s">
        <v>507</v>
      </c>
      <c r="O34" s="5" t="s">
        <v>26</v>
      </c>
      <c r="P34" s="5" t="s">
        <v>26</v>
      </c>
      <c r="Q34" s="5" t="s">
        <v>26</v>
      </c>
      <c r="R34" s="5">
        <v>2014</v>
      </c>
    </row>
    <row r="35" spans="1:18" ht="16.5" hidden="1" customHeight="1" x14ac:dyDescent="0.25">
      <c r="A35" s="5" t="s">
        <v>300</v>
      </c>
      <c r="B35" s="5">
        <v>1994</v>
      </c>
      <c r="C35" s="5" t="s">
        <v>31</v>
      </c>
      <c r="D35" s="6">
        <v>8977.41</v>
      </c>
      <c r="E35" s="6">
        <v>1366.67</v>
      </c>
      <c r="F35" s="5">
        <v>15.22</v>
      </c>
      <c r="G35" s="5" t="s">
        <v>301</v>
      </c>
      <c r="H35" s="5" t="s">
        <v>302</v>
      </c>
      <c r="I35" s="5" t="s">
        <v>56</v>
      </c>
      <c r="J35" s="5" t="s">
        <v>303</v>
      </c>
      <c r="K35" s="5" t="s">
        <v>304</v>
      </c>
      <c r="L35" s="5" t="s">
        <v>305</v>
      </c>
      <c r="M35" s="5">
        <v>382405</v>
      </c>
      <c r="N35" s="5" t="s">
        <v>26</v>
      </c>
      <c r="O35" s="5" t="s">
        <v>26</v>
      </c>
      <c r="P35" s="5" t="s">
        <v>26</v>
      </c>
      <c r="Q35" s="5" t="s">
        <v>26</v>
      </c>
      <c r="R35" s="5">
        <v>2014</v>
      </c>
    </row>
    <row r="36" spans="1:18" ht="16.5" hidden="1" customHeight="1" x14ac:dyDescent="0.25">
      <c r="A36" s="5" t="s">
        <v>168</v>
      </c>
      <c r="B36" s="5">
        <v>1985</v>
      </c>
      <c r="C36" s="5" t="s">
        <v>171</v>
      </c>
      <c r="D36" s="6">
        <v>9962.1200000000008</v>
      </c>
      <c r="E36" s="6">
        <v>1515.41</v>
      </c>
      <c r="F36" s="5">
        <v>15.21</v>
      </c>
      <c r="G36" s="5" t="s">
        <v>169</v>
      </c>
      <c r="H36" s="5" t="s">
        <v>170</v>
      </c>
      <c r="I36" s="5" t="s">
        <v>172</v>
      </c>
      <c r="J36" s="5" t="s">
        <v>173</v>
      </c>
      <c r="K36" s="5" t="s">
        <v>174</v>
      </c>
      <c r="L36" s="5" t="s">
        <v>175</v>
      </c>
      <c r="M36" s="5">
        <v>560001</v>
      </c>
      <c r="N36" s="5" t="s">
        <v>26</v>
      </c>
      <c r="O36" s="5" t="s">
        <v>26</v>
      </c>
      <c r="P36" s="5" t="s">
        <v>26</v>
      </c>
      <c r="Q36" s="5" t="s">
        <v>26</v>
      </c>
      <c r="R36" s="5">
        <v>2014</v>
      </c>
    </row>
    <row r="37" spans="1:18" ht="16.5" hidden="1" customHeight="1" x14ac:dyDescent="0.25">
      <c r="A37" s="5" t="s">
        <v>252</v>
      </c>
      <c r="B37" s="5">
        <v>1984</v>
      </c>
      <c r="C37" s="5" t="s">
        <v>61</v>
      </c>
      <c r="D37" s="6">
        <v>15149.23</v>
      </c>
      <c r="E37" s="6">
        <v>2373.7199999999998</v>
      </c>
      <c r="F37" s="5">
        <v>15.67</v>
      </c>
      <c r="G37" s="5" t="s">
        <v>253</v>
      </c>
      <c r="H37" s="5" t="s">
        <v>26</v>
      </c>
      <c r="I37" s="5" t="s">
        <v>96</v>
      </c>
      <c r="J37" s="5" t="s">
        <v>254</v>
      </c>
      <c r="K37" s="5" t="s">
        <v>255</v>
      </c>
      <c r="L37" s="5" t="s">
        <v>256</v>
      </c>
      <c r="M37" s="5">
        <v>400012</v>
      </c>
      <c r="N37" s="5" t="s">
        <v>26</v>
      </c>
      <c r="O37" s="5" t="s">
        <v>26</v>
      </c>
      <c r="P37" s="5" t="s">
        <v>257</v>
      </c>
      <c r="Q37" s="5" t="s">
        <v>26</v>
      </c>
      <c r="R37" s="5">
        <v>2014</v>
      </c>
    </row>
    <row r="38" spans="1:18" ht="16.5" hidden="1" customHeight="1" x14ac:dyDescent="0.25">
      <c r="A38" s="5" t="s">
        <v>284</v>
      </c>
      <c r="B38" s="5">
        <v>1996</v>
      </c>
      <c r="C38" s="5" t="s">
        <v>50</v>
      </c>
      <c r="D38" s="6">
        <v>18559.78</v>
      </c>
      <c r="E38" s="6">
        <v>3312.56</v>
      </c>
      <c r="F38" s="5">
        <v>17.850000000000001</v>
      </c>
      <c r="G38" s="5" t="s">
        <v>285</v>
      </c>
      <c r="H38" s="5" t="s">
        <v>286</v>
      </c>
      <c r="I38" s="5" t="s">
        <v>287</v>
      </c>
      <c r="J38" s="5" t="s">
        <v>288</v>
      </c>
      <c r="K38" s="5" t="s">
        <v>289</v>
      </c>
      <c r="L38" s="5" t="s">
        <v>290</v>
      </c>
      <c r="M38" s="5">
        <v>141010</v>
      </c>
      <c r="N38" s="5" t="s">
        <v>26</v>
      </c>
      <c r="O38" s="5" t="s">
        <v>26</v>
      </c>
      <c r="P38" s="5" t="s">
        <v>291</v>
      </c>
      <c r="Q38" s="5" t="s">
        <v>292</v>
      </c>
      <c r="R38" s="5">
        <v>2014</v>
      </c>
    </row>
    <row r="39" spans="1:18" ht="16.5" hidden="1" customHeight="1" x14ac:dyDescent="0.25">
      <c r="A39" s="5" t="s">
        <v>446</v>
      </c>
      <c r="B39" s="5">
        <v>2005</v>
      </c>
      <c r="C39" s="5" t="s">
        <v>163</v>
      </c>
      <c r="D39" s="6">
        <v>19196.650000000001</v>
      </c>
      <c r="E39" s="6">
        <v>3056.21</v>
      </c>
      <c r="F39" s="5">
        <v>15.92</v>
      </c>
      <c r="G39" s="5" t="s">
        <v>447</v>
      </c>
      <c r="H39" s="5" t="s">
        <v>26</v>
      </c>
      <c r="I39" s="5" t="s">
        <v>448</v>
      </c>
      <c r="J39" s="5" t="s">
        <v>449</v>
      </c>
      <c r="K39" s="5" t="s">
        <v>450</v>
      </c>
      <c r="L39" s="5" t="s">
        <v>451</v>
      </c>
      <c r="M39" s="5">
        <v>326502</v>
      </c>
      <c r="N39" s="5" t="s">
        <v>26</v>
      </c>
      <c r="O39" s="5" t="s">
        <v>26</v>
      </c>
      <c r="P39" s="5" t="s">
        <v>26</v>
      </c>
      <c r="Q39" s="5" t="s">
        <v>26</v>
      </c>
      <c r="R39" s="5">
        <v>2014</v>
      </c>
    </row>
    <row r="40" spans="1:18" ht="16.5" customHeight="1" x14ac:dyDescent="0.25">
      <c r="A40" s="9" t="s">
        <v>212</v>
      </c>
      <c r="B40" s="5">
        <v>2003</v>
      </c>
      <c r="C40" s="5" t="s">
        <v>36</v>
      </c>
      <c r="D40" s="6">
        <v>19895.099999999999</v>
      </c>
      <c r="E40" s="6">
        <v>3818.4</v>
      </c>
      <c r="F40" s="5">
        <v>19.190000000000001</v>
      </c>
      <c r="G40" s="5" t="s">
        <v>213</v>
      </c>
      <c r="H40" s="5" t="s">
        <v>214</v>
      </c>
      <c r="I40" s="5" t="s">
        <v>43</v>
      </c>
      <c r="J40" s="5" t="s">
        <v>215</v>
      </c>
      <c r="K40" s="5" t="s">
        <v>216</v>
      </c>
      <c r="L40" s="5" t="s">
        <v>217</v>
      </c>
      <c r="M40" s="5">
        <v>641018</v>
      </c>
      <c r="N40" s="5" t="s">
        <v>26</v>
      </c>
      <c r="O40" s="5" t="s">
        <v>218</v>
      </c>
      <c r="P40" s="5" t="s">
        <v>219</v>
      </c>
      <c r="Q40" s="5" t="s">
        <v>220</v>
      </c>
      <c r="R40" s="5">
        <v>2014</v>
      </c>
    </row>
    <row r="41" spans="1:18" ht="16.5" hidden="1" customHeight="1" x14ac:dyDescent="0.25">
      <c r="A41" s="5" t="s">
        <v>293</v>
      </c>
      <c r="B41" s="5">
        <v>1980</v>
      </c>
      <c r="C41" s="5" t="s">
        <v>50</v>
      </c>
      <c r="D41" s="6">
        <v>22111.51</v>
      </c>
      <c r="E41" s="6">
        <v>3571.34</v>
      </c>
      <c r="F41" s="5">
        <v>16.149999999999999</v>
      </c>
      <c r="G41" s="5" t="s">
        <v>294</v>
      </c>
      <c r="H41" s="5" t="s">
        <v>295</v>
      </c>
      <c r="I41" s="5" t="s">
        <v>287</v>
      </c>
      <c r="J41" s="5" t="s">
        <v>296</v>
      </c>
      <c r="K41" s="5" t="s">
        <v>289</v>
      </c>
      <c r="L41" s="5" t="s">
        <v>297</v>
      </c>
      <c r="M41" s="5">
        <v>141003</v>
      </c>
      <c r="N41" s="5" t="s">
        <v>298</v>
      </c>
      <c r="O41" s="5" t="s">
        <v>26</v>
      </c>
      <c r="P41" s="5" t="s">
        <v>291</v>
      </c>
      <c r="Q41" s="5" t="s">
        <v>299</v>
      </c>
      <c r="R41" s="5">
        <v>2014</v>
      </c>
    </row>
    <row r="42" spans="1:18" ht="16.5" hidden="1" customHeight="1" x14ac:dyDescent="0.25">
      <c r="A42" s="5" t="s">
        <v>93</v>
      </c>
      <c r="B42" s="5">
        <v>1986</v>
      </c>
      <c r="C42" s="5" t="s">
        <v>61</v>
      </c>
      <c r="D42" s="6">
        <v>29170.7</v>
      </c>
      <c r="E42" s="6">
        <v>4516.5</v>
      </c>
      <c r="F42" s="5">
        <v>15.48</v>
      </c>
      <c r="G42" s="5" t="s">
        <v>95</v>
      </c>
      <c r="H42" s="5" t="s">
        <v>26</v>
      </c>
      <c r="I42" s="5" t="s">
        <v>96</v>
      </c>
      <c r="J42" s="5" t="s">
        <v>97</v>
      </c>
      <c r="K42" s="5" t="s">
        <v>98</v>
      </c>
      <c r="L42" s="5" t="s">
        <v>99</v>
      </c>
      <c r="M42" s="5">
        <v>400072</v>
      </c>
      <c r="N42" s="5" t="s">
        <v>26</v>
      </c>
      <c r="O42" s="5" t="s">
        <v>26</v>
      </c>
      <c r="P42" s="5" t="s">
        <v>100</v>
      </c>
      <c r="Q42" s="5" t="s">
        <v>26</v>
      </c>
      <c r="R42" s="5">
        <v>2014</v>
      </c>
    </row>
    <row r="43" spans="1:18" ht="16.5" hidden="1" customHeight="1" x14ac:dyDescent="0.25">
      <c r="A43" s="5" t="s">
        <v>500</v>
      </c>
      <c r="B43" s="5">
        <v>1985</v>
      </c>
      <c r="C43" s="5" t="s">
        <v>61</v>
      </c>
      <c r="D43" s="6">
        <v>36348.269999999997</v>
      </c>
      <c r="E43" s="6">
        <v>8113.39</v>
      </c>
      <c r="F43" s="5">
        <v>22.32</v>
      </c>
      <c r="G43" s="5" t="s">
        <v>501</v>
      </c>
      <c r="H43" s="5" t="s">
        <v>502</v>
      </c>
      <c r="I43" s="5" t="s">
        <v>96</v>
      </c>
      <c r="J43" s="5" t="s">
        <v>503</v>
      </c>
      <c r="K43" s="5" t="s">
        <v>504</v>
      </c>
      <c r="L43" s="5" t="s">
        <v>505</v>
      </c>
      <c r="M43" s="5">
        <v>400013</v>
      </c>
      <c r="N43" s="5" t="s">
        <v>26</v>
      </c>
      <c r="O43" s="5" t="s">
        <v>26</v>
      </c>
      <c r="P43" s="5" t="s">
        <v>506</v>
      </c>
      <c r="Q43" s="5" t="s">
        <v>26</v>
      </c>
      <c r="R43" s="5">
        <v>2014</v>
      </c>
    </row>
    <row r="44" spans="1:18" ht="16.5" hidden="1" customHeight="1" x14ac:dyDescent="0.25">
      <c r="A44" s="5" t="s">
        <v>459</v>
      </c>
      <c r="B44" s="5">
        <v>1993</v>
      </c>
      <c r="C44" s="5" t="s">
        <v>50</v>
      </c>
      <c r="D44" s="6">
        <v>38851.4</v>
      </c>
      <c r="E44" s="6">
        <v>7438.9</v>
      </c>
      <c r="F44" s="5">
        <v>19.149999999999999</v>
      </c>
      <c r="G44" s="5" t="s">
        <v>460</v>
      </c>
      <c r="H44" s="5" t="s">
        <v>461</v>
      </c>
      <c r="I44" s="5" t="s">
        <v>287</v>
      </c>
      <c r="J44" s="5" t="s">
        <v>462</v>
      </c>
      <c r="K44" s="5" t="s">
        <v>463</v>
      </c>
      <c r="L44" s="5" t="s">
        <v>464</v>
      </c>
      <c r="M44" s="5">
        <v>141001</v>
      </c>
      <c r="N44" s="5" t="s">
        <v>26</v>
      </c>
      <c r="O44" s="5" t="s">
        <v>465</v>
      </c>
      <c r="P44" s="5" t="s">
        <v>466</v>
      </c>
      <c r="Q44" s="5" t="s">
        <v>26</v>
      </c>
      <c r="R44" s="5">
        <v>2014</v>
      </c>
    </row>
    <row r="45" spans="1:18" ht="16.5" hidden="1" customHeight="1" x14ac:dyDescent="0.25">
      <c r="A45" s="5" t="s">
        <v>69</v>
      </c>
      <c r="B45" s="5">
        <v>1931</v>
      </c>
      <c r="C45" s="5" t="s">
        <v>31</v>
      </c>
      <c r="D45" s="6">
        <v>48599.199999999997</v>
      </c>
      <c r="E45" s="6">
        <v>8789.4</v>
      </c>
      <c r="F45" s="5">
        <v>18.09</v>
      </c>
      <c r="G45" s="5" t="s">
        <v>70</v>
      </c>
      <c r="H45" s="5" t="s">
        <v>71</v>
      </c>
      <c r="I45" s="5" t="s">
        <v>32</v>
      </c>
      <c r="J45" s="5" t="s">
        <v>72</v>
      </c>
      <c r="K45" s="5" t="s">
        <v>73</v>
      </c>
      <c r="L45" s="5" t="s">
        <v>74</v>
      </c>
      <c r="M45" s="5">
        <v>380025</v>
      </c>
      <c r="N45" s="5" t="s">
        <v>26</v>
      </c>
      <c r="O45" s="5" t="s">
        <v>75</v>
      </c>
      <c r="P45" s="5" t="s">
        <v>76</v>
      </c>
      <c r="Q45" s="5" t="s">
        <v>77</v>
      </c>
      <c r="R45" s="5">
        <v>2014</v>
      </c>
    </row>
    <row r="46" spans="1:18" ht="16.5" hidden="1" customHeight="1" x14ac:dyDescent="0.25">
      <c r="A46" s="5" t="s">
        <v>479</v>
      </c>
      <c r="B46" s="5">
        <v>1965</v>
      </c>
      <c r="C46" s="5" t="s">
        <v>50</v>
      </c>
      <c r="D46" s="6">
        <v>52358.92</v>
      </c>
      <c r="E46" s="6">
        <v>13253.35</v>
      </c>
      <c r="F46" s="5">
        <v>25.31</v>
      </c>
      <c r="G46" s="5" t="s">
        <v>480</v>
      </c>
      <c r="H46" s="5" t="s">
        <v>481</v>
      </c>
      <c r="I46" s="5" t="s">
        <v>287</v>
      </c>
      <c r="J46" s="5" t="s">
        <v>482</v>
      </c>
      <c r="K46" s="5" t="s">
        <v>483</v>
      </c>
      <c r="L46" s="5" t="s">
        <v>484</v>
      </c>
      <c r="M46" s="5">
        <v>141010</v>
      </c>
      <c r="N46" s="5" t="s">
        <v>26</v>
      </c>
      <c r="O46" s="5" t="s">
        <v>485</v>
      </c>
      <c r="P46" s="5" t="s">
        <v>486</v>
      </c>
      <c r="Q46" s="5" t="s">
        <v>487</v>
      </c>
      <c r="R46" s="5">
        <v>2014</v>
      </c>
    </row>
    <row r="47" spans="1:18" x14ac:dyDescent="0.25">
      <c r="A47" s="1"/>
    </row>
  </sheetData>
  <autoFilter ref="A3:R46">
    <sortState ref="A3:X83">
      <sortCondition ref="D3:D83"/>
    </sortState>
  </autoFilter>
  <mergeCells count="18">
    <mergeCell ref="P3:P4"/>
    <mergeCell ref="Q3:Q4"/>
    <mergeCell ref="R3:R4"/>
    <mergeCell ref="A3:A4"/>
    <mergeCell ref="F3:F4"/>
    <mergeCell ref="J3:J4"/>
    <mergeCell ref="K3:K4"/>
    <mergeCell ref="L3:L4"/>
    <mergeCell ref="M3:M4"/>
    <mergeCell ref="N3:N4"/>
    <mergeCell ref="O3:O4"/>
    <mergeCell ref="D3:D4"/>
    <mergeCell ref="E3:E4"/>
    <mergeCell ref="G3:G4"/>
    <mergeCell ref="H3:H4"/>
    <mergeCell ref="C3:C4"/>
    <mergeCell ref="I3:I4"/>
    <mergeCell ref="B3:B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305"/>
  <sheetViews>
    <sheetView showGridLines="0" workbookViewId="0">
      <pane xSplit="3" ySplit="5" topLeftCell="D6" activePane="bottomRight" state="frozen"/>
      <selection pane="topRight" activeCell="D1" sqref="D1"/>
      <selection pane="bottomLeft" activeCell="A6" sqref="A6"/>
      <selection pane="bottomRight"/>
    </sheetView>
  </sheetViews>
  <sheetFormatPr defaultRowHeight="15" x14ac:dyDescent="0.25"/>
  <cols>
    <col min="1" max="1" width="36.5703125" bestFit="1" customWidth="1"/>
    <col min="2" max="2" width="17" customWidth="1"/>
    <col min="3" max="3" width="18.7109375" customWidth="1"/>
    <col min="4" max="4" width="55.85546875" customWidth="1"/>
    <col min="5" max="5" width="25.28515625" bestFit="1" customWidth="1"/>
    <col min="6" max="6" width="19.140625" bestFit="1" customWidth="1"/>
    <col min="7" max="7" width="36.5703125" bestFit="1" customWidth="1"/>
    <col min="8" max="8" width="22.28515625" bestFit="1" customWidth="1"/>
    <col min="9" max="9" width="27" bestFit="1" customWidth="1"/>
    <col min="10" max="11" width="36.5703125" bestFit="1" customWidth="1"/>
    <col min="12" max="12" width="9.42578125" bestFit="1" customWidth="1"/>
    <col min="13" max="13" width="36.5703125" bestFit="1" customWidth="1"/>
    <col min="14" max="14" width="35.140625" bestFit="1" customWidth="1"/>
    <col min="15" max="15" width="15.85546875" bestFit="1" customWidth="1"/>
    <col min="16" max="16" width="36.5703125" bestFit="1" customWidth="1"/>
    <col min="17" max="17" width="34.5703125" bestFit="1" customWidth="1"/>
    <col min="18" max="18" width="10" bestFit="1" customWidth="1"/>
  </cols>
  <sheetData>
    <row r="1" spans="1:18" x14ac:dyDescent="0.25">
      <c r="A1" s="8" t="s">
        <v>1964</v>
      </c>
    </row>
    <row r="3" spans="1:18" x14ac:dyDescent="0.25">
      <c r="A3" s="2" t="s">
        <v>0</v>
      </c>
      <c r="B3" s="2" t="s">
        <v>1</v>
      </c>
      <c r="C3" s="2" t="s">
        <v>2</v>
      </c>
      <c r="D3" s="2" t="s">
        <v>5</v>
      </c>
      <c r="E3" s="2" t="s">
        <v>19</v>
      </c>
      <c r="F3" s="2" t="s">
        <v>20</v>
      </c>
      <c r="G3" s="2" t="s">
        <v>6</v>
      </c>
      <c r="H3" s="2" t="s">
        <v>8</v>
      </c>
      <c r="I3" s="2" t="s">
        <v>9</v>
      </c>
      <c r="J3" s="2" t="s">
        <v>10</v>
      </c>
      <c r="K3" s="2" t="s">
        <v>11</v>
      </c>
      <c r="L3" s="2" t="s">
        <v>12</v>
      </c>
      <c r="M3" s="2" t="s">
        <v>13</v>
      </c>
      <c r="N3" s="2" t="s">
        <v>14</v>
      </c>
      <c r="O3" s="2" t="s">
        <v>15</v>
      </c>
      <c r="P3" s="2" t="s">
        <v>16</v>
      </c>
      <c r="Q3" s="2" t="s">
        <v>17</v>
      </c>
      <c r="R3" s="2" t="s">
        <v>18</v>
      </c>
    </row>
    <row r="4" spans="1:18" ht="16.5" hidden="1" customHeight="1" x14ac:dyDescent="0.25">
      <c r="A4" s="5" t="s">
        <v>522</v>
      </c>
      <c r="B4" s="5" t="s">
        <v>85</v>
      </c>
      <c r="C4" s="5" t="s">
        <v>94</v>
      </c>
      <c r="D4" s="5" t="s">
        <v>523</v>
      </c>
      <c r="E4" s="5" t="s">
        <v>26</v>
      </c>
      <c r="F4" s="5" t="s">
        <v>26</v>
      </c>
      <c r="G4" s="5" t="s">
        <v>26</v>
      </c>
      <c r="H4" s="5" t="s">
        <v>43</v>
      </c>
      <c r="I4" s="5" t="s">
        <v>26</v>
      </c>
      <c r="J4" s="5" t="s">
        <v>26</v>
      </c>
      <c r="K4" s="5" t="s">
        <v>524</v>
      </c>
      <c r="L4" s="5">
        <v>641601</v>
      </c>
      <c r="M4" s="5" t="s">
        <v>26</v>
      </c>
      <c r="N4" s="5" t="s">
        <v>26</v>
      </c>
      <c r="O4" s="5" t="s">
        <v>26</v>
      </c>
      <c r="P4" s="5" t="s">
        <v>525</v>
      </c>
      <c r="Q4" s="5" t="s">
        <v>26</v>
      </c>
      <c r="R4" s="5" t="s">
        <v>26</v>
      </c>
    </row>
    <row r="5" spans="1:18" ht="16.5" hidden="1" customHeight="1" x14ac:dyDescent="0.25">
      <c r="A5" s="5" t="s">
        <v>526</v>
      </c>
      <c r="B5" s="5" t="s">
        <v>85</v>
      </c>
      <c r="C5" s="5" t="s">
        <v>23</v>
      </c>
      <c r="D5" s="5" t="s">
        <v>527</v>
      </c>
      <c r="E5" s="5" t="s">
        <v>26</v>
      </c>
      <c r="F5" s="5" t="s">
        <v>26</v>
      </c>
      <c r="G5" s="5" t="s">
        <v>26</v>
      </c>
      <c r="H5" s="5" t="s">
        <v>528</v>
      </c>
      <c r="I5" s="5" t="s">
        <v>529</v>
      </c>
      <c r="J5" s="5" t="s">
        <v>26</v>
      </c>
      <c r="K5" s="5" t="s">
        <v>530</v>
      </c>
      <c r="L5" s="5">
        <v>641604</v>
      </c>
      <c r="M5" s="5" t="s">
        <v>26</v>
      </c>
      <c r="N5" s="5" t="s">
        <v>26</v>
      </c>
      <c r="O5" s="5">
        <v>1995</v>
      </c>
      <c r="P5" s="5" t="s">
        <v>26</v>
      </c>
      <c r="Q5" s="5" t="s">
        <v>26</v>
      </c>
      <c r="R5" s="5" t="s">
        <v>26</v>
      </c>
    </row>
    <row r="6" spans="1:18" ht="16.5" customHeight="1" x14ac:dyDescent="0.25">
      <c r="A6" s="5" t="s">
        <v>531</v>
      </c>
      <c r="B6" s="5" t="s">
        <v>85</v>
      </c>
      <c r="C6" s="5" t="s">
        <v>23</v>
      </c>
      <c r="D6" s="5" t="s">
        <v>532</v>
      </c>
      <c r="E6" s="5" t="s">
        <v>26</v>
      </c>
      <c r="F6" s="5" t="s">
        <v>26</v>
      </c>
      <c r="G6" s="5" t="s">
        <v>26</v>
      </c>
      <c r="H6" s="5" t="s">
        <v>43</v>
      </c>
      <c r="I6" s="5" t="s">
        <v>533</v>
      </c>
      <c r="J6" s="5" t="s">
        <v>534</v>
      </c>
      <c r="K6" s="5" t="s">
        <v>535</v>
      </c>
      <c r="L6" s="5">
        <v>641028</v>
      </c>
      <c r="M6" s="5" t="s">
        <v>26</v>
      </c>
      <c r="N6" s="5" t="s">
        <v>536</v>
      </c>
      <c r="O6" s="5">
        <v>1956</v>
      </c>
      <c r="P6" s="5" t="s">
        <v>26</v>
      </c>
      <c r="Q6" s="5" t="s">
        <v>26</v>
      </c>
      <c r="R6" s="5" t="s">
        <v>26</v>
      </c>
    </row>
    <row r="7" spans="1:18" ht="16.5" hidden="1" customHeight="1" x14ac:dyDescent="0.25">
      <c r="A7" s="5" t="s">
        <v>537</v>
      </c>
      <c r="B7" s="5" t="s">
        <v>85</v>
      </c>
      <c r="C7" s="5" t="s">
        <v>23</v>
      </c>
      <c r="D7" s="5" t="s">
        <v>538</v>
      </c>
      <c r="E7" s="5">
        <v>336.55</v>
      </c>
      <c r="F7" s="5">
        <v>36.090000000000003</v>
      </c>
      <c r="G7" s="5" t="s">
        <v>26</v>
      </c>
      <c r="H7" s="5" t="s">
        <v>43</v>
      </c>
      <c r="I7" s="5" t="s">
        <v>539</v>
      </c>
      <c r="J7" s="5" t="s">
        <v>26</v>
      </c>
      <c r="K7" s="5" t="s">
        <v>540</v>
      </c>
      <c r="L7" s="5">
        <v>641653</v>
      </c>
      <c r="M7" s="5" t="s">
        <v>26</v>
      </c>
      <c r="N7" s="5" t="s">
        <v>26</v>
      </c>
      <c r="O7" s="5">
        <v>1992</v>
      </c>
      <c r="P7" s="5" t="s">
        <v>26</v>
      </c>
      <c r="Q7" s="5" t="s">
        <v>541</v>
      </c>
      <c r="R7" s="5">
        <v>2012</v>
      </c>
    </row>
    <row r="8" spans="1:18" ht="16.5" hidden="1" customHeight="1" x14ac:dyDescent="0.25">
      <c r="A8" s="5" t="s">
        <v>542</v>
      </c>
      <c r="B8" s="5" t="s">
        <v>85</v>
      </c>
      <c r="C8" s="5" t="s">
        <v>23</v>
      </c>
      <c r="D8" s="5" t="s">
        <v>543</v>
      </c>
      <c r="E8" s="5" t="s">
        <v>26</v>
      </c>
      <c r="F8" s="5" t="s">
        <v>26</v>
      </c>
      <c r="G8" s="5" t="s">
        <v>26</v>
      </c>
      <c r="H8" s="5" t="s">
        <v>544</v>
      </c>
      <c r="I8" s="5" t="s">
        <v>545</v>
      </c>
      <c r="J8" s="5" t="s">
        <v>546</v>
      </c>
      <c r="K8" s="5" t="s">
        <v>547</v>
      </c>
      <c r="L8" s="5">
        <v>639002</v>
      </c>
      <c r="M8" s="5" t="s">
        <v>26</v>
      </c>
      <c r="N8" s="5" t="s">
        <v>26</v>
      </c>
      <c r="O8" s="5">
        <v>1995</v>
      </c>
      <c r="P8" s="5" t="s">
        <v>26</v>
      </c>
      <c r="Q8" s="5" t="s">
        <v>26</v>
      </c>
      <c r="R8" s="5" t="s">
        <v>26</v>
      </c>
    </row>
    <row r="9" spans="1:18" ht="16.5" hidden="1" customHeight="1" x14ac:dyDescent="0.25">
      <c r="A9" s="5" t="s">
        <v>548</v>
      </c>
      <c r="B9" s="5" t="s">
        <v>85</v>
      </c>
      <c r="C9" s="5" t="s">
        <v>23</v>
      </c>
      <c r="D9" s="5" t="s">
        <v>549</v>
      </c>
      <c r="E9" s="5" t="s">
        <v>26</v>
      </c>
      <c r="F9" s="5" t="s">
        <v>26</v>
      </c>
      <c r="G9" s="5" t="s">
        <v>26</v>
      </c>
      <c r="H9" s="5" t="s">
        <v>544</v>
      </c>
      <c r="I9" s="5" t="s">
        <v>550</v>
      </c>
      <c r="J9" s="5" t="s">
        <v>26</v>
      </c>
      <c r="K9" s="5" t="s">
        <v>551</v>
      </c>
      <c r="L9" s="5">
        <v>639003</v>
      </c>
      <c r="M9" s="5" t="s">
        <v>26</v>
      </c>
      <c r="N9" s="5" t="s">
        <v>26</v>
      </c>
      <c r="O9" s="5">
        <v>1988</v>
      </c>
      <c r="P9" s="5" t="s">
        <v>26</v>
      </c>
      <c r="Q9" s="5" t="s">
        <v>26</v>
      </c>
      <c r="R9" s="5" t="s">
        <v>26</v>
      </c>
    </row>
    <row r="10" spans="1:18" ht="16.5" hidden="1" customHeight="1" x14ac:dyDescent="0.25">
      <c r="A10" s="5" t="s">
        <v>552</v>
      </c>
      <c r="B10" s="5" t="s">
        <v>85</v>
      </c>
      <c r="C10" s="5" t="s">
        <v>23</v>
      </c>
      <c r="D10" s="5" t="s">
        <v>553</v>
      </c>
      <c r="E10" s="5" t="s">
        <v>26</v>
      </c>
      <c r="F10" s="5" t="s">
        <v>26</v>
      </c>
      <c r="G10" s="5" t="s">
        <v>554</v>
      </c>
      <c r="H10" s="5" t="s">
        <v>544</v>
      </c>
      <c r="I10" s="5" t="s">
        <v>555</v>
      </c>
      <c r="J10" s="5" t="s">
        <v>556</v>
      </c>
      <c r="K10" s="5" t="s">
        <v>557</v>
      </c>
      <c r="L10" s="5">
        <v>639002</v>
      </c>
      <c r="M10" s="5" t="s">
        <v>26</v>
      </c>
      <c r="N10" s="5" t="s">
        <v>26</v>
      </c>
      <c r="O10" s="5">
        <v>1985</v>
      </c>
      <c r="P10" s="5" t="s">
        <v>26</v>
      </c>
      <c r="Q10" s="5" t="s">
        <v>26</v>
      </c>
      <c r="R10" s="5" t="s">
        <v>26</v>
      </c>
    </row>
    <row r="11" spans="1:18" ht="16.5" hidden="1" customHeight="1" x14ac:dyDescent="0.25">
      <c r="A11" s="5" t="s">
        <v>558</v>
      </c>
      <c r="B11" s="5" t="s">
        <v>85</v>
      </c>
      <c r="C11" s="5" t="s">
        <v>23</v>
      </c>
      <c r="D11" s="5" t="s">
        <v>559</v>
      </c>
      <c r="E11" s="5" t="s">
        <v>26</v>
      </c>
      <c r="F11" s="5" t="s">
        <v>26</v>
      </c>
      <c r="G11" s="5" t="s">
        <v>26</v>
      </c>
      <c r="H11" s="5" t="s">
        <v>544</v>
      </c>
      <c r="I11" s="5" t="s">
        <v>560</v>
      </c>
      <c r="J11" s="5" t="s">
        <v>561</v>
      </c>
      <c r="K11" s="5" t="s">
        <v>562</v>
      </c>
      <c r="L11" s="5">
        <v>639001</v>
      </c>
      <c r="M11" s="5" t="s">
        <v>26</v>
      </c>
      <c r="N11" s="5" t="s">
        <v>26</v>
      </c>
      <c r="O11" s="5">
        <v>1970</v>
      </c>
      <c r="P11" s="5" t="s">
        <v>26</v>
      </c>
      <c r="Q11" s="5" t="s">
        <v>26</v>
      </c>
      <c r="R11" s="5" t="s">
        <v>26</v>
      </c>
    </row>
    <row r="12" spans="1:18" ht="16.5" hidden="1" customHeight="1" x14ac:dyDescent="0.25">
      <c r="A12" s="5" t="s">
        <v>34</v>
      </c>
      <c r="B12" s="5" t="s">
        <v>22</v>
      </c>
      <c r="C12" s="5" t="s">
        <v>23</v>
      </c>
      <c r="D12" s="5" t="s">
        <v>35</v>
      </c>
      <c r="E12" s="6">
        <v>2003.19</v>
      </c>
      <c r="F12" s="5">
        <v>569.4</v>
      </c>
      <c r="G12" s="5" t="s">
        <v>26</v>
      </c>
      <c r="H12" s="5" t="s">
        <v>37</v>
      </c>
      <c r="I12" s="5" t="s">
        <v>38</v>
      </c>
      <c r="J12" s="5" t="s">
        <v>39</v>
      </c>
      <c r="K12" s="5" t="s">
        <v>40</v>
      </c>
      <c r="L12" s="5">
        <v>641601</v>
      </c>
      <c r="M12" s="5" t="s">
        <v>26</v>
      </c>
      <c r="N12" s="5" t="s">
        <v>26</v>
      </c>
      <c r="O12" s="5">
        <v>1987</v>
      </c>
      <c r="P12" s="5" t="s">
        <v>26</v>
      </c>
      <c r="Q12" s="5" t="s">
        <v>26</v>
      </c>
      <c r="R12" s="5">
        <v>2014</v>
      </c>
    </row>
    <row r="13" spans="1:18" ht="16.5" hidden="1" customHeight="1" x14ac:dyDescent="0.25">
      <c r="A13" s="5" t="s">
        <v>563</v>
      </c>
      <c r="B13" s="5" t="s">
        <v>85</v>
      </c>
      <c r="C13" s="5" t="s">
        <v>23</v>
      </c>
      <c r="D13" s="5" t="s">
        <v>564</v>
      </c>
      <c r="E13" s="6">
        <v>2636.19</v>
      </c>
      <c r="F13" s="5">
        <v>112.43</v>
      </c>
      <c r="G13" s="5" t="s">
        <v>565</v>
      </c>
      <c r="H13" s="5" t="s">
        <v>81</v>
      </c>
      <c r="I13" s="5" t="s">
        <v>566</v>
      </c>
      <c r="J13" s="5" t="s">
        <v>567</v>
      </c>
      <c r="K13" s="5" t="s">
        <v>568</v>
      </c>
      <c r="L13" s="5">
        <v>600058</v>
      </c>
      <c r="M13" s="5" t="s">
        <v>26</v>
      </c>
      <c r="N13" s="5" t="s">
        <v>26</v>
      </c>
      <c r="O13" s="5">
        <v>1981</v>
      </c>
      <c r="P13" s="5" t="s">
        <v>26</v>
      </c>
      <c r="Q13" s="5" t="s">
        <v>569</v>
      </c>
      <c r="R13" s="5">
        <v>2011</v>
      </c>
    </row>
    <row r="14" spans="1:18" ht="16.5" hidden="1" customHeight="1" x14ac:dyDescent="0.25">
      <c r="A14" s="5" t="s">
        <v>41</v>
      </c>
      <c r="B14" s="5" t="s">
        <v>22</v>
      </c>
      <c r="C14" s="5" t="s">
        <v>23</v>
      </c>
      <c r="D14" s="5" t="s">
        <v>42</v>
      </c>
      <c r="E14" s="6">
        <v>4770.83</v>
      </c>
      <c r="F14" s="6">
        <v>1033.06</v>
      </c>
      <c r="G14" s="5" t="s">
        <v>26</v>
      </c>
      <c r="H14" s="5" t="s">
        <v>43</v>
      </c>
      <c r="I14" s="5" t="s">
        <v>44</v>
      </c>
      <c r="J14" s="5" t="s">
        <v>45</v>
      </c>
      <c r="K14" s="5" t="s">
        <v>46</v>
      </c>
      <c r="L14" s="5">
        <v>641012</v>
      </c>
      <c r="M14" s="5" t="s">
        <v>26</v>
      </c>
      <c r="N14" s="5" t="s">
        <v>26</v>
      </c>
      <c r="O14" s="5">
        <v>1988</v>
      </c>
      <c r="P14" s="5" t="s">
        <v>47</v>
      </c>
      <c r="Q14" s="5" t="s">
        <v>26</v>
      </c>
      <c r="R14" s="5">
        <v>2014</v>
      </c>
    </row>
    <row r="15" spans="1:18" ht="16.5" hidden="1" customHeight="1" x14ac:dyDescent="0.25">
      <c r="A15" s="5" t="s">
        <v>570</v>
      </c>
      <c r="B15" s="5" t="s">
        <v>85</v>
      </c>
      <c r="C15" s="5" t="s">
        <v>94</v>
      </c>
      <c r="D15" s="5" t="s">
        <v>571</v>
      </c>
      <c r="E15" s="5" t="s">
        <v>26</v>
      </c>
      <c r="F15" s="5" t="s">
        <v>26</v>
      </c>
      <c r="G15" s="5" t="s">
        <v>26</v>
      </c>
      <c r="H15" s="5" t="s">
        <v>43</v>
      </c>
      <c r="I15" s="5" t="s">
        <v>572</v>
      </c>
      <c r="J15" s="5" t="s">
        <v>26</v>
      </c>
      <c r="K15" s="5" t="s">
        <v>573</v>
      </c>
      <c r="L15" s="5">
        <v>641014</v>
      </c>
      <c r="M15" s="5" t="s">
        <v>26</v>
      </c>
      <c r="N15" s="5" t="s">
        <v>26</v>
      </c>
      <c r="O15" s="5">
        <v>1993</v>
      </c>
      <c r="P15" s="5" t="s">
        <v>574</v>
      </c>
      <c r="Q15" s="5" t="s">
        <v>26</v>
      </c>
      <c r="R15" s="5" t="s">
        <v>26</v>
      </c>
    </row>
    <row r="16" spans="1:18" ht="16.5" hidden="1" customHeight="1" x14ac:dyDescent="0.25">
      <c r="A16" s="5" t="s">
        <v>575</v>
      </c>
      <c r="B16" s="5" t="s">
        <v>85</v>
      </c>
      <c r="C16" s="5" t="s">
        <v>23</v>
      </c>
      <c r="D16" s="5" t="s">
        <v>576</v>
      </c>
      <c r="E16" s="5" t="s">
        <v>26</v>
      </c>
      <c r="F16" s="5" t="s">
        <v>26</v>
      </c>
      <c r="G16" s="5" t="s">
        <v>26</v>
      </c>
      <c r="H16" s="5" t="s">
        <v>43</v>
      </c>
      <c r="I16" s="5" t="s">
        <v>577</v>
      </c>
      <c r="J16" s="5" t="s">
        <v>26</v>
      </c>
      <c r="K16" s="5" t="s">
        <v>578</v>
      </c>
      <c r="L16" s="5">
        <v>641697</v>
      </c>
      <c r="M16" s="5" t="s">
        <v>26</v>
      </c>
      <c r="N16" s="5" t="s">
        <v>26</v>
      </c>
      <c r="O16" s="5">
        <v>2005</v>
      </c>
      <c r="P16" s="5" t="s">
        <v>26</v>
      </c>
      <c r="Q16" s="5" t="s">
        <v>26</v>
      </c>
      <c r="R16" s="5" t="s">
        <v>26</v>
      </c>
    </row>
    <row r="17" spans="1:18" ht="16.5" hidden="1" customHeight="1" x14ac:dyDescent="0.25">
      <c r="A17" s="5" t="s">
        <v>579</v>
      </c>
      <c r="B17" s="5" t="s">
        <v>85</v>
      </c>
      <c r="C17" s="5" t="s">
        <v>23</v>
      </c>
      <c r="D17" s="5" t="s">
        <v>580</v>
      </c>
      <c r="E17" s="5">
        <v>72.37</v>
      </c>
      <c r="F17" s="5">
        <v>5.96</v>
      </c>
      <c r="G17" s="5" t="s">
        <v>26</v>
      </c>
      <c r="H17" s="5" t="s">
        <v>43</v>
      </c>
      <c r="I17" s="5" t="s">
        <v>581</v>
      </c>
      <c r="J17" s="5" t="s">
        <v>582</v>
      </c>
      <c r="K17" s="5" t="s">
        <v>583</v>
      </c>
      <c r="L17" s="5">
        <v>642004</v>
      </c>
      <c r="M17" s="5" t="s">
        <v>26</v>
      </c>
      <c r="N17" s="5" t="s">
        <v>26</v>
      </c>
      <c r="O17" s="5">
        <v>1948</v>
      </c>
      <c r="P17" s="5" t="s">
        <v>584</v>
      </c>
      <c r="Q17" s="5" t="s">
        <v>585</v>
      </c>
      <c r="R17" s="5">
        <v>2014</v>
      </c>
    </row>
    <row r="18" spans="1:18" ht="16.5" hidden="1" customHeight="1" x14ac:dyDescent="0.25">
      <c r="A18" s="5" t="s">
        <v>586</v>
      </c>
      <c r="B18" s="5" t="s">
        <v>85</v>
      </c>
      <c r="C18" s="5" t="s">
        <v>23</v>
      </c>
      <c r="D18" s="5" t="s">
        <v>587</v>
      </c>
      <c r="E18" s="5">
        <v>696.41</v>
      </c>
      <c r="F18" s="5">
        <v>23.04</v>
      </c>
      <c r="G18" s="5" t="s">
        <v>26</v>
      </c>
      <c r="H18" s="5" t="s">
        <v>81</v>
      </c>
      <c r="I18" s="5" t="s">
        <v>588</v>
      </c>
      <c r="J18" s="5" t="s">
        <v>589</v>
      </c>
      <c r="K18" s="5" t="s">
        <v>590</v>
      </c>
      <c r="L18" s="5">
        <v>600021</v>
      </c>
      <c r="M18" s="5" t="s">
        <v>26</v>
      </c>
      <c r="N18" s="5" t="s">
        <v>591</v>
      </c>
      <c r="O18" s="5">
        <v>1996</v>
      </c>
      <c r="P18" s="5" t="s">
        <v>26</v>
      </c>
      <c r="Q18" s="5" t="s">
        <v>26</v>
      </c>
      <c r="R18" s="5">
        <v>2013</v>
      </c>
    </row>
    <row r="19" spans="1:18" ht="16.5" hidden="1" customHeight="1" x14ac:dyDescent="0.25">
      <c r="A19" s="5" t="s">
        <v>592</v>
      </c>
      <c r="B19" s="5" t="s">
        <v>85</v>
      </c>
      <c r="C19" s="5" t="s">
        <v>23</v>
      </c>
      <c r="D19" s="5" t="s">
        <v>593</v>
      </c>
      <c r="E19" s="5" t="s">
        <v>26</v>
      </c>
      <c r="F19" s="5" t="s">
        <v>26</v>
      </c>
      <c r="G19" s="5" t="s">
        <v>26</v>
      </c>
      <c r="H19" s="5" t="s">
        <v>594</v>
      </c>
      <c r="I19" s="5" t="s">
        <v>26</v>
      </c>
      <c r="J19" s="5" t="s">
        <v>26</v>
      </c>
      <c r="K19" s="5" t="s">
        <v>595</v>
      </c>
      <c r="L19" s="5">
        <v>626117</v>
      </c>
      <c r="M19" s="5" t="s">
        <v>26</v>
      </c>
      <c r="N19" s="5" t="s">
        <v>26</v>
      </c>
      <c r="O19" s="5">
        <v>1997</v>
      </c>
      <c r="P19" s="5" t="s">
        <v>26</v>
      </c>
      <c r="Q19" s="5" t="s">
        <v>26</v>
      </c>
      <c r="R19" s="5" t="s">
        <v>26</v>
      </c>
    </row>
    <row r="20" spans="1:18" ht="16.5" hidden="1" customHeight="1" x14ac:dyDescent="0.25">
      <c r="A20" s="5" t="s">
        <v>596</v>
      </c>
      <c r="B20" s="5" t="s">
        <v>85</v>
      </c>
      <c r="C20" s="5" t="s">
        <v>23</v>
      </c>
      <c r="D20" s="5" t="s">
        <v>597</v>
      </c>
      <c r="E20" s="5">
        <v>805.17</v>
      </c>
      <c r="F20" s="5">
        <v>128.59</v>
      </c>
      <c r="G20" s="5" t="s">
        <v>26</v>
      </c>
      <c r="H20" s="5" t="s">
        <v>37</v>
      </c>
      <c r="I20" s="5" t="s">
        <v>598</v>
      </c>
      <c r="J20" s="5" t="s">
        <v>599</v>
      </c>
      <c r="K20" s="5" t="s">
        <v>600</v>
      </c>
      <c r="L20" s="5">
        <v>641604</v>
      </c>
      <c r="M20" s="5" t="s">
        <v>26</v>
      </c>
      <c r="N20" s="5" t="s">
        <v>26</v>
      </c>
      <c r="O20" s="5">
        <v>1989</v>
      </c>
      <c r="P20" s="5" t="s">
        <v>26</v>
      </c>
      <c r="Q20" s="5" t="s">
        <v>26</v>
      </c>
      <c r="R20" s="5">
        <v>2012</v>
      </c>
    </row>
    <row r="21" spans="1:18" ht="16.5" hidden="1" customHeight="1" x14ac:dyDescent="0.25">
      <c r="A21" s="5" t="s">
        <v>601</v>
      </c>
      <c r="B21" s="5" t="s">
        <v>85</v>
      </c>
      <c r="C21" s="5" t="s">
        <v>23</v>
      </c>
      <c r="D21" s="5" t="s">
        <v>602</v>
      </c>
      <c r="E21" s="5" t="s">
        <v>26</v>
      </c>
      <c r="F21" s="5" t="s">
        <v>26</v>
      </c>
      <c r="G21" s="5" t="s">
        <v>26</v>
      </c>
      <c r="H21" s="5" t="s">
        <v>594</v>
      </c>
      <c r="I21" s="5" t="s">
        <v>603</v>
      </c>
      <c r="J21" s="5" t="s">
        <v>26</v>
      </c>
      <c r="K21" s="5" t="s">
        <v>604</v>
      </c>
      <c r="L21" s="5">
        <v>626159</v>
      </c>
      <c r="M21" s="5" t="s">
        <v>26</v>
      </c>
      <c r="N21" s="5" t="s">
        <v>26</v>
      </c>
      <c r="O21" s="5">
        <v>1999</v>
      </c>
      <c r="P21" s="5" t="s">
        <v>26</v>
      </c>
      <c r="Q21" s="5" t="s">
        <v>26</v>
      </c>
      <c r="R21" s="5">
        <v>2012</v>
      </c>
    </row>
    <row r="22" spans="1:18" ht="16.5" hidden="1" customHeight="1" x14ac:dyDescent="0.25">
      <c r="A22" s="5" t="s">
        <v>605</v>
      </c>
      <c r="B22" s="5" t="s">
        <v>85</v>
      </c>
      <c r="C22" s="5" t="s">
        <v>23</v>
      </c>
      <c r="D22" s="5" t="s">
        <v>606</v>
      </c>
      <c r="E22" s="5" t="s">
        <v>26</v>
      </c>
      <c r="F22" s="5" t="s">
        <v>26</v>
      </c>
      <c r="G22" s="5" t="s">
        <v>26</v>
      </c>
      <c r="H22" s="5" t="s">
        <v>607</v>
      </c>
      <c r="I22" s="5" t="s">
        <v>608</v>
      </c>
      <c r="J22" s="5" t="s">
        <v>26</v>
      </c>
      <c r="K22" s="5" t="s">
        <v>609</v>
      </c>
      <c r="L22" s="5">
        <v>626101</v>
      </c>
      <c r="M22" s="5" t="s">
        <v>26</v>
      </c>
      <c r="N22" s="5" t="s">
        <v>26</v>
      </c>
      <c r="O22" s="5">
        <v>1987</v>
      </c>
      <c r="P22" s="5" t="s">
        <v>26</v>
      </c>
      <c r="Q22" s="5" t="s">
        <v>26</v>
      </c>
      <c r="R22" s="5">
        <v>2012</v>
      </c>
    </row>
    <row r="23" spans="1:18" ht="16.5" hidden="1" customHeight="1" x14ac:dyDescent="0.25">
      <c r="A23" s="5" t="s">
        <v>610</v>
      </c>
      <c r="B23" s="5" t="s">
        <v>85</v>
      </c>
      <c r="C23" s="5" t="s">
        <v>94</v>
      </c>
      <c r="D23" s="5" t="s">
        <v>611</v>
      </c>
      <c r="E23" s="5" t="s">
        <v>26</v>
      </c>
      <c r="F23" s="5" t="s">
        <v>26</v>
      </c>
      <c r="G23" s="5" t="s">
        <v>26</v>
      </c>
      <c r="H23" s="5" t="s">
        <v>607</v>
      </c>
      <c r="I23" s="5" t="s">
        <v>612</v>
      </c>
      <c r="J23" s="5" t="s">
        <v>613</v>
      </c>
      <c r="K23" s="5" t="s">
        <v>614</v>
      </c>
      <c r="L23" s="5">
        <v>626129</v>
      </c>
      <c r="M23" s="5" t="s">
        <v>26</v>
      </c>
      <c r="N23" s="5" t="s">
        <v>26</v>
      </c>
      <c r="O23" s="5">
        <v>1995</v>
      </c>
      <c r="P23" s="5" t="s">
        <v>26</v>
      </c>
      <c r="Q23" s="5" t="s">
        <v>615</v>
      </c>
      <c r="R23" s="5">
        <v>2011</v>
      </c>
    </row>
    <row r="24" spans="1:18" ht="16.5" hidden="1" customHeight="1" x14ac:dyDescent="0.25">
      <c r="A24" s="5" t="s">
        <v>616</v>
      </c>
      <c r="B24" s="5" t="s">
        <v>85</v>
      </c>
      <c r="C24" s="5" t="s">
        <v>23</v>
      </c>
      <c r="D24" s="5" t="s">
        <v>617</v>
      </c>
      <c r="E24" s="6">
        <v>2849.86</v>
      </c>
      <c r="F24" s="5">
        <v>200.58</v>
      </c>
      <c r="G24" s="5" t="s">
        <v>26</v>
      </c>
      <c r="H24" s="5" t="s">
        <v>544</v>
      </c>
      <c r="I24" s="5" t="s">
        <v>618</v>
      </c>
      <c r="J24" s="5" t="s">
        <v>619</v>
      </c>
      <c r="K24" s="5" t="s">
        <v>620</v>
      </c>
      <c r="L24" s="5">
        <v>639006</v>
      </c>
      <c r="M24" s="5" t="s">
        <v>26</v>
      </c>
      <c r="N24" s="5" t="s">
        <v>26</v>
      </c>
      <c r="O24" s="5">
        <v>2007</v>
      </c>
      <c r="P24" s="5" t="s">
        <v>26</v>
      </c>
      <c r="Q24" s="5" t="s">
        <v>220</v>
      </c>
      <c r="R24" s="5">
        <v>2013</v>
      </c>
    </row>
    <row r="25" spans="1:18" ht="16.5" hidden="1" customHeight="1" x14ac:dyDescent="0.25">
      <c r="A25" s="5" t="s">
        <v>621</v>
      </c>
      <c r="B25" s="5" t="s">
        <v>85</v>
      </c>
      <c r="C25" s="5" t="s">
        <v>23</v>
      </c>
      <c r="D25" s="5" t="s">
        <v>622</v>
      </c>
      <c r="E25" s="5">
        <v>130</v>
      </c>
      <c r="F25" s="5">
        <v>123.33</v>
      </c>
      <c r="G25" s="5" t="s">
        <v>26</v>
      </c>
      <c r="H25" s="5" t="s">
        <v>43</v>
      </c>
      <c r="I25" s="5" t="s">
        <v>26</v>
      </c>
      <c r="J25" s="5" t="s">
        <v>26</v>
      </c>
      <c r="K25" s="5" t="s">
        <v>623</v>
      </c>
      <c r="L25" s="5">
        <v>641043</v>
      </c>
      <c r="M25" s="5" t="s">
        <v>26</v>
      </c>
      <c r="N25" s="5" t="s">
        <v>26</v>
      </c>
      <c r="O25" s="5">
        <v>2004</v>
      </c>
      <c r="P25" s="5" t="s">
        <v>26</v>
      </c>
      <c r="Q25" s="5" t="s">
        <v>624</v>
      </c>
      <c r="R25" s="5">
        <v>2012</v>
      </c>
    </row>
    <row r="26" spans="1:18" ht="16.5" hidden="1" customHeight="1" x14ac:dyDescent="0.25">
      <c r="A26" s="5" t="s">
        <v>625</v>
      </c>
      <c r="B26" s="5" t="s">
        <v>85</v>
      </c>
      <c r="C26" s="5" t="s">
        <v>23</v>
      </c>
      <c r="D26" s="5" t="s">
        <v>626</v>
      </c>
      <c r="E26" s="5" t="s">
        <v>26</v>
      </c>
      <c r="F26" s="5" t="s">
        <v>26</v>
      </c>
      <c r="G26" s="5" t="s">
        <v>26</v>
      </c>
      <c r="H26" s="5" t="s">
        <v>43</v>
      </c>
      <c r="I26" s="5" t="s">
        <v>26</v>
      </c>
      <c r="J26" s="5" t="s">
        <v>26</v>
      </c>
      <c r="K26" s="5" t="s">
        <v>627</v>
      </c>
      <c r="L26" s="5">
        <v>641402</v>
      </c>
      <c r="M26" s="5" t="s">
        <v>26</v>
      </c>
      <c r="N26" s="5" t="s">
        <v>26</v>
      </c>
      <c r="O26" s="5">
        <v>1999</v>
      </c>
      <c r="P26" s="5" t="s">
        <v>26</v>
      </c>
      <c r="Q26" s="5" t="s">
        <v>26</v>
      </c>
      <c r="R26" s="5" t="s">
        <v>26</v>
      </c>
    </row>
    <row r="27" spans="1:18" ht="16.5" hidden="1" customHeight="1" x14ac:dyDescent="0.25">
      <c r="A27" s="5" t="s">
        <v>628</v>
      </c>
      <c r="B27" s="5" t="s">
        <v>85</v>
      </c>
      <c r="C27" s="5" t="s">
        <v>23</v>
      </c>
      <c r="D27" s="5" t="s">
        <v>629</v>
      </c>
      <c r="E27" s="5" t="s">
        <v>26</v>
      </c>
      <c r="F27" s="5" t="s">
        <v>26</v>
      </c>
      <c r="G27" s="5" t="s">
        <v>26</v>
      </c>
      <c r="H27" s="5" t="s">
        <v>43</v>
      </c>
      <c r="I27" s="5" t="s">
        <v>630</v>
      </c>
      <c r="J27" s="5" t="s">
        <v>26</v>
      </c>
      <c r="K27" s="5" t="s">
        <v>631</v>
      </c>
      <c r="L27" s="5">
        <v>641659</v>
      </c>
      <c r="M27" s="5" t="s">
        <v>26</v>
      </c>
      <c r="N27" s="5" t="s">
        <v>26</v>
      </c>
      <c r="O27" s="5">
        <v>1990</v>
      </c>
      <c r="P27" s="5" t="s">
        <v>26</v>
      </c>
      <c r="Q27" s="5" t="s">
        <v>26</v>
      </c>
      <c r="R27" s="5" t="s">
        <v>26</v>
      </c>
    </row>
    <row r="28" spans="1:18" ht="16.5" hidden="1" customHeight="1" x14ac:dyDescent="0.25">
      <c r="A28" s="5" t="s">
        <v>632</v>
      </c>
      <c r="B28" s="5" t="s">
        <v>85</v>
      </c>
      <c r="C28" s="5" t="s">
        <v>23</v>
      </c>
      <c r="D28" s="5" t="s">
        <v>633</v>
      </c>
      <c r="E28" s="5">
        <v>489.3</v>
      </c>
      <c r="F28" s="5">
        <v>69.17</v>
      </c>
      <c r="G28" s="5" t="s">
        <v>26</v>
      </c>
      <c r="H28" s="5" t="s">
        <v>544</v>
      </c>
      <c r="I28" s="5" t="s">
        <v>634</v>
      </c>
      <c r="J28" s="5" t="s">
        <v>635</v>
      </c>
      <c r="K28" s="5" t="s">
        <v>636</v>
      </c>
      <c r="L28" s="5">
        <v>639001</v>
      </c>
      <c r="M28" s="5" t="s">
        <v>26</v>
      </c>
      <c r="N28" s="5" t="s">
        <v>26</v>
      </c>
      <c r="O28" s="5" t="s">
        <v>26</v>
      </c>
      <c r="P28" s="5" t="s">
        <v>26</v>
      </c>
      <c r="Q28" s="5" t="s">
        <v>26</v>
      </c>
      <c r="R28" s="5">
        <v>2011</v>
      </c>
    </row>
    <row r="29" spans="1:18" ht="16.5" hidden="1" customHeight="1" x14ac:dyDescent="0.25">
      <c r="A29" s="5" t="s">
        <v>637</v>
      </c>
      <c r="B29" s="5" t="s">
        <v>85</v>
      </c>
      <c r="C29" s="5" t="s">
        <v>23</v>
      </c>
      <c r="D29" s="5" t="s">
        <v>638</v>
      </c>
      <c r="E29" s="5" t="s">
        <v>26</v>
      </c>
      <c r="F29" s="5" t="s">
        <v>26</v>
      </c>
      <c r="G29" s="5" t="s">
        <v>26</v>
      </c>
      <c r="H29" s="5" t="s">
        <v>43</v>
      </c>
      <c r="I29" s="5" t="s">
        <v>26</v>
      </c>
      <c r="J29" s="5" t="s">
        <v>26</v>
      </c>
      <c r="K29" s="5" t="s">
        <v>639</v>
      </c>
      <c r="L29" s="5">
        <v>641002</v>
      </c>
      <c r="M29" s="5" t="s">
        <v>26</v>
      </c>
      <c r="N29" s="5" t="s">
        <v>26</v>
      </c>
      <c r="O29" s="5">
        <v>1990</v>
      </c>
      <c r="P29" s="5" t="s">
        <v>26</v>
      </c>
      <c r="Q29" s="5" t="s">
        <v>26</v>
      </c>
      <c r="R29" s="5" t="s">
        <v>26</v>
      </c>
    </row>
    <row r="30" spans="1:18" ht="16.5" hidden="1" customHeight="1" x14ac:dyDescent="0.25">
      <c r="A30" s="5" t="s">
        <v>640</v>
      </c>
      <c r="B30" s="5" t="s">
        <v>22</v>
      </c>
      <c r="C30" s="5" t="s">
        <v>23</v>
      </c>
      <c r="D30" s="5" t="s">
        <v>641</v>
      </c>
      <c r="E30" s="5">
        <v>80.55</v>
      </c>
      <c r="F30" s="5">
        <v>9.27</v>
      </c>
      <c r="G30" s="5" t="s">
        <v>26</v>
      </c>
      <c r="H30" s="5" t="s">
        <v>642</v>
      </c>
      <c r="I30" s="5" t="s">
        <v>643</v>
      </c>
      <c r="J30" s="5" t="s">
        <v>644</v>
      </c>
      <c r="K30" s="5" t="s">
        <v>645</v>
      </c>
      <c r="L30" s="5">
        <v>601201</v>
      </c>
      <c r="M30" s="5" t="s">
        <v>26</v>
      </c>
      <c r="N30" s="5" t="s">
        <v>26</v>
      </c>
      <c r="O30" s="5">
        <v>1990</v>
      </c>
      <c r="P30" s="5" t="s">
        <v>26</v>
      </c>
      <c r="Q30" s="5" t="s">
        <v>26</v>
      </c>
      <c r="R30" s="5">
        <v>2014</v>
      </c>
    </row>
    <row r="31" spans="1:18" ht="16.5" hidden="1" customHeight="1" x14ac:dyDescent="0.25">
      <c r="A31" s="5" t="s">
        <v>646</v>
      </c>
      <c r="B31" s="5" t="s">
        <v>85</v>
      </c>
      <c r="C31" s="5" t="s">
        <v>23</v>
      </c>
      <c r="D31" s="5" t="s">
        <v>647</v>
      </c>
      <c r="E31" s="5">
        <v>785.33</v>
      </c>
      <c r="F31" s="5">
        <v>112.02</v>
      </c>
      <c r="G31" s="5" t="s">
        <v>648</v>
      </c>
      <c r="H31" s="5" t="s">
        <v>37</v>
      </c>
      <c r="I31" s="5" t="s">
        <v>649</v>
      </c>
      <c r="J31" s="5" t="s">
        <v>26</v>
      </c>
      <c r="K31" s="5" t="s">
        <v>650</v>
      </c>
      <c r="L31" s="5">
        <v>641608</v>
      </c>
      <c r="M31" s="5" t="s">
        <v>26</v>
      </c>
      <c r="N31" s="5" t="s">
        <v>26</v>
      </c>
      <c r="O31" s="5">
        <v>2003</v>
      </c>
      <c r="P31" s="5" t="s">
        <v>26</v>
      </c>
      <c r="Q31" s="5" t="s">
        <v>26</v>
      </c>
      <c r="R31" s="5">
        <v>2013</v>
      </c>
    </row>
    <row r="32" spans="1:18" ht="16.5" hidden="1" customHeight="1" x14ac:dyDescent="0.25">
      <c r="A32" s="5" t="s">
        <v>651</v>
      </c>
      <c r="B32" s="5" t="s">
        <v>85</v>
      </c>
      <c r="C32" s="5" t="s">
        <v>23</v>
      </c>
      <c r="D32" s="5" t="s">
        <v>652</v>
      </c>
      <c r="E32" s="5" t="s">
        <v>26</v>
      </c>
      <c r="F32" s="5" t="s">
        <v>26</v>
      </c>
      <c r="G32" s="5" t="s">
        <v>26</v>
      </c>
      <c r="H32" s="5" t="s">
        <v>81</v>
      </c>
      <c r="I32" s="5" t="s">
        <v>26</v>
      </c>
      <c r="J32" s="5" t="s">
        <v>26</v>
      </c>
      <c r="K32" s="5" t="s">
        <v>653</v>
      </c>
      <c r="L32" s="5">
        <v>600001</v>
      </c>
      <c r="M32" s="5" t="s">
        <v>26</v>
      </c>
      <c r="N32" s="5" t="s">
        <v>26</v>
      </c>
      <c r="O32" s="5">
        <v>1995</v>
      </c>
      <c r="P32" s="5" t="s">
        <v>26</v>
      </c>
      <c r="Q32" s="5" t="s">
        <v>26</v>
      </c>
      <c r="R32" s="5" t="s">
        <v>26</v>
      </c>
    </row>
    <row r="33" spans="1:18" ht="16.5" hidden="1" customHeight="1" x14ac:dyDescent="0.25">
      <c r="A33" s="5" t="s">
        <v>78</v>
      </c>
      <c r="B33" s="5" t="s">
        <v>22</v>
      </c>
      <c r="C33" s="5" t="s">
        <v>23</v>
      </c>
      <c r="D33" s="5" t="s">
        <v>79</v>
      </c>
      <c r="E33" s="5">
        <v>94.78</v>
      </c>
      <c r="F33" s="5">
        <v>17.62</v>
      </c>
      <c r="G33" s="5" t="s">
        <v>80</v>
      </c>
      <c r="H33" s="5" t="s">
        <v>81</v>
      </c>
      <c r="I33" s="5" t="s">
        <v>82</v>
      </c>
      <c r="J33" s="5" t="s">
        <v>26</v>
      </c>
      <c r="K33" s="5" t="s">
        <v>83</v>
      </c>
      <c r="L33" s="5">
        <v>600001</v>
      </c>
      <c r="M33" s="5" t="s">
        <v>26</v>
      </c>
      <c r="N33" s="5" t="s">
        <v>26</v>
      </c>
      <c r="O33" s="5">
        <v>1969</v>
      </c>
      <c r="P33" s="5" t="s">
        <v>26</v>
      </c>
      <c r="Q33" s="5" t="s">
        <v>26</v>
      </c>
      <c r="R33" s="5">
        <v>2014</v>
      </c>
    </row>
    <row r="34" spans="1:18" ht="16.5" hidden="1" customHeight="1" x14ac:dyDescent="0.25">
      <c r="A34" s="5" t="s">
        <v>654</v>
      </c>
      <c r="B34" s="5" t="s">
        <v>85</v>
      </c>
      <c r="C34" s="5" t="s">
        <v>23</v>
      </c>
      <c r="D34" s="5" t="s">
        <v>655</v>
      </c>
      <c r="E34" s="5">
        <v>95.6</v>
      </c>
      <c r="F34" s="5">
        <v>5.21</v>
      </c>
      <c r="G34" s="5" t="s">
        <v>26</v>
      </c>
      <c r="H34" s="5" t="s">
        <v>81</v>
      </c>
      <c r="I34" s="5" t="s">
        <v>656</v>
      </c>
      <c r="J34" s="5" t="s">
        <v>657</v>
      </c>
      <c r="K34" s="5" t="s">
        <v>658</v>
      </c>
      <c r="L34" s="5">
        <v>600010</v>
      </c>
      <c r="M34" s="5" t="s">
        <v>659</v>
      </c>
      <c r="N34" s="5" t="s">
        <v>26</v>
      </c>
      <c r="O34" s="5">
        <v>2008</v>
      </c>
      <c r="P34" s="5" t="s">
        <v>26</v>
      </c>
      <c r="Q34" s="5" t="s">
        <v>660</v>
      </c>
      <c r="R34" s="5">
        <v>2011</v>
      </c>
    </row>
    <row r="35" spans="1:18" ht="16.5" hidden="1" customHeight="1" x14ac:dyDescent="0.25">
      <c r="A35" s="5" t="s">
        <v>661</v>
      </c>
      <c r="B35" s="5" t="s">
        <v>85</v>
      </c>
      <c r="C35" s="5" t="s">
        <v>23</v>
      </c>
      <c r="D35" s="5" t="s">
        <v>662</v>
      </c>
      <c r="E35" s="5" t="s">
        <v>26</v>
      </c>
      <c r="F35" s="5">
        <v>42.6</v>
      </c>
      <c r="G35" s="5" t="s">
        <v>26</v>
      </c>
      <c r="H35" s="5" t="s">
        <v>663</v>
      </c>
      <c r="I35" s="5" t="s">
        <v>26</v>
      </c>
      <c r="J35" s="5" t="s">
        <v>26</v>
      </c>
      <c r="K35" s="5" t="s">
        <v>664</v>
      </c>
      <c r="L35" s="5">
        <v>627401</v>
      </c>
      <c r="M35" s="5" t="s">
        <v>26</v>
      </c>
      <c r="N35" s="5" t="s">
        <v>26</v>
      </c>
      <c r="O35" s="5">
        <v>2000</v>
      </c>
      <c r="P35" s="5" t="s">
        <v>26</v>
      </c>
      <c r="Q35" s="5" t="s">
        <v>665</v>
      </c>
      <c r="R35" s="5">
        <v>2012</v>
      </c>
    </row>
    <row r="36" spans="1:18" ht="16.5" hidden="1" customHeight="1" x14ac:dyDescent="0.25">
      <c r="A36" s="5" t="s">
        <v>666</v>
      </c>
      <c r="B36" s="5" t="s">
        <v>85</v>
      </c>
      <c r="C36" s="5" t="s">
        <v>23</v>
      </c>
      <c r="D36" s="5" t="s">
        <v>667</v>
      </c>
      <c r="E36" s="5" t="s">
        <v>26</v>
      </c>
      <c r="F36" s="5" t="s">
        <v>26</v>
      </c>
      <c r="G36" s="5" t="s">
        <v>26</v>
      </c>
      <c r="H36" s="5" t="s">
        <v>43</v>
      </c>
      <c r="I36" s="5" t="s">
        <v>577</v>
      </c>
      <c r="J36" s="5" t="s">
        <v>26</v>
      </c>
      <c r="K36" s="5" t="s">
        <v>668</v>
      </c>
      <c r="L36" s="5">
        <v>641107</v>
      </c>
      <c r="M36" s="5" t="s">
        <v>26</v>
      </c>
      <c r="N36" s="5" t="s">
        <v>26</v>
      </c>
      <c r="O36" s="5">
        <v>1987</v>
      </c>
      <c r="P36" s="5" t="s">
        <v>26</v>
      </c>
      <c r="Q36" s="5" t="s">
        <v>26</v>
      </c>
      <c r="R36" s="5" t="s">
        <v>26</v>
      </c>
    </row>
    <row r="37" spans="1:18" ht="16.5" hidden="1" customHeight="1" x14ac:dyDescent="0.25">
      <c r="A37" s="5" t="s">
        <v>669</v>
      </c>
      <c r="B37" s="5" t="s">
        <v>85</v>
      </c>
      <c r="C37" s="5" t="s">
        <v>23</v>
      </c>
      <c r="D37" s="5" t="s">
        <v>670</v>
      </c>
      <c r="E37" s="5">
        <v>779.3</v>
      </c>
      <c r="F37" s="5">
        <v>10.3</v>
      </c>
      <c r="G37" s="5" t="s">
        <v>26</v>
      </c>
      <c r="H37" s="5" t="s">
        <v>37</v>
      </c>
      <c r="I37" s="5" t="s">
        <v>26</v>
      </c>
      <c r="J37" s="5" t="s">
        <v>26</v>
      </c>
      <c r="K37" s="5" t="s">
        <v>671</v>
      </c>
      <c r="L37" s="5" t="s">
        <v>26</v>
      </c>
      <c r="M37" s="5" t="s">
        <v>26</v>
      </c>
      <c r="N37" s="5" t="s">
        <v>26</v>
      </c>
      <c r="O37" s="5" t="s">
        <v>26</v>
      </c>
      <c r="P37" s="5" t="s">
        <v>26</v>
      </c>
      <c r="Q37" s="5" t="s">
        <v>672</v>
      </c>
      <c r="R37" s="5">
        <v>2012</v>
      </c>
    </row>
    <row r="38" spans="1:18" ht="16.5" hidden="1" customHeight="1" x14ac:dyDescent="0.25">
      <c r="A38" s="5" t="s">
        <v>673</v>
      </c>
      <c r="B38" s="5" t="s">
        <v>85</v>
      </c>
      <c r="C38" s="5" t="s">
        <v>23</v>
      </c>
      <c r="D38" s="5" t="s">
        <v>674</v>
      </c>
      <c r="E38" s="5">
        <v>91.7</v>
      </c>
      <c r="F38" s="5">
        <v>16.04</v>
      </c>
      <c r="G38" s="5" t="s">
        <v>675</v>
      </c>
      <c r="H38" s="5" t="s">
        <v>81</v>
      </c>
      <c r="I38" s="5" t="s">
        <v>676</v>
      </c>
      <c r="J38" s="5" t="s">
        <v>677</v>
      </c>
      <c r="K38" s="5" t="s">
        <v>678</v>
      </c>
      <c r="L38" s="5">
        <v>600077</v>
      </c>
      <c r="M38" s="5" t="s">
        <v>26</v>
      </c>
      <c r="N38" s="5" t="s">
        <v>679</v>
      </c>
      <c r="O38" s="5">
        <v>1999</v>
      </c>
      <c r="P38" s="5" t="s">
        <v>26</v>
      </c>
      <c r="Q38" s="5" t="s">
        <v>680</v>
      </c>
      <c r="R38" s="5">
        <v>2012</v>
      </c>
    </row>
    <row r="39" spans="1:18" ht="16.5" hidden="1" customHeight="1" x14ac:dyDescent="0.25">
      <c r="A39" s="5" t="s">
        <v>681</v>
      </c>
      <c r="B39" s="5" t="s">
        <v>85</v>
      </c>
      <c r="C39" s="5" t="s">
        <v>23</v>
      </c>
      <c r="D39" s="5" t="s">
        <v>682</v>
      </c>
      <c r="E39" s="5" t="s">
        <v>26</v>
      </c>
      <c r="F39" s="5" t="s">
        <v>26</v>
      </c>
      <c r="G39" s="5" t="s">
        <v>26</v>
      </c>
      <c r="H39" s="5" t="s">
        <v>37</v>
      </c>
      <c r="I39" s="5" t="s">
        <v>26</v>
      </c>
      <c r="J39" s="5" t="s">
        <v>26</v>
      </c>
      <c r="K39" s="5" t="s">
        <v>683</v>
      </c>
      <c r="L39" s="5" t="s">
        <v>26</v>
      </c>
      <c r="M39" s="5" t="s">
        <v>26</v>
      </c>
      <c r="N39" s="5" t="s">
        <v>26</v>
      </c>
      <c r="O39" s="5">
        <v>1991</v>
      </c>
      <c r="P39" s="5" t="s">
        <v>26</v>
      </c>
      <c r="Q39" s="5" t="s">
        <v>26</v>
      </c>
      <c r="R39" s="5" t="s">
        <v>26</v>
      </c>
    </row>
    <row r="40" spans="1:18" ht="16.5" hidden="1" customHeight="1" x14ac:dyDescent="0.25">
      <c r="A40" s="5" t="s">
        <v>684</v>
      </c>
      <c r="B40" s="5" t="s">
        <v>85</v>
      </c>
      <c r="C40" s="5" t="s">
        <v>23</v>
      </c>
      <c r="D40" s="5" t="s">
        <v>685</v>
      </c>
      <c r="E40" s="5" t="s">
        <v>26</v>
      </c>
      <c r="F40" s="5" t="s">
        <v>26</v>
      </c>
      <c r="G40" s="5" t="s">
        <v>26</v>
      </c>
      <c r="H40" s="5" t="s">
        <v>686</v>
      </c>
      <c r="I40" s="5" t="s">
        <v>687</v>
      </c>
      <c r="J40" s="5" t="s">
        <v>688</v>
      </c>
      <c r="K40" s="5" t="s">
        <v>689</v>
      </c>
      <c r="L40" s="5">
        <v>638008</v>
      </c>
      <c r="M40" s="5" t="s">
        <v>26</v>
      </c>
      <c r="N40" s="5" t="s">
        <v>26</v>
      </c>
      <c r="O40" s="5">
        <v>1991</v>
      </c>
      <c r="P40" s="5" t="s">
        <v>26</v>
      </c>
      <c r="Q40" s="5" t="s">
        <v>26</v>
      </c>
      <c r="R40" s="5" t="s">
        <v>26</v>
      </c>
    </row>
    <row r="41" spans="1:18" ht="16.5" hidden="1" customHeight="1" x14ac:dyDescent="0.25">
      <c r="A41" s="5" t="s">
        <v>690</v>
      </c>
      <c r="B41" s="5" t="s">
        <v>85</v>
      </c>
      <c r="C41" s="5" t="s">
        <v>94</v>
      </c>
      <c r="D41" s="5" t="s">
        <v>691</v>
      </c>
      <c r="E41" s="5" t="s">
        <v>26</v>
      </c>
      <c r="F41" s="5" t="s">
        <v>26</v>
      </c>
      <c r="G41" s="5" t="s">
        <v>26</v>
      </c>
      <c r="H41" s="5" t="s">
        <v>37</v>
      </c>
      <c r="I41" s="5" t="s">
        <v>692</v>
      </c>
      <c r="J41" s="5" t="s">
        <v>693</v>
      </c>
      <c r="K41" s="5" t="s">
        <v>694</v>
      </c>
      <c r="L41" s="5">
        <v>641608</v>
      </c>
      <c r="M41" s="5" t="s">
        <v>26</v>
      </c>
      <c r="N41" s="5" t="s">
        <v>26</v>
      </c>
      <c r="O41" s="5">
        <v>1986</v>
      </c>
      <c r="P41" s="5" t="s">
        <v>695</v>
      </c>
      <c r="Q41" s="5" t="s">
        <v>26</v>
      </c>
      <c r="R41" s="5" t="s">
        <v>26</v>
      </c>
    </row>
    <row r="42" spans="1:18" ht="16.5" hidden="1" customHeight="1" x14ac:dyDescent="0.25">
      <c r="A42" s="5" t="s">
        <v>696</v>
      </c>
      <c r="B42" s="5" t="s">
        <v>85</v>
      </c>
      <c r="C42" s="5" t="s">
        <v>23</v>
      </c>
      <c r="D42" s="5" t="s">
        <v>697</v>
      </c>
      <c r="E42" s="5" t="s">
        <v>26</v>
      </c>
      <c r="F42" s="5" t="s">
        <v>26</v>
      </c>
      <c r="G42" s="5" t="s">
        <v>26</v>
      </c>
      <c r="H42" s="5" t="s">
        <v>37</v>
      </c>
      <c r="I42" s="5" t="s">
        <v>698</v>
      </c>
      <c r="J42" s="5" t="s">
        <v>693</v>
      </c>
      <c r="K42" s="5" t="s">
        <v>694</v>
      </c>
      <c r="L42" s="5">
        <v>641608</v>
      </c>
      <c r="M42" s="5" t="s">
        <v>26</v>
      </c>
      <c r="N42" s="5" t="s">
        <v>26</v>
      </c>
      <c r="O42" s="5">
        <v>1986</v>
      </c>
      <c r="P42" s="5" t="s">
        <v>26</v>
      </c>
      <c r="Q42" s="5" t="s">
        <v>26</v>
      </c>
      <c r="R42" s="5" t="s">
        <v>26</v>
      </c>
    </row>
    <row r="43" spans="1:18" ht="16.5" hidden="1" customHeight="1" x14ac:dyDescent="0.25">
      <c r="A43" s="5" t="s">
        <v>699</v>
      </c>
      <c r="B43" s="5" t="s">
        <v>85</v>
      </c>
      <c r="C43" s="5" t="s">
        <v>94</v>
      </c>
      <c r="D43" s="5" t="s">
        <v>700</v>
      </c>
      <c r="E43" s="5" t="s">
        <v>26</v>
      </c>
      <c r="F43" s="5" t="s">
        <v>26</v>
      </c>
      <c r="G43" s="5" t="s">
        <v>26</v>
      </c>
      <c r="H43" s="5" t="s">
        <v>37</v>
      </c>
      <c r="I43" s="5" t="s">
        <v>698</v>
      </c>
      <c r="J43" s="5" t="s">
        <v>693</v>
      </c>
      <c r="K43" s="5" t="s">
        <v>694</v>
      </c>
      <c r="L43" s="5">
        <v>641608</v>
      </c>
      <c r="M43" s="5" t="s">
        <v>26</v>
      </c>
      <c r="N43" s="5" t="s">
        <v>26</v>
      </c>
      <c r="O43" s="5">
        <v>1986</v>
      </c>
      <c r="P43" s="5" t="s">
        <v>695</v>
      </c>
      <c r="Q43" s="5" t="s">
        <v>26</v>
      </c>
      <c r="R43" s="5" t="s">
        <v>26</v>
      </c>
    </row>
    <row r="44" spans="1:18" ht="16.5" hidden="1" customHeight="1" x14ac:dyDescent="0.25">
      <c r="A44" s="5" t="s">
        <v>701</v>
      </c>
      <c r="B44" s="5" t="s">
        <v>85</v>
      </c>
      <c r="C44" s="5" t="s">
        <v>94</v>
      </c>
      <c r="D44" s="5" t="s">
        <v>702</v>
      </c>
      <c r="E44" s="5" t="s">
        <v>26</v>
      </c>
      <c r="F44" s="5" t="s">
        <v>26</v>
      </c>
      <c r="G44" s="5" t="s">
        <v>26</v>
      </c>
      <c r="H44" s="5" t="s">
        <v>37</v>
      </c>
      <c r="I44" s="5" t="s">
        <v>703</v>
      </c>
      <c r="J44" s="5" t="s">
        <v>704</v>
      </c>
      <c r="K44" s="5" t="s">
        <v>705</v>
      </c>
      <c r="L44" s="5">
        <v>641687</v>
      </c>
      <c r="M44" s="5" t="s">
        <v>706</v>
      </c>
      <c r="N44" s="5" t="s">
        <v>26</v>
      </c>
      <c r="O44" s="5">
        <v>2008</v>
      </c>
      <c r="P44" s="5" t="s">
        <v>707</v>
      </c>
      <c r="Q44" s="5" t="s">
        <v>708</v>
      </c>
      <c r="R44" s="5">
        <v>2012</v>
      </c>
    </row>
    <row r="45" spans="1:18" ht="16.5" hidden="1" customHeight="1" x14ac:dyDescent="0.25">
      <c r="A45" s="5" t="s">
        <v>709</v>
      </c>
      <c r="B45" s="5" t="s">
        <v>85</v>
      </c>
      <c r="C45" s="5" t="s">
        <v>23</v>
      </c>
      <c r="D45" s="5" t="s">
        <v>710</v>
      </c>
      <c r="E45" s="5" t="s">
        <v>26</v>
      </c>
      <c r="F45" s="5" t="s">
        <v>26</v>
      </c>
      <c r="G45" s="5" t="s">
        <v>26</v>
      </c>
      <c r="H45" s="5" t="s">
        <v>43</v>
      </c>
      <c r="I45" s="5" t="s">
        <v>711</v>
      </c>
      <c r="J45" s="5" t="s">
        <v>26</v>
      </c>
      <c r="K45" s="5" t="s">
        <v>712</v>
      </c>
      <c r="L45" s="5">
        <v>641028</v>
      </c>
      <c r="M45" s="5" t="s">
        <v>26</v>
      </c>
      <c r="N45" s="5" t="s">
        <v>26</v>
      </c>
      <c r="O45" s="5">
        <v>2003</v>
      </c>
      <c r="P45" s="5" t="s">
        <v>26</v>
      </c>
      <c r="Q45" s="5" t="s">
        <v>26</v>
      </c>
      <c r="R45" s="5" t="s">
        <v>26</v>
      </c>
    </row>
    <row r="46" spans="1:18" ht="16.5" hidden="1" customHeight="1" x14ac:dyDescent="0.25">
      <c r="A46" s="5" t="s">
        <v>713</v>
      </c>
      <c r="B46" s="5" t="s">
        <v>85</v>
      </c>
      <c r="C46" s="5" t="s">
        <v>94</v>
      </c>
      <c r="D46" s="5" t="s">
        <v>714</v>
      </c>
      <c r="E46" s="5">
        <v>153.05000000000001</v>
      </c>
      <c r="F46" s="5">
        <v>-16.010000000000002</v>
      </c>
      <c r="G46" s="5" t="s">
        <v>26</v>
      </c>
      <c r="H46" s="5" t="s">
        <v>43</v>
      </c>
      <c r="I46" s="5" t="s">
        <v>715</v>
      </c>
      <c r="J46" s="5" t="s">
        <v>716</v>
      </c>
      <c r="K46" s="5" t="s">
        <v>717</v>
      </c>
      <c r="L46" s="5">
        <v>641014</v>
      </c>
      <c r="M46" s="5" t="s">
        <v>26</v>
      </c>
      <c r="N46" s="5" t="s">
        <v>26</v>
      </c>
      <c r="O46" s="5" t="s">
        <v>26</v>
      </c>
      <c r="P46" s="5" t="s">
        <v>718</v>
      </c>
      <c r="Q46" s="5" t="s">
        <v>220</v>
      </c>
      <c r="R46" s="5">
        <v>2011</v>
      </c>
    </row>
    <row r="47" spans="1:18" ht="16.5" hidden="1" customHeight="1" x14ac:dyDescent="0.25">
      <c r="A47" s="5" t="s">
        <v>719</v>
      </c>
      <c r="B47" s="5" t="s">
        <v>85</v>
      </c>
      <c r="C47" s="5" t="s">
        <v>23</v>
      </c>
      <c r="D47" s="5" t="s">
        <v>720</v>
      </c>
      <c r="E47" s="5" t="s">
        <v>26</v>
      </c>
      <c r="F47" s="5" t="s">
        <v>26</v>
      </c>
      <c r="G47" s="5" t="s">
        <v>26</v>
      </c>
      <c r="H47" s="5" t="s">
        <v>37</v>
      </c>
      <c r="I47" s="5" t="s">
        <v>721</v>
      </c>
      <c r="J47" s="5" t="s">
        <v>722</v>
      </c>
      <c r="K47" s="5" t="s">
        <v>723</v>
      </c>
      <c r="L47" s="5">
        <v>641605</v>
      </c>
      <c r="M47" s="5" t="s">
        <v>26</v>
      </c>
      <c r="N47" s="5" t="s">
        <v>26</v>
      </c>
      <c r="O47" s="5">
        <v>1971</v>
      </c>
      <c r="P47" s="5" t="s">
        <v>26</v>
      </c>
      <c r="Q47" s="5" t="s">
        <v>26</v>
      </c>
      <c r="R47" s="5" t="s">
        <v>26</v>
      </c>
    </row>
    <row r="48" spans="1:18" ht="16.5" hidden="1" customHeight="1" x14ac:dyDescent="0.25">
      <c r="A48" s="5" t="s">
        <v>724</v>
      </c>
      <c r="B48" s="5" t="s">
        <v>85</v>
      </c>
      <c r="C48" s="5" t="s">
        <v>94</v>
      </c>
      <c r="D48" s="5" t="s">
        <v>725</v>
      </c>
      <c r="E48" s="5">
        <v>58.07</v>
      </c>
      <c r="F48" s="5">
        <v>5.39</v>
      </c>
      <c r="G48" s="5" t="s">
        <v>26</v>
      </c>
      <c r="H48" s="5" t="s">
        <v>37</v>
      </c>
      <c r="I48" s="5" t="s">
        <v>721</v>
      </c>
      <c r="J48" s="5" t="s">
        <v>726</v>
      </c>
      <c r="K48" s="5" t="s">
        <v>723</v>
      </c>
      <c r="L48" s="5">
        <v>641605</v>
      </c>
      <c r="M48" s="5" t="s">
        <v>26</v>
      </c>
      <c r="N48" s="5" t="s">
        <v>26</v>
      </c>
      <c r="O48" s="5">
        <v>1971</v>
      </c>
      <c r="P48" s="5" t="s">
        <v>727</v>
      </c>
      <c r="Q48" s="5" t="s">
        <v>728</v>
      </c>
      <c r="R48" s="5">
        <v>2013</v>
      </c>
    </row>
    <row r="49" spans="1:18" ht="16.5" hidden="1" customHeight="1" x14ac:dyDescent="0.25">
      <c r="A49" s="5" t="s">
        <v>729</v>
      </c>
      <c r="B49" s="5" t="s">
        <v>85</v>
      </c>
      <c r="C49" s="5" t="s">
        <v>23</v>
      </c>
      <c r="D49" s="5" t="s">
        <v>730</v>
      </c>
      <c r="E49" s="5" t="s">
        <v>26</v>
      </c>
      <c r="F49" s="5" t="s">
        <v>26</v>
      </c>
      <c r="G49" s="5" t="s">
        <v>26</v>
      </c>
      <c r="H49" s="5" t="s">
        <v>37</v>
      </c>
      <c r="I49" s="5" t="s">
        <v>731</v>
      </c>
      <c r="J49" s="5" t="s">
        <v>732</v>
      </c>
      <c r="K49" s="5" t="s">
        <v>733</v>
      </c>
      <c r="L49" s="5">
        <v>641604</v>
      </c>
      <c r="M49" s="5" t="s">
        <v>26</v>
      </c>
      <c r="N49" s="5" t="s">
        <v>26</v>
      </c>
      <c r="O49" s="5">
        <v>2009</v>
      </c>
      <c r="P49" s="5" t="s">
        <v>26</v>
      </c>
      <c r="Q49" s="5" t="s">
        <v>26</v>
      </c>
      <c r="R49" s="5" t="s">
        <v>26</v>
      </c>
    </row>
    <row r="50" spans="1:18" ht="16.5" hidden="1" customHeight="1" x14ac:dyDescent="0.25">
      <c r="A50" s="5" t="s">
        <v>734</v>
      </c>
      <c r="B50" s="5" t="s">
        <v>85</v>
      </c>
      <c r="C50" s="5" t="s">
        <v>23</v>
      </c>
      <c r="D50" s="5" t="s">
        <v>735</v>
      </c>
      <c r="E50" s="5" t="s">
        <v>26</v>
      </c>
      <c r="F50" s="5" t="s">
        <v>26</v>
      </c>
      <c r="G50" s="5" t="s">
        <v>26</v>
      </c>
      <c r="H50" s="5" t="s">
        <v>43</v>
      </c>
      <c r="I50" s="5" t="s">
        <v>736</v>
      </c>
      <c r="J50" s="5" t="s">
        <v>26</v>
      </c>
      <c r="K50" s="5" t="s">
        <v>737</v>
      </c>
      <c r="L50" s="5">
        <v>641031</v>
      </c>
      <c r="M50" s="5" t="s">
        <v>26</v>
      </c>
      <c r="N50" s="5" t="s">
        <v>26</v>
      </c>
      <c r="O50" s="5">
        <v>1982</v>
      </c>
      <c r="P50" s="5" t="s">
        <v>26</v>
      </c>
      <c r="Q50" s="5" t="s">
        <v>26</v>
      </c>
      <c r="R50" s="5" t="s">
        <v>26</v>
      </c>
    </row>
    <row r="51" spans="1:18" ht="16.5" hidden="1" customHeight="1" x14ac:dyDescent="0.25">
      <c r="A51" s="5" t="s">
        <v>738</v>
      </c>
      <c r="B51" s="5" t="s">
        <v>85</v>
      </c>
      <c r="C51" s="5" t="s">
        <v>23</v>
      </c>
      <c r="D51" s="5" t="s">
        <v>739</v>
      </c>
      <c r="E51" s="5">
        <v>242.13</v>
      </c>
      <c r="F51" s="5">
        <v>12.17</v>
      </c>
      <c r="G51" s="5" t="s">
        <v>26</v>
      </c>
      <c r="H51" s="5" t="s">
        <v>740</v>
      </c>
      <c r="I51" s="5" t="s">
        <v>741</v>
      </c>
      <c r="J51" s="5" t="s">
        <v>742</v>
      </c>
      <c r="K51" s="5" t="s">
        <v>743</v>
      </c>
      <c r="L51" s="5">
        <v>629001</v>
      </c>
      <c r="M51" s="5" t="s">
        <v>26</v>
      </c>
      <c r="N51" s="5" t="s">
        <v>26</v>
      </c>
      <c r="O51" s="5">
        <v>2000</v>
      </c>
      <c r="P51" s="5" t="s">
        <v>26</v>
      </c>
      <c r="Q51" s="5" t="s">
        <v>744</v>
      </c>
      <c r="R51" s="5">
        <v>2012</v>
      </c>
    </row>
    <row r="52" spans="1:18" ht="16.5" hidden="1" customHeight="1" x14ac:dyDescent="0.25">
      <c r="A52" s="5" t="s">
        <v>745</v>
      </c>
      <c r="B52" s="5" t="s">
        <v>85</v>
      </c>
      <c r="C52" s="5" t="s">
        <v>23</v>
      </c>
      <c r="D52" s="5" t="s">
        <v>746</v>
      </c>
      <c r="E52" s="5" t="s">
        <v>26</v>
      </c>
      <c r="F52" s="5" t="s">
        <v>26</v>
      </c>
      <c r="G52" s="5" t="s">
        <v>26</v>
      </c>
      <c r="H52" s="5" t="s">
        <v>37</v>
      </c>
      <c r="I52" s="5" t="s">
        <v>747</v>
      </c>
      <c r="J52" s="5" t="s">
        <v>26</v>
      </c>
      <c r="K52" s="5" t="s">
        <v>748</v>
      </c>
      <c r="L52" s="5">
        <v>641602</v>
      </c>
      <c r="M52" s="5" t="s">
        <v>26</v>
      </c>
      <c r="N52" s="5" t="s">
        <v>26</v>
      </c>
      <c r="O52" s="5">
        <v>2004</v>
      </c>
      <c r="P52" s="5" t="s">
        <v>26</v>
      </c>
      <c r="Q52" s="5" t="s">
        <v>26</v>
      </c>
      <c r="R52" s="5" t="s">
        <v>26</v>
      </c>
    </row>
    <row r="53" spans="1:18" ht="16.5" hidden="1" customHeight="1" x14ac:dyDescent="0.25">
      <c r="A53" s="5" t="s">
        <v>749</v>
      </c>
      <c r="B53" s="5" t="s">
        <v>85</v>
      </c>
      <c r="C53" s="5" t="s">
        <v>23</v>
      </c>
      <c r="D53" s="5" t="s">
        <v>750</v>
      </c>
      <c r="E53" s="5" t="s">
        <v>26</v>
      </c>
      <c r="F53" s="5" t="s">
        <v>26</v>
      </c>
      <c r="G53" s="5" t="s">
        <v>26</v>
      </c>
      <c r="H53" s="5" t="s">
        <v>37</v>
      </c>
      <c r="I53" s="5" t="s">
        <v>751</v>
      </c>
      <c r="J53" s="5" t="s">
        <v>26</v>
      </c>
      <c r="K53" s="5" t="s">
        <v>752</v>
      </c>
      <c r="L53" s="5">
        <v>641602</v>
      </c>
      <c r="M53" s="5" t="s">
        <v>26</v>
      </c>
      <c r="N53" s="5" t="s">
        <v>26</v>
      </c>
      <c r="O53" s="5">
        <v>1993</v>
      </c>
      <c r="P53" s="5" t="s">
        <v>26</v>
      </c>
      <c r="Q53" s="5" t="s">
        <v>26</v>
      </c>
      <c r="R53" s="5" t="s">
        <v>26</v>
      </c>
    </row>
    <row r="54" spans="1:18" ht="16.5" hidden="1" customHeight="1" x14ac:dyDescent="0.25">
      <c r="A54" s="5" t="s">
        <v>753</v>
      </c>
      <c r="B54" s="5" t="s">
        <v>85</v>
      </c>
      <c r="C54" s="5" t="s">
        <v>23</v>
      </c>
      <c r="D54" s="5" t="s">
        <v>754</v>
      </c>
      <c r="E54" s="5" t="s">
        <v>26</v>
      </c>
      <c r="F54" s="5" t="s">
        <v>26</v>
      </c>
      <c r="G54" s="5" t="s">
        <v>26</v>
      </c>
      <c r="H54" s="5" t="s">
        <v>607</v>
      </c>
      <c r="I54" s="5" t="s">
        <v>26</v>
      </c>
      <c r="J54" s="5" t="s">
        <v>26</v>
      </c>
      <c r="K54" s="5" t="s">
        <v>755</v>
      </c>
      <c r="L54" s="5">
        <v>626159</v>
      </c>
      <c r="M54" s="5" t="s">
        <v>26</v>
      </c>
      <c r="N54" s="5" t="s">
        <v>26</v>
      </c>
      <c r="O54" s="5">
        <v>2005</v>
      </c>
      <c r="P54" s="5" t="s">
        <v>26</v>
      </c>
      <c r="Q54" s="5" t="s">
        <v>26</v>
      </c>
      <c r="R54" s="5" t="s">
        <v>26</v>
      </c>
    </row>
    <row r="55" spans="1:18" ht="16.5" customHeight="1" x14ac:dyDescent="0.25">
      <c r="A55" s="5" t="s">
        <v>756</v>
      </c>
      <c r="B55" s="5" t="s">
        <v>85</v>
      </c>
      <c r="C55" s="5" t="s">
        <v>23</v>
      </c>
      <c r="D55" s="5" t="s">
        <v>757</v>
      </c>
      <c r="E55" s="5" t="s">
        <v>26</v>
      </c>
      <c r="F55" s="5" t="s">
        <v>26</v>
      </c>
      <c r="G55" s="5" t="s">
        <v>26</v>
      </c>
      <c r="H55" s="5" t="s">
        <v>43</v>
      </c>
      <c r="I55" s="5" t="s">
        <v>758</v>
      </c>
      <c r="J55" s="5" t="s">
        <v>759</v>
      </c>
      <c r="K55" s="5" t="s">
        <v>760</v>
      </c>
      <c r="L55" s="5">
        <v>641653</v>
      </c>
      <c r="M55" s="5" t="s">
        <v>26</v>
      </c>
      <c r="N55" s="5" t="s">
        <v>26</v>
      </c>
      <c r="O55" s="5">
        <v>1970</v>
      </c>
      <c r="P55" s="5" t="s">
        <v>26</v>
      </c>
      <c r="Q55" s="5" t="s">
        <v>26</v>
      </c>
      <c r="R55" s="5" t="s">
        <v>26</v>
      </c>
    </row>
    <row r="56" spans="1:18" ht="16.5" hidden="1" customHeight="1" x14ac:dyDescent="0.25">
      <c r="A56" s="5" t="s">
        <v>761</v>
      </c>
      <c r="B56" s="5" t="s">
        <v>85</v>
      </c>
      <c r="C56" s="5" t="s">
        <v>23</v>
      </c>
      <c r="D56" s="5" t="s">
        <v>762</v>
      </c>
      <c r="E56" s="5" t="s">
        <v>26</v>
      </c>
      <c r="F56" s="5" t="s">
        <v>26</v>
      </c>
      <c r="G56" s="5" t="s">
        <v>26</v>
      </c>
      <c r="H56" s="5" t="s">
        <v>763</v>
      </c>
      <c r="I56" s="5" t="s">
        <v>26</v>
      </c>
      <c r="J56" s="5" t="s">
        <v>26</v>
      </c>
      <c r="K56" s="5" t="s">
        <v>764</v>
      </c>
      <c r="L56" s="5">
        <v>626188</v>
      </c>
      <c r="M56" s="5" t="s">
        <v>26</v>
      </c>
      <c r="N56" s="5" t="s">
        <v>26</v>
      </c>
      <c r="O56" s="5">
        <v>1995</v>
      </c>
      <c r="P56" s="5" t="s">
        <v>26</v>
      </c>
      <c r="Q56" s="5" t="s">
        <v>26</v>
      </c>
      <c r="R56" s="5" t="s">
        <v>26</v>
      </c>
    </row>
    <row r="57" spans="1:18" ht="16.5" hidden="1" customHeight="1" x14ac:dyDescent="0.25">
      <c r="A57" s="5" t="s">
        <v>765</v>
      </c>
      <c r="B57" s="5" t="s">
        <v>85</v>
      </c>
      <c r="C57" s="5" t="s">
        <v>23</v>
      </c>
      <c r="D57" s="5" t="s">
        <v>766</v>
      </c>
      <c r="E57" s="6">
        <v>10160</v>
      </c>
      <c r="F57" s="6">
        <v>1360.16</v>
      </c>
      <c r="G57" s="5" t="s">
        <v>767</v>
      </c>
      <c r="H57" s="5" t="s">
        <v>37</v>
      </c>
      <c r="I57" s="5" t="s">
        <v>768</v>
      </c>
      <c r="J57" s="5" t="s">
        <v>769</v>
      </c>
      <c r="K57" s="5" t="s">
        <v>770</v>
      </c>
      <c r="L57" s="5">
        <v>641603</v>
      </c>
      <c r="M57" s="5" t="s">
        <v>26</v>
      </c>
      <c r="N57" s="5" t="s">
        <v>26</v>
      </c>
      <c r="O57" s="5">
        <v>1983</v>
      </c>
      <c r="P57" s="5" t="s">
        <v>26</v>
      </c>
      <c r="Q57" s="5" t="s">
        <v>26</v>
      </c>
      <c r="R57" s="5">
        <v>2011</v>
      </c>
    </row>
    <row r="58" spans="1:18" ht="16.5" hidden="1" customHeight="1" x14ac:dyDescent="0.25">
      <c r="A58" s="5" t="s">
        <v>771</v>
      </c>
      <c r="B58" s="5" t="s">
        <v>85</v>
      </c>
      <c r="C58" s="5" t="s">
        <v>94</v>
      </c>
      <c r="D58" s="5" t="s">
        <v>772</v>
      </c>
      <c r="E58" s="5" t="s">
        <v>26</v>
      </c>
      <c r="F58" s="5" t="s">
        <v>26</v>
      </c>
      <c r="G58" s="5" t="s">
        <v>26</v>
      </c>
      <c r="H58" s="5" t="s">
        <v>37</v>
      </c>
      <c r="I58" s="5" t="s">
        <v>768</v>
      </c>
      <c r="J58" s="5" t="s">
        <v>769</v>
      </c>
      <c r="K58" s="5" t="s">
        <v>770</v>
      </c>
      <c r="L58" s="5">
        <v>641603</v>
      </c>
      <c r="M58" s="5" t="s">
        <v>26</v>
      </c>
      <c r="N58" s="5" t="s">
        <v>26</v>
      </c>
      <c r="O58" s="5">
        <v>1998</v>
      </c>
      <c r="P58" s="5" t="s">
        <v>773</v>
      </c>
      <c r="Q58" s="5" t="s">
        <v>774</v>
      </c>
      <c r="R58" s="5">
        <v>2011</v>
      </c>
    </row>
    <row r="59" spans="1:18" ht="16.5" hidden="1" customHeight="1" x14ac:dyDescent="0.25">
      <c r="A59" s="5" t="s">
        <v>775</v>
      </c>
      <c r="B59" s="5" t="s">
        <v>85</v>
      </c>
      <c r="C59" s="5" t="s">
        <v>23</v>
      </c>
      <c r="D59" s="5" t="s">
        <v>776</v>
      </c>
      <c r="E59" s="5" t="s">
        <v>26</v>
      </c>
      <c r="F59" s="5" t="s">
        <v>26</v>
      </c>
      <c r="G59" s="5" t="s">
        <v>26</v>
      </c>
      <c r="H59" s="5" t="s">
        <v>528</v>
      </c>
      <c r="I59" s="5" t="s">
        <v>777</v>
      </c>
      <c r="J59" s="5" t="s">
        <v>26</v>
      </c>
      <c r="K59" s="5" t="s">
        <v>778</v>
      </c>
      <c r="L59" s="5">
        <v>624711</v>
      </c>
      <c r="M59" s="5" t="s">
        <v>26</v>
      </c>
      <c r="N59" s="5" t="s">
        <v>26</v>
      </c>
      <c r="O59" s="5">
        <v>1993</v>
      </c>
      <c r="P59" s="5" t="s">
        <v>26</v>
      </c>
      <c r="Q59" s="5" t="s">
        <v>26</v>
      </c>
      <c r="R59" s="5" t="s">
        <v>26</v>
      </c>
    </row>
    <row r="60" spans="1:18" ht="16.5" hidden="1" customHeight="1" x14ac:dyDescent="0.25">
      <c r="A60" s="5" t="s">
        <v>779</v>
      </c>
      <c r="B60" s="5" t="s">
        <v>85</v>
      </c>
      <c r="C60" s="5" t="s">
        <v>23</v>
      </c>
      <c r="D60" s="5" t="s">
        <v>780</v>
      </c>
      <c r="E60" s="5">
        <v>169.89</v>
      </c>
      <c r="F60" s="5">
        <v>9.6199999999999992</v>
      </c>
      <c r="G60" s="5" t="s">
        <v>26</v>
      </c>
      <c r="H60" s="5" t="s">
        <v>43</v>
      </c>
      <c r="I60" s="5" t="s">
        <v>26</v>
      </c>
      <c r="J60" s="5" t="s">
        <v>26</v>
      </c>
      <c r="K60" s="5" t="s">
        <v>781</v>
      </c>
      <c r="L60" s="5">
        <v>641018</v>
      </c>
      <c r="M60" s="5" t="s">
        <v>26</v>
      </c>
      <c r="N60" s="5" t="s">
        <v>26</v>
      </c>
      <c r="O60" s="5">
        <v>1994</v>
      </c>
      <c r="P60" s="5" t="s">
        <v>26</v>
      </c>
      <c r="Q60" s="5" t="s">
        <v>782</v>
      </c>
      <c r="R60" s="5">
        <v>2012</v>
      </c>
    </row>
    <row r="61" spans="1:18" ht="16.5" hidden="1" customHeight="1" x14ac:dyDescent="0.25">
      <c r="A61" s="5" t="s">
        <v>783</v>
      </c>
      <c r="B61" s="5" t="s">
        <v>85</v>
      </c>
      <c r="C61" s="5" t="s">
        <v>23</v>
      </c>
      <c r="D61" s="5" t="s">
        <v>784</v>
      </c>
      <c r="E61" s="5" t="s">
        <v>26</v>
      </c>
      <c r="F61" s="5" t="s">
        <v>26</v>
      </c>
      <c r="G61" s="5" t="s">
        <v>26</v>
      </c>
      <c r="H61" s="5" t="s">
        <v>81</v>
      </c>
      <c r="I61" s="5" t="s">
        <v>785</v>
      </c>
      <c r="J61" s="5" t="s">
        <v>26</v>
      </c>
      <c r="K61" s="5" t="s">
        <v>786</v>
      </c>
      <c r="L61" s="5">
        <v>600008</v>
      </c>
      <c r="M61" s="5" t="s">
        <v>26</v>
      </c>
      <c r="N61" s="5" t="s">
        <v>26</v>
      </c>
      <c r="O61" s="5" t="s">
        <v>26</v>
      </c>
      <c r="P61" s="5" t="s">
        <v>26</v>
      </c>
      <c r="Q61" s="5" t="s">
        <v>26</v>
      </c>
      <c r="R61" s="5" t="s">
        <v>26</v>
      </c>
    </row>
    <row r="62" spans="1:18" ht="16.5" hidden="1" customHeight="1" x14ac:dyDescent="0.25">
      <c r="A62" s="5" t="s">
        <v>787</v>
      </c>
      <c r="B62" s="5" t="s">
        <v>85</v>
      </c>
      <c r="C62" s="5" t="s">
        <v>23</v>
      </c>
      <c r="D62" s="5" t="s">
        <v>788</v>
      </c>
      <c r="E62" s="5" t="s">
        <v>26</v>
      </c>
      <c r="F62" s="5" t="s">
        <v>26</v>
      </c>
      <c r="G62" s="5" t="s">
        <v>26</v>
      </c>
      <c r="H62" s="5" t="s">
        <v>37</v>
      </c>
      <c r="I62" s="5" t="s">
        <v>789</v>
      </c>
      <c r="J62" s="5" t="s">
        <v>790</v>
      </c>
      <c r="K62" s="5" t="s">
        <v>791</v>
      </c>
      <c r="L62" s="5">
        <v>641603</v>
      </c>
      <c r="M62" s="5" t="s">
        <v>26</v>
      </c>
      <c r="N62" s="5" t="s">
        <v>26</v>
      </c>
      <c r="O62" s="5">
        <v>2005</v>
      </c>
      <c r="P62" s="5" t="s">
        <v>26</v>
      </c>
      <c r="Q62" s="5" t="s">
        <v>26</v>
      </c>
      <c r="R62" s="5" t="s">
        <v>26</v>
      </c>
    </row>
    <row r="63" spans="1:18" ht="16.5" hidden="1" customHeight="1" x14ac:dyDescent="0.25">
      <c r="A63" s="5" t="s">
        <v>792</v>
      </c>
      <c r="B63" s="5" t="s">
        <v>85</v>
      </c>
      <c r="C63" s="5" t="s">
        <v>23</v>
      </c>
      <c r="D63" s="5" t="s">
        <v>793</v>
      </c>
      <c r="E63" s="5" t="s">
        <v>26</v>
      </c>
      <c r="F63" s="5" t="s">
        <v>26</v>
      </c>
      <c r="G63" s="5" t="s">
        <v>26</v>
      </c>
      <c r="H63" s="5" t="s">
        <v>686</v>
      </c>
      <c r="I63" s="5" t="s">
        <v>26</v>
      </c>
      <c r="J63" s="5" t="s">
        <v>26</v>
      </c>
      <c r="K63" s="5" t="s">
        <v>794</v>
      </c>
      <c r="L63" s="5">
        <v>638001</v>
      </c>
      <c r="M63" s="5" t="s">
        <v>26</v>
      </c>
      <c r="N63" s="5" t="s">
        <v>26</v>
      </c>
      <c r="O63" s="5">
        <v>2006</v>
      </c>
      <c r="P63" s="5" t="s">
        <v>26</v>
      </c>
      <c r="Q63" s="5" t="s">
        <v>26</v>
      </c>
      <c r="R63" s="5" t="s">
        <v>26</v>
      </c>
    </row>
    <row r="64" spans="1:18" ht="16.5" hidden="1" customHeight="1" x14ac:dyDescent="0.25">
      <c r="A64" s="5" t="s">
        <v>795</v>
      </c>
      <c r="B64" s="5" t="s">
        <v>85</v>
      </c>
      <c r="C64" s="5" t="s">
        <v>23</v>
      </c>
      <c r="D64" s="5" t="s">
        <v>796</v>
      </c>
      <c r="E64" s="5" t="s">
        <v>26</v>
      </c>
      <c r="F64" s="5" t="s">
        <v>26</v>
      </c>
      <c r="G64" s="5" t="s">
        <v>26</v>
      </c>
      <c r="H64" s="5" t="s">
        <v>81</v>
      </c>
      <c r="I64" s="5" t="s">
        <v>797</v>
      </c>
      <c r="J64" s="5" t="s">
        <v>798</v>
      </c>
      <c r="K64" s="5" t="s">
        <v>799</v>
      </c>
      <c r="L64" s="5">
        <v>600014</v>
      </c>
      <c r="M64" s="5" t="s">
        <v>26</v>
      </c>
      <c r="N64" s="5" t="s">
        <v>26</v>
      </c>
      <c r="O64" s="5" t="s">
        <v>26</v>
      </c>
      <c r="P64" s="5" t="s">
        <v>26</v>
      </c>
      <c r="Q64" s="5" t="s">
        <v>26</v>
      </c>
      <c r="R64" s="5" t="s">
        <v>26</v>
      </c>
    </row>
    <row r="65" spans="1:18" ht="16.5" hidden="1" customHeight="1" x14ac:dyDescent="0.25">
      <c r="A65" s="5" t="s">
        <v>800</v>
      </c>
      <c r="B65" s="5" t="s">
        <v>85</v>
      </c>
      <c r="C65" s="5" t="s">
        <v>23</v>
      </c>
      <c r="D65" s="5" t="s">
        <v>801</v>
      </c>
      <c r="E65" s="5" t="s">
        <v>26</v>
      </c>
      <c r="F65" s="5" t="s">
        <v>26</v>
      </c>
      <c r="G65" s="5" t="s">
        <v>26</v>
      </c>
      <c r="H65" s="5" t="s">
        <v>37</v>
      </c>
      <c r="I65" s="5" t="s">
        <v>802</v>
      </c>
      <c r="J65" s="5" t="s">
        <v>803</v>
      </c>
      <c r="K65" s="5" t="s">
        <v>804</v>
      </c>
      <c r="L65" s="5">
        <v>641601</v>
      </c>
      <c r="M65" s="5" t="s">
        <v>26</v>
      </c>
      <c r="N65" s="5" t="s">
        <v>26</v>
      </c>
      <c r="O65" s="5">
        <v>1988</v>
      </c>
      <c r="P65" s="5" t="s">
        <v>26</v>
      </c>
      <c r="Q65" s="5" t="s">
        <v>26</v>
      </c>
      <c r="R65" s="5" t="s">
        <v>26</v>
      </c>
    </row>
    <row r="66" spans="1:18" ht="16.5" hidden="1" customHeight="1" x14ac:dyDescent="0.25">
      <c r="A66" s="5" t="s">
        <v>805</v>
      </c>
      <c r="B66" s="5" t="s">
        <v>85</v>
      </c>
      <c r="C66" s="5" t="s">
        <v>23</v>
      </c>
      <c r="D66" s="5" t="s">
        <v>806</v>
      </c>
      <c r="E66" s="5" t="s">
        <v>26</v>
      </c>
      <c r="F66" s="5" t="s">
        <v>26</v>
      </c>
      <c r="G66" s="5" t="s">
        <v>26</v>
      </c>
      <c r="H66" s="5" t="s">
        <v>37</v>
      </c>
      <c r="I66" s="5" t="s">
        <v>807</v>
      </c>
      <c r="J66" s="5" t="s">
        <v>808</v>
      </c>
      <c r="K66" s="5" t="s">
        <v>809</v>
      </c>
      <c r="L66" s="5">
        <v>641604</v>
      </c>
      <c r="M66" s="5" t="s">
        <v>810</v>
      </c>
      <c r="N66" s="5" t="s">
        <v>26</v>
      </c>
      <c r="O66" s="5">
        <v>1998</v>
      </c>
      <c r="P66" s="5" t="s">
        <v>26</v>
      </c>
      <c r="Q66" s="5" t="s">
        <v>26</v>
      </c>
      <c r="R66" s="5" t="s">
        <v>26</v>
      </c>
    </row>
    <row r="67" spans="1:18" ht="16.5" hidden="1" customHeight="1" x14ac:dyDescent="0.25">
      <c r="A67" s="5" t="s">
        <v>811</v>
      </c>
      <c r="B67" s="5" t="s">
        <v>22</v>
      </c>
      <c r="C67" s="5" t="s">
        <v>23</v>
      </c>
      <c r="D67" s="5" t="s">
        <v>812</v>
      </c>
      <c r="E67" s="5">
        <v>50.39</v>
      </c>
      <c r="F67" s="5">
        <v>4.54</v>
      </c>
      <c r="G67" s="5" t="s">
        <v>26</v>
      </c>
      <c r="H67" s="5" t="s">
        <v>43</v>
      </c>
      <c r="I67" s="5" t="s">
        <v>813</v>
      </c>
      <c r="J67" s="5" t="s">
        <v>814</v>
      </c>
      <c r="K67" s="5" t="s">
        <v>815</v>
      </c>
      <c r="L67" s="5">
        <v>641018</v>
      </c>
      <c r="M67" s="5" t="s">
        <v>26</v>
      </c>
      <c r="N67" s="5" t="s">
        <v>26</v>
      </c>
      <c r="O67" s="5">
        <v>1993</v>
      </c>
      <c r="P67" s="5" t="s">
        <v>26</v>
      </c>
      <c r="Q67" s="5" t="s">
        <v>26</v>
      </c>
      <c r="R67" s="5">
        <v>2013</v>
      </c>
    </row>
    <row r="68" spans="1:18" ht="16.5" hidden="1" customHeight="1" x14ac:dyDescent="0.25">
      <c r="A68" s="5" t="s">
        <v>816</v>
      </c>
      <c r="B68" s="5" t="s">
        <v>85</v>
      </c>
      <c r="C68" s="5" t="s">
        <v>23</v>
      </c>
      <c r="D68" s="5" t="s">
        <v>817</v>
      </c>
      <c r="E68" s="5" t="s">
        <v>26</v>
      </c>
      <c r="F68" s="5" t="s">
        <v>26</v>
      </c>
      <c r="G68" s="5" t="s">
        <v>26</v>
      </c>
      <c r="H68" s="5" t="s">
        <v>37</v>
      </c>
      <c r="I68" s="5" t="s">
        <v>818</v>
      </c>
      <c r="J68" s="5" t="s">
        <v>26</v>
      </c>
      <c r="K68" s="5" t="s">
        <v>819</v>
      </c>
      <c r="L68" s="5">
        <v>641604</v>
      </c>
      <c r="M68" s="5" t="s">
        <v>26</v>
      </c>
      <c r="N68" s="5" t="s">
        <v>26</v>
      </c>
      <c r="O68" s="5">
        <v>2010</v>
      </c>
      <c r="P68" s="5" t="s">
        <v>26</v>
      </c>
      <c r="Q68" s="5" t="s">
        <v>26</v>
      </c>
      <c r="R68" s="5" t="s">
        <v>26</v>
      </c>
    </row>
    <row r="69" spans="1:18" ht="16.5" hidden="1" customHeight="1" x14ac:dyDescent="0.25">
      <c r="A69" s="5" t="s">
        <v>820</v>
      </c>
      <c r="B69" s="5" t="s">
        <v>85</v>
      </c>
      <c r="C69" s="5" t="s">
        <v>23</v>
      </c>
      <c r="D69" s="5" t="s">
        <v>821</v>
      </c>
      <c r="E69" s="5" t="s">
        <v>26</v>
      </c>
      <c r="F69" s="5" t="s">
        <v>26</v>
      </c>
      <c r="G69" s="5" t="s">
        <v>26</v>
      </c>
      <c r="H69" s="5" t="s">
        <v>822</v>
      </c>
      <c r="I69" s="5" t="s">
        <v>823</v>
      </c>
      <c r="J69" s="5" t="s">
        <v>26</v>
      </c>
      <c r="K69" s="5" t="s">
        <v>824</v>
      </c>
      <c r="L69" s="5">
        <v>625008</v>
      </c>
      <c r="M69" s="5" t="s">
        <v>26</v>
      </c>
      <c r="N69" s="5" t="s">
        <v>26</v>
      </c>
      <c r="O69" s="5">
        <v>1996</v>
      </c>
      <c r="P69" s="5" t="s">
        <v>26</v>
      </c>
      <c r="Q69" s="5" t="s">
        <v>26</v>
      </c>
      <c r="R69" s="5" t="s">
        <v>26</v>
      </c>
    </row>
    <row r="70" spans="1:18" ht="16.5" hidden="1" customHeight="1" x14ac:dyDescent="0.25">
      <c r="A70" s="5" t="s">
        <v>825</v>
      </c>
      <c r="B70" s="5" t="s">
        <v>85</v>
      </c>
      <c r="C70" s="5" t="s">
        <v>23</v>
      </c>
      <c r="D70" s="5" t="s">
        <v>826</v>
      </c>
      <c r="E70" s="5" t="s">
        <v>26</v>
      </c>
      <c r="F70" s="5" t="s">
        <v>26</v>
      </c>
      <c r="G70" s="5" t="s">
        <v>26</v>
      </c>
      <c r="H70" s="5" t="s">
        <v>43</v>
      </c>
      <c r="I70" s="5" t="s">
        <v>827</v>
      </c>
      <c r="J70" s="5" t="s">
        <v>26</v>
      </c>
      <c r="K70" s="5" t="s">
        <v>828</v>
      </c>
      <c r="L70" s="5">
        <v>642123</v>
      </c>
      <c r="M70" s="5" t="s">
        <v>26</v>
      </c>
      <c r="N70" s="5" t="s">
        <v>26</v>
      </c>
      <c r="O70" s="5">
        <v>2005</v>
      </c>
      <c r="P70" s="5" t="s">
        <v>26</v>
      </c>
      <c r="Q70" s="5" t="s">
        <v>26</v>
      </c>
      <c r="R70" s="5" t="s">
        <v>26</v>
      </c>
    </row>
    <row r="71" spans="1:18" ht="16.5" hidden="1" customHeight="1" x14ac:dyDescent="0.25">
      <c r="A71" s="5" t="s">
        <v>829</v>
      </c>
      <c r="B71" s="5" t="s">
        <v>85</v>
      </c>
      <c r="C71" s="5" t="s">
        <v>23</v>
      </c>
      <c r="D71" s="5" t="s">
        <v>830</v>
      </c>
      <c r="E71" s="5" t="s">
        <v>26</v>
      </c>
      <c r="F71" s="5" t="s">
        <v>26</v>
      </c>
      <c r="G71" s="5" t="s">
        <v>26</v>
      </c>
      <c r="H71" s="5" t="s">
        <v>686</v>
      </c>
      <c r="I71" s="5" t="s">
        <v>831</v>
      </c>
      <c r="J71" s="5" t="s">
        <v>832</v>
      </c>
      <c r="K71" s="5" t="s">
        <v>833</v>
      </c>
      <c r="L71" s="5">
        <v>638011</v>
      </c>
      <c r="M71" s="5" t="s">
        <v>26</v>
      </c>
      <c r="N71" s="5" t="s">
        <v>26</v>
      </c>
      <c r="O71" s="5">
        <v>1995</v>
      </c>
      <c r="P71" s="5" t="s">
        <v>26</v>
      </c>
      <c r="Q71" s="5" t="s">
        <v>26</v>
      </c>
      <c r="R71" s="5" t="s">
        <v>26</v>
      </c>
    </row>
    <row r="72" spans="1:18" ht="16.5" hidden="1" customHeight="1" x14ac:dyDescent="0.25">
      <c r="A72" s="5" t="s">
        <v>834</v>
      </c>
      <c r="B72" s="5" t="s">
        <v>85</v>
      </c>
      <c r="C72" s="5" t="s">
        <v>23</v>
      </c>
      <c r="D72" s="5" t="s">
        <v>835</v>
      </c>
      <c r="E72" s="5" t="s">
        <v>26</v>
      </c>
      <c r="F72" s="5" t="s">
        <v>26</v>
      </c>
      <c r="G72" s="5" t="s">
        <v>26</v>
      </c>
      <c r="H72" s="5" t="s">
        <v>351</v>
      </c>
      <c r="I72" s="5" t="s">
        <v>836</v>
      </c>
      <c r="J72" s="5" t="s">
        <v>837</v>
      </c>
      <c r="K72" s="5" t="s">
        <v>838</v>
      </c>
      <c r="L72" s="5">
        <v>626117</v>
      </c>
      <c r="M72" s="5" t="s">
        <v>26</v>
      </c>
      <c r="N72" s="5" t="s">
        <v>26</v>
      </c>
      <c r="O72" s="5">
        <v>1983</v>
      </c>
      <c r="P72" s="5" t="s">
        <v>26</v>
      </c>
      <c r="Q72" s="5" t="s">
        <v>26</v>
      </c>
      <c r="R72" s="5" t="s">
        <v>26</v>
      </c>
    </row>
    <row r="73" spans="1:18" ht="16.5" hidden="1" customHeight="1" x14ac:dyDescent="0.25">
      <c r="A73" s="5" t="s">
        <v>839</v>
      </c>
      <c r="B73" s="5" t="s">
        <v>85</v>
      </c>
      <c r="C73" s="5" t="s">
        <v>23</v>
      </c>
      <c r="D73" s="5" t="s">
        <v>840</v>
      </c>
      <c r="E73" s="5" t="s">
        <v>26</v>
      </c>
      <c r="F73" s="5" t="s">
        <v>26</v>
      </c>
      <c r="G73" s="5" t="s">
        <v>26</v>
      </c>
      <c r="H73" s="5" t="s">
        <v>43</v>
      </c>
      <c r="I73" s="5" t="s">
        <v>841</v>
      </c>
      <c r="J73" s="5" t="s">
        <v>842</v>
      </c>
      <c r="K73" s="5" t="s">
        <v>843</v>
      </c>
      <c r="L73" s="5">
        <v>641002</v>
      </c>
      <c r="M73" s="5" t="s">
        <v>26</v>
      </c>
      <c r="N73" s="5" t="s">
        <v>26</v>
      </c>
      <c r="O73" s="5">
        <v>1990</v>
      </c>
      <c r="P73" s="5" t="s">
        <v>26</v>
      </c>
      <c r="Q73" s="5" t="s">
        <v>26</v>
      </c>
      <c r="R73" s="5" t="s">
        <v>26</v>
      </c>
    </row>
    <row r="74" spans="1:18" ht="16.5" hidden="1" customHeight="1" x14ac:dyDescent="0.25">
      <c r="A74" s="5" t="s">
        <v>844</v>
      </c>
      <c r="B74" s="5" t="s">
        <v>85</v>
      </c>
      <c r="C74" s="5" t="s">
        <v>23</v>
      </c>
      <c r="D74" s="5" t="s">
        <v>845</v>
      </c>
      <c r="E74" s="6">
        <v>1232</v>
      </c>
      <c r="F74" s="5">
        <v>127.4</v>
      </c>
      <c r="G74" s="5" t="s">
        <v>26</v>
      </c>
      <c r="H74" s="5" t="s">
        <v>81</v>
      </c>
      <c r="I74" s="5" t="s">
        <v>846</v>
      </c>
      <c r="J74" s="5" t="s">
        <v>847</v>
      </c>
      <c r="K74" s="5" t="s">
        <v>848</v>
      </c>
      <c r="L74" s="5">
        <v>600095</v>
      </c>
      <c r="M74" s="5" t="s">
        <v>26</v>
      </c>
      <c r="N74" s="5" t="s">
        <v>26</v>
      </c>
      <c r="O74" s="5">
        <v>1992</v>
      </c>
      <c r="P74" s="5" t="s">
        <v>26</v>
      </c>
      <c r="Q74" s="5" t="s">
        <v>26</v>
      </c>
      <c r="R74" s="5">
        <v>2014</v>
      </c>
    </row>
    <row r="75" spans="1:18" ht="16.5" hidden="1" customHeight="1" x14ac:dyDescent="0.25">
      <c r="A75" s="5" t="s">
        <v>849</v>
      </c>
      <c r="B75" s="5" t="s">
        <v>85</v>
      </c>
      <c r="C75" s="5" t="s">
        <v>23</v>
      </c>
      <c r="D75" s="5" t="s">
        <v>850</v>
      </c>
      <c r="E75" s="5" t="s">
        <v>26</v>
      </c>
      <c r="F75" s="5" t="s">
        <v>26</v>
      </c>
      <c r="G75" s="5" t="s">
        <v>26</v>
      </c>
      <c r="H75" s="5" t="s">
        <v>851</v>
      </c>
      <c r="I75" s="5" t="s">
        <v>852</v>
      </c>
      <c r="J75" s="5" t="s">
        <v>26</v>
      </c>
      <c r="K75" s="5" t="s">
        <v>853</v>
      </c>
      <c r="L75" s="5">
        <v>603202</v>
      </c>
      <c r="M75" s="5" t="s">
        <v>26</v>
      </c>
      <c r="N75" s="5" t="s">
        <v>26</v>
      </c>
      <c r="O75" s="5">
        <v>1997</v>
      </c>
      <c r="P75" s="5" t="s">
        <v>26</v>
      </c>
      <c r="Q75" s="5" t="s">
        <v>220</v>
      </c>
      <c r="R75" s="5">
        <v>2012</v>
      </c>
    </row>
    <row r="76" spans="1:18" ht="16.5" hidden="1" customHeight="1" x14ac:dyDescent="0.25">
      <c r="A76" s="5" t="s">
        <v>854</v>
      </c>
      <c r="B76" s="5" t="s">
        <v>85</v>
      </c>
      <c r="C76" s="5" t="s">
        <v>23</v>
      </c>
      <c r="D76" s="5" t="s">
        <v>855</v>
      </c>
      <c r="E76" s="5" t="s">
        <v>26</v>
      </c>
      <c r="F76" s="5" t="s">
        <v>26</v>
      </c>
      <c r="G76" s="5" t="s">
        <v>26</v>
      </c>
      <c r="H76" s="5" t="s">
        <v>37</v>
      </c>
      <c r="I76" s="5" t="s">
        <v>856</v>
      </c>
      <c r="J76" s="5" t="s">
        <v>857</v>
      </c>
      <c r="K76" s="5" t="s">
        <v>858</v>
      </c>
      <c r="L76" s="5">
        <v>641602</v>
      </c>
      <c r="M76" s="5" t="s">
        <v>26</v>
      </c>
      <c r="N76" s="5" t="s">
        <v>26</v>
      </c>
      <c r="O76" s="5">
        <v>1997</v>
      </c>
      <c r="P76" s="5" t="s">
        <v>26</v>
      </c>
      <c r="Q76" s="5" t="s">
        <v>26</v>
      </c>
      <c r="R76" s="5" t="s">
        <v>26</v>
      </c>
    </row>
    <row r="77" spans="1:18" ht="16.5" hidden="1" customHeight="1" x14ac:dyDescent="0.25">
      <c r="A77" s="5" t="s">
        <v>859</v>
      </c>
      <c r="B77" s="5" t="s">
        <v>85</v>
      </c>
      <c r="C77" s="5" t="s">
        <v>23</v>
      </c>
      <c r="D77" s="5" t="s">
        <v>860</v>
      </c>
      <c r="E77" s="6">
        <v>3109.26</v>
      </c>
      <c r="F77" s="5">
        <v>409.12</v>
      </c>
      <c r="G77" s="5" t="s">
        <v>26</v>
      </c>
      <c r="H77" s="5" t="s">
        <v>43</v>
      </c>
      <c r="I77" s="5" t="s">
        <v>861</v>
      </c>
      <c r="J77" s="5" t="s">
        <v>862</v>
      </c>
      <c r="K77" s="5" t="s">
        <v>863</v>
      </c>
      <c r="L77" s="5">
        <v>641002</v>
      </c>
      <c r="M77" s="5" t="s">
        <v>26</v>
      </c>
      <c r="N77" s="5" t="s">
        <v>26</v>
      </c>
      <c r="O77" s="5">
        <v>1986</v>
      </c>
      <c r="P77" s="5" t="s">
        <v>26</v>
      </c>
      <c r="Q77" s="5" t="s">
        <v>864</v>
      </c>
      <c r="R77" s="5">
        <v>2014</v>
      </c>
    </row>
    <row r="78" spans="1:18" ht="16.5" customHeight="1" x14ac:dyDescent="0.25">
      <c r="A78" s="5" t="s">
        <v>865</v>
      </c>
      <c r="B78" s="5" t="s">
        <v>85</v>
      </c>
      <c r="C78" s="5" t="s">
        <v>23</v>
      </c>
      <c r="D78" s="5" t="s">
        <v>866</v>
      </c>
      <c r="E78" s="5" t="s">
        <v>26</v>
      </c>
      <c r="F78" s="5" t="s">
        <v>26</v>
      </c>
      <c r="G78" s="5" t="s">
        <v>26</v>
      </c>
      <c r="H78" s="5" t="s">
        <v>686</v>
      </c>
      <c r="I78" s="5" t="s">
        <v>26</v>
      </c>
      <c r="J78" s="5" t="s">
        <v>26</v>
      </c>
      <c r="K78" s="5" t="s">
        <v>867</v>
      </c>
      <c r="L78" s="5">
        <v>638107</v>
      </c>
      <c r="M78" s="5" t="s">
        <v>26</v>
      </c>
      <c r="N78" s="5" t="s">
        <v>26</v>
      </c>
      <c r="O78" s="5">
        <v>2003</v>
      </c>
      <c r="P78" s="5" t="s">
        <v>26</v>
      </c>
      <c r="Q78" s="5" t="s">
        <v>26</v>
      </c>
      <c r="R78" s="5" t="s">
        <v>26</v>
      </c>
    </row>
    <row r="79" spans="1:18" ht="16.5" hidden="1" customHeight="1" x14ac:dyDescent="0.25">
      <c r="A79" s="5" t="s">
        <v>868</v>
      </c>
      <c r="B79" s="5" t="s">
        <v>85</v>
      </c>
      <c r="C79" s="5" t="s">
        <v>23</v>
      </c>
      <c r="D79" s="5" t="s">
        <v>869</v>
      </c>
      <c r="E79" s="5" t="s">
        <v>26</v>
      </c>
      <c r="F79" s="5" t="s">
        <v>26</v>
      </c>
      <c r="G79" s="5" t="s">
        <v>26</v>
      </c>
      <c r="H79" s="5" t="s">
        <v>594</v>
      </c>
      <c r="I79" s="5" t="s">
        <v>26</v>
      </c>
      <c r="J79" s="5" t="s">
        <v>26</v>
      </c>
      <c r="K79" s="5" t="s">
        <v>870</v>
      </c>
      <c r="L79" s="5">
        <v>626113</v>
      </c>
      <c r="M79" s="5" t="s">
        <v>26</v>
      </c>
      <c r="N79" s="5" t="s">
        <v>26</v>
      </c>
      <c r="O79" s="5">
        <v>1994</v>
      </c>
      <c r="P79" s="5" t="s">
        <v>26</v>
      </c>
      <c r="Q79" s="5" t="s">
        <v>26</v>
      </c>
      <c r="R79" s="5" t="s">
        <v>26</v>
      </c>
    </row>
    <row r="80" spans="1:18" ht="16.5" hidden="1" customHeight="1" x14ac:dyDescent="0.25">
      <c r="A80" s="5" t="s">
        <v>871</v>
      </c>
      <c r="B80" s="5" t="s">
        <v>85</v>
      </c>
      <c r="C80" s="5" t="s">
        <v>94</v>
      </c>
      <c r="D80" s="5" t="s">
        <v>872</v>
      </c>
      <c r="E80" s="5" t="s">
        <v>26</v>
      </c>
      <c r="F80" s="5" t="s">
        <v>26</v>
      </c>
      <c r="G80" s="5" t="s">
        <v>26</v>
      </c>
      <c r="H80" s="5" t="s">
        <v>607</v>
      </c>
      <c r="I80" s="5" t="s">
        <v>873</v>
      </c>
      <c r="J80" s="5" t="s">
        <v>874</v>
      </c>
      <c r="K80" s="5" t="s">
        <v>875</v>
      </c>
      <c r="L80" s="5">
        <v>626101</v>
      </c>
      <c r="M80" s="5" t="s">
        <v>26</v>
      </c>
      <c r="N80" s="5" t="s">
        <v>26</v>
      </c>
      <c r="O80" s="5">
        <v>1995</v>
      </c>
      <c r="P80" s="5" t="s">
        <v>876</v>
      </c>
      <c r="Q80" s="5" t="s">
        <v>26</v>
      </c>
      <c r="R80" s="5" t="s">
        <v>26</v>
      </c>
    </row>
    <row r="81" spans="1:18" ht="16.5" hidden="1" customHeight="1" x14ac:dyDescent="0.25">
      <c r="A81" s="5" t="s">
        <v>877</v>
      </c>
      <c r="B81" s="5" t="s">
        <v>85</v>
      </c>
      <c r="C81" s="5" t="s">
        <v>23</v>
      </c>
      <c r="D81" s="5" t="s">
        <v>878</v>
      </c>
      <c r="E81" s="5" t="s">
        <v>26</v>
      </c>
      <c r="F81" s="5" t="s">
        <v>26</v>
      </c>
      <c r="G81" s="5" t="s">
        <v>26</v>
      </c>
      <c r="H81" s="5" t="s">
        <v>879</v>
      </c>
      <c r="I81" s="5" t="s">
        <v>880</v>
      </c>
      <c r="J81" s="5" t="s">
        <v>26</v>
      </c>
      <c r="K81" s="5" t="s">
        <v>881</v>
      </c>
      <c r="L81" s="5">
        <v>636301</v>
      </c>
      <c r="M81" s="5" t="s">
        <v>26</v>
      </c>
      <c r="N81" s="5" t="s">
        <v>26</v>
      </c>
      <c r="O81" s="5">
        <v>2007</v>
      </c>
      <c r="P81" s="5" t="s">
        <v>26</v>
      </c>
      <c r="Q81" s="5" t="s">
        <v>26</v>
      </c>
      <c r="R81" s="5" t="s">
        <v>26</v>
      </c>
    </row>
    <row r="82" spans="1:18" ht="16.5" hidden="1" customHeight="1" x14ac:dyDescent="0.25">
      <c r="A82" s="5" t="s">
        <v>882</v>
      </c>
      <c r="B82" s="5" t="s">
        <v>85</v>
      </c>
      <c r="C82" s="5" t="s">
        <v>94</v>
      </c>
      <c r="D82" s="5" t="s">
        <v>883</v>
      </c>
      <c r="E82" s="5" t="s">
        <v>26</v>
      </c>
      <c r="F82" s="5" t="s">
        <v>26</v>
      </c>
      <c r="G82" s="5" t="s">
        <v>26</v>
      </c>
      <c r="H82" s="5" t="s">
        <v>37</v>
      </c>
      <c r="I82" s="5" t="s">
        <v>856</v>
      </c>
      <c r="J82" s="5" t="s">
        <v>857</v>
      </c>
      <c r="K82" s="5" t="s">
        <v>858</v>
      </c>
      <c r="L82" s="5">
        <v>641602</v>
      </c>
      <c r="M82" s="5" t="s">
        <v>26</v>
      </c>
      <c r="N82" s="5" t="s">
        <v>26</v>
      </c>
      <c r="O82" s="5">
        <v>1997</v>
      </c>
      <c r="P82" s="5" t="s">
        <v>884</v>
      </c>
      <c r="Q82" s="5" t="s">
        <v>26</v>
      </c>
      <c r="R82" s="5" t="s">
        <v>26</v>
      </c>
    </row>
    <row r="83" spans="1:18" ht="16.5" hidden="1" customHeight="1" x14ac:dyDescent="0.25">
      <c r="A83" s="5" t="s">
        <v>885</v>
      </c>
      <c r="B83" s="5" t="s">
        <v>85</v>
      </c>
      <c r="C83" s="5" t="s">
        <v>23</v>
      </c>
      <c r="D83" s="5" t="s">
        <v>886</v>
      </c>
      <c r="E83" s="5" t="s">
        <v>26</v>
      </c>
      <c r="F83" s="5" t="s">
        <v>26</v>
      </c>
      <c r="G83" s="5" t="s">
        <v>887</v>
      </c>
      <c r="H83" s="5" t="s">
        <v>43</v>
      </c>
      <c r="I83" s="5" t="s">
        <v>26</v>
      </c>
      <c r="J83" s="5" t="s">
        <v>26</v>
      </c>
      <c r="K83" s="5" t="s">
        <v>888</v>
      </c>
      <c r="L83" s="5">
        <v>641602</v>
      </c>
      <c r="M83" s="5" t="s">
        <v>26</v>
      </c>
      <c r="N83" s="5" t="s">
        <v>26</v>
      </c>
      <c r="O83" s="5">
        <v>2003</v>
      </c>
      <c r="P83" s="5" t="s">
        <v>26</v>
      </c>
      <c r="Q83" s="5" t="s">
        <v>26</v>
      </c>
      <c r="R83" s="5" t="s">
        <v>26</v>
      </c>
    </row>
    <row r="84" spans="1:18" ht="16.5" hidden="1" customHeight="1" x14ac:dyDescent="0.25">
      <c r="A84" s="5" t="s">
        <v>889</v>
      </c>
      <c r="B84" s="5" t="s">
        <v>85</v>
      </c>
      <c r="C84" s="5" t="s">
        <v>23</v>
      </c>
      <c r="D84" s="5" t="s">
        <v>890</v>
      </c>
      <c r="E84" s="5">
        <v>0.47</v>
      </c>
      <c r="F84" s="5">
        <v>0.46</v>
      </c>
      <c r="G84" s="5" t="s">
        <v>26</v>
      </c>
      <c r="H84" s="5" t="s">
        <v>43</v>
      </c>
      <c r="I84" s="5" t="s">
        <v>26</v>
      </c>
      <c r="J84" s="5" t="s">
        <v>26</v>
      </c>
      <c r="K84" s="5" t="s">
        <v>891</v>
      </c>
      <c r="L84" s="5">
        <v>641018</v>
      </c>
      <c r="M84" s="5" t="s">
        <v>26</v>
      </c>
      <c r="N84" s="5" t="s">
        <v>26</v>
      </c>
      <c r="O84" s="5">
        <v>1986</v>
      </c>
      <c r="P84" s="5" t="s">
        <v>26</v>
      </c>
      <c r="Q84" s="5" t="s">
        <v>892</v>
      </c>
      <c r="R84" s="5">
        <v>2012</v>
      </c>
    </row>
    <row r="85" spans="1:18" ht="16.5" hidden="1" customHeight="1" x14ac:dyDescent="0.25">
      <c r="A85" s="5" t="s">
        <v>893</v>
      </c>
      <c r="B85" s="5" t="s">
        <v>85</v>
      </c>
      <c r="C85" s="5" t="s">
        <v>23</v>
      </c>
      <c r="D85" s="5" t="s">
        <v>894</v>
      </c>
      <c r="E85" s="5" t="s">
        <v>26</v>
      </c>
      <c r="F85" s="5" t="s">
        <v>26</v>
      </c>
      <c r="G85" s="5" t="s">
        <v>26</v>
      </c>
      <c r="H85" s="5" t="s">
        <v>895</v>
      </c>
      <c r="I85" s="5" t="s">
        <v>896</v>
      </c>
      <c r="J85" s="5" t="s">
        <v>26</v>
      </c>
      <c r="K85" s="5" t="s">
        <v>897</v>
      </c>
      <c r="L85" s="5">
        <v>638183</v>
      </c>
      <c r="M85" s="5" t="s">
        <v>26</v>
      </c>
      <c r="N85" s="5" t="s">
        <v>26</v>
      </c>
      <c r="O85" s="5">
        <v>1991</v>
      </c>
      <c r="P85" s="5" t="s">
        <v>26</v>
      </c>
      <c r="Q85" s="5" t="s">
        <v>26</v>
      </c>
      <c r="R85" s="5" t="s">
        <v>26</v>
      </c>
    </row>
    <row r="86" spans="1:18" ht="16.5" customHeight="1" x14ac:dyDescent="0.25">
      <c r="A86" s="5" t="s">
        <v>898</v>
      </c>
      <c r="B86" s="5" t="s">
        <v>85</v>
      </c>
      <c r="C86" s="5" t="s">
        <v>23</v>
      </c>
      <c r="D86" s="5" t="s">
        <v>899</v>
      </c>
      <c r="E86" s="5">
        <v>293.87</v>
      </c>
      <c r="F86" s="5">
        <v>86.09</v>
      </c>
      <c r="G86" s="5" t="s">
        <v>26</v>
      </c>
      <c r="H86" s="5" t="s">
        <v>391</v>
      </c>
      <c r="I86" s="5" t="s">
        <v>900</v>
      </c>
      <c r="J86" s="5" t="s">
        <v>26</v>
      </c>
      <c r="K86" s="5" t="s">
        <v>901</v>
      </c>
      <c r="L86" s="5">
        <v>637211</v>
      </c>
      <c r="M86" s="5" t="s">
        <v>26</v>
      </c>
      <c r="N86" s="5" t="s">
        <v>26</v>
      </c>
      <c r="O86" s="5">
        <v>1988</v>
      </c>
      <c r="P86" s="5" t="s">
        <v>26</v>
      </c>
      <c r="Q86" s="5" t="s">
        <v>902</v>
      </c>
      <c r="R86" s="5">
        <v>2012</v>
      </c>
    </row>
    <row r="87" spans="1:18" ht="16.5" hidden="1" customHeight="1" x14ac:dyDescent="0.25">
      <c r="A87" s="5" t="s">
        <v>903</v>
      </c>
      <c r="B87" s="5" t="s">
        <v>85</v>
      </c>
      <c r="C87" s="5" t="s">
        <v>94</v>
      </c>
      <c r="D87" s="5" t="s">
        <v>904</v>
      </c>
      <c r="E87" s="5" t="s">
        <v>26</v>
      </c>
      <c r="F87" s="5" t="s">
        <v>26</v>
      </c>
      <c r="G87" s="5" t="s">
        <v>26</v>
      </c>
      <c r="H87" s="5" t="s">
        <v>879</v>
      </c>
      <c r="I87" s="5" t="s">
        <v>905</v>
      </c>
      <c r="J87" s="5" t="s">
        <v>906</v>
      </c>
      <c r="K87" s="5" t="s">
        <v>907</v>
      </c>
      <c r="L87" s="5">
        <v>637001</v>
      </c>
      <c r="M87" s="5" t="s">
        <v>26</v>
      </c>
      <c r="N87" s="5" t="s">
        <v>26</v>
      </c>
      <c r="O87" s="5">
        <v>1984</v>
      </c>
      <c r="P87" s="5" t="s">
        <v>908</v>
      </c>
      <c r="Q87" s="5" t="s">
        <v>26</v>
      </c>
      <c r="R87" s="5" t="s">
        <v>26</v>
      </c>
    </row>
    <row r="88" spans="1:18" ht="16.5" hidden="1" customHeight="1" x14ac:dyDescent="0.25">
      <c r="A88" s="5" t="s">
        <v>212</v>
      </c>
      <c r="B88" s="5" t="s">
        <v>22</v>
      </c>
      <c r="C88" s="5" t="s">
        <v>23</v>
      </c>
      <c r="D88" s="5" t="s">
        <v>213</v>
      </c>
      <c r="E88" s="6">
        <v>19895.099999999999</v>
      </c>
      <c r="F88" s="6">
        <v>3818.4</v>
      </c>
      <c r="G88" s="5" t="s">
        <v>214</v>
      </c>
      <c r="H88" s="5" t="s">
        <v>43</v>
      </c>
      <c r="I88" s="5" t="s">
        <v>215</v>
      </c>
      <c r="J88" s="5" t="s">
        <v>216</v>
      </c>
      <c r="K88" s="5" t="s">
        <v>217</v>
      </c>
      <c r="L88" s="5">
        <v>641018</v>
      </c>
      <c r="M88" s="5" t="s">
        <v>26</v>
      </c>
      <c r="N88" s="5" t="s">
        <v>218</v>
      </c>
      <c r="O88" s="5">
        <v>2003</v>
      </c>
      <c r="P88" s="5" t="s">
        <v>219</v>
      </c>
      <c r="Q88" s="5" t="s">
        <v>220</v>
      </c>
      <c r="R88" s="5">
        <v>2014</v>
      </c>
    </row>
    <row r="89" spans="1:18" ht="16.5" hidden="1" customHeight="1" x14ac:dyDescent="0.25">
      <c r="A89" s="5" t="s">
        <v>909</v>
      </c>
      <c r="B89" s="5" t="s">
        <v>85</v>
      </c>
      <c r="C89" s="5" t="s">
        <v>23</v>
      </c>
      <c r="D89" s="5" t="s">
        <v>910</v>
      </c>
      <c r="E89" s="5" t="s">
        <v>26</v>
      </c>
      <c r="F89" s="5" t="s">
        <v>26</v>
      </c>
      <c r="G89" s="5" t="s">
        <v>26</v>
      </c>
      <c r="H89" s="5" t="s">
        <v>43</v>
      </c>
      <c r="I89" s="5" t="s">
        <v>26</v>
      </c>
      <c r="J89" s="5" t="s">
        <v>26</v>
      </c>
      <c r="K89" s="5" t="s">
        <v>911</v>
      </c>
      <c r="L89" s="5">
        <v>641016</v>
      </c>
      <c r="M89" s="5" t="s">
        <v>912</v>
      </c>
      <c r="N89" s="5" t="s">
        <v>26</v>
      </c>
      <c r="O89" s="5">
        <v>1946</v>
      </c>
      <c r="P89" s="5" t="s">
        <v>26</v>
      </c>
      <c r="Q89" s="5" t="s">
        <v>26</v>
      </c>
      <c r="R89" s="5" t="s">
        <v>26</v>
      </c>
    </row>
    <row r="90" spans="1:18" ht="16.5" hidden="1" customHeight="1" x14ac:dyDescent="0.25">
      <c r="A90" s="5" t="s">
        <v>913</v>
      </c>
      <c r="B90" s="5" t="s">
        <v>22</v>
      </c>
      <c r="C90" s="5" t="s">
        <v>23</v>
      </c>
      <c r="D90" s="5" t="s">
        <v>914</v>
      </c>
      <c r="E90" s="5">
        <v>239.03</v>
      </c>
      <c r="F90" s="5">
        <v>-1.99</v>
      </c>
      <c r="G90" s="5" t="s">
        <v>915</v>
      </c>
      <c r="H90" s="5" t="s">
        <v>43</v>
      </c>
      <c r="I90" s="5" t="s">
        <v>916</v>
      </c>
      <c r="J90" s="5" t="s">
        <v>917</v>
      </c>
      <c r="K90" s="5" t="s">
        <v>918</v>
      </c>
      <c r="L90" s="5">
        <v>641045</v>
      </c>
      <c r="M90" s="5" t="s">
        <v>26</v>
      </c>
      <c r="N90" s="5" t="s">
        <v>26</v>
      </c>
      <c r="O90" s="5">
        <v>1981</v>
      </c>
      <c r="P90" s="5" t="s">
        <v>26</v>
      </c>
      <c r="Q90" s="5" t="s">
        <v>919</v>
      </c>
      <c r="R90" s="5">
        <v>2014</v>
      </c>
    </row>
    <row r="91" spans="1:18" ht="16.5" hidden="1" customHeight="1" x14ac:dyDescent="0.25">
      <c r="A91" s="5" t="s">
        <v>920</v>
      </c>
      <c r="B91" s="5" t="s">
        <v>22</v>
      </c>
      <c r="C91" s="5" t="s">
        <v>23</v>
      </c>
      <c r="D91" s="5" t="s">
        <v>921</v>
      </c>
      <c r="E91" s="6">
        <v>1939.11</v>
      </c>
      <c r="F91" s="5">
        <v>254.14</v>
      </c>
      <c r="G91" s="5" t="s">
        <v>26</v>
      </c>
      <c r="H91" s="5" t="s">
        <v>391</v>
      </c>
      <c r="I91" s="5" t="s">
        <v>922</v>
      </c>
      <c r="J91" s="5" t="s">
        <v>923</v>
      </c>
      <c r="K91" s="5" t="s">
        <v>924</v>
      </c>
      <c r="L91" s="5">
        <v>636140</v>
      </c>
      <c r="M91" s="5" t="s">
        <v>26</v>
      </c>
      <c r="N91" s="5" t="s">
        <v>26</v>
      </c>
      <c r="O91" s="5">
        <v>1976</v>
      </c>
      <c r="P91" s="5" t="s">
        <v>26</v>
      </c>
      <c r="Q91" s="5" t="s">
        <v>26</v>
      </c>
      <c r="R91" s="5">
        <v>2014</v>
      </c>
    </row>
    <row r="92" spans="1:18" ht="16.5" hidden="1" customHeight="1" x14ac:dyDescent="0.25">
      <c r="A92" s="5" t="s">
        <v>925</v>
      </c>
      <c r="B92" s="5" t="s">
        <v>85</v>
      </c>
      <c r="C92" s="5" t="s">
        <v>23</v>
      </c>
      <c r="D92" s="5" t="s">
        <v>926</v>
      </c>
      <c r="E92" s="5" t="s">
        <v>26</v>
      </c>
      <c r="F92" s="5" t="s">
        <v>26</v>
      </c>
      <c r="G92" s="5" t="s">
        <v>26</v>
      </c>
      <c r="H92" s="5" t="s">
        <v>37</v>
      </c>
      <c r="I92" s="5" t="s">
        <v>927</v>
      </c>
      <c r="J92" s="5" t="s">
        <v>26</v>
      </c>
      <c r="K92" s="5" t="s">
        <v>928</v>
      </c>
      <c r="L92" s="5">
        <v>641603</v>
      </c>
      <c r="M92" s="5" t="s">
        <v>26</v>
      </c>
      <c r="N92" s="5" t="s">
        <v>26</v>
      </c>
      <c r="O92" s="5">
        <v>1983</v>
      </c>
      <c r="P92" s="5" t="s">
        <v>26</v>
      </c>
      <c r="Q92" s="5" t="s">
        <v>26</v>
      </c>
      <c r="R92" s="5" t="s">
        <v>26</v>
      </c>
    </row>
    <row r="93" spans="1:18" ht="16.5" hidden="1" customHeight="1" x14ac:dyDescent="0.25">
      <c r="A93" s="5" t="s">
        <v>929</v>
      </c>
      <c r="B93" s="5" t="s">
        <v>85</v>
      </c>
      <c r="C93" s="5" t="s">
        <v>23</v>
      </c>
      <c r="D93" s="5" t="s">
        <v>930</v>
      </c>
      <c r="E93" s="5" t="s">
        <v>26</v>
      </c>
      <c r="F93" s="5" t="s">
        <v>26</v>
      </c>
      <c r="G93" s="5" t="s">
        <v>931</v>
      </c>
      <c r="H93" s="5" t="s">
        <v>544</v>
      </c>
      <c r="I93" s="5" t="s">
        <v>932</v>
      </c>
      <c r="J93" s="5" t="s">
        <v>933</v>
      </c>
      <c r="K93" s="5" t="s">
        <v>934</v>
      </c>
      <c r="L93" s="5">
        <v>639002</v>
      </c>
      <c r="M93" s="5" t="s">
        <v>26</v>
      </c>
      <c r="N93" s="5" t="s">
        <v>26</v>
      </c>
      <c r="O93" s="5">
        <v>1960</v>
      </c>
      <c r="P93" s="5" t="s">
        <v>26</v>
      </c>
      <c r="Q93" s="5" t="s">
        <v>26</v>
      </c>
      <c r="R93" s="5" t="s">
        <v>26</v>
      </c>
    </row>
    <row r="94" spans="1:18" ht="16.5" hidden="1" customHeight="1" x14ac:dyDescent="0.25">
      <c r="A94" s="5" t="s">
        <v>935</v>
      </c>
      <c r="B94" s="5" t="s">
        <v>85</v>
      </c>
      <c r="C94" s="5" t="s">
        <v>23</v>
      </c>
      <c r="D94" s="5" t="s">
        <v>936</v>
      </c>
      <c r="E94" s="5" t="s">
        <v>26</v>
      </c>
      <c r="F94" s="5" t="s">
        <v>26</v>
      </c>
      <c r="G94" s="5" t="s">
        <v>937</v>
      </c>
      <c r="H94" s="5" t="s">
        <v>544</v>
      </c>
      <c r="I94" s="5" t="s">
        <v>938</v>
      </c>
      <c r="J94" s="5" t="s">
        <v>26</v>
      </c>
      <c r="K94" s="5" t="s">
        <v>939</v>
      </c>
      <c r="L94" s="5">
        <v>639001</v>
      </c>
      <c r="M94" s="5" t="s">
        <v>26</v>
      </c>
      <c r="N94" s="5" t="s">
        <v>26</v>
      </c>
      <c r="O94" s="5">
        <v>2012</v>
      </c>
      <c r="P94" s="5" t="s">
        <v>26</v>
      </c>
      <c r="Q94" s="5" t="s">
        <v>26</v>
      </c>
      <c r="R94" s="5" t="s">
        <v>26</v>
      </c>
    </row>
    <row r="95" spans="1:18" ht="16.5" hidden="1" customHeight="1" x14ac:dyDescent="0.25">
      <c r="A95" s="5" t="s">
        <v>940</v>
      </c>
      <c r="B95" s="5" t="s">
        <v>85</v>
      </c>
      <c r="C95" s="5" t="s">
        <v>23</v>
      </c>
      <c r="D95" s="5" t="s">
        <v>941</v>
      </c>
      <c r="E95" s="5" t="s">
        <v>26</v>
      </c>
      <c r="F95" s="5" t="s">
        <v>26</v>
      </c>
      <c r="G95" s="5" t="s">
        <v>942</v>
      </c>
      <c r="H95" s="5" t="s">
        <v>37</v>
      </c>
      <c r="I95" s="5" t="s">
        <v>943</v>
      </c>
      <c r="J95" s="5" t="s">
        <v>26</v>
      </c>
      <c r="K95" s="5" t="s">
        <v>944</v>
      </c>
      <c r="L95" s="5">
        <v>641602</v>
      </c>
      <c r="M95" s="5" t="s">
        <v>26</v>
      </c>
      <c r="N95" s="5" t="s">
        <v>26</v>
      </c>
      <c r="O95" s="5">
        <v>1990</v>
      </c>
      <c r="P95" s="5" t="s">
        <v>26</v>
      </c>
      <c r="Q95" s="5" t="s">
        <v>26</v>
      </c>
      <c r="R95" s="5" t="s">
        <v>26</v>
      </c>
    </row>
    <row r="96" spans="1:18" ht="16.5" hidden="1" customHeight="1" x14ac:dyDescent="0.25">
      <c r="A96" s="5" t="s">
        <v>945</v>
      </c>
      <c r="B96" s="5" t="s">
        <v>22</v>
      </c>
      <c r="C96" s="5" t="s">
        <v>23</v>
      </c>
      <c r="D96" s="5" t="s">
        <v>946</v>
      </c>
      <c r="E96" s="6">
        <v>5949.55</v>
      </c>
      <c r="F96" s="5">
        <v>514.86</v>
      </c>
      <c r="G96" s="5" t="s">
        <v>26</v>
      </c>
      <c r="H96" s="5" t="s">
        <v>43</v>
      </c>
      <c r="I96" s="5" t="s">
        <v>947</v>
      </c>
      <c r="J96" s="5" t="s">
        <v>948</v>
      </c>
      <c r="K96" s="5" t="s">
        <v>949</v>
      </c>
      <c r="L96" s="5" t="s">
        <v>26</v>
      </c>
      <c r="M96" s="5" t="s">
        <v>26</v>
      </c>
      <c r="N96" s="5" t="s">
        <v>26</v>
      </c>
      <c r="O96" s="5">
        <v>1992</v>
      </c>
      <c r="P96" s="5" t="s">
        <v>26</v>
      </c>
      <c r="Q96" s="5" t="s">
        <v>26</v>
      </c>
      <c r="R96" s="5">
        <v>2014</v>
      </c>
    </row>
    <row r="97" spans="1:18" ht="16.5" hidden="1" customHeight="1" x14ac:dyDescent="0.25">
      <c r="A97" s="5" t="s">
        <v>950</v>
      </c>
      <c r="B97" s="5" t="s">
        <v>85</v>
      </c>
      <c r="C97" s="5" t="s">
        <v>23</v>
      </c>
      <c r="D97" s="5" t="s">
        <v>951</v>
      </c>
      <c r="E97" s="5" t="s">
        <v>26</v>
      </c>
      <c r="F97" s="5" t="s">
        <v>26</v>
      </c>
      <c r="G97" s="5" t="s">
        <v>952</v>
      </c>
      <c r="H97" s="5" t="s">
        <v>43</v>
      </c>
      <c r="I97" s="5" t="s">
        <v>953</v>
      </c>
      <c r="J97" s="5" t="s">
        <v>954</v>
      </c>
      <c r="K97" s="5" t="s">
        <v>955</v>
      </c>
      <c r="L97" s="5">
        <v>641028</v>
      </c>
      <c r="M97" s="5" t="s">
        <v>26</v>
      </c>
      <c r="N97" s="5" t="s">
        <v>26</v>
      </c>
      <c r="O97" s="5">
        <v>1994</v>
      </c>
      <c r="P97" s="5" t="s">
        <v>26</v>
      </c>
      <c r="Q97" s="5" t="s">
        <v>26</v>
      </c>
      <c r="R97" s="5" t="s">
        <v>26</v>
      </c>
    </row>
    <row r="98" spans="1:18" ht="16.5" hidden="1" customHeight="1" x14ac:dyDescent="0.25">
      <c r="A98" s="5" t="s">
        <v>956</v>
      </c>
      <c r="B98" s="5" t="s">
        <v>85</v>
      </c>
      <c r="C98" s="5" t="s">
        <v>23</v>
      </c>
      <c r="D98" s="5" t="s">
        <v>957</v>
      </c>
      <c r="E98" s="5" t="s">
        <v>26</v>
      </c>
      <c r="F98" s="5" t="s">
        <v>26</v>
      </c>
      <c r="G98" s="5" t="s">
        <v>958</v>
      </c>
      <c r="H98" s="5" t="s">
        <v>43</v>
      </c>
      <c r="I98" s="5" t="s">
        <v>959</v>
      </c>
      <c r="J98" s="5" t="s">
        <v>960</v>
      </c>
      <c r="K98" s="5" t="s">
        <v>961</v>
      </c>
      <c r="L98" s="5">
        <v>641002</v>
      </c>
      <c r="M98" s="5" t="s">
        <v>26</v>
      </c>
      <c r="N98" s="5" t="s">
        <v>26</v>
      </c>
      <c r="O98" s="5">
        <v>2000</v>
      </c>
      <c r="P98" s="5" t="s">
        <v>26</v>
      </c>
      <c r="Q98" s="5" t="s">
        <v>26</v>
      </c>
      <c r="R98" s="5" t="s">
        <v>26</v>
      </c>
    </row>
    <row r="99" spans="1:18" ht="16.5" hidden="1" customHeight="1" x14ac:dyDescent="0.25">
      <c r="A99" s="5" t="s">
        <v>962</v>
      </c>
      <c r="B99" s="5" t="s">
        <v>85</v>
      </c>
      <c r="C99" s="5" t="s">
        <v>23</v>
      </c>
      <c r="D99" s="5" t="s">
        <v>963</v>
      </c>
      <c r="E99" s="5" t="s">
        <v>26</v>
      </c>
      <c r="F99" s="5" t="s">
        <v>26</v>
      </c>
      <c r="G99" s="5" t="s">
        <v>26</v>
      </c>
      <c r="H99" s="5" t="s">
        <v>37</v>
      </c>
      <c r="I99" s="5" t="s">
        <v>964</v>
      </c>
      <c r="J99" s="5" t="s">
        <v>26</v>
      </c>
      <c r="K99" s="5" t="s">
        <v>965</v>
      </c>
      <c r="L99" s="5">
        <v>641652</v>
      </c>
      <c r="M99" s="5" t="s">
        <v>26</v>
      </c>
      <c r="N99" s="5" t="s">
        <v>26</v>
      </c>
      <c r="O99" s="5" t="s">
        <v>26</v>
      </c>
      <c r="P99" s="5" t="s">
        <v>26</v>
      </c>
      <c r="Q99" s="5" t="s">
        <v>26</v>
      </c>
      <c r="R99" s="5" t="s">
        <v>26</v>
      </c>
    </row>
    <row r="100" spans="1:18" ht="16.5" hidden="1" customHeight="1" x14ac:dyDescent="0.25">
      <c r="A100" s="5" t="s">
        <v>966</v>
      </c>
      <c r="B100" s="5" t="s">
        <v>22</v>
      </c>
      <c r="C100" s="5" t="s">
        <v>23</v>
      </c>
      <c r="D100" s="5" t="s">
        <v>967</v>
      </c>
      <c r="E100" s="5" t="s">
        <v>26</v>
      </c>
      <c r="F100" s="5" t="s">
        <v>26</v>
      </c>
      <c r="G100" s="5" t="s">
        <v>26</v>
      </c>
      <c r="H100" s="5" t="s">
        <v>968</v>
      </c>
      <c r="I100" s="5" t="s">
        <v>969</v>
      </c>
      <c r="J100" s="5" t="s">
        <v>26</v>
      </c>
      <c r="K100" s="5" t="s">
        <v>970</v>
      </c>
      <c r="L100" s="5">
        <v>624615</v>
      </c>
      <c r="M100" s="5" t="s">
        <v>26</v>
      </c>
      <c r="N100" s="5" t="s">
        <v>26</v>
      </c>
      <c r="O100" s="5">
        <v>1991</v>
      </c>
      <c r="P100" s="5" t="s">
        <v>26</v>
      </c>
      <c r="Q100" s="5" t="s">
        <v>26</v>
      </c>
      <c r="R100" s="5" t="s">
        <v>26</v>
      </c>
    </row>
    <row r="101" spans="1:18" ht="16.5" hidden="1" customHeight="1" x14ac:dyDescent="0.25">
      <c r="A101" s="5" t="s">
        <v>971</v>
      </c>
      <c r="B101" s="5" t="s">
        <v>85</v>
      </c>
      <c r="C101" s="5" t="s">
        <v>23</v>
      </c>
      <c r="D101" s="5" t="s">
        <v>972</v>
      </c>
      <c r="E101" s="5" t="s">
        <v>26</v>
      </c>
      <c r="F101" s="5" t="s">
        <v>26</v>
      </c>
      <c r="G101" s="5" t="s">
        <v>26</v>
      </c>
      <c r="H101" s="5" t="s">
        <v>43</v>
      </c>
      <c r="I101" s="5" t="s">
        <v>26</v>
      </c>
      <c r="J101" s="5" t="s">
        <v>26</v>
      </c>
      <c r="K101" s="5" t="s">
        <v>973</v>
      </c>
      <c r="L101" s="5">
        <v>641668</v>
      </c>
      <c r="M101" s="5" t="s">
        <v>26</v>
      </c>
      <c r="N101" s="5" t="s">
        <v>26</v>
      </c>
      <c r="O101" s="5">
        <v>2005</v>
      </c>
      <c r="P101" s="5" t="s">
        <v>26</v>
      </c>
      <c r="Q101" s="5" t="s">
        <v>26</v>
      </c>
      <c r="R101" s="5" t="s">
        <v>26</v>
      </c>
    </row>
    <row r="102" spans="1:18" ht="16.5" hidden="1" customHeight="1" x14ac:dyDescent="0.25">
      <c r="A102" s="5" t="s">
        <v>974</v>
      </c>
      <c r="B102" s="5" t="s">
        <v>85</v>
      </c>
      <c r="C102" s="5" t="s">
        <v>23</v>
      </c>
      <c r="D102" s="5" t="s">
        <v>975</v>
      </c>
      <c r="E102" s="5" t="s">
        <v>26</v>
      </c>
      <c r="F102" s="5" t="s">
        <v>26</v>
      </c>
      <c r="G102" s="5" t="s">
        <v>26</v>
      </c>
      <c r="H102" s="5" t="s">
        <v>81</v>
      </c>
      <c r="I102" s="5" t="s">
        <v>976</v>
      </c>
      <c r="J102" s="5" t="s">
        <v>26</v>
      </c>
      <c r="K102" s="5" t="s">
        <v>977</v>
      </c>
      <c r="L102" s="5">
        <v>600003</v>
      </c>
      <c r="M102" s="5" t="s">
        <v>26</v>
      </c>
      <c r="N102" s="5" t="s">
        <v>26</v>
      </c>
      <c r="O102" s="5">
        <v>1980</v>
      </c>
      <c r="P102" s="5" t="s">
        <v>26</v>
      </c>
      <c r="Q102" s="5" t="s">
        <v>26</v>
      </c>
      <c r="R102" s="5" t="s">
        <v>26</v>
      </c>
    </row>
    <row r="103" spans="1:18" ht="16.5" hidden="1" customHeight="1" x14ac:dyDescent="0.25">
      <c r="A103" s="5" t="s">
        <v>978</v>
      </c>
      <c r="B103" s="5" t="s">
        <v>85</v>
      </c>
      <c r="C103" s="5" t="s">
        <v>23</v>
      </c>
      <c r="D103" s="5" t="s">
        <v>979</v>
      </c>
      <c r="E103" s="5" t="s">
        <v>26</v>
      </c>
      <c r="F103" s="5" t="s">
        <v>26</v>
      </c>
      <c r="G103" s="5" t="s">
        <v>26</v>
      </c>
      <c r="H103" s="5" t="s">
        <v>81</v>
      </c>
      <c r="I103" s="5" t="s">
        <v>980</v>
      </c>
      <c r="J103" s="5" t="s">
        <v>981</v>
      </c>
      <c r="K103" s="5" t="s">
        <v>982</v>
      </c>
      <c r="L103" s="5">
        <v>600017</v>
      </c>
      <c r="M103" s="5" t="s">
        <v>26</v>
      </c>
      <c r="N103" s="5" t="s">
        <v>26</v>
      </c>
      <c r="O103" s="5">
        <v>1955</v>
      </c>
      <c r="P103" s="5" t="s">
        <v>26</v>
      </c>
      <c r="Q103" s="5" t="s">
        <v>26</v>
      </c>
      <c r="R103" s="5" t="s">
        <v>26</v>
      </c>
    </row>
    <row r="104" spans="1:18" ht="16.5" hidden="1" customHeight="1" x14ac:dyDescent="0.25">
      <c r="A104" s="5" t="s">
        <v>983</v>
      </c>
      <c r="B104" s="5" t="s">
        <v>85</v>
      </c>
      <c r="C104" s="5" t="s">
        <v>23</v>
      </c>
      <c r="D104" s="5" t="s">
        <v>984</v>
      </c>
      <c r="E104" s="5" t="s">
        <v>26</v>
      </c>
      <c r="F104" s="5" t="s">
        <v>26</v>
      </c>
      <c r="G104" s="5" t="s">
        <v>26</v>
      </c>
      <c r="H104" s="5" t="s">
        <v>985</v>
      </c>
      <c r="I104" s="5" t="s">
        <v>986</v>
      </c>
      <c r="J104" s="5" t="s">
        <v>987</v>
      </c>
      <c r="K104" s="5" t="s">
        <v>988</v>
      </c>
      <c r="L104" s="5">
        <v>625531</v>
      </c>
      <c r="M104" s="5" t="s">
        <v>26</v>
      </c>
      <c r="N104" s="5" t="s">
        <v>26</v>
      </c>
      <c r="O104" s="5">
        <v>1979</v>
      </c>
      <c r="P104" s="5" t="s">
        <v>26</v>
      </c>
      <c r="Q104" s="5" t="s">
        <v>26</v>
      </c>
      <c r="R104" s="5" t="s">
        <v>26</v>
      </c>
    </row>
    <row r="105" spans="1:18" ht="16.5" hidden="1" customHeight="1" x14ac:dyDescent="0.25">
      <c r="A105" s="5" t="s">
        <v>243</v>
      </c>
      <c r="B105" s="5" t="s">
        <v>22</v>
      </c>
      <c r="C105" s="5" t="s">
        <v>23</v>
      </c>
      <c r="D105" s="5" t="s">
        <v>244</v>
      </c>
      <c r="E105" s="5">
        <v>81.260000000000005</v>
      </c>
      <c r="F105" s="5">
        <v>34</v>
      </c>
      <c r="G105" s="5" t="s">
        <v>26</v>
      </c>
      <c r="H105" s="5" t="s">
        <v>43</v>
      </c>
      <c r="I105" s="5" t="s">
        <v>245</v>
      </c>
      <c r="J105" s="5" t="s">
        <v>246</v>
      </c>
      <c r="K105" s="5" t="s">
        <v>247</v>
      </c>
      <c r="L105" s="5">
        <v>641037</v>
      </c>
      <c r="M105" s="5" t="s">
        <v>26</v>
      </c>
      <c r="N105" s="5" t="s">
        <v>26</v>
      </c>
      <c r="O105" s="5">
        <v>1973</v>
      </c>
      <c r="P105" s="5" t="s">
        <v>26</v>
      </c>
      <c r="Q105" s="5" t="s">
        <v>26</v>
      </c>
      <c r="R105" s="5">
        <v>2014</v>
      </c>
    </row>
    <row r="106" spans="1:18" ht="16.5" hidden="1" customHeight="1" x14ac:dyDescent="0.25">
      <c r="A106" s="5" t="s">
        <v>989</v>
      </c>
      <c r="B106" s="5" t="s">
        <v>85</v>
      </c>
      <c r="C106" s="5" t="s">
        <v>23</v>
      </c>
      <c r="D106" s="5" t="s">
        <v>990</v>
      </c>
      <c r="E106" s="5" t="s">
        <v>26</v>
      </c>
      <c r="F106" s="5" t="s">
        <v>26</v>
      </c>
      <c r="G106" s="5" t="s">
        <v>26</v>
      </c>
      <c r="H106" s="5" t="s">
        <v>43</v>
      </c>
      <c r="I106" s="5" t="s">
        <v>991</v>
      </c>
      <c r="J106" s="5" t="s">
        <v>992</v>
      </c>
      <c r="K106" s="5" t="s">
        <v>993</v>
      </c>
      <c r="L106" s="5">
        <v>641037</v>
      </c>
      <c r="M106" s="5" t="s">
        <v>994</v>
      </c>
      <c r="N106" s="5" t="s">
        <v>26</v>
      </c>
      <c r="O106" s="5">
        <v>1960</v>
      </c>
      <c r="P106" s="5" t="s">
        <v>26</v>
      </c>
      <c r="Q106" s="5" t="s">
        <v>26</v>
      </c>
      <c r="R106" s="5" t="s">
        <v>26</v>
      </c>
    </row>
    <row r="107" spans="1:18" ht="16.5" hidden="1" customHeight="1" x14ac:dyDescent="0.25">
      <c r="A107" s="5" t="s">
        <v>995</v>
      </c>
      <c r="B107" s="5" t="s">
        <v>22</v>
      </c>
      <c r="C107" s="5" t="s">
        <v>23</v>
      </c>
      <c r="D107" s="5" t="s">
        <v>996</v>
      </c>
      <c r="E107" s="6">
        <v>2221.4499999999998</v>
      </c>
      <c r="F107" s="5">
        <v>183.38</v>
      </c>
      <c r="G107" s="5" t="s">
        <v>26</v>
      </c>
      <c r="H107" s="5" t="s">
        <v>43</v>
      </c>
      <c r="I107" s="5" t="s">
        <v>997</v>
      </c>
      <c r="J107" s="5" t="s">
        <v>998</v>
      </c>
      <c r="K107" s="5" t="s">
        <v>999</v>
      </c>
      <c r="L107" s="5">
        <v>641037</v>
      </c>
      <c r="M107" s="5" t="s">
        <v>26</v>
      </c>
      <c r="N107" s="5" t="s">
        <v>26</v>
      </c>
      <c r="O107" s="5">
        <v>1910</v>
      </c>
      <c r="P107" s="5" t="s">
        <v>26</v>
      </c>
      <c r="Q107" s="5" t="s">
        <v>26</v>
      </c>
      <c r="R107" s="5">
        <v>2014</v>
      </c>
    </row>
    <row r="108" spans="1:18" ht="16.5" customHeight="1" x14ac:dyDescent="0.25">
      <c r="A108" s="5" t="s">
        <v>1000</v>
      </c>
      <c r="B108" s="5" t="s">
        <v>85</v>
      </c>
      <c r="C108" s="5" t="s">
        <v>23</v>
      </c>
      <c r="D108" s="5" t="s">
        <v>1001</v>
      </c>
      <c r="E108" s="5" t="s">
        <v>26</v>
      </c>
      <c r="F108" s="5" t="s">
        <v>26</v>
      </c>
      <c r="G108" s="5" t="s">
        <v>1002</v>
      </c>
      <c r="H108" s="5" t="s">
        <v>43</v>
      </c>
      <c r="I108" s="5" t="s">
        <v>1003</v>
      </c>
      <c r="J108" s="5" t="s">
        <v>1004</v>
      </c>
      <c r="K108" s="5" t="s">
        <v>1005</v>
      </c>
      <c r="L108" s="5">
        <v>641007</v>
      </c>
      <c r="M108" s="5" t="s">
        <v>26</v>
      </c>
      <c r="N108" s="5" t="s">
        <v>26</v>
      </c>
      <c r="O108" s="5">
        <v>1950</v>
      </c>
      <c r="P108" s="5" t="s">
        <v>26</v>
      </c>
      <c r="Q108" s="5" t="s">
        <v>26</v>
      </c>
      <c r="R108" s="5" t="s">
        <v>26</v>
      </c>
    </row>
    <row r="109" spans="1:18" ht="16.5" hidden="1" customHeight="1" x14ac:dyDescent="0.25">
      <c r="A109" s="5" t="s">
        <v>1006</v>
      </c>
      <c r="B109" s="5" t="s">
        <v>22</v>
      </c>
      <c r="C109" s="5" t="s">
        <v>23</v>
      </c>
      <c r="D109" s="5" t="s">
        <v>1007</v>
      </c>
      <c r="E109" s="6">
        <v>1125.76</v>
      </c>
      <c r="F109" s="5">
        <v>158.66</v>
      </c>
      <c r="G109" s="5" t="s">
        <v>26</v>
      </c>
      <c r="H109" s="5" t="s">
        <v>43</v>
      </c>
      <c r="I109" s="5" t="s">
        <v>1008</v>
      </c>
      <c r="J109" s="5" t="s">
        <v>1009</v>
      </c>
      <c r="K109" s="5" t="s">
        <v>1010</v>
      </c>
      <c r="L109" s="5">
        <v>641018</v>
      </c>
      <c r="M109" s="5" t="s">
        <v>26</v>
      </c>
      <c r="N109" s="5" t="s">
        <v>26</v>
      </c>
      <c r="O109" s="5">
        <v>1994</v>
      </c>
      <c r="P109" s="5" t="s">
        <v>26</v>
      </c>
      <c r="Q109" s="5" t="s">
        <v>26</v>
      </c>
      <c r="R109" s="5">
        <v>2014</v>
      </c>
    </row>
    <row r="110" spans="1:18" ht="16.5" hidden="1" customHeight="1" x14ac:dyDescent="0.25">
      <c r="A110" s="5" t="s">
        <v>1011</v>
      </c>
      <c r="B110" s="5" t="s">
        <v>85</v>
      </c>
      <c r="C110" s="5" t="s">
        <v>23</v>
      </c>
      <c r="D110" s="5" t="s">
        <v>1012</v>
      </c>
      <c r="E110" s="5" t="s">
        <v>26</v>
      </c>
      <c r="F110" s="5" t="s">
        <v>26</v>
      </c>
      <c r="G110" s="5" t="s">
        <v>26</v>
      </c>
      <c r="H110" s="5" t="s">
        <v>43</v>
      </c>
      <c r="I110" s="5" t="s">
        <v>1013</v>
      </c>
      <c r="J110" s="5" t="s">
        <v>26</v>
      </c>
      <c r="K110" s="5" t="s">
        <v>1014</v>
      </c>
      <c r="L110" s="5">
        <v>641652</v>
      </c>
      <c r="M110" s="5" t="s">
        <v>26</v>
      </c>
      <c r="N110" s="5" t="s">
        <v>26</v>
      </c>
      <c r="O110" s="5">
        <v>1996</v>
      </c>
      <c r="P110" s="5" t="s">
        <v>26</v>
      </c>
      <c r="Q110" s="5" t="s">
        <v>26</v>
      </c>
      <c r="R110" s="5" t="s">
        <v>26</v>
      </c>
    </row>
    <row r="111" spans="1:18" ht="16.5" hidden="1" customHeight="1" x14ac:dyDescent="0.25">
      <c r="A111" s="5" t="s">
        <v>1015</v>
      </c>
      <c r="B111" s="5" t="s">
        <v>85</v>
      </c>
      <c r="C111" s="5" t="s">
        <v>23</v>
      </c>
      <c r="D111" s="5" t="s">
        <v>1016</v>
      </c>
      <c r="E111" s="5" t="s">
        <v>26</v>
      </c>
      <c r="F111" s="5" t="s">
        <v>26</v>
      </c>
      <c r="G111" s="5" t="s">
        <v>26</v>
      </c>
      <c r="H111" s="5" t="s">
        <v>81</v>
      </c>
      <c r="I111" s="5" t="s">
        <v>26</v>
      </c>
      <c r="J111" s="5" t="s">
        <v>26</v>
      </c>
      <c r="K111" s="5" t="s">
        <v>1017</v>
      </c>
      <c r="L111" s="5" t="s">
        <v>26</v>
      </c>
      <c r="M111" s="5" t="s">
        <v>26</v>
      </c>
      <c r="N111" s="5" t="s">
        <v>26</v>
      </c>
      <c r="O111" s="5">
        <v>1995</v>
      </c>
      <c r="P111" s="5" t="s">
        <v>26</v>
      </c>
      <c r="Q111" s="5" t="s">
        <v>26</v>
      </c>
      <c r="R111" s="5" t="s">
        <v>26</v>
      </c>
    </row>
    <row r="112" spans="1:18" ht="16.5" hidden="1" customHeight="1" x14ac:dyDescent="0.25">
      <c r="A112" s="5" t="s">
        <v>1018</v>
      </c>
      <c r="B112" s="5" t="s">
        <v>85</v>
      </c>
      <c r="C112" s="5" t="s">
        <v>23</v>
      </c>
      <c r="D112" s="5" t="s">
        <v>1019</v>
      </c>
      <c r="E112" s="5" t="s">
        <v>26</v>
      </c>
      <c r="F112" s="5" t="s">
        <v>26</v>
      </c>
      <c r="G112" s="5" t="s">
        <v>26</v>
      </c>
      <c r="H112" s="5" t="s">
        <v>43</v>
      </c>
      <c r="I112" s="5" t="s">
        <v>26</v>
      </c>
      <c r="J112" s="5" t="s">
        <v>26</v>
      </c>
      <c r="K112" s="5" t="s">
        <v>1020</v>
      </c>
      <c r="L112" s="5">
        <v>641002</v>
      </c>
      <c r="M112" s="5" t="s">
        <v>26</v>
      </c>
      <c r="N112" s="5" t="s">
        <v>26</v>
      </c>
      <c r="O112" s="5">
        <v>1986</v>
      </c>
      <c r="P112" s="5" t="s">
        <v>26</v>
      </c>
      <c r="Q112" s="5" t="s">
        <v>26</v>
      </c>
      <c r="R112" s="5" t="s">
        <v>26</v>
      </c>
    </row>
    <row r="113" spans="1:18" ht="16.5" hidden="1" customHeight="1" x14ac:dyDescent="0.25">
      <c r="A113" s="5" t="s">
        <v>1021</v>
      </c>
      <c r="B113" s="5" t="s">
        <v>22</v>
      </c>
      <c r="C113" s="5" t="s">
        <v>23</v>
      </c>
      <c r="D113" s="5" t="s">
        <v>1022</v>
      </c>
      <c r="E113" s="6">
        <v>16091.4</v>
      </c>
      <c r="F113" s="6">
        <v>1796.4</v>
      </c>
      <c r="G113" s="5" t="s">
        <v>1023</v>
      </c>
      <c r="H113" s="5" t="s">
        <v>1024</v>
      </c>
      <c r="I113" s="5" t="s">
        <v>1025</v>
      </c>
      <c r="J113" s="5" t="s">
        <v>1026</v>
      </c>
      <c r="K113" s="5" t="s">
        <v>1027</v>
      </c>
      <c r="L113" s="5">
        <v>628501</v>
      </c>
      <c r="M113" s="5" t="s">
        <v>26</v>
      </c>
      <c r="N113" s="5" t="s">
        <v>26</v>
      </c>
      <c r="O113" s="5">
        <v>1956</v>
      </c>
      <c r="P113" s="5" t="s">
        <v>26</v>
      </c>
      <c r="Q113" s="5" t="s">
        <v>1028</v>
      </c>
      <c r="R113" s="5">
        <v>2014</v>
      </c>
    </row>
    <row r="114" spans="1:18" ht="16.5" hidden="1" customHeight="1" x14ac:dyDescent="0.25">
      <c r="A114" s="5" t="s">
        <v>1029</v>
      </c>
      <c r="B114" s="5" t="s">
        <v>85</v>
      </c>
      <c r="C114" s="5" t="s">
        <v>23</v>
      </c>
      <c r="D114" s="5" t="s">
        <v>1030</v>
      </c>
      <c r="E114" s="5" t="s">
        <v>26</v>
      </c>
      <c r="F114" s="5" t="s">
        <v>26</v>
      </c>
      <c r="G114" s="5" t="s">
        <v>26</v>
      </c>
      <c r="H114" s="5" t="s">
        <v>686</v>
      </c>
      <c r="I114" s="5" t="s">
        <v>26</v>
      </c>
      <c r="J114" s="5" t="s">
        <v>26</v>
      </c>
      <c r="K114" s="5" t="s">
        <v>1031</v>
      </c>
      <c r="L114" s="5">
        <v>638008</v>
      </c>
      <c r="M114" s="5" t="s">
        <v>26</v>
      </c>
      <c r="N114" s="5" t="s">
        <v>26</v>
      </c>
      <c r="O114" s="5">
        <v>2006</v>
      </c>
      <c r="P114" s="5" t="s">
        <v>26</v>
      </c>
      <c r="Q114" s="5" t="s">
        <v>26</v>
      </c>
      <c r="R114" s="5" t="s">
        <v>26</v>
      </c>
    </row>
    <row r="115" spans="1:18" ht="16.5" hidden="1" customHeight="1" x14ac:dyDescent="0.25">
      <c r="A115" s="5" t="s">
        <v>1032</v>
      </c>
      <c r="B115" s="5" t="s">
        <v>85</v>
      </c>
      <c r="C115" s="5" t="s">
        <v>23</v>
      </c>
      <c r="D115" s="5" t="s">
        <v>1033</v>
      </c>
      <c r="E115" s="5" t="s">
        <v>26</v>
      </c>
      <c r="F115" s="5" t="s">
        <v>26</v>
      </c>
      <c r="G115" s="5" t="s">
        <v>26</v>
      </c>
      <c r="H115" s="5" t="s">
        <v>43</v>
      </c>
      <c r="I115" s="5" t="s">
        <v>26</v>
      </c>
      <c r="J115" s="5" t="s">
        <v>26</v>
      </c>
      <c r="K115" s="5" t="s">
        <v>1034</v>
      </c>
      <c r="L115" s="5">
        <v>641018</v>
      </c>
      <c r="M115" s="5" t="s">
        <v>26</v>
      </c>
      <c r="N115" s="5" t="s">
        <v>26</v>
      </c>
      <c r="O115" s="5">
        <v>2011</v>
      </c>
      <c r="P115" s="5" t="s">
        <v>26</v>
      </c>
      <c r="Q115" s="5" t="s">
        <v>26</v>
      </c>
      <c r="R115" s="5" t="s">
        <v>26</v>
      </c>
    </row>
    <row r="116" spans="1:18" ht="16.5" hidden="1" customHeight="1" x14ac:dyDescent="0.25">
      <c r="A116" s="5" t="s">
        <v>1035</v>
      </c>
      <c r="B116" s="5" t="s">
        <v>85</v>
      </c>
      <c r="C116" s="5" t="s">
        <v>23</v>
      </c>
      <c r="D116" s="5" t="s">
        <v>1036</v>
      </c>
      <c r="E116" s="5" t="s">
        <v>26</v>
      </c>
      <c r="F116" s="5" t="s">
        <v>26</v>
      </c>
      <c r="G116" s="5" t="s">
        <v>26</v>
      </c>
      <c r="H116" s="5" t="s">
        <v>81</v>
      </c>
      <c r="I116" s="5" t="s">
        <v>26</v>
      </c>
      <c r="J116" s="5" t="s">
        <v>26</v>
      </c>
      <c r="K116" s="5" t="s">
        <v>1037</v>
      </c>
      <c r="L116" s="5">
        <v>600010</v>
      </c>
      <c r="M116" s="5" t="s">
        <v>26</v>
      </c>
      <c r="N116" s="5" t="s">
        <v>26</v>
      </c>
      <c r="O116" s="5">
        <v>2008</v>
      </c>
      <c r="P116" s="5" t="s">
        <v>26</v>
      </c>
      <c r="Q116" s="5" t="s">
        <v>26</v>
      </c>
      <c r="R116" s="5" t="s">
        <v>26</v>
      </c>
    </row>
    <row r="117" spans="1:18" ht="16.5" hidden="1" customHeight="1" x14ac:dyDescent="0.25">
      <c r="A117" s="5" t="s">
        <v>1038</v>
      </c>
      <c r="B117" s="5" t="s">
        <v>85</v>
      </c>
      <c r="C117" s="5" t="s">
        <v>23</v>
      </c>
      <c r="D117" s="5" t="s">
        <v>1039</v>
      </c>
      <c r="E117" s="5">
        <v>409.56</v>
      </c>
      <c r="F117" s="5">
        <v>63.95</v>
      </c>
      <c r="G117" s="5" t="s">
        <v>1040</v>
      </c>
      <c r="H117" s="5" t="s">
        <v>879</v>
      </c>
      <c r="I117" s="5" t="s">
        <v>1041</v>
      </c>
      <c r="J117" s="5" t="s">
        <v>1042</v>
      </c>
      <c r="K117" s="5" t="s">
        <v>1043</v>
      </c>
      <c r="L117" s="5">
        <v>637408</v>
      </c>
      <c r="M117" s="5" t="s">
        <v>26</v>
      </c>
      <c r="N117" s="5" t="s">
        <v>26</v>
      </c>
      <c r="O117" s="5">
        <v>1981</v>
      </c>
      <c r="P117" s="5" t="s">
        <v>26</v>
      </c>
      <c r="Q117" s="5" t="s">
        <v>1044</v>
      </c>
      <c r="R117" s="5">
        <v>2012</v>
      </c>
    </row>
    <row r="118" spans="1:18" ht="16.5" hidden="1" customHeight="1" x14ac:dyDescent="0.25">
      <c r="A118" s="5" t="s">
        <v>258</v>
      </c>
      <c r="B118" s="5" t="s">
        <v>22</v>
      </c>
      <c r="C118" s="5" t="s">
        <v>23</v>
      </c>
      <c r="D118" s="5" t="s">
        <v>259</v>
      </c>
      <c r="E118" s="6">
        <v>1197.01</v>
      </c>
      <c r="F118" s="5">
        <v>223.96</v>
      </c>
      <c r="G118" s="5" t="s">
        <v>26</v>
      </c>
      <c r="H118" s="5" t="s">
        <v>81</v>
      </c>
      <c r="I118" s="5" t="s">
        <v>260</v>
      </c>
      <c r="J118" s="5" t="s">
        <v>26</v>
      </c>
      <c r="K118" s="5" t="s">
        <v>261</v>
      </c>
      <c r="L118" s="5">
        <v>600086</v>
      </c>
      <c r="M118" s="5" t="s">
        <v>26</v>
      </c>
      <c r="N118" s="5" t="s">
        <v>26</v>
      </c>
      <c r="O118" s="5">
        <v>1995</v>
      </c>
      <c r="P118" s="5" t="s">
        <v>26</v>
      </c>
      <c r="Q118" s="5" t="s">
        <v>26</v>
      </c>
      <c r="R118" s="5">
        <v>2014</v>
      </c>
    </row>
    <row r="119" spans="1:18" ht="16.5" hidden="1" customHeight="1" x14ac:dyDescent="0.25">
      <c r="A119" s="5" t="s">
        <v>1045</v>
      </c>
      <c r="B119" s="5" t="s">
        <v>85</v>
      </c>
      <c r="C119" s="5" t="s">
        <v>23</v>
      </c>
      <c r="D119" s="5" t="s">
        <v>1046</v>
      </c>
      <c r="E119" s="5" t="s">
        <v>26</v>
      </c>
      <c r="F119" s="5" t="s">
        <v>26</v>
      </c>
      <c r="G119" s="5" t="s">
        <v>26</v>
      </c>
      <c r="H119" s="5" t="s">
        <v>686</v>
      </c>
      <c r="I119" s="5" t="s">
        <v>26</v>
      </c>
      <c r="J119" s="5" t="s">
        <v>26</v>
      </c>
      <c r="K119" s="5" t="s">
        <v>1047</v>
      </c>
      <c r="L119" s="5">
        <v>638058</v>
      </c>
      <c r="M119" s="5" t="s">
        <v>26</v>
      </c>
      <c r="N119" s="5" t="s">
        <v>26</v>
      </c>
      <c r="O119" s="5" t="s">
        <v>26</v>
      </c>
      <c r="P119" s="5" t="s">
        <v>26</v>
      </c>
      <c r="Q119" s="5" t="s">
        <v>26</v>
      </c>
      <c r="R119" s="5" t="s">
        <v>26</v>
      </c>
    </row>
    <row r="120" spans="1:18" ht="16.5" hidden="1" customHeight="1" x14ac:dyDescent="0.25">
      <c r="A120" s="5" t="s">
        <v>1048</v>
      </c>
      <c r="B120" s="5" t="s">
        <v>85</v>
      </c>
      <c r="C120" s="5" t="s">
        <v>23</v>
      </c>
      <c r="D120" s="5" t="s">
        <v>1049</v>
      </c>
      <c r="E120" s="5" t="s">
        <v>26</v>
      </c>
      <c r="F120" s="5" t="s">
        <v>26</v>
      </c>
      <c r="G120" s="5" t="s">
        <v>26</v>
      </c>
      <c r="H120" s="5" t="s">
        <v>43</v>
      </c>
      <c r="I120" s="5" t="s">
        <v>1050</v>
      </c>
      <c r="J120" s="5" t="s">
        <v>26</v>
      </c>
      <c r="K120" s="5" t="s">
        <v>1051</v>
      </c>
      <c r="L120" s="5">
        <v>641026</v>
      </c>
      <c r="M120" s="5" t="s">
        <v>26</v>
      </c>
      <c r="N120" s="5" t="s">
        <v>26</v>
      </c>
      <c r="O120" s="5" t="s">
        <v>26</v>
      </c>
      <c r="P120" s="5" t="s">
        <v>26</v>
      </c>
      <c r="Q120" s="5" t="s">
        <v>26</v>
      </c>
      <c r="R120" s="5" t="s">
        <v>26</v>
      </c>
    </row>
    <row r="121" spans="1:18" ht="16.5" hidden="1" customHeight="1" x14ac:dyDescent="0.25">
      <c r="A121" s="5" t="s">
        <v>1052</v>
      </c>
      <c r="B121" s="5" t="s">
        <v>85</v>
      </c>
      <c r="C121" s="5" t="s">
        <v>23</v>
      </c>
      <c r="D121" s="5" t="s">
        <v>1053</v>
      </c>
      <c r="E121" s="5" t="s">
        <v>26</v>
      </c>
      <c r="F121" s="5" t="s">
        <v>26</v>
      </c>
      <c r="G121" s="5" t="s">
        <v>1054</v>
      </c>
      <c r="H121" s="5" t="s">
        <v>43</v>
      </c>
      <c r="I121" s="5" t="s">
        <v>1055</v>
      </c>
      <c r="J121" s="5" t="s">
        <v>26</v>
      </c>
      <c r="K121" s="5" t="s">
        <v>1056</v>
      </c>
      <c r="L121" s="5">
        <v>638453</v>
      </c>
      <c r="M121" s="5" t="s">
        <v>26</v>
      </c>
      <c r="N121" s="5" t="s">
        <v>26</v>
      </c>
      <c r="O121" s="5">
        <v>1996</v>
      </c>
      <c r="P121" s="5" t="s">
        <v>26</v>
      </c>
      <c r="Q121" s="5" t="s">
        <v>1057</v>
      </c>
      <c r="R121" s="5">
        <v>2012</v>
      </c>
    </row>
    <row r="122" spans="1:18" ht="16.5" hidden="1" customHeight="1" x14ac:dyDescent="0.25">
      <c r="A122" s="5" t="s">
        <v>1058</v>
      </c>
      <c r="B122" s="5" t="s">
        <v>85</v>
      </c>
      <c r="C122" s="5" t="s">
        <v>23</v>
      </c>
      <c r="D122" s="5" t="s">
        <v>1059</v>
      </c>
      <c r="E122" s="5" t="s">
        <v>26</v>
      </c>
      <c r="F122" s="5" t="s">
        <v>26</v>
      </c>
      <c r="G122" s="5" t="s">
        <v>26</v>
      </c>
      <c r="H122" s="5" t="s">
        <v>81</v>
      </c>
      <c r="I122" s="5" t="s">
        <v>1060</v>
      </c>
      <c r="J122" s="5" t="s">
        <v>26</v>
      </c>
      <c r="K122" s="5" t="s">
        <v>1061</v>
      </c>
      <c r="L122" s="5">
        <v>600001</v>
      </c>
      <c r="M122" s="5" t="s">
        <v>26</v>
      </c>
      <c r="N122" s="5" t="s">
        <v>26</v>
      </c>
      <c r="O122" s="5">
        <v>1986</v>
      </c>
      <c r="P122" s="5" t="s">
        <v>26</v>
      </c>
      <c r="Q122" s="5" t="s">
        <v>26</v>
      </c>
      <c r="R122" s="5" t="s">
        <v>26</v>
      </c>
    </row>
    <row r="123" spans="1:18" ht="16.5" hidden="1" customHeight="1" x14ac:dyDescent="0.25">
      <c r="A123" s="5" t="s">
        <v>1062</v>
      </c>
      <c r="B123" s="5" t="s">
        <v>85</v>
      </c>
      <c r="C123" s="5" t="s">
        <v>23</v>
      </c>
      <c r="D123" s="5" t="s">
        <v>1063</v>
      </c>
      <c r="E123" s="6">
        <v>1669.82</v>
      </c>
      <c r="F123" s="5">
        <v>253.45</v>
      </c>
      <c r="G123" s="5" t="s">
        <v>26</v>
      </c>
      <c r="H123" s="5" t="s">
        <v>686</v>
      </c>
      <c r="I123" s="5" t="s">
        <v>1064</v>
      </c>
      <c r="J123" s="5" t="s">
        <v>1065</v>
      </c>
      <c r="K123" s="5" t="s">
        <v>1066</v>
      </c>
      <c r="L123" s="5">
        <v>638006</v>
      </c>
      <c r="M123" s="5" t="s">
        <v>26</v>
      </c>
      <c r="N123" s="5" t="s">
        <v>26</v>
      </c>
      <c r="O123" s="5">
        <v>2001</v>
      </c>
      <c r="P123" s="5" t="s">
        <v>26</v>
      </c>
      <c r="Q123" s="5" t="s">
        <v>26</v>
      </c>
      <c r="R123" s="5">
        <v>2012</v>
      </c>
    </row>
    <row r="124" spans="1:18" ht="16.5" customHeight="1" x14ac:dyDescent="0.25">
      <c r="A124" s="5" t="s">
        <v>1067</v>
      </c>
      <c r="B124" s="5" t="s">
        <v>85</v>
      </c>
      <c r="C124" s="5" t="s">
        <v>23</v>
      </c>
      <c r="D124" s="5" t="s">
        <v>1068</v>
      </c>
      <c r="E124" s="5">
        <v>95.84</v>
      </c>
      <c r="F124" s="5">
        <v>33.909999999999997</v>
      </c>
      <c r="G124" s="5" t="s">
        <v>26</v>
      </c>
      <c r="H124" s="5" t="s">
        <v>37</v>
      </c>
      <c r="I124" s="5" t="s">
        <v>26</v>
      </c>
      <c r="J124" s="5" t="s">
        <v>26</v>
      </c>
      <c r="K124" s="5" t="s">
        <v>1069</v>
      </c>
      <c r="L124" s="5">
        <v>641605</v>
      </c>
      <c r="M124" s="5" t="s">
        <v>26</v>
      </c>
      <c r="N124" s="5" t="s">
        <v>26</v>
      </c>
      <c r="O124" s="5">
        <v>1993</v>
      </c>
      <c r="P124" s="5" t="s">
        <v>26</v>
      </c>
      <c r="Q124" s="5" t="s">
        <v>1070</v>
      </c>
      <c r="R124" s="5">
        <v>2011</v>
      </c>
    </row>
    <row r="125" spans="1:18" ht="16.5" hidden="1" customHeight="1" x14ac:dyDescent="0.25">
      <c r="A125" s="5" t="s">
        <v>1071</v>
      </c>
      <c r="B125" s="5" t="s">
        <v>85</v>
      </c>
      <c r="C125" s="5" t="s">
        <v>23</v>
      </c>
      <c r="D125" s="5" t="s">
        <v>1072</v>
      </c>
      <c r="E125" s="5" t="s">
        <v>26</v>
      </c>
      <c r="F125" s="5" t="s">
        <v>26</v>
      </c>
      <c r="G125" s="5" t="s">
        <v>26</v>
      </c>
      <c r="H125" s="5" t="s">
        <v>1073</v>
      </c>
      <c r="I125" s="5" t="s">
        <v>1074</v>
      </c>
      <c r="J125" s="5" t="s">
        <v>1075</v>
      </c>
      <c r="K125" s="5" t="s">
        <v>1076</v>
      </c>
      <c r="L125" s="5">
        <v>628103</v>
      </c>
      <c r="M125" s="5" t="s">
        <v>26</v>
      </c>
      <c r="N125" s="5" t="s">
        <v>26</v>
      </c>
      <c r="O125" s="5">
        <v>1992</v>
      </c>
      <c r="P125" s="5" t="s">
        <v>26</v>
      </c>
      <c r="Q125" s="5" t="s">
        <v>26</v>
      </c>
      <c r="R125" s="5" t="s">
        <v>26</v>
      </c>
    </row>
    <row r="126" spans="1:18" ht="16.5" hidden="1" customHeight="1" x14ac:dyDescent="0.25">
      <c r="A126" s="5" t="s">
        <v>1077</v>
      </c>
      <c r="B126" s="5" t="s">
        <v>85</v>
      </c>
      <c r="C126" s="5" t="s">
        <v>23</v>
      </c>
      <c r="D126" s="5" t="s">
        <v>1078</v>
      </c>
      <c r="E126" s="5" t="s">
        <v>26</v>
      </c>
      <c r="F126" s="5" t="s">
        <v>26</v>
      </c>
      <c r="G126" s="5" t="s">
        <v>1079</v>
      </c>
      <c r="H126" s="5" t="s">
        <v>740</v>
      </c>
      <c r="I126" s="5" t="s">
        <v>1080</v>
      </c>
      <c r="J126" s="5" t="s">
        <v>1081</v>
      </c>
      <c r="K126" s="5" t="s">
        <v>1082</v>
      </c>
      <c r="L126" s="5">
        <v>629003</v>
      </c>
      <c r="M126" s="5" t="s">
        <v>26</v>
      </c>
      <c r="N126" s="5" t="s">
        <v>26</v>
      </c>
      <c r="O126" s="5">
        <v>1957</v>
      </c>
      <c r="P126" s="5" t="s">
        <v>26</v>
      </c>
      <c r="Q126" s="5" t="s">
        <v>26</v>
      </c>
      <c r="R126" s="5" t="s">
        <v>26</v>
      </c>
    </row>
    <row r="127" spans="1:18" ht="16.5" hidden="1" customHeight="1" x14ac:dyDescent="0.25">
      <c r="A127" s="5" t="s">
        <v>1083</v>
      </c>
      <c r="B127" s="5" t="s">
        <v>85</v>
      </c>
      <c r="C127" s="5" t="s">
        <v>23</v>
      </c>
      <c r="D127" s="5" t="s">
        <v>1084</v>
      </c>
      <c r="E127" s="5" t="s">
        <v>26</v>
      </c>
      <c r="F127" s="5" t="s">
        <v>26</v>
      </c>
      <c r="G127" s="5" t="s">
        <v>26</v>
      </c>
      <c r="H127" s="5" t="s">
        <v>43</v>
      </c>
      <c r="I127" s="5" t="s">
        <v>26</v>
      </c>
      <c r="J127" s="5" t="s">
        <v>26</v>
      </c>
      <c r="K127" s="5" t="s">
        <v>1085</v>
      </c>
      <c r="L127" s="5">
        <v>638656</v>
      </c>
      <c r="M127" s="5" t="s">
        <v>26</v>
      </c>
      <c r="N127" s="5" t="s">
        <v>26</v>
      </c>
      <c r="O127" s="5" t="s">
        <v>26</v>
      </c>
      <c r="P127" s="5" t="s">
        <v>26</v>
      </c>
      <c r="Q127" s="5" t="s">
        <v>26</v>
      </c>
      <c r="R127" s="5" t="s">
        <v>26</v>
      </c>
    </row>
    <row r="128" spans="1:18" ht="16.5" hidden="1" customHeight="1" x14ac:dyDescent="0.25">
      <c r="A128" s="5" t="s">
        <v>1086</v>
      </c>
      <c r="B128" s="5" t="s">
        <v>85</v>
      </c>
      <c r="C128" s="5" t="s">
        <v>23</v>
      </c>
      <c r="D128" s="5" t="s">
        <v>1087</v>
      </c>
      <c r="E128" s="5" t="s">
        <v>26</v>
      </c>
      <c r="F128" s="5" t="s">
        <v>26</v>
      </c>
      <c r="G128" s="5" t="s">
        <v>26</v>
      </c>
      <c r="H128" s="5" t="s">
        <v>81</v>
      </c>
      <c r="I128" s="5" t="s">
        <v>1088</v>
      </c>
      <c r="J128" s="5" t="s">
        <v>26</v>
      </c>
      <c r="K128" s="5" t="s">
        <v>1089</v>
      </c>
      <c r="L128" s="5">
        <v>639001</v>
      </c>
      <c r="M128" s="5" t="s">
        <v>26</v>
      </c>
      <c r="N128" s="5" t="s">
        <v>26</v>
      </c>
      <c r="O128" s="5">
        <v>1965</v>
      </c>
      <c r="P128" s="5" t="s">
        <v>26</v>
      </c>
      <c r="Q128" s="5" t="s">
        <v>1090</v>
      </c>
      <c r="R128" s="5">
        <v>2012</v>
      </c>
    </row>
    <row r="129" spans="1:18" ht="16.5" hidden="1" customHeight="1" x14ac:dyDescent="0.25">
      <c r="A129" s="5" t="s">
        <v>1091</v>
      </c>
      <c r="B129" s="5" t="s">
        <v>22</v>
      </c>
      <c r="C129" s="5" t="s">
        <v>23</v>
      </c>
      <c r="D129" s="5" t="s">
        <v>1092</v>
      </c>
      <c r="E129" s="5">
        <v>11.27</v>
      </c>
      <c r="F129" s="5">
        <v>2.15</v>
      </c>
      <c r="G129" s="5" t="s">
        <v>26</v>
      </c>
      <c r="H129" s="5" t="s">
        <v>43</v>
      </c>
      <c r="I129" s="5" t="s">
        <v>1093</v>
      </c>
      <c r="J129" s="5" t="s">
        <v>26</v>
      </c>
      <c r="K129" s="5" t="s">
        <v>1094</v>
      </c>
      <c r="L129" s="5">
        <v>641402</v>
      </c>
      <c r="M129" s="5" t="s">
        <v>26</v>
      </c>
      <c r="N129" s="5" t="s">
        <v>26</v>
      </c>
      <c r="O129" s="5">
        <v>1993</v>
      </c>
      <c r="P129" s="5" t="s">
        <v>26</v>
      </c>
      <c r="Q129" s="5" t="s">
        <v>26</v>
      </c>
      <c r="R129" s="5">
        <v>2012</v>
      </c>
    </row>
    <row r="130" spans="1:18" ht="16.5" hidden="1" customHeight="1" x14ac:dyDescent="0.25">
      <c r="A130" s="5" t="s">
        <v>1095</v>
      </c>
      <c r="B130" s="5" t="s">
        <v>85</v>
      </c>
      <c r="C130" s="5" t="s">
        <v>23</v>
      </c>
      <c r="D130" s="5" t="s">
        <v>1096</v>
      </c>
      <c r="E130" s="5" t="s">
        <v>26</v>
      </c>
      <c r="F130" s="5" t="s">
        <v>26</v>
      </c>
      <c r="G130" s="5" t="s">
        <v>26</v>
      </c>
      <c r="H130" s="5" t="s">
        <v>37</v>
      </c>
      <c r="I130" s="5" t="s">
        <v>1097</v>
      </c>
      <c r="J130" s="5" t="s">
        <v>1098</v>
      </c>
      <c r="K130" s="5" t="s">
        <v>1099</v>
      </c>
      <c r="L130" s="5">
        <v>641687</v>
      </c>
      <c r="M130" s="5" t="s">
        <v>26</v>
      </c>
      <c r="N130" s="5" t="s">
        <v>26</v>
      </c>
      <c r="O130" s="5">
        <v>1993</v>
      </c>
      <c r="P130" s="5" t="s">
        <v>26</v>
      </c>
      <c r="Q130" s="5" t="s">
        <v>26</v>
      </c>
      <c r="R130" s="5" t="s">
        <v>26</v>
      </c>
    </row>
    <row r="131" spans="1:18" ht="16.5" hidden="1" customHeight="1" x14ac:dyDescent="0.25">
      <c r="A131" s="5" t="s">
        <v>1100</v>
      </c>
      <c r="B131" s="5" t="s">
        <v>85</v>
      </c>
      <c r="C131" s="5" t="s">
        <v>23</v>
      </c>
      <c r="D131" s="5" t="s">
        <v>1101</v>
      </c>
      <c r="E131" s="5" t="s">
        <v>26</v>
      </c>
      <c r="F131" s="5" t="s">
        <v>26</v>
      </c>
      <c r="G131" s="5" t="s">
        <v>1102</v>
      </c>
      <c r="H131" s="5" t="s">
        <v>1103</v>
      </c>
      <c r="I131" s="5" t="s">
        <v>1104</v>
      </c>
      <c r="J131" s="5" t="s">
        <v>26</v>
      </c>
      <c r="K131" s="5" t="s">
        <v>1105</v>
      </c>
      <c r="L131" s="5">
        <v>641301</v>
      </c>
      <c r="M131" s="5" t="s">
        <v>26</v>
      </c>
      <c r="N131" s="5" t="s">
        <v>26</v>
      </c>
      <c r="O131" s="5">
        <v>1990</v>
      </c>
      <c r="P131" s="5" t="s">
        <v>26</v>
      </c>
      <c r="Q131" s="5" t="s">
        <v>1028</v>
      </c>
      <c r="R131" s="5">
        <v>2012</v>
      </c>
    </row>
    <row r="132" spans="1:18" ht="16.5" hidden="1" customHeight="1" x14ac:dyDescent="0.25">
      <c r="A132" s="5" t="s">
        <v>1106</v>
      </c>
      <c r="B132" s="5" t="s">
        <v>85</v>
      </c>
      <c r="C132" s="5" t="s">
        <v>23</v>
      </c>
      <c r="D132" s="5" t="s">
        <v>1107</v>
      </c>
      <c r="E132" s="5" t="s">
        <v>26</v>
      </c>
      <c r="F132" s="5" t="s">
        <v>26</v>
      </c>
      <c r="G132" s="5" t="s">
        <v>26</v>
      </c>
      <c r="H132" s="5" t="s">
        <v>351</v>
      </c>
      <c r="I132" s="5" t="s">
        <v>1108</v>
      </c>
      <c r="J132" s="5" t="s">
        <v>26</v>
      </c>
      <c r="K132" s="5" t="s">
        <v>1109</v>
      </c>
      <c r="L132" s="5">
        <v>626117</v>
      </c>
      <c r="M132" s="5" t="s">
        <v>26</v>
      </c>
      <c r="N132" s="5" t="s">
        <v>26</v>
      </c>
      <c r="O132" s="5">
        <v>2005</v>
      </c>
      <c r="P132" s="5" t="s">
        <v>26</v>
      </c>
      <c r="Q132" s="5" t="s">
        <v>26</v>
      </c>
      <c r="R132" s="5" t="s">
        <v>26</v>
      </c>
    </row>
    <row r="133" spans="1:18" ht="16.5" hidden="1" customHeight="1" x14ac:dyDescent="0.25">
      <c r="A133" s="5" t="s">
        <v>1110</v>
      </c>
      <c r="B133" s="5" t="s">
        <v>85</v>
      </c>
      <c r="C133" s="5" t="s">
        <v>23</v>
      </c>
      <c r="D133" s="5" t="s">
        <v>1111</v>
      </c>
      <c r="E133" s="5" t="s">
        <v>26</v>
      </c>
      <c r="F133" s="5" t="s">
        <v>26</v>
      </c>
      <c r="G133" s="5" t="s">
        <v>26</v>
      </c>
      <c r="H133" s="5" t="s">
        <v>1112</v>
      </c>
      <c r="I133" s="5" t="s">
        <v>26</v>
      </c>
      <c r="J133" s="5" t="s">
        <v>26</v>
      </c>
      <c r="K133" s="5" t="s">
        <v>1113</v>
      </c>
      <c r="L133" s="5">
        <v>638459</v>
      </c>
      <c r="M133" s="5" t="s">
        <v>26</v>
      </c>
      <c r="N133" s="5" t="s">
        <v>26</v>
      </c>
      <c r="O133" s="5">
        <v>1988</v>
      </c>
      <c r="P133" s="5" t="s">
        <v>26</v>
      </c>
      <c r="Q133" s="5" t="s">
        <v>26</v>
      </c>
      <c r="R133" s="5" t="s">
        <v>26</v>
      </c>
    </row>
    <row r="134" spans="1:18" ht="16.5" hidden="1" customHeight="1" x14ac:dyDescent="0.25">
      <c r="A134" s="5" t="s">
        <v>1114</v>
      </c>
      <c r="B134" s="5" t="s">
        <v>85</v>
      </c>
      <c r="C134" s="5" t="s">
        <v>23</v>
      </c>
      <c r="D134" s="5" t="s">
        <v>1115</v>
      </c>
      <c r="E134" s="5">
        <v>731.94</v>
      </c>
      <c r="F134" s="5">
        <v>93.89</v>
      </c>
      <c r="G134" s="5" t="s">
        <v>26</v>
      </c>
      <c r="H134" s="5" t="s">
        <v>43</v>
      </c>
      <c r="I134" s="5" t="s">
        <v>1116</v>
      </c>
      <c r="J134" s="5" t="s">
        <v>1117</v>
      </c>
      <c r="K134" s="5" t="s">
        <v>1118</v>
      </c>
      <c r="L134" s="5">
        <v>641045</v>
      </c>
      <c r="M134" s="5" t="s">
        <v>26</v>
      </c>
      <c r="N134" s="5" t="s">
        <v>26</v>
      </c>
      <c r="O134" s="5">
        <v>2005</v>
      </c>
      <c r="P134" s="5" t="s">
        <v>26</v>
      </c>
      <c r="Q134" s="5" t="s">
        <v>1119</v>
      </c>
      <c r="R134" s="5">
        <v>2013</v>
      </c>
    </row>
    <row r="135" spans="1:18" ht="16.5" hidden="1" customHeight="1" x14ac:dyDescent="0.25">
      <c r="A135" s="5" t="s">
        <v>1120</v>
      </c>
      <c r="B135" s="5" t="s">
        <v>85</v>
      </c>
      <c r="C135" s="5" t="s">
        <v>23</v>
      </c>
      <c r="D135" s="5" t="s">
        <v>1121</v>
      </c>
      <c r="E135" s="5">
        <v>651.70000000000005</v>
      </c>
      <c r="F135" s="5">
        <v>41.37</v>
      </c>
      <c r="G135" s="5" t="s">
        <v>26</v>
      </c>
      <c r="H135" s="5" t="s">
        <v>43</v>
      </c>
      <c r="I135" s="5" t="s">
        <v>1122</v>
      </c>
      <c r="J135" s="5" t="s">
        <v>26</v>
      </c>
      <c r="K135" s="5" t="s">
        <v>1123</v>
      </c>
      <c r="L135" s="5">
        <v>641608</v>
      </c>
      <c r="M135" s="5" t="s">
        <v>26</v>
      </c>
      <c r="N135" s="5" t="s">
        <v>26</v>
      </c>
      <c r="O135" s="5">
        <v>1990</v>
      </c>
      <c r="P135" s="5" t="s">
        <v>26</v>
      </c>
      <c r="Q135" s="5" t="s">
        <v>1124</v>
      </c>
      <c r="R135" s="5">
        <v>2012</v>
      </c>
    </row>
    <row r="136" spans="1:18" ht="16.5" hidden="1" customHeight="1" x14ac:dyDescent="0.25">
      <c r="A136" s="5" t="s">
        <v>1125</v>
      </c>
      <c r="B136" s="5" t="s">
        <v>85</v>
      </c>
      <c r="C136" s="5" t="s">
        <v>23</v>
      </c>
      <c r="D136" s="5" t="s">
        <v>1126</v>
      </c>
      <c r="E136" s="5">
        <v>70.739999999999995</v>
      </c>
      <c r="F136" s="5">
        <v>4.1100000000000003</v>
      </c>
      <c r="G136" s="5" t="s">
        <v>1127</v>
      </c>
      <c r="H136" s="5" t="s">
        <v>544</v>
      </c>
      <c r="I136" s="5" t="s">
        <v>1128</v>
      </c>
      <c r="J136" s="5" t="s">
        <v>1129</v>
      </c>
      <c r="K136" s="5" t="s">
        <v>1130</v>
      </c>
      <c r="L136" s="5">
        <v>639006</v>
      </c>
      <c r="M136" s="5" t="s">
        <v>26</v>
      </c>
      <c r="N136" s="5" t="s">
        <v>26</v>
      </c>
      <c r="O136" s="5">
        <v>1973</v>
      </c>
      <c r="P136" s="5" t="s">
        <v>26</v>
      </c>
      <c r="Q136" s="5" t="s">
        <v>1131</v>
      </c>
      <c r="R136" s="5">
        <v>2012</v>
      </c>
    </row>
    <row r="137" spans="1:18" ht="16.5" hidden="1" customHeight="1" x14ac:dyDescent="0.25">
      <c r="A137" s="5" t="s">
        <v>1132</v>
      </c>
      <c r="B137" s="5" t="s">
        <v>85</v>
      </c>
      <c r="C137" s="5" t="s">
        <v>23</v>
      </c>
      <c r="D137" s="5" t="s">
        <v>1133</v>
      </c>
      <c r="E137" s="5">
        <v>691.69</v>
      </c>
      <c r="F137" s="5">
        <v>81.44</v>
      </c>
      <c r="G137" s="5" t="s">
        <v>26</v>
      </c>
      <c r="H137" s="5" t="s">
        <v>822</v>
      </c>
      <c r="I137" s="5" t="s">
        <v>1134</v>
      </c>
      <c r="J137" s="5" t="s">
        <v>1135</v>
      </c>
      <c r="K137" s="5" t="s">
        <v>1136</v>
      </c>
      <c r="L137" s="5">
        <v>625706</v>
      </c>
      <c r="M137" s="5" t="s">
        <v>26</v>
      </c>
      <c r="N137" s="5" t="s">
        <v>26</v>
      </c>
      <c r="O137" s="5">
        <v>1980</v>
      </c>
      <c r="P137" s="5" t="s">
        <v>26</v>
      </c>
      <c r="Q137" s="5" t="s">
        <v>1137</v>
      </c>
      <c r="R137" s="5">
        <v>2011</v>
      </c>
    </row>
    <row r="138" spans="1:18" ht="16.5" hidden="1" customHeight="1" x14ac:dyDescent="0.25">
      <c r="A138" s="5" t="s">
        <v>1138</v>
      </c>
      <c r="B138" s="5" t="s">
        <v>85</v>
      </c>
      <c r="C138" s="5" t="s">
        <v>23</v>
      </c>
      <c r="D138" s="5" t="s">
        <v>1139</v>
      </c>
      <c r="E138" s="5">
        <v>548.4</v>
      </c>
      <c r="F138" s="5">
        <v>21.49</v>
      </c>
      <c r="G138" s="5" t="s">
        <v>1140</v>
      </c>
      <c r="H138" s="5" t="s">
        <v>37</v>
      </c>
      <c r="I138" s="5" t="s">
        <v>26</v>
      </c>
      <c r="J138" s="5" t="s">
        <v>26</v>
      </c>
      <c r="K138" s="5" t="s">
        <v>1141</v>
      </c>
      <c r="L138" s="5">
        <v>641604</v>
      </c>
      <c r="M138" s="5" t="s">
        <v>26</v>
      </c>
      <c r="N138" s="5" t="s">
        <v>26</v>
      </c>
      <c r="O138" s="5">
        <v>1988</v>
      </c>
      <c r="P138" s="5" t="s">
        <v>26</v>
      </c>
      <c r="Q138" s="5" t="s">
        <v>1070</v>
      </c>
      <c r="R138" s="5">
        <v>2012</v>
      </c>
    </row>
    <row r="139" spans="1:18" ht="16.5" hidden="1" customHeight="1" x14ac:dyDescent="0.25">
      <c r="A139" s="5" t="s">
        <v>1142</v>
      </c>
      <c r="B139" s="5" t="s">
        <v>85</v>
      </c>
      <c r="C139" s="5" t="s">
        <v>94</v>
      </c>
      <c r="D139" s="5" t="s">
        <v>1143</v>
      </c>
      <c r="E139" s="5">
        <v>100.15</v>
      </c>
      <c r="F139" s="5">
        <v>8.2100000000000009</v>
      </c>
      <c r="G139" s="5" t="s">
        <v>26</v>
      </c>
      <c r="H139" s="5" t="s">
        <v>81</v>
      </c>
      <c r="I139" s="5" t="s">
        <v>26</v>
      </c>
      <c r="J139" s="5" t="s">
        <v>1144</v>
      </c>
      <c r="K139" s="5" t="s">
        <v>1145</v>
      </c>
      <c r="L139" s="5">
        <v>600001</v>
      </c>
      <c r="M139" s="5" t="s">
        <v>26</v>
      </c>
      <c r="N139" s="5" t="s">
        <v>26</v>
      </c>
      <c r="O139" s="5">
        <v>2006</v>
      </c>
      <c r="P139" s="5" t="s">
        <v>1146</v>
      </c>
      <c r="Q139" s="5" t="s">
        <v>1147</v>
      </c>
      <c r="R139" s="5">
        <v>2012</v>
      </c>
    </row>
    <row r="140" spans="1:18" ht="16.5" hidden="1" customHeight="1" x14ac:dyDescent="0.25">
      <c r="A140" s="5" t="s">
        <v>1148</v>
      </c>
      <c r="B140" s="5" t="s">
        <v>85</v>
      </c>
      <c r="C140" s="5" t="s">
        <v>23</v>
      </c>
      <c r="D140" s="5" t="s">
        <v>1149</v>
      </c>
      <c r="E140" s="5" t="s">
        <v>26</v>
      </c>
      <c r="F140" s="5" t="s">
        <v>26</v>
      </c>
      <c r="G140" s="5" t="s">
        <v>26</v>
      </c>
      <c r="H140" s="5" t="s">
        <v>391</v>
      </c>
      <c r="I140" s="5" t="s">
        <v>1150</v>
      </c>
      <c r="J140" s="5" t="s">
        <v>26</v>
      </c>
      <c r="K140" s="5" t="s">
        <v>1151</v>
      </c>
      <c r="L140" s="5">
        <v>636111</v>
      </c>
      <c r="M140" s="5" t="s">
        <v>26</v>
      </c>
      <c r="N140" s="5" t="s">
        <v>26</v>
      </c>
      <c r="O140" s="5">
        <v>1989</v>
      </c>
      <c r="P140" s="5" t="s">
        <v>26</v>
      </c>
      <c r="Q140" s="5" t="s">
        <v>26</v>
      </c>
      <c r="R140" s="5" t="s">
        <v>26</v>
      </c>
    </row>
    <row r="141" spans="1:18" ht="16.5" hidden="1" customHeight="1" x14ac:dyDescent="0.25">
      <c r="A141" s="5" t="s">
        <v>1152</v>
      </c>
      <c r="B141" s="5" t="s">
        <v>85</v>
      </c>
      <c r="C141" s="5" t="s">
        <v>23</v>
      </c>
      <c r="D141" s="5" t="s">
        <v>1153</v>
      </c>
      <c r="E141" s="5" t="s">
        <v>26</v>
      </c>
      <c r="F141" s="5" t="s">
        <v>26</v>
      </c>
      <c r="G141" s="5" t="s">
        <v>26</v>
      </c>
      <c r="H141" s="5" t="s">
        <v>37</v>
      </c>
      <c r="I141" s="5" t="s">
        <v>26</v>
      </c>
      <c r="J141" s="5" t="s">
        <v>1154</v>
      </c>
      <c r="K141" s="5" t="s">
        <v>1155</v>
      </c>
      <c r="L141" s="5">
        <v>641602</v>
      </c>
      <c r="M141" s="5" t="s">
        <v>26</v>
      </c>
      <c r="N141" s="5" t="s">
        <v>1156</v>
      </c>
      <c r="O141" s="5">
        <v>1984</v>
      </c>
      <c r="P141" s="5" t="s">
        <v>26</v>
      </c>
      <c r="Q141" s="5" t="s">
        <v>26</v>
      </c>
      <c r="R141" s="5" t="s">
        <v>26</v>
      </c>
    </row>
    <row r="142" spans="1:18" ht="16.5" hidden="1" customHeight="1" x14ac:dyDescent="0.25">
      <c r="A142" s="5" t="s">
        <v>1157</v>
      </c>
      <c r="B142" s="5" t="s">
        <v>85</v>
      </c>
      <c r="C142" s="5" t="s">
        <v>23</v>
      </c>
      <c r="D142" s="5" t="s">
        <v>1158</v>
      </c>
      <c r="E142" s="5">
        <v>9.49</v>
      </c>
      <c r="F142" s="5">
        <v>1.0900000000000001</v>
      </c>
      <c r="G142" s="5" t="s">
        <v>26</v>
      </c>
      <c r="H142" s="5" t="s">
        <v>81</v>
      </c>
      <c r="I142" s="5" t="s">
        <v>26</v>
      </c>
      <c r="J142" s="5" t="s">
        <v>1159</v>
      </c>
      <c r="K142" s="5" t="s">
        <v>1160</v>
      </c>
      <c r="L142" s="5">
        <v>600042</v>
      </c>
      <c r="M142" s="5" t="s">
        <v>26</v>
      </c>
      <c r="N142" s="5" t="s">
        <v>1161</v>
      </c>
      <c r="O142" s="5">
        <v>1996</v>
      </c>
      <c r="P142" s="5" t="s">
        <v>26</v>
      </c>
      <c r="Q142" s="5" t="s">
        <v>26</v>
      </c>
      <c r="R142" s="5">
        <v>2013</v>
      </c>
    </row>
    <row r="143" spans="1:18" ht="16.5" hidden="1" customHeight="1" x14ac:dyDescent="0.25">
      <c r="A143" s="5" t="s">
        <v>1162</v>
      </c>
      <c r="B143" s="5" t="s">
        <v>85</v>
      </c>
      <c r="C143" s="5" t="s">
        <v>23</v>
      </c>
      <c r="D143" s="5" t="s">
        <v>1163</v>
      </c>
      <c r="E143" s="5" t="s">
        <v>26</v>
      </c>
      <c r="F143" s="5" t="s">
        <v>26</v>
      </c>
      <c r="G143" s="5" t="s">
        <v>26</v>
      </c>
      <c r="H143" s="5" t="s">
        <v>81</v>
      </c>
      <c r="I143" s="5" t="s">
        <v>1164</v>
      </c>
      <c r="J143" s="5" t="s">
        <v>26</v>
      </c>
      <c r="K143" s="5" t="s">
        <v>1165</v>
      </c>
      <c r="L143" s="5">
        <v>600017</v>
      </c>
      <c r="M143" s="5" t="s">
        <v>26</v>
      </c>
      <c r="N143" s="5" t="s">
        <v>26</v>
      </c>
      <c r="O143" s="5">
        <v>1980</v>
      </c>
      <c r="P143" s="5" t="s">
        <v>26</v>
      </c>
      <c r="Q143" s="5" t="s">
        <v>26</v>
      </c>
      <c r="R143" s="5" t="s">
        <v>26</v>
      </c>
    </row>
    <row r="144" spans="1:18" ht="16.5" hidden="1" customHeight="1" x14ac:dyDescent="0.25">
      <c r="A144" s="5" t="s">
        <v>1166</v>
      </c>
      <c r="B144" s="5" t="s">
        <v>85</v>
      </c>
      <c r="C144" s="5" t="s">
        <v>23</v>
      </c>
      <c r="D144" s="5" t="s">
        <v>1167</v>
      </c>
      <c r="E144" s="5" t="s">
        <v>26</v>
      </c>
      <c r="F144" s="5" t="s">
        <v>26</v>
      </c>
      <c r="G144" s="5" t="s">
        <v>26</v>
      </c>
      <c r="H144" s="5" t="s">
        <v>1168</v>
      </c>
      <c r="I144" s="5" t="s">
        <v>26</v>
      </c>
      <c r="J144" s="5" t="s">
        <v>26</v>
      </c>
      <c r="K144" s="5" t="s">
        <v>1169</v>
      </c>
      <c r="L144" s="5">
        <v>638006</v>
      </c>
      <c r="M144" s="5" t="s">
        <v>1170</v>
      </c>
      <c r="N144" s="5" t="s">
        <v>26</v>
      </c>
      <c r="O144" s="5">
        <v>1981</v>
      </c>
      <c r="P144" s="5" t="s">
        <v>26</v>
      </c>
      <c r="Q144" s="5" t="s">
        <v>26</v>
      </c>
      <c r="R144" s="5" t="s">
        <v>26</v>
      </c>
    </row>
    <row r="145" spans="1:18" ht="16.5" hidden="1" customHeight="1" x14ac:dyDescent="0.25">
      <c r="A145" s="5" t="s">
        <v>1171</v>
      </c>
      <c r="B145" s="5" t="s">
        <v>85</v>
      </c>
      <c r="C145" s="5" t="s">
        <v>23</v>
      </c>
      <c r="D145" s="5" t="s">
        <v>1172</v>
      </c>
      <c r="E145" s="5">
        <v>334.39</v>
      </c>
      <c r="F145" s="5">
        <v>42.22</v>
      </c>
      <c r="G145" s="5" t="s">
        <v>1173</v>
      </c>
      <c r="H145" s="5" t="s">
        <v>43</v>
      </c>
      <c r="I145" s="5" t="s">
        <v>26</v>
      </c>
      <c r="J145" s="5" t="s">
        <v>26</v>
      </c>
      <c r="K145" s="5" t="s">
        <v>1174</v>
      </c>
      <c r="L145" s="5">
        <v>641018</v>
      </c>
      <c r="M145" s="5" t="s">
        <v>26</v>
      </c>
      <c r="N145" s="5" t="s">
        <v>26</v>
      </c>
      <c r="O145" s="5">
        <v>1990</v>
      </c>
      <c r="P145" s="5" t="s">
        <v>26</v>
      </c>
      <c r="Q145" s="5" t="s">
        <v>1175</v>
      </c>
      <c r="R145" s="5">
        <v>2012</v>
      </c>
    </row>
    <row r="146" spans="1:18" ht="16.5" hidden="1" customHeight="1" x14ac:dyDescent="0.25">
      <c r="A146" s="5" t="s">
        <v>1176</v>
      </c>
      <c r="B146" s="5" t="s">
        <v>85</v>
      </c>
      <c r="C146" s="5" t="s">
        <v>23</v>
      </c>
      <c r="D146" s="5" t="s">
        <v>1177</v>
      </c>
      <c r="E146" s="5">
        <v>905.78</v>
      </c>
      <c r="F146" s="5">
        <v>24.46</v>
      </c>
      <c r="G146" s="5" t="s">
        <v>26</v>
      </c>
      <c r="H146" s="5" t="s">
        <v>81</v>
      </c>
      <c r="I146" s="5" t="s">
        <v>1178</v>
      </c>
      <c r="J146" s="5" t="s">
        <v>1179</v>
      </c>
      <c r="K146" s="5" t="s">
        <v>1180</v>
      </c>
      <c r="L146" s="5">
        <v>600017</v>
      </c>
      <c r="M146" s="5" t="s">
        <v>1181</v>
      </c>
      <c r="N146" s="5" t="s">
        <v>26</v>
      </c>
      <c r="O146" s="5">
        <v>2012</v>
      </c>
      <c r="P146" s="5" t="s">
        <v>26</v>
      </c>
      <c r="Q146" s="5" t="s">
        <v>1182</v>
      </c>
      <c r="R146" s="5">
        <v>2013</v>
      </c>
    </row>
    <row r="147" spans="1:18" ht="16.5" hidden="1" customHeight="1" x14ac:dyDescent="0.25">
      <c r="A147" s="5" t="s">
        <v>1183</v>
      </c>
      <c r="B147" s="5" t="s">
        <v>85</v>
      </c>
      <c r="C147" s="5" t="s">
        <v>23</v>
      </c>
      <c r="D147" s="5" t="s">
        <v>1184</v>
      </c>
      <c r="E147" s="5" t="s">
        <v>26</v>
      </c>
      <c r="F147" s="5" t="s">
        <v>26</v>
      </c>
      <c r="G147" s="5" t="s">
        <v>26</v>
      </c>
      <c r="H147" s="5" t="s">
        <v>37</v>
      </c>
      <c r="I147" s="5" t="s">
        <v>1185</v>
      </c>
      <c r="J147" s="5" t="s">
        <v>26</v>
      </c>
      <c r="K147" s="5" t="s">
        <v>1186</v>
      </c>
      <c r="L147" s="5" t="s">
        <v>26</v>
      </c>
      <c r="M147" s="5" t="s">
        <v>26</v>
      </c>
      <c r="N147" s="5" t="s">
        <v>26</v>
      </c>
      <c r="O147" s="5">
        <v>1993</v>
      </c>
      <c r="P147" s="5" t="s">
        <v>26</v>
      </c>
      <c r="Q147" s="5" t="s">
        <v>26</v>
      </c>
      <c r="R147" s="5" t="s">
        <v>26</v>
      </c>
    </row>
    <row r="148" spans="1:18" ht="16.5" hidden="1" customHeight="1" x14ac:dyDescent="0.25">
      <c r="A148" s="5" t="s">
        <v>1187</v>
      </c>
      <c r="B148" s="5" t="s">
        <v>85</v>
      </c>
      <c r="C148" s="5" t="s">
        <v>23</v>
      </c>
      <c r="D148" s="5" t="s">
        <v>1188</v>
      </c>
      <c r="E148" s="5" t="s">
        <v>26</v>
      </c>
      <c r="F148" s="5" t="s">
        <v>26</v>
      </c>
      <c r="G148" s="5" t="s">
        <v>1189</v>
      </c>
      <c r="H148" s="5" t="s">
        <v>43</v>
      </c>
      <c r="I148" s="5" t="s">
        <v>26</v>
      </c>
      <c r="J148" s="5" t="s">
        <v>26</v>
      </c>
      <c r="K148" s="5" t="s">
        <v>1190</v>
      </c>
      <c r="L148" s="5">
        <v>641018</v>
      </c>
      <c r="M148" s="5" t="s">
        <v>26</v>
      </c>
      <c r="N148" s="5" t="s">
        <v>26</v>
      </c>
      <c r="O148" s="5">
        <v>1996</v>
      </c>
      <c r="P148" s="5" t="s">
        <v>26</v>
      </c>
      <c r="Q148" s="5" t="s">
        <v>1191</v>
      </c>
      <c r="R148" s="5">
        <v>2012</v>
      </c>
    </row>
    <row r="149" spans="1:18" ht="16.5" hidden="1" customHeight="1" x14ac:dyDescent="0.25">
      <c r="A149" s="5" t="s">
        <v>1192</v>
      </c>
      <c r="B149" s="5" t="s">
        <v>85</v>
      </c>
      <c r="C149" s="5" t="s">
        <v>23</v>
      </c>
      <c r="D149" s="5" t="s">
        <v>1193</v>
      </c>
      <c r="E149" s="6">
        <v>1517.9</v>
      </c>
      <c r="F149" s="5">
        <v>453.5</v>
      </c>
      <c r="G149" s="5" t="s">
        <v>1194</v>
      </c>
      <c r="H149" s="5" t="s">
        <v>43</v>
      </c>
      <c r="I149" s="5" t="s">
        <v>711</v>
      </c>
      <c r="J149" s="5" t="s">
        <v>1195</v>
      </c>
      <c r="K149" s="5" t="s">
        <v>1196</v>
      </c>
      <c r="L149" s="5">
        <v>641018</v>
      </c>
      <c r="M149" s="5" t="s">
        <v>26</v>
      </c>
      <c r="N149" s="5" t="s">
        <v>26</v>
      </c>
      <c r="O149" s="5" t="s">
        <v>26</v>
      </c>
      <c r="P149" s="5" t="s">
        <v>26</v>
      </c>
      <c r="Q149" s="5" t="s">
        <v>1197</v>
      </c>
      <c r="R149" s="5">
        <v>2010</v>
      </c>
    </row>
    <row r="150" spans="1:18" ht="16.5" hidden="1" customHeight="1" x14ac:dyDescent="0.25">
      <c r="A150" s="5" t="s">
        <v>1198</v>
      </c>
      <c r="B150" s="5" t="s">
        <v>85</v>
      </c>
      <c r="C150" s="5" t="s">
        <v>23</v>
      </c>
      <c r="D150" s="5" t="s">
        <v>1199</v>
      </c>
      <c r="E150" s="6">
        <v>2376.08</v>
      </c>
      <c r="F150" s="5">
        <v>549.48</v>
      </c>
      <c r="G150" s="5" t="s">
        <v>1200</v>
      </c>
      <c r="H150" s="5" t="s">
        <v>43</v>
      </c>
      <c r="I150" s="5" t="s">
        <v>1201</v>
      </c>
      <c r="J150" s="5" t="s">
        <v>26</v>
      </c>
      <c r="K150" s="5" t="s">
        <v>1202</v>
      </c>
      <c r="L150" s="5">
        <v>641028</v>
      </c>
      <c r="M150" s="5" t="s">
        <v>1203</v>
      </c>
      <c r="N150" s="5" t="s">
        <v>26</v>
      </c>
      <c r="O150" s="5">
        <v>1945</v>
      </c>
      <c r="P150" s="5" t="s">
        <v>26</v>
      </c>
      <c r="Q150" s="5" t="s">
        <v>220</v>
      </c>
      <c r="R150" s="5">
        <v>2012</v>
      </c>
    </row>
    <row r="151" spans="1:18" ht="16.5" hidden="1" customHeight="1" x14ac:dyDescent="0.25">
      <c r="A151" s="5" t="s">
        <v>1204</v>
      </c>
      <c r="B151" s="5" t="s">
        <v>85</v>
      </c>
      <c r="C151" s="5" t="s">
        <v>23</v>
      </c>
      <c r="D151" s="5" t="s">
        <v>1205</v>
      </c>
      <c r="E151" s="5">
        <v>885.8</v>
      </c>
      <c r="F151" s="5">
        <v>87.22</v>
      </c>
      <c r="G151" s="5" t="s">
        <v>1206</v>
      </c>
      <c r="H151" s="5" t="s">
        <v>43</v>
      </c>
      <c r="I151" s="5" t="s">
        <v>26</v>
      </c>
      <c r="J151" s="5" t="s">
        <v>26</v>
      </c>
      <c r="K151" s="5" t="s">
        <v>712</v>
      </c>
      <c r="L151" s="5">
        <v>641028</v>
      </c>
      <c r="M151" s="5" t="s">
        <v>26</v>
      </c>
      <c r="N151" s="5" t="s">
        <v>26</v>
      </c>
      <c r="O151" s="5">
        <v>1987</v>
      </c>
      <c r="P151" s="5" t="s">
        <v>26</v>
      </c>
      <c r="Q151" s="5" t="s">
        <v>1197</v>
      </c>
      <c r="R151" s="5">
        <v>2012</v>
      </c>
    </row>
    <row r="152" spans="1:18" ht="16.5" hidden="1" customHeight="1" x14ac:dyDescent="0.25">
      <c r="A152" s="5" t="s">
        <v>1207</v>
      </c>
      <c r="B152" s="5" t="s">
        <v>22</v>
      </c>
      <c r="C152" s="5" t="s">
        <v>23</v>
      </c>
      <c r="D152" s="5" t="s">
        <v>1208</v>
      </c>
      <c r="E152" s="5">
        <v>656.6</v>
      </c>
      <c r="F152" s="5">
        <v>35.69</v>
      </c>
      <c r="G152" s="5" t="s">
        <v>1209</v>
      </c>
      <c r="H152" s="5" t="s">
        <v>37</v>
      </c>
      <c r="I152" s="5" t="s">
        <v>1210</v>
      </c>
      <c r="J152" s="5" t="s">
        <v>1211</v>
      </c>
      <c r="K152" s="5" t="s">
        <v>1212</v>
      </c>
      <c r="L152" s="5">
        <v>641603</v>
      </c>
      <c r="M152" s="5" t="s">
        <v>26</v>
      </c>
      <c r="N152" s="5" t="s">
        <v>1213</v>
      </c>
      <c r="O152" s="5">
        <v>1936</v>
      </c>
      <c r="P152" s="5" t="s">
        <v>26</v>
      </c>
      <c r="Q152" s="5" t="s">
        <v>26</v>
      </c>
      <c r="R152" s="5">
        <v>2014</v>
      </c>
    </row>
    <row r="153" spans="1:18" ht="16.5" hidden="1" customHeight="1" x14ac:dyDescent="0.25">
      <c r="A153" s="5" t="s">
        <v>1214</v>
      </c>
      <c r="B153" s="5" t="s">
        <v>22</v>
      </c>
      <c r="C153" s="5" t="s">
        <v>23</v>
      </c>
      <c r="D153" s="5" t="s">
        <v>1215</v>
      </c>
      <c r="E153" s="5" t="s">
        <v>26</v>
      </c>
      <c r="F153" s="5" t="s">
        <v>26</v>
      </c>
      <c r="G153" s="5" t="s">
        <v>26</v>
      </c>
      <c r="H153" s="5" t="s">
        <v>594</v>
      </c>
      <c r="I153" s="5" t="s">
        <v>26</v>
      </c>
      <c r="J153" s="5" t="s">
        <v>26</v>
      </c>
      <c r="K153" s="5" t="s">
        <v>1216</v>
      </c>
      <c r="L153" s="5">
        <v>626141</v>
      </c>
      <c r="M153" s="5" t="s">
        <v>26</v>
      </c>
      <c r="N153" s="5" t="s">
        <v>26</v>
      </c>
      <c r="O153" s="5">
        <v>1993</v>
      </c>
      <c r="P153" s="5" t="s">
        <v>26</v>
      </c>
      <c r="Q153" s="5" t="s">
        <v>26</v>
      </c>
      <c r="R153" s="5" t="s">
        <v>26</v>
      </c>
    </row>
    <row r="154" spans="1:18" ht="16.5" hidden="1" customHeight="1" x14ac:dyDescent="0.25">
      <c r="A154" s="5" t="s">
        <v>1217</v>
      </c>
      <c r="B154" s="5" t="s">
        <v>85</v>
      </c>
      <c r="C154" s="5" t="s">
        <v>23</v>
      </c>
      <c r="D154" s="5" t="s">
        <v>1218</v>
      </c>
      <c r="E154" s="5" t="s">
        <v>26</v>
      </c>
      <c r="F154" s="5" t="s">
        <v>26</v>
      </c>
      <c r="G154" s="5" t="s">
        <v>26</v>
      </c>
      <c r="H154" s="5" t="s">
        <v>686</v>
      </c>
      <c r="I154" s="5" t="s">
        <v>1219</v>
      </c>
      <c r="J154" s="5" t="s">
        <v>1220</v>
      </c>
      <c r="K154" s="5" t="s">
        <v>1221</v>
      </c>
      <c r="L154" s="5">
        <v>638008</v>
      </c>
      <c r="M154" s="5" t="s">
        <v>26</v>
      </c>
      <c r="N154" s="5" t="s">
        <v>26</v>
      </c>
      <c r="O154" s="5">
        <v>1993</v>
      </c>
      <c r="P154" s="5" t="s">
        <v>26</v>
      </c>
      <c r="Q154" s="5" t="s">
        <v>26</v>
      </c>
      <c r="R154" s="5" t="s">
        <v>26</v>
      </c>
    </row>
    <row r="155" spans="1:18" ht="16.5" hidden="1" customHeight="1" x14ac:dyDescent="0.25">
      <c r="A155" s="5" t="s">
        <v>1222</v>
      </c>
      <c r="B155" s="5" t="s">
        <v>85</v>
      </c>
      <c r="C155" s="5" t="s">
        <v>23</v>
      </c>
      <c r="D155" s="5" t="s">
        <v>1223</v>
      </c>
      <c r="E155" s="5" t="s">
        <v>26</v>
      </c>
      <c r="F155" s="5" t="s">
        <v>26</v>
      </c>
      <c r="G155" s="5" t="s">
        <v>26</v>
      </c>
      <c r="H155" s="5" t="s">
        <v>1224</v>
      </c>
      <c r="I155" s="5" t="s">
        <v>26</v>
      </c>
      <c r="J155" s="5" t="s">
        <v>26</v>
      </c>
      <c r="K155" s="5" t="s">
        <v>1225</v>
      </c>
      <c r="L155" s="5">
        <v>626001</v>
      </c>
      <c r="M155" s="5" t="s">
        <v>26</v>
      </c>
      <c r="N155" s="5" t="s">
        <v>26</v>
      </c>
      <c r="O155" s="5" t="s">
        <v>26</v>
      </c>
      <c r="P155" s="5" t="s">
        <v>26</v>
      </c>
      <c r="Q155" s="5" t="s">
        <v>26</v>
      </c>
      <c r="R155" s="5" t="s">
        <v>26</v>
      </c>
    </row>
    <row r="156" spans="1:18" ht="16.5" hidden="1" customHeight="1" x14ac:dyDescent="0.25">
      <c r="A156" s="5" t="s">
        <v>1226</v>
      </c>
      <c r="B156" s="5" t="s">
        <v>85</v>
      </c>
      <c r="C156" s="5" t="s">
        <v>23</v>
      </c>
      <c r="D156" s="5" t="s">
        <v>1227</v>
      </c>
      <c r="E156" s="5">
        <v>119.43</v>
      </c>
      <c r="F156" s="5">
        <v>19.440000000000001</v>
      </c>
      <c r="G156" s="5" t="s">
        <v>26</v>
      </c>
      <c r="H156" s="5" t="s">
        <v>43</v>
      </c>
      <c r="I156" s="5" t="s">
        <v>1228</v>
      </c>
      <c r="J156" s="5" t="s">
        <v>1229</v>
      </c>
      <c r="K156" s="5" t="s">
        <v>1230</v>
      </c>
      <c r="L156" s="5">
        <v>641018</v>
      </c>
      <c r="M156" s="5" t="s">
        <v>26</v>
      </c>
      <c r="N156" s="5" t="s">
        <v>26</v>
      </c>
      <c r="O156" s="5">
        <v>1966</v>
      </c>
      <c r="P156" s="5" t="s">
        <v>26</v>
      </c>
      <c r="Q156" s="5" t="s">
        <v>26</v>
      </c>
      <c r="R156" s="5">
        <v>2011</v>
      </c>
    </row>
    <row r="157" spans="1:18" ht="16.5" customHeight="1" x14ac:dyDescent="0.25">
      <c r="A157" s="5" t="s">
        <v>349</v>
      </c>
      <c r="B157" s="5" t="s">
        <v>22</v>
      </c>
      <c r="C157" s="5" t="s">
        <v>23</v>
      </c>
      <c r="D157" s="5" t="s">
        <v>350</v>
      </c>
      <c r="E157" s="6">
        <v>4407.16</v>
      </c>
      <c r="F157" s="5">
        <v>979.59</v>
      </c>
      <c r="G157" s="5" t="s">
        <v>26</v>
      </c>
      <c r="H157" s="5" t="s">
        <v>351</v>
      </c>
      <c r="I157" s="5" t="s">
        <v>352</v>
      </c>
      <c r="J157" s="5" t="s">
        <v>353</v>
      </c>
      <c r="K157" s="5" t="s">
        <v>354</v>
      </c>
      <c r="L157" s="5">
        <v>626117</v>
      </c>
      <c r="M157" s="5" t="s">
        <v>26</v>
      </c>
      <c r="N157" s="5" t="s">
        <v>26</v>
      </c>
      <c r="O157" s="5">
        <v>1938</v>
      </c>
      <c r="P157" s="5" t="s">
        <v>26</v>
      </c>
      <c r="Q157" s="5" t="s">
        <v>26</v>
      </c>
      <c r="R157" s="5">
        <v>2014</v>
      </c>
    </row>
    <row r="158" spans="1:18" ht="16.5" hidden="1" customHeight="1" x14ac:dyDescent="0.25">
      <c r="A158" s="5" t="s">
        <v>1231</v>
      </c>
      <c r="B158" s="5" t="s">
        <v>85</v>
      </c>
      <c r="C158" s="5" t="s">
        <v>23</v>
      </c>
      <c r="D158" s="5" t="s">
        <v>1232</v>
      </c>
      <c r="E158" s="5">
        <v>256.06</v>
      </c>
      <c r="F158" s="5">
        <v>-19.61</v>
      </c>
      <c r="G158" s="5" t="s">
        <v>26</v>
      </c>
      <c r="H158" s="5" t="s">
        <v>351</v>
      </c>
      <c r="I158" s="5" t="s">
        <v>1233</v>
      </c>
      <c r="J158" s="5" t="s">
        <v>26</v>
      </c>
      <c r="K158" s="5" t="s">
        <v>1234</v>
      </c>
      <c r="L158" s="5">
        <v>626117</v>
      </c>
      <c r="M158" s="5" t="s">
        <v>26</v>
      </c>
      <c r="N158" s="5" t="s">
        <v>26</v>
      </c>
      <c r="O158" s="5">
        <v>2007</v>
      </c>
      <c r="P158" s="5" t="s">
        <v>26</v>
      </c>
      <c r="Q158" s="5" t="s">
        <v>1235</v>
      </c>
      <c r="R158" s="5">
        <v>2012</v>
      </c>
    </row>
    <row r="159" spans="1:18" ht="16.5" hidden="1" customHeight="1" x14ac:dyDescent="0.25">
      <c r="A159" s="5" t="s">
        <v>1236</v>
      </c>
      <c r="B159" s="5" t="s">
        <v>85</v>
      </c>
      <c r="C159" s="5" t="s">
        <v>23</v>
      </c>
      <c r="D159" s="5" t="s">
        <v>1237</v>
      </c>
      <c r="E159" s="5" t="s">
        <v>26</v>
      </c>
      <c r="F159" s="5" t="s">
        <v>26</v>
      </c>
      <c r="G159" s="5" t="s">
        <v>26</v>
      </c>
      <c r="H159" s="5" t="s">
        <v>351</v>
      </c>
      <c r="I159" s="5" t="s">
        <v>1238</v>
      </c>
      <c r="J159" s="5" t="s">
        <v>1239</v>
      </c>
      <c r="K159" s="5" t="s">
        <v>1240</v>
      </c>
      <c r="L159" s="5">
        <v>626117</v>
      </c>
      <c r="M159" s="5" t="s">
        <v>26</v>
      </c>
      <c r="N159" s="5" t="s">
        <v>26</v>
      </c>
      <c r="O159" s="5">
        <v>1989</v>
      </c>
      <c r="P159" s="5" t="s">
        <v>26</v>
      </c>
      <c r="Q159" s="5" t="s">
        <v>665</v>
      </c>
      <c r="R159" s="5">
        <v>2012</v>
      </c>
    </row>
    <row r="160" spans="1:18" ht="16.5" hidden="1" customHeight="1" x14ac:dyDescent="0.25">
      <c r="A160" s="5" t="s">
        <v>1241</v>
      </c>
      <c r="B160" s="5" t="s">
        <v>85</v>
      </c>
      <c r="C160" s="5" t="s">
        <v>23</v>
      </c>
      <c r="D160" s="5" t="s">
        <v>1242</v>
      </c>
      <c r="E160" s="5" t="s">
        <v>26</v>
      </c>
      <c r="F160" s="5" t="s">
        <v>26</v>
      </c>
      <c r="G160" s="5" t="s">
        <v>26</v>
      </c>
      <c r="H160" s="5" t="s">
        <v>1243</v>
      </c>
      <c r="I160" s="5" t="s">
        <v>1244</v>
      </c>
      <c r="J160" s="5" t="s">
        <v>26</v>
      </c>
      <c r="K160" s="5" t="s">
        <v>1245</v>
      </c>
      <c r="L160" s="5">
        <v>626154</v>
      </c>
      <c r="M160" s="5" t="s">
        <v>26</v>
      </c>
      <c r="N160" s="5" t="s">
        <v>26</v>
      </c>
      <c r="O160" s="5">
        <v>2003</v>
      </c>
      <c r="P160" s="5" t="s">
        <v>26</v>
      </c>
      <c r="Q160" s="5" t="s">
        <v>665</v>
      </c>
      <c r="R160" s="5">
        <v>2012</v>
      </c>
    </row>
    <row r="161" spans="1:18" ht="16.5" hidden="1" customHeight="1" x14ac:dyDescent="0.25">
      <c r="A161" s="5" t="s">
        <v>1246</v>
      </c>
      <c r="B161" s="5" t="s">
        <v>85</v>
      </c>
      <c r="C161" s="5" t="s">
        <v>23</v>
      </c>
      <c r="D161" s="5" t="s">
        <v>1247</v>
      </c>
      <c r="E161" s="5" t="s">
        <v>26</v>
      </c>
      <c r="F161" s="5" t="s">
        <v>26</v>
      </c>
      <c r="G161" s="5" t="s">
        <v>1248</v>
      </c>
      <c r="H161" s="5" t="s">
        <v>43</v>
      </c>
      <c r="I161" s="5" t="s">
        <v>1249</v>
      </c>
      <c r="J161" s="5" t="s">
        <v>1250</v>
      </c>
      <c r="K161" s="5" t="s">
        <v>1251</v>
      </c>
      <c r="L161" s="5">
        <v>641402</v>
      </c>
      <c r="M161" s="5" t="s">
        <v>26</v>
      </c>
      <c r="N161" s="5" t="s">
        <v>26</v>
      </c>
      <c r="O161" s="5">
        <v>1996</v>
      </c>
      <c r="P161" s="5" t="s">
        <v>26</v>
      </c>
      <c r="Q161" s="5" t="s">
        <v>26</v>
      </c>
      <c r="R161" s="5">
        <v>2012</v>
      </c>
    </row>
    <row r="162" spans="1:18" ht="16.5" hidden="1" customHeight="1" x14ac:dyDescent="0.25">
      <c r="A162" s="5" t="s">
        <v>1252</v>
      </c>
      <c r="B162" s="5" t="s">
        <v>85</v>
      </c>
      <c r="C162" s="5" t="s">
        <v>23</v>
      </c>
      <c r="D162" s="5" t="s">
        <v>1253</v>
      </c>
      <c r="E162" s="5" t="s">
        <v>26</v>
      </c>
      <c r="F162" s="5" t="s">
        <v>26</v>
      </c>
      <c r="G162" s="5" t="s">
        <v>26</v>
      </c>
      <c r="H162" s="5" t="s">
        <v>351</v>
      </c>
      <c r="I162" s="5" t="s">
        <v>1254</v>
      </c>
      <c r="J162" s="5" t="s">
        <v>26</v>
      </c>
      <c r="K162" s="5" t="s">
        <v>1255</v>
      </c>
      <c r="L162" s="5">
        <v>626117</v>
      </c>
      <c r="M162" s="5" t="s">
        <v>26</v>
      </c>
      <c r="N162" s="5" t="s">
        <v>26</v>
      </c>
      <c r="O162" s="5">
        <v>1983</v>
      </c>
      <c r="P162" s="5" t="s">
        <v>26</v>
      </c>
      <c r="Q162" s="5" t="s">
        <v>665</v>
      </c>
      <c r="R162" s="5">
        <v>2013</v>
      </c>
    </row>
    <row r="163" spans="1:18" ht="16.5" hidden="1" customHeight="1" x14ac:dyDescent="0.25">
      <c r="A163" s="5" t="s">
        <v>1256</v>
      </c>
      <c r="B163" s="5" t="s">
        <v>85</v>
      </c>
      <c r="C163" s="5" t="s">
        <v>23</v>
      </c>
      <c r="D163" s="5" t="s">
        <v>1257</v>
      </c>
      <c r="E163" s="5" t="s">
        <v>26</v>
      </c>
      <c r="F163" s="5" t="s">
        <v>26</v>
      </c>
      <c r="G163" s="5" t="s">
        <v>26</v>
      </c>
      <c r="H163" s="5" t="s">
        <v>43</v>
      </c>
      <c r="I163" s="5" t="s">
        <v>1258</v>
      </c>
      <c r="J163" s="5" t="s">
        <v>1259</v>
      </c>
      <c r="K163" s="5" t="s">
        <v>1260</v>
      </c>
      <c r="L163" s="5">
        <v>641009</v>
      </c>
      <c r="M163" s="5" t="s">
        <v>26</v>
      </c>
      <c r="N163" s="5" t="s">
        <v>26</v>
      </c>
      <c r="O163" s="5">
        <v>1983</v>
      </c>
      <c r="P163" s="5" t="s">
        <v>26</v>
      </c>
      <c r="Q163" s="5" t="s">
        <v>26</v>
      </c>
      <c r="R163" s="5" t="s">
        <v>26</v>
      </c>
    </row>
    <row r="164" spans="1:18" ht="16.5" hidden="1" customHeight="1" x14ac:dyDescent="0.25">
      <c r="A164" s="5" t="s">
        <v>1261</v>
      </c>
      <c r="B164" s="5" t="s">
        <v>85</v>
      </c>
      <c r="C164" s="5" t="s">
        <v>23</v>
      </c>
      <c r="D164" s="5" t="s">
        <v>1262</v>
      </c>
      <c r="E164" s="5" t="s">
        <v>26</v>
      </c>
      <c r="F164" s="5" t="s">
        <v>26</v>
      </c>
      <c r="G164" s="5" t="s">
        <v>26</v>
      </c>
      <c r="H164" s="5" t="s">
        <v>81</v>
      </c>
      <c r="I164" s="5" t="s">
        <v>1263</v>
      </c>
      <c r="J164" s="5" t="s">
        <v>1264</v>
      </c>
      <c r="K164" s="5" t="s">
        <v>1265</v>
      </c>
      <c r="L164" s="5">
        <v>600004</v>
      </c>
      <c r="M164" s="5" t="s">
        <v>26</v>
      </c>
      <c r="N164" s="5" t="s">
        <v>26</v>
      </c>
      <c r="O164" s="5" t="s">
        <v>26</v>
      </c>
      <c r="P164" s="5" t="s">
        <v>26</v>
      </c>
      <c r="Q164" s="5" t="s">
        <v>26</v>
      </c>
      <c r="R164" s="5" t="s">
        <v>26</v>
      </c>
    </row>
    <row r="165" spans="1:18" ht="16.5" hidden="1" customHeight="1" x14ac:dyDescent="0.25">
      <c r="A165" s="5" t="s">
        <v>1266</v>
      </c>
      <c r="B165" s="5" t="s">
        <v>85</v>
      </c>
      <c r="C165" s="5" t="s">
        <v>23</v>
      </c>
      <c r="D165" s="5" t="s">
        <v>1267</v>
      </c>
      <c r="E165" s="6">
        <v>1256.17</v>
      </c>
      <c r="F165" s="5">
        <v>166.73</v>
      </c>
      <c r="G165" s="5" t="s">
        <v>26</v>
      </c>
      <c r="H165" s="5" t="s">
        <v>1268</v>
      </c>
      <c r="I165" s="5" t="s">
        <v>1269</v>
      </c>
      <c r="J165" s="5" t="s">
        <v>1270</v>
      </c>
      <c r="K165" s="5" t="s">
        <v>1271</v>
      </c>
      <c r="L165" s="5">
        <v>636102</v>
      </c>
      <c r="M165" s="5" t="s">
        <v>26</v>
      </c>
      <c r="N165" s="5" t="s">
        <v>1272</v>
      </c>
      <c r="O165" s="5">
        <v>1996</v>
      </c>
      <c r="P165" s="5" t="s">
        <v>26</v>
      </c>
      <c r="Q165" s="5" t="s">
        <v>1273</v>
      </c>
      <c r="R165" s="5">
        <v>2013</v>
      </c>
    </row>
    <row r="166" spans="1:18" ht="16.5" hidden="1" customHeight="1" x14ac:dyDescent="0.25">
      <c r="A166" s="5" t="s">
        <v>1274</v>
      </c>
      <c r="B166" s="5" t="s">
        <v>85</v>
      </c>
      <c r="C166" s="5" t="s">
        <v>94</v>
      </c>
      <c r="D166" s="5" t="s">
        <v>1275</v>
      </c>
      <c r="E166" s="5" t="s">
        <v>26</v>
      </c>
      <c r="F166" s="5" t="s">
        <v>26</v>
      </c>
      <c r="G166" s="5" t="s">
        <v>1276</v>
      </c>
      <c r="H166" s="5" t="s">
        <v>81</v>
      </c>
      <c r="I166" s="5" t="s">
        <v>1277</v>
      </c>
      <c r="J166" s="5" t="s">
        <v>1278</v>
      </c>
      <c r="K166" s="5" t="s">
        <v>1279</v>
      </c>
      <c r="L166" s="5">
        <v>600018</v>
      </c>
      <c r="M166" s="5" t="s">
        <v>26</v>
      </c>
      <c r="N166" s="5" t="s">
        <v>26</v>
      </c>
      <c r="O166" s="5" t="s">
        <v>26</v>
      </c>
      <c r="P166" s="5" t="s">
        <v>1280</v>
      </c>
      <c r="Q166" s="5" t="s">
        <v>1281</v>
      </c>
      <c r="R166" s="5">
        <v>2010</v>
      </c>
    </row>
    <row r="167" spans="1:18" ht="16.5" hidden="1" customHeight="1" x14ac:dyDescent="0.25">
      <c r="A167" s="5" t="s">
        <v>1282</v>
      </c>
      <c r="B167" s="5" t="s">
        <v>85</v>
      </c>
      <c r="C167" s="5" t="s">
        <v>23</v>
      </c>
      <c r="D167" s="5" t="s">
        <v>1283</v>
      </c>
      <c r="E167" s="5">
        <v>455.42</v>
      </c>
      <c r="F167" s="5">
        <v>32.71</v>
      </c>
      <c r="G167" s="5" t="s">
        <v>26</v>
      </c>
      <c r="H167" s="5" t="s">
        <v>663</v>
      </c>
      <c r="I167" s="5" t="s">
        <v>26</v>
      </c>
      <c r="J167" s="5" t="s">
        <v>1284</v>
      </c>
      <c r="K167" s="5" t="s">
        <v>1285</v>
      </c>
      <c r="L167" s="5">
        <v>627003</v>
      </c>
      <c r="M167" s="5" t="s">
        <v>26</v>
      </c>
      <c r="N167" s="5" t="s">
        <v>26</v>
      </c>
      <c r="O167" s="5">
        <v>1924</v>
      </c>
      <c r="P167" s="5" t="s">
        <v>26</v>
      </c>
      <c r="Q167" s="5" t="s">
        <v>1286</v>
      </c>
      <c r="R167" s="5">
        <v>2012</v>
      </c>
    </row>
    <row r="168" spans="1:18" ht="16.5" hidden="1" customHeight="1" x14ac:dyDescent="0.25">
      <c r="A168" s="5" t="s">
        <v>1287</v>
      </c>
      <c r="B168" s="5" t="s">
        <v>85</v>
      </c>
      <c r="C168" s="5" t="s">
        <v>23</v>
      </c>
      <c r="D168" s="5" t="s">
        <v>1288</v>
      </c>
      <c r="E168" s="5" t="s">
        <v>26</v>
      </c>
      <c r="F168" s="5" t="s">
        <v>26</v>
      </c>
      <c r="G168" s="5" t="s">
        <v>26</v>
      </c>
      <c r="H168" s="5" t="s">
        <v>37</v>
      </c>
      <c r="I168" s="5" t="s">
        <v>26</v>
      </c>
      <c r="J168" s="5" t="s">
        <v>26</v>
      </c>
      <c r="K168" s="5" t="s">
        <v>1289</v>
      </c>
      <c r="L168" s="5">
        <v>641604</v>
      </c>
      <c r="M168" s="5" t="s">
        <v>26</v>
      </c>
      <c r="N168" s="5" t="s">
        <v>26</v>
      </c>
      <c r="O168" s="5">
        <v>2001</v>
      </c>
      <c r="P168" s="5" t="s">
        <v>26</v>
      </c>
      <c r="Q168" s="5" t="s">
        <v>26</v>
      </c>
      <c r="R168" s="5" t="s">
        <v>26</v>
      </c>
    </row>
    <row r="169" spans="1:18" ht="16.5" hidden="1" customHeight="1" x14ac:dyDescent="0.25">
      <c r="A169" s="5" t="s">
        <v>1290</v>
      </c>
      <c r="B169" s="5" t="s">
        <v>22</v>
      </c>
      <c r="C169" s="5" t="s">
        <v>23</v>
      </c>
      <c r="D169" s="5" t="s">
        <v>1291</v>
      </c>
      <c r="E169" s="5" t="s">
        <v>26</v>
      </c>
      <c r="F169" s="5" t="s">
        <v>26</v>
      </c>
      <c r="G169" s="5" t="s">
        <v>26</v>
      </c>
      <c r="H169" s="5" t="s">
        <v>81</v>
      </c>
      <c r="I169" s="5" t="s">
        <v>1292</v>
      </c>
      <c r="J169" s="5" t="s">
        <v>26</v>
      </c>
      <c r="K169" s="5" t="s">
        <v>1293</v>
      </c>
      <c r="L169" s="5">
        <v>600084</v>
      </c>
      <c r="M169" s="5" t="s">
        <v>26</v>
      </c>
      <c r="N169" s="5" t="s">
        <v>26</v>
      </c>
      <c r="O169" s="5">
        <v>2002</v>
      </c>
      <c r="P169" s="5" t="s">
        <v>26</v>
      </c>
      <c r="Q169" s="5" t="s">
        <v>26</v>
      </c>
      <c r="R169" s="5" t="s">
        <v>26</v>
      </c>
    </row>
    <row r="170" spans="1:18" ht="16.5" hidden="1" customHeight="1" x14ac:dyDescent="0.25">
      <c r="A170" s="5" t="s">
        <v>1294</v>
      </c>
      <c r="B170" s="5" t="s">
        <v>85</v>
      </c>
      <c r="C170" s="5" t="s">
        <v>23</v>
      </c>
      <c r="D170" s="5" t="s">
        <v>1295</v>
      </c>
      <c r="E170" s="5" t="s">
        <v>26</v>
      </c>
      <c r="F170" s="5" t="s">
        <v>26</v>
      </c>
      <c r="G170" s="5" t="s">
        <v>26</v>
      </c>
      <c r="H170" s="5" t="s">
        <v>81</v>
      </c>
      <c r="I170" s="5" t="s">
        <v>1296</v>
      </c>
      <c r="J170" s="5" t="s">
        <v>1297</v>
      </c>
      <c r="K170" s="5" t="s">
        <v>1298</v>
      </c>
      <c r="L170" s="5">
        <v>600078</v>
      </c>
      <c r="M170" s="5" t="s">
        <v>1299</v>
      </c>
      <c r="N170" s="5" t="s">
        <v>26</v>
      </c>
      <c r="O170" s="5" t="s">
        <v>26</v>
      </c>
      <c r="P170" s="5" t="s">
        <v>1300</v>
      </c>
      <c r="Q170" s="5" t="s">
        <v>26</v>
      </c>
      <c r="R170" s="5" t="s">
        <v>26</v>
      </c>
    </row>
    <row r="171" spans="1:18" ht="16.5" hidden="1" customHeight="1" x14ac:dyDescent="0.25">
      <c r="A171" s="5" t="s">
        <v>1301</v>
      </c>
      <c r="B171" s="5" t="s">
        <v>85</v>
      </c>
      <c r="C171" s="5" t="s">
        <v>23</v>
      </c>
      <c r="D171" s="5" t="s">
        <v>1302</v>
      </c>
      <c r="E171" s="5" t="s">
        <v>26</v>
      </c>
      <c r="F171" s="5" t="s">
        <v>26</v>
      </c>
      <c r="G171" s="5" t="s">
        <v>26</v>
      </c>
      <c r="H171" s="5" t="s">
        <v>43</v>
      </c>
      <c r="I171" s="5" t="s">
        <v>1303</v>
      </c>
      <c r="J171" s="5" t="s">
        <v>26</v>
      </c>
      <c r="K171" s="5" t="s">
        <v>1304</v>
      </c>
      <c r="L171" s="5">
        <v>636109</v>
      </c>
      <c r="M171" s="5" t="s">
        <v>26</v>
      </c>
      <c r="N171" s="5" t="s">
        <v>26</v>
      </c>
      <c r="O171" s="5">
        <v>1995</v>
      </c>
      <c r="P171" s="5" t="s">
        <v>26</v>
      </c>
      <c r="Q171" s="5" t="s">
        <v>26</v>
      </c>
      <c r="R171" s="5" t="s">
        <v>26</v>
      </c>
    </row>
    <row r="172" spans="1:18" ht="16.5" hidden="1" customHeight="1" x14ac:dyDescent="0.25">
      <c r="A172" s="5" t="s">
        <v>1305</v>
      </c>
      <c r="B172" s="5" t="s">
        <v>22</v>
      </c>
      <c r="C172" s="5" t="s">
        <v>23</v>
      </c>
      <c r="D172" s="5" t="s">
        <v>1306</v>
      </c>
      <c r="E172" s="5">
        <v>1.1299999999999999</v>
      </c>
      <c r="F172" s="5">
        <v>-8.01</v>
      </c>
      <c r="G172" s="5" t="s">
        <v>26</v>
      </c>
      <c r="H172" s="5" t="s">
        <v>81</v>
      </c>
      <c r="I172" s="5" t="s">
        <v>82</v>
      </c>
      <c r="J172" s="5" t="s">
        <v>26</v>
      </c>
      <c r="K172" s="5" t="s">
        <v>1307</v>
      </c>
      <c r="L172" s="5">
        <v>600001</v>
      </c>
      <c r="M172" s="5" t="s">
        <v>26</v>
      </c>
      <c r="N172" s="5" t="s">
        <v>26</v>
      </c>
      <c r="O172" s="5">
        <v>2013</v>
      </c>
      <c r="P172" s="5" t="s">
        <v>26</v>
      </c>
      <c r="Q172" s="5" t="s">
        <v>26</v>
      </c>
      <c r="R172" s="5">
        <v>2014</v>
      </c>
    </row>
    <row r="173" spans="1:18" ht="16.5" hidden="1" customHeight="1" x14ac:dyDescent="0.25">
      <c r="A173" s="5" t="s">
        <v>1308</v>
      </c>
      <c r="B173" s="5" t="s">
        <v>85</v>
      </c>
      <c r="C173" s="5" t="s">
        <v>23</v>
      </c>
      <c r="D173" s="5" t="s">
        <v>1309</v>
      </c>
      <c r="E173" s="5">
        <v>922.98</v>
      </c>
      <c r="F173" s="5">
        <v>-341.54</v>
      </c>
      <c r="G173" s="5" t="s">
        <v>1310</v>
      </c>
      <c r="H173" s="5" t="s">
        <v>43</v>
      </c>
      <c r="I173" s="5" t="s">
        <v>1311</v>
      </c>
      <c r="J173" s="5" t="s">
        <v>1312</v>
      </c>
      <c r="K173" s="5" t="s">
        <v>1313</v>
      </c>
      <c r="L173" s="5">
        <v>639111</v>
      </c>
      <c r="M173" s="5" t="s">
        <v>26</v>
      </c>
      <c r="N173" s="5" t="s">
        <v>26</v>
      </c>
      <c r="O173" s="5">
        <v>1991</v>
      </c>
      <c r="P173" s="5" t="s">
        <v>1314</v>
      </c>
      <c r="Q173" s="5" t="s">
        <v>1315</v>
      </c>
      <c r="R173" s="5">
        <v>2012</v>
      </c>
    </row>
    <row r="174" spans="1:18" ht="16.5" hidden="1" customHeight="1" x14ac:dyDescent="0.25">
      <c r="A174" s="5" t="s">
        <v>1316</v>
      </c>
      <c r="B174" s="5" t="s">
        <v>85</v>
      </c>
      <c r="C174" s="5" t="s">
        <v>23</v>
      </c>
      <c r="D174" s="5" t="s">
        <v>1317</v>
      </c>
      <c r="E174" s="5">
        <v>232.18</v>
      </c>
      <c r="F174" s="5">
        <v>11.87</v>
      </c>
      <c r="G174" s="5" t="s">
        <v>26</v>
      </c>
      <c r="H174" s="5" t="s">
        <v>1318</v>
      </c>
      <c r="I174" s="5" t="s">
        <v>26</v>
      </c>
      <c r="J174" s="5" t="s">
        <v>26</v>
      </c>
      <c r="K174" s="5" t="s">
        <v>1319</v>
      </c>
      <c r="L174" s="5">
        <v>638054</v>
      </c>
      <c r="M174" s="5" t="s">
        <v>26</v>
      </c>
      <c r="N174" s="5" t="s">
        <v>26</v>
      </c>
      <c r="O174" s="5">
        <v>1996</v>
      </c>
      <c r="P174" s="5" t="s">
        <v>26</v>
      </c>
      <c r="Q174" s="5" t="s">
        <v>1320</v>
      </c>
      <c r="R174" s="5">
        <v>2010</v>
      </c>
    </row>
    <row r="175" spans="1:18" ht="16.5" hidden="1" customHeight="1" x14ac:dyDescent="0.25">
      <c r="A175" s="5" t="s">
        <v>1321</v>
      </c>
      <c r="B175" s="5" t="s">
        <v>22</v>
      </c>
      <c r="C175" s="5" t="s">
        <v>23</v>
      </c>
      <c r="D175" s="5" t="s">
        <v>1322</v>
      </c>
      <c r="E175" s="5">
        <v>83.08</v>
      </c>
      <c r="F175" s="5">
        <v>1.77</v>
      </c>
      <c r="G175" s="5" t="s">
        <v>26</v>
      </c>
      <c r="H175" s="5" t="s">
        <v>391</v>
      </c>
      <c r="I175" s="5" t="s">
        <v>1323</v>
      </c>
      <c r="J175" s="5" t="s">
        <v>26</v>
      </c>
      <c r="K175" s="5" t="s">
        <v>1324</v>
      </c>
      <c r="L175" s="5">
        <v>636108</v>
      </c>
      <c r="M175" s="5" t="s">
        <v>26</v>
      </c>
      <c r="N175" s="5" t="s">
        <v>26</v>
      </c>
      <c r="O175" s="5">
        <v>1964</v>
      </c>
      <c r="P175" s="5" t="s">
        <v>26</v>
      </c>
      <c r="Q175" s="5" t="s">
        <v>26</v>
      </c>
      <c r="R175" s="5">
        <v>2013</v>
      </c>
    </row>
    <row r="176" spans="1:18" ht="16.5" customHeight="1" x14ac:dyDescent="0.25">
      <c r="A176" s="5" t="s">
        <v>384</v>
      </c>
      <c r="B176" s="5" t="s">
        <v>22</v>
      </c>
      <c r="C176" s="5" t="s">
        <v>23</v>
      </c>
      <c r="D176" s="5" t="s">
        <v>385</v>
      </c>
      <c r="E176" s="6">
        <v>1066.23</v>
      </c>
      <c r="F176" s="5">
        <v>167.11</v>
      </c>
      <c r="G176" s="5" t="s">
        <v>26</v>
      </c>
      <c r="H176" s="5" t="s">
        <v>43</v>
      </c>
      <c r="I176" s="5" t="s">
        <v>386</v>
      </c>
      <c r="J176" s="5" t="s">
        <v>387</v>
      </c>
      <c r="K176" s="5" t="s">
        <v>388</v>
      </c>
      <c r="L176" s="5">
        <v>641011</v>
      </c>
      <c r="M176" s="5" t="s">
        <v>26</v>
      </c>
      <c r="N176" s="5" t="s">
        <v>26</v>
      </c>
      <c r="O176" s="5">
        <v>1994</v>
      </c>
      <c r="P176" s="5" t="s">
        <v>26</v>
      </c>
      <c r="Q176" s="5" t="s">
        <v>26</v>
      </c>
      <c r="R176" s="5">
        <v>2014</v>
      </c>
    </row>
    <row r="177" spans="1:18" ht="16.5" hidden="1" customHeight="1" x14ac:dyDescent="0.25">
      <c r="A177" s="5" t="s">
        <v>389</v>
      </c>
      <c r="B177" s="5" t="s">
        <v>22</v>
      </c>
      <c r="C177" s="5" t="s">
        <v>23</v>
      </c>
      <c r="D177" s="5" t="s">
        <v>390</v>
      </c>
      <c r="E177" s="6">
        <v>2564.79</v>
      </c>
      <c r="F177" s="5">
        <v>387.84</v>
      </c>
      <c r="G177" s="5" t="s">
        <v>26</v>
      </c>
      <c r="H177" s="5" t="s">
        <v>391</v>
      </c>
      <c r="I177" s="5" t="s">
        <v>392</v>
      </c>
      <c r="J177" s="5" t="s">
        <v>393</v>
      </c>
      <c r="K177" s="5" t="s">
        <v>394</v>
      </c>
      <c r="L177" s="5">
        <v>636014</v>
      </c>
      <c r="M177" s="5" t="s">
        <v>26</v>
      </c>
      <c r="N177" s="5" t="s">
        <v>26</v>
      </c>
      <c r="O177" s="5">
        <v>1973</v>
      </c>
      <c r="P177" s="5" t="s">
        <v>26</v>
      </c>
      <c r="Q177" s="5" t="s">
        <v>26</v>
      </c>
      <c r="R177" s="5">
        <v>2014</v>
      </c>
    </row>
    <row r="178" spans="1:18" ht="16.5" hidden="1" customHeight="1" x14ac:dyDescent="0.25">
      <c r="A178" s="5" t="s">
        <v>1325</v>
      </c>
      <c r="B178" s="5" t="s">
        <v>85</v>
      </c>
      <c r="C178" s="5" t="s">
        <v>23</v>
      </c>
      <c r="D178" s="5" t="s">
        <v>1326</v>
      </c>
      <c r="E178" s="5" t="s">
        <v>26</v>
      </c>
      <c r="F178" s="5" t="s">
        <v>26</v>
      </c>
      <c r="G178" s="5" t="s">
        <v>26</v>
      </c>
      <c r="H178" s="5" t="s">
        <v>351</v>
      </c>
      <c r="I178" s="5" t="s">
        <v>26</v>
      </c>
      <c r="J178" s="5" t="s">
        <v>26</v>
      </c>
      <c r="K178" s="5" t="s">
        <v>1327</v>
      </c>
      <c r="L178" s="5">
        <v>626108</v>
      </c>
      <c r="M178" s="5" t="s">
        <v>26</v>
      </c>
      <c r="N178" s="5" t="s">
        <v>26</v>
      </c>
      <c r="O178" s="5">
        <v>1994</v>
      </c>
      <c r="P178" s="5" t="s">
        <v>26</v>
      </c>
      <c r="Q178" s="5" t="s">
        <v>26</v>
      </c>
      <c r="R178" s="5" t="s">
        <v>26</v>
      </c>
    </row>
    <row r="179" spans="1:18" ht="16.5" customHeight="1" x14ac:dyDescent="0.25">
      <c r="A179" s="5" t="s">
        <v>1328</v>
      </c>
      <c r="B179" s="5" t="s">
        <v>85</v>
      </c>
      <c r="C179" s="5" t="s">
        <v>23</v>
      </c>
      <c r="D179" s="5" t="s">
        <v>1329</v>
      </c>
      <c r="E179" s="5">
        <v>699.8</v>
      </c>
      <c r="F179" s="5">
        <v>102.7</v>
      </c>
      <c r="G179" s="5" t="s">
        <v>1330</v>
      </c>
      <c r="H179" s="5" t="s">
        <v>43</v>
      </c>
      <c r="I179" s="5" t="s">
        <v>577</v>
      </c>
      <c r="J179" s="5" t="s">
        <v>1331</v>
      </c>
      <c r="K179" s="5" t="s">
        <v>1332</v>
      </c>
      <c r="L179" s="5">
        <v>641107</v>
      </c>
      <c r="M179" s="5" t="s">
        <v>26</v>
      </c>
      <c r="N179" s="5" t="s">
        <v>26</v>
      </c>
      <c r="O179" s="5" t="s">
        <v>26</v>
      </c>
      <c r="P179" s="5" t="s">
        <v>26</v>
      </c>
      <c r="Q179" s="5" t="s">
        <v>26</v>
      </c>
      <c r="R179" s="5">
        <v>2008</v>
      </c>
    </row>
    <row r="180" spans="1:18" ht="16.5" hidden="1" customHeight="1" x14ac:dyDescent="0.25">
      <c r="A180" s="5" t="s">
        <v>1333</v>
      </c>
      <c r="B180" s="5" t="s">
        <v>85</v>
      </c>
      <c r="C180" s="5" t="s">
        <v>23</v>
      </c>
      <c r="D180" s="5" t="s">
        <v>1334</v>
      </c>
      <c r="E180" s="5" t="s">
        <v>26</v>
      </c>
      <c r="F180" s="5" t="s">
        <v>26</v>
      </c>
      <c r="G180" s="5" t="s">
        <v>26</v>
      </c>
      <c r="H180" s="5" t="s">
        <v>351</v>
      </c>
      <c r="I180" s="5" t="s">
        <v>1335</v>
      </c>
      <c r="J180" s="5" t="s">
        <v>26</v>
      </c>
      <c r="K180" s="5" t="s">
        <v>1336</v>
      </c>
      <c r="L180" s="5">
        <v>626110</v>
      </c>
      <c r="M180" s="5" t="s">
        <v>26</v>
      </c>
      <c r="N180" s="5" t="s">
        <v>26</v>
      </c>
      <c r="O180" s="5">
        <v>1973</v>
      </c>
      <c r="P180" s="5" t="s">
        <v>26</v>
      </c>
      <c r="Q180" s="5" t="s">
        <v>26</v>
      </c>
      <c r="R180" s="5" t="s">
        <v>26</v>
      </c>
    </row>
    <row r="181" spans="1:18" ht="16.5" hidden="1" customHeight="1" x14ac:dyDescent="0.25">
      <c r="A181" s="5" t="s">
        <v>1337</v>
      </c>
      <c r="B181" s="5" t="s">
        <v>85</v>
      </c>
      <c r="C181" s="5" t="s">
        <v>23</v>
      </c>
      <c r="D181" s="5" t="s">
        <v>1338</v>
      </c>
      <c r="E181" s="5" t="s">
        <v>26</v>
      </c>
      <c r="F181" s="5" t="s">
        <v>26</v>
      </c>
      <c r="G181" s="5" t="s">
        <v>26</v>
      </c>
      <c r="H181" s="5" t="s">
        <v>686</v>
      </c>
      <c r="I181" s="5" t="s">
        <v>1339</v>
      </c>
      <c r="J181" s="5" t="s">
        <v>26</v>
      </c>
      <c r="K181" s="5" t="s">
        <v>1340</v>
      </c>
      <c r="L181" s="5">
        <v>638454</v>
      </c>
      <c r="M181" s="5" t="s">
        <v>1341</v>
      </c>
      <c r="N181" s="5" t="s">
        <v>26</v>
      </c>
      <c r="O181" s="5">
        <v>2001</v>
      </c>
      <c r="P181" s="5" t="s">
        <v>26</v>
      </c>
      <c r="Q181" s="5" t="s">
        <v>26</v>
      </c>
      <c r="R181" s="5" t="s">
        <v>26</v>
      </c>
    </row>
    <row r="182" spans="1:18" ht="16.5" hidden="1" customHeight="1" x14ac:dyDescent="0.25">
      <c r="A182" s="5" t="s">
        <v>1342</v>
      </c>
      <c r="B182" s="5" t="s">
        <v>85</v>
      </c>
      <c r="C182" s="5" t="s">
        <v>23</v>
      </c>
      <c r="D182" s="5" t="s">
        <v>1343</v>
      </c>
      <c r="E182" s="5" t="s">
        <v>26</v>
      </c>
      <c r="F182" s="5" t="s">
        <v>26</v>
      </c>
      <c r="G182" s="5" t="s">
        <v>26</v>
      </c>
      <c r="H182" s="5" t="s">
        <v>1344</v>
      </c>
      <c r="I182" s="5" t="s">
        <v>26</v>
      </c>
      <c r="J182" s="5" t="s">
        <v>26</v>
      </c>
      <c r="K182" s="5" t="s">
        <v>1345</v>
      </c>
      <c r="L182" s="5">
        <v>641653</v>
      </c>
      <c r="M182" s="5" t="s">
        <v>26</v>
      </c>
      <c r="N182" s="5" t="s">
        <v>26</v>
      </c>
      <c r="O182" s="5">
        <v>1991</v>
      </c>
      <c r="P182" s="5" t="s">
        <v>26</v>
      </c>
      <c r="Q182" s="5" t="s">
        <v>26</v>
      </c>
      <c r="R182" s="5" t="s">
        <v>26</v>
      </c>
    </row>
    <row r="183" spans="1:18" ht="16.5" hidden="1" customHeight="1" x14ac:dyDescent="0.25">
      <c r="A183" s="5" t="s">
        <v>1346</v>
      </c>
      <c r="B183" s="5" t="s">
        <v>85</v>
      </c>
      <c r="C183" s="5" t="s">
        <v>23</v>
      </c>
      <c r="D183" s="5" t="s">
        <v>1347</v>
      </c>
      <c r="E183" s="5" t="s">
        <v>26</v>
      </c>
      <c r="F183" s="5" t="s">
        <v>26</v>
      </c>
      <c r="G183" s="5" t="s">
        <v>26</v>
      </c>
      <c r="H183" s="5" t="s">
        <v>686</v>
      </c>
      <c r="I183" s="5" t="s">
        <v>1348</v>
      </c>
      <c r="J183" s="5" t="s">
        <v>1349</v>
      </c>
      <c r="K183" s="5" t="s">
        <v>1350</v>
      </c>
      <c r="L183" s="5">
        <v>638109</v>
      </c>
      <c r="M183" s="5" t="s">
        <v>26</v>
      </c>
      <c r="N183" s="5" t="s">
        <v>26</v>
      </c>
      <c r="O183" s="5">
        <v>1997</v>
      </c>
      <c r="P183" s="5" t="s">
        <v>26</v>
      </c>
      <c r="Q183" s="5" t="s">
        <v>26</v>
      </c>
      <c r="R183" s="5" t="s">
        <v>26</v>
      </c>
    </row>
    <row r="184" spans="1:18" ht="16.5" hidden="1" customHeight="1" x14ac:dyDescent="0.25">
      <c r="A184" s="5" t="s">
        <v>1351</v>
      </c>
      <c r="B184" s="5" t="s">
        <v>85</v>
      </c>
      <c r="C184" s="5" t="s">
        <v>23</v>
      </c>
      <c r="D184" s="5" t="s">
        <v>1352</v>
      </c>
      <c r="E184" s="5">
        <v>221.99</v>
      </c>
      <c r="F184" s="5">
        <v>2.9</v>
      </c>
      <c r="G184" s="5" t="s">
        <v>1353</v>
      </c>
      <c r="H184" s="5" t="s">
        <v>1354</v>
      </c>
      <c r="I184" s="5" t="s">
        <v>1355</v>
      </c>
      <c r="J184" s="5" t="s">
        <v>26</v>
      </c>
      <c r="K184" s="5" t="s">
        <v>1356</v>
      </c>
      <c r="L184" s="5">
        <v>637209</v>
      </c>
      <c r="M184" s="5" t="s">
        <v>26</v>
      </c>
      <c r="N184" s="5" t="s">
        <v>26</v>
      </c>
      <c r="O184" s="5">
        <v>1980</v>
      </c>
      <c r="P184" s="5" t="s">
        <v>26</v>
      </c>
      <c r="Q184" s="5" t="s">
        <v>902</v>
      </c>
      <c r="R184" s="5">
        <v>2012</v>
      </c>
    </row>
    <row r="185" spans="1:18" ht="16.5" hidden="1" customHeight="1" x14ac:dyDescent="0.25">
      <c r="A185" s="5" t="s">
        <v>1357</v>
      </c>
      <c r="B185" s="5" t="s">
        <v>85</v>
      </c>
      <c r="C185" s="5" t="s">
        <v>23</v>
      </c>
      <c r="D185" s="5" t="s">
        <v>1358</v>
      </c>
      <c r="E185" s="5" t="s">
        <v>26</v>
      </c>
      <c r="F185" s="5" t="s">
        <v>26</v>
      </c>
      <c r="G185" s="5" t="s">
        <v>26</v>
      </c>
      <c r="H185" s="5" t="s">
        <v>43</v>
      </c>
      <c r="I185" s="5" t="s">
        <v>1359</v>
      </c>
      <c r="J185" s="5" t="s">
        <v>26</v>
      </c>
      <c r="K185" s="5" t="s">
        <v>1360</v>
      </c>
      <c r="L185" s="5">
        <v>641034</v>
      </c>
      <c r="M185" s="5" t="s">
        <v>26</v>
      </c>
      <c r="N185" s="5" t="s">
        <v>26</v>
      </c>
      <c r="O185" s="5" t="s">
        <v>26</v>
      </c>
      <c r="P185" s="5" t="s">
        <v>26</v>
      </c>
      <c r="Q185" s="5" t="s">
        <v>26</v>
      </c>
      <c r="R185" s="5">
        <v>2011</v>
      </c>
    </row>
    <row r="186" spans="1:18" ht="16.5" hidden="1" customHeight="1" x14ac:dyDescent="0.25">
      <c r="A186" s="5" t="s">
        <v>1361</v>
      </c>
      <c r="B186" s="5" t="s">
        <v>85</v>
      </c>
      <c r="C186" s="5" t="s">
        <v>23</v>
      </c>
      <c r="D186" s="5" t="s">
        <v>1362</v>
      </c>
      <c r="E186" s="5">
        <v>1.36</v>
      </c>
      <c r="F186" s="5">
        <v>-0.37</v>
      </c>
      <c r="G186" s="5" t="s">
        <v>26</v>
      </c>
      <c r="H186" s="5" t="s">
        <v>81</v>
      </c>
      <c r="I186" s="5" t="s">
        <v>1363</v>
      </c>
      <c r="J186" s="5" t="s">
        <v>1364</v>
      </c>
      <c r="K186" s="5" t="s">
        <v>1365</v>
      </c>
      <c r="L186" s="5">
        <v>600018</v>
      </c>
      <c r="M186" s="5" t="s">
        <v>26</v>
      </c>
      <c r="N186" s="5" t="s">
        <v>26</v>
      </c>
      <c r="O186" s="5" t="s">
        <v>26</v>
      </c>
      <c r="P186" s="5" t="s">
        <v>26</v>
      </c>
      <c r="Q186" s="5" t="s">
        <v>1366</v>
      </c>
      <c r="R186" s="5">
        <v>2011</v>
      </c>
    </row>
    <row r="187" spans="1:18" ht="16.5" hidden="1" customHeight="1" x14ac:dyDescent="0.25">
      <c r="A187" s="5" t="s">
        <v>1367</v>
      </c>
      <c r="B187" s="5" t="s">
        <v>85</v>
      </c>
      <c r="C187" s="5" t="s">
        <v>23</v>
      </c>
      <c r="D187" s="5" t="s">
        <v>1368</v>
      </c>
      <c r="E187" s="5">
        <v>43.53</v>
      </c>
      <c r="F187" s="5">
        <v>5.1100000000000003</v>
      </c>
      <c r="G187" s="5" t="s">
        <v>1369</v>
      </c>
      <c r="H187" s="5" t="s">
        <v>391</v>
      </c>
      <c r="I187" s="5" t="s">
        <v>26</v>
      </c>
      <c r="J187" s="5" t="s">
        <v>26</v>
      </c>
      <c r="K187" s="5" t="s">
        <v>1370</v>
      </c>
      <c r="L187" s="5">
        <v>638183</v>
      </c>
      <c r="M187" s="5" t="s">
        <v>26</v>
      </c>
      <c r="N187" s="5" t="s">
        <v>26</v>
      </c>
      <c r="O187" s="5">
        <v>1994</v>
      </c>
      <c r="P187" s="5" t="s">
        <v>26</v>
      </c>
      <c r="Q187" s="5" t="s">
        <v>1371</v>
      </c>
      <c r="R187" s="5">
        <v>2012</v>
      </c>
    </row>
    <row r="188" spans="1:18" ht="16.5" hidden="1" customHeight="1" x14ac:dyDescent="0.25">
      <c r="A188" s="5" t="s">
        <v>1372</v>
      </c>
      <c r="B188" s="5" t="s">
        <v>85</v>
      </c>
      <c r="C188" s="5" t="s">
        <v>23</v>
      </c>
      <c r="D188" s="5" t="s">
        <v>1373</v>
      </c>
      <c r="E188" s="5">
        <v>355.84</v>
      </c>
      <c r="F188" s="5">
        <v>95.89</v>
      </c>
      <c r="G188" s="5" t="s">
        <v>26</v>
      </c>
      <c r="H188" s="5" t="s">
        <v>37</v>
      </c>
      <c r="I188" s="5" t="s">
        <v>26</v>
      </c>
      <c r="J188" s="5" t="s">
        <v>26</v>
      </c>
      <c r="K188" s="5" t="s">
        <v>1374</v>
      </c>
      <c r="L188" s="5">
        <v>641607</v>
      </c>
      <c r="M188" s="5" t="s">
        <v>26</v>
      </c>
      <c r="N188" s="5" t="s">
        <v>26</v>
      </c>
      <c r="O188" s="5">
        <v>2009</v>
      </c>
      <c r="P188" s="5" t="s">
        <v>26</v>
      </c>
      <c r="Q188" s="5" t="s">
        <v>1375</v>
      </c>
      <c r="R188" s="5">
        <v>2012</v>
      </c>
    </row>
    <row r="189" spans="1:18" ht="16.5" hidden="1" customHeight="1" x14ac:dyDescent="0.25">
      <c r="A189" s="5" t="s">
        <v>1376</v>
      </c>
      <c r="B189" s="5" t="s">
        <v>85</v>
      </c>
      <c r="C189" s="5" t="s">
        <v>23</v>
      </c>
      <c r="D189" s="5" t="s">
        <v>1377</v>
      </c>
      <c r="E189" s="5">
        <v>63.99</v>
      </c>
      <c r="F189" s="5">
        <v>63.99</v>
      </c>
      <c r="G189" s="5" t="s">
        <v>1378</v>
      </c>
      <c r="H189" s="5" t="s">
        <v>43</v>
      </c>
      <c r="I189" s="5" t="s">
        <v>1379</v>
      </c>
      <c r="J189" s="5" t="s">
        <v>1380</v>
      </c>
      <c r="K189" s="5" t="s">
        <v>1381</v>
      </c>
      <c r="L189" s="5">
        <v>641037</v>
      </c>
      <c r="M189" s="5" t="s">
        <v>26</v>
      </c>
      <c r="N189" s="5" t="s">
        <v>26</v>
      </c>
      <c r="O189" s="5">
        <v>1993</v>
      </c>
      <c r="P189" s="5" t="s">
        <v>26</v>
      </c>
      <c r="Q189" s="5" t="s">
        <v>1382</v>
      </c>
      <c r="R189" s="5">
        <v>2012</v>
      </c>
    </row>
    <row r="190" spans="1:18" ht="16.5" hidden="1" customHeight="1" x14ac:dyDescent="0.25">
      <c r="A190" s="5" t="s">
        <v>1383</v>
      </c>
      <c r="B190" s="5" t="s">
        <v>85</v>
      </c>
      <c r="C190" s="5" t="s">
        <v>23</v>
      </c>
      <c r="D190" s="5" t="s">
        <v>1384</v>
      </c>
      <c r="E190" s="5" t="s">
        <v>26</v>
      </c>
      <c r="F190" s="5" t="s">
        <v>26</v>
      </c>
      <c r="G190" s="5" t="s">
        <v>26</v>
      </c>
      <c r="H190" s="5" t="s">
        <v>1168</v>
      </c>
      <c r="I190" s="5" t="s">
        <v>26</v>
      </c>
      <c r="J190" s="5" t="s">
        <v>26</v>
      </c>
      <c r="K190" s="5" t="s">
        <v>1385</v>
      </c>
      <c r="L190" s="5">
        <v>638008</v>
      </c>
      <c r="M190" s="5" t="s">
        <v>26</v>
      </c>
      <c r="N190" s="5" t="s">
        <v>26</v>
      </c>
      <c r="O190" s="5">
        <v>2006</v>
      </c>
      <c r="P190" s="5" t="s">
        <v>26</v>
      </c>
      <c r="Q190" s="5" t="s">
        <v>26</v>
      </c>
      <c r="R190" s="5" t="s">
        <v>26</v>
      </c>
    </row>
    <row r="191" spans="1:18" ht="16.5" customHeight="1" x14ac:dyDescent="0.25">
      <c r="A191" s="5" t="s">
        <v>1386</v>
      </c>
      <c r="B191" s="5" t="s">
        <v>85</v>
      </c>
      <c r="C191" s="5" t="s">
        <v>23</v>
      </c>
      <c r="D191" s="5" t="s">
        <v>1387</v>
      </c>
      <c r="E191" s="5" t="s">
        <v>26</v>
      </c>
      <c r="F191" s="5" t="s">
        <v>26</v>
      </c>
      <c r="G191" s="5" t="s">
        <v>26</v>
      </c>
      <c r="H191" s="5" t="s">
        <v>81</v>
      </c>
      <c r="I191" s="5" t="s">
        <v>1388</v>
      </c>
      <c r="J191" s="5" t="s">
        <v>1389</v>
      </c>
      <c r="K191" s="5" t="s">
        <v>1390</v>
      </c>
      <c r="L191" s="5">
        <v>600041</v>
      </c>
      <c r="M191" s="5" t="s">
        <v>26</v>
      </c>
      <c r="N191" s="5" t="s">
        <v>26</v>
      </c>
      <c r="O191" s="5">
        <v>1988</v>
      </c>
      <c r="P191" s="5" t="s">
        <v>26</v>
      </c>
      <c r="Q191" s="5" t="s">
        <v>26</v>
      </c>
      <c r="R191" s="5" t="s">
        <v>26</v>
      </c>
    </row>
    <row r="192" spans="1:18" ht="16.5" hidden="1" customHeight="1" x14ac:dyDescent="0.25">
      <c r="A192" s="5" t="s">
        <v>1391</v>
      </c>
      <c r="B192" s="5" t="s">
        <v>85</v>
      </c>
      <c r="C192" s="5" t="s">
        <v>94</v>
      </c>
      <c r="D192" s="5" t="s">
        <v>1392</v>
      </c>
      <c r="E192" s="5" t="s">
        <v>26</v>
      </c>
      <c r="F192" s="5" t="s">
        <v>26</v>
      </c>
      <c r="G192" s="5" t="s">
        <v>1393</v>
      </c>
      <c r="H192" s="5" t="s">
        <v>43</v>
      </c>
      <c r="I192" s="5" t="s">
        <v>26</v>
      </c>
      <c r="J192" s="5" t="s">
        <v>1394</v>
      </c>
      <c r="K192" s="5" t="s">
        <v>1395</v>
      </c>
      <c r="L192" s="5">
        <v>641107</v>
      </c>
      <c r="M192" s="5" t="s">
        <v>1396</v>
      </c>
      <c r="N192" s="5" t="s">
        <v>26</v>
      </c>
      <c r="O192" s="5">
        <v>1982</v>
      </c>
      <c r="P192" s="5" t="s">
        <v>1397</v>
      </c>
      <c r="Q192" s="5" t="s">
        <v>1398</v>
      </c>
      <c r="R192" s="5">
        <v>2012</v>
      </c>
    </row>
    <row r="193" spans="1:18" ht="16.5" customHeight="1" x14ac:dyDescent="0.25">
      <c r="A193" s="5" t="s">
        <v>1399</v>
      </c>
      <c r="B193" s="5" t="s">
        <v>85</v>
      </c>
      <c r="C193" s="5" t="s">
        <v>94</v>
      </c>
      <c r="D193" s="5" t="s">
        <v>1400</v>
      </c>
      <c r="E193" s="5" t="s">
        <v>26</v>
      </c>
      <c r="F193" s="5" t="s">
        <v>26</v>
      </c>
      <c r="G193" s="5" t="s">
        <v>26</v>
      </c>
      <c r="H193" s="5" t="s">
        <v>43</v>
      </c>
      <c r="I193" s="5" t="s">
        <v>577</v>
      </c>
      <c r="J193" s="5" t="s">
        <v>1394</v>
      </c>
      <c r="K193" s="5" t="s">
        <v>1401</v>
      </c>
      <c r="L193" s="5">
        <v>641107</v>
      </c>
      <c r="M193" s="5" t="s">
        <v>26</v>
      </c>
      <c r="N193" s="5" t="s">
        <v>26</v>
      </c>
      <c r="O193" s="5">
        <v>1982</v>
      </c>
      <c r="P193" s="5" t="s">
        <v>26</v>
      </c>
      <c r="Q193" s="5" t="s">
        <v>26</v>
      </c>
      <c r="R193" s="5" t="s">
        <v>26</v>
      </c>
    </row>
    <row r="194" spans="1:18" ht="16.5" hidden="1" customHeight="1" x14ac:dyDescent="0.25">
      <c r="A194" s="5" t="s">
        <v>1402</v>
      </c>
      <c r="B194" s="5" t="s">
        <v>85</v>
      </c>
      <c r="C194" s="5" t="s">
        <v>23</v>
      </c>
      <c r="D194" s="5" t="s">
        <v>1403</v>
      </c>
      <c r="E194" s="6">
        <v>2612.39</v>
      </c>
      <c r="F194" s="5">
        <v>438.55</v>
      </c>
      <c r="G194" s="5" t="s">
        <v>26</v>
      </c>
      <c r="H194" s="5" t="s">
        <v>985</v>
      </c>
      <c r="I194" s="5" t="s">
        <v>1404</v>
      </c>
      <c r="J194" s="5" t="s">
        <v>1405</v>
      </c>
      <c r="K194" s="5" t="s">
        <v>1406</v>
      </c>
      <c r="L194" s="5">
        <v>625531</v>
      </c>
      <c r="M194" s="5" t="s">
        <v>26</v>
      </c>
      <c r="N194" s="5" t="s">
        <v>26</v>
      </c>
      <c r="O194" s="5" t="s">
        <v>26</v>
      </c>
      <c r="P194" s="5" t="s">
        <v>26</v>
      </c>
      <c r="Q194" s="5" t="s">
        <v>26</v>
      </c>
      <c r="R194" s="5">
        <v>2011</v>
      </c>
    </row>
    <row r="195" spans="1:18" ht="16.5" hidden="1" customHeight="1" x14ac:dyDescent="0.25">
      <c r="A195" s="5" t="s">
        <v>1407</v>
      </c>
      <c r="B195" s="5" t="s">
        <v>85</v>
      </c>
      <c r="C195" s="5" t="s">
        <v>23</v>
      </c>
      <c r="D195" s="5" t="s">
        <v>1408</v>
      </c>
      <c r="E195" s="5" t="s">
        <v>26</v>
      </c>
      <c r="F195" s="5" t="s">
        <v>26</v>
      </c>
      <c r="G195" s="5" t="s">
        <v>26</v>
      </c>
      <c r="H195" s="5" t="s">
        <v>351</v>
      </c>
      <c r="I195" s="5" t="s">
        <v>1409</v>
      </c>
      <c r="J195" s="5" t="s">
        <v>1410</v>
      </c>
      <c r="K195" s="5" t="s">
        <v>1411</v>
      </c>
      <c r="L195" s="5">
        <v>626117</v>
      </c>
      <c r="M195" s="5" t="s">
        <v>26</v>
      </c>
      <c r="N195" s="5" t="s">
        <v>26</v>
      </c>
      <c r="O195" s="5">
        <v>1994</v>
      </c>
      <c r="P195" s="5" t="s">
        <v>26</v>
      </c>
      <c r="Q195" s="5" t="s">
        <v>26</v>
      </c>
      <c r="R195" s="5" t="s">
        <v>26</v>
      </c>
    </row>
    <row r="196" spans="1:18" ht="16.5" hidden="1" customHeight="1" x14ac:dyDescent="0.25">
      <c r="A196" s="5" t="s">
        <v>1412</v>
      </c>
      <c r="B196" s="5" t="s">
        <v>85</v>
      </c>
      <c r="C196" s="5" t="s">
        <v>23</v>
      </c>
      <c r="D196" s="5" t="s">
        <v>1413</v>
      </c>
      <c r="E196" s="5" t="s">
        <v>26</v>
      </c>
      <c r="F196" s="5" t="s">
        <v>26</v>
      </c>
      <c r="G196" s="5" t="s">
        <v>26</v>
      </c>
      <c r="H196" s="5" t="s">
        <v>43</v>
      </c>
      <c r="I196" s="5" t="s">
        <v>26</v>
      </c>
      <c r="J196" s="5" t="s">
        <v>26</v>
      </c>
      <c r="K196" s="5" t="s">
        <v>1414</v>
      </c>
      <c r="L196" s="5">
        <v>641653</v>
      </c>
      <c r="M196" s="5" t="s">
        <v>26</v>
      </c>
      <c r="N196" s="5" t="s">
        <v>26</v>
      </c>
      <c r="O196" s="5">
        <v>2006</v>
      </c>
      <c r="P196" s="5" t="s">
        <v>26</v>
      </c>
      <c r="Q196" s="5" t="s">
        <v>26</v>
      </c>
      <c r="R196" s="5" t="s">
        <v>26</v>
      </c>
    </row>
    <row r="197" spans="1:18" ht="16.5" hidden="1" customHeight="1" x14ac:dyDescent="0.25">
      <c r="A197" s="5" t="s">
        <v>1415</v>
      </c>
      <c r="B197" s="5" t="s">
        <v>22</v>
      </c>
      <c r="C197" s="5" t="s">
        <v>23</v>
      </c>
      <c r="D197" s="5" t="s">
        <v>1416</v>
      </c>
      <c r="E197" s="5" t="s">
        <v>26</v>
      </c>
      <c r="F197" s="5" t="s">
        <v>26</v>
      </c>
      <c r="G197" s="5" t="s">
        <v>26</v>
      </c>
      <c r="H197" s="5" t="s">
        <v>43</v>
      </c>
      <c r="I197" s="5" t="s">
        <v>26</v>
      </c>
      <c r="J197" s="5" t="s">
        <v>26</v>
      </c>
      <c r="K197" s="5" t="s">
        <v>1417</v>
      </c>
      <c r="L197" s="5">
        <v>641018</v>
      </c>
      <c r="M197" s="5" t="s">
        <v>26</v>
      </c>
      <c r="N197" s="5" t="s">
        <v>26</v>
      </c>
      <c r="O197" s="5">
        <v>1957</v>
      </c>
      <c r="P197" s="5" t="s">
        <v>26</v>
      </c>
      <c r="Q197" s="5" t="s">
        <v>26</v>
      </c>
      <c r="R197" s="5" t="s">
        <v>26</v>
      </c>
    </row>
    <row r="198" spans="1:18" ht="16.5" hidden="1" customHeight="1" x14ac:dyDescent="0.25">
      <c r="A198" s="5" t="s">
        <v>1418</v>
      </c>
      <c r="B198" s="5" t="s">
        <v>85</v>
      </c>
      <c r="C198" s="5" t="s">
        <v>94</v>
      </c>
      <c r="D198" s="5" t="s">
        <v>1419</v>
      </c>
      <c r="E198" s="5" t="s">
        <v>26</v>
      </c>
      <c r="F198" s="5" t="s">
        <v>26</v>
      </c>
      <c r="G198" s="5" t="s">
        <v>26</v>
      </c>
      <c r="H198" s="5" t="s">
        <v>528</v>
      </c>
      <c r="I198" s="5" t="s">
        <v>1420</v>
      </c>
      <c r="J198" s="5" t="s">
        <v>1421</v>
      </c>
      <c r="K198" s="5" t="s">
        <v>1422</v>
      </c>
      <c r="L198" s="5">
        <v>624709</v>
      </c>
      <c r="M198" s="5" t="s">
        <v>26</v>
      </c>
      <c r="N198" s="5" t="s">
        <v>26</v>
      </c>
      <c r="O198" s="5">
        <v>1987</v>
      </c>
      <c r="P198" s="5" t="s">
        <v>1423</v>
      </c>
      <c r="Q198" s="5" t="s">
        <v>26</v>
      </c>
      <c r="R198" s="5" t="s">
        <v>26</v>
      </c>
    </row>
    <row r="199" spans="1:18" ht="16.5" hidden="1" customHeight="1" x14ac:dyDescent="0.25">
      <c r="A199" s="5" t="s">
        <v>1424</v>
      </c>
      <c r="B199" s="5" t="s">
        <v>85</v>
      </c>
      <c r="C199" s="5" t="s">
        <v>23</v>
      </c>
      <c r="D199" s="5" t="s">
        <v>1425</v>
      </c>
      <c r="E199" s="5" t="s">
        <v>26</v>
      </c>
      <c r="F199" s="5" t="s">
        <v>26</v>
      </c>
      <c r="G199" s="5" t="s">
        <v>1426</v>
      </c>
      <c r="H199" s="5" t="s">
        <v>879</v>
      </c>
      <c r="I199" s="5" t="s">
        <v>1427</v>
      </c>
      <c r="J199" s="5" t="s">
        <v>1428</v>
      </c>
      <c r="K199" s="5" t="s">
        <v>1429</v>
      </c>
      <c r="L199" s="5">
        <v>637002</v>
      </c>
      <c r="M199" s="5" t="s">
        <v>26</v>
      </c>
      <c r="N199" s="5" t="s">
        <v>26</v>
      </c>
      <c r="O199" s="5">
        <v>2004</v>
      </c>
      <c r="P199" s="5" t="s">
        <v>26</v>
      </c>
      <c r="Q199" s="5" t="s">
        <v>26</v>
      </c>
      <c r="R199" s="5" t="s">
        <v>26</v>
      </c>
    </row>
    <row r="200" spans="1:18" ht="16.5" hidden="1" customHeight="1" x14ac:dyDescent="0.25">
      <c r="A200" s="5" t="s">
        <v>1430</v>
      </c>
      <c r="B200" s="5" t="s">
        <v>85</v>
      </c>
      <c r="C200" s="5" t="s">
        <v>23</v>
      </c>
      <c r="D200" s="5" t="s">
        <v>1431</v>
      </c>
      <c r="E200" s="5" t="s">
        <v>26</v>
      </c>
      <c r="F200" s="5" t="s">
        <v>26</v>
      </c>
      <c r="G200" s="5" t="s">
        <v>1426</v>
      </c>
      <c r="H200" s="5" t="s">
        <v>879</v>
      </c>
      <c r="I200" s="5" t="s">
        <v>1427</v>
      </c>
      <c r="J200" s="5" t="s">
        <v>1428</v>
      </c>
      <c r="K200" s="5" t="s">
        <v>1429</v>
      </c>
      <c r="L200" s="5">
        <v>637002</v>
      </c>
      <c r="M200" s="5" t="s">
        <v>26</v>
      </c>
      <c r="N200" s="5" t="s">
        <v>26</v>
      </c>
      <c r="O200" s="5">
        <v>2001</v>
      </c>
      <c r="P200" s="5" t="s">
        <v>26</v>
      </c>
      <c r="Q200" s="5" t="s">
        <v>26</v>
      </c>
      <c r="R200" s="5" t="s">
        <v>26</v>
      </c>
    </row>
    <row r="201" spans="1:18" ht="16.5" hidden="1" customHeight="1" x14ac:dyDescent="0.25">
      <c r="A201" s="5" t="s">
        <v>1432</v>
      </c>
      <c r="B201" s="5" t="s">
        <v>85</v>
      </c>
      <c r="C201" s="5" t="s">
        <v>23</v>
      </c>
      <c r="D201" s="5" t="s">
        <v>1433</v>
      </c>
      <c r="E201" s="5" t="s">
        <v>26</v>
      </c>
      <c r="F201" s="5" t="s">
        <v>26</v>
      </c>
      <c r="G201" s="5" t="s">
        <v>26</v>
      </c>
      <c r="H201" s="5" t="s">
        <v>37</v>
      </c>
      <c r="I201" s="5" t="s">
        <v>1434</v>
      </c>
      <c r="J201" s="5" t="s">
        <v>26</v>
      </c>
      <c r="K201" s="5" t="s">
        <v>1435</v>
      </c>
      <c r="L201" s="5" t="s">
        <v>26</v>
      </c>
      <c r="M201" s="5" t="s">
        <v>26</v>
      </c>
      <c r="N201" s="5" t="s">
        <v>26</v>
      </c>
      <c r="O201" s="5">
        <v>2000</v>
      </c>
      <c r="P201" s="5" t="s">
        <v>26</v>
      </c>
      <c r="Q201" s="5" t="s">
        <v>26</v>
      </c>
      <c r="R201" s="5">
        <v>2010</v>
      </c>
    </row>
    <row r="202" spans="1:18" ht="16.5" hidden="1" customHeight="1" x14ac:dyDescent="0.25">
      <c r="A202" s="5" t="s">
        <v>1436</v>
      </c>
      <c r="B202" s="5" t="s">
        <v>85</v>
      </c>
      <c r="C202" s="5" t="s">
        <v>23</v>
      </c>
      <c r="D202" s="5" t="s">
        <v>1437</v>
      </c>
      <c r="E202" s="5" t="s">
        <v>26</v>
      </c>
      <c r="F202" s="5" t="s">
        <v>26</v>
      </c>
      <c r="G202" s="5" t="s">
        <v>26</v>
      </c>
      <c r="H202" s="5" t="s">
        <v>391</v>
      </c>
      <c r="I202" s="5" t="s">
        <v>26</v>
      </c>
      <c r="J202" s="5" t="s">
        <v>26</v>
      </c>
      <c r="K202" s="5" t="s">
        <v>1438</v>
      </c>
      <c r="L202" s="5">
        <v>637211</v>
      </c>
      <c r="M202" s="5" t="s">
        <v>26</v>
      </c>
      <c r="N202" s="5" t="s">
        <v>26</v>
      </c>
      <c r="O202" s="5">
        <v>1989</v>
      </c>
      <c r="P202" s="5" t="s">
        <v>26</v>
      </c>
      <c r="Q202" s="5" t="s">
        <v>1439</v>
      </c>
      <c r="R202" s="5">
        <v>2012</v>
      </c>
    </row>
    <row r="203" spans="1:18" ht="16.5" hidden="1" customHeight="1" x14ac:dyDescent="0.25">
      <c r="A203" s="5" t="s">
        <v>1440</v>
      </c>
      <c r="B203" s="5" t="s">
        <v>85</v>
      </c>
      <c r="C203" s="5" t="s">
        <v>23</v>
      </c>
      <c r="D203" s="5" t="s">
        <v>1441</v>
      </c>
      <c r="E203" s="5" t="s">
        <v>26</v>
      </c>
      <c r="F203" s="5" t="s">
        <v>26</v>
      </c>
      <c r="G203" s="5" t="s">
        <v>26</v>
      </c>
      <c r="H203" s="5" t="s">
        <v>1344</v>
      </c>
      <c r="I203" s="5" t="s">
        <v>26</v>
      </c>
      <c r="J203" s="5" t="s">
        <v>26</v>
      </c>
      <c r="K203" s="5" t="s">
        <v>1442</v>
      </c>
      <c r="L203" s="5">
        <v>641653</v>
      </c>
      <c r="M203" s="5" t="s">
        <v>26</v>
      </c>
      <c r="N203" s="5" t="s">
        <v>26</v>
      </c>
      <c r="O203" s="5">
        <v>2002</v>
      </c>
      <c r="P203" s="5" t="s">
        <v>26</v>
      </c>
      <c r="Q203" s="5" t="s">
        <v>26</v>
      </c>
      <c r="R203" s="5" t="s">
        <v>26</v>
      </c>
    </row>
    <row r="204" spans="1:18" ht="16.5" hidden="1" customHeight="1" x14ac:dyDescent="0.25">
      <c r="A204" s="5" t="s">
        <v>1443</v>
      </c>
      <c r="B204" s="5" t="s">
        <v>85</v>
      </c>
      <c r="C204" s="5" t="s">
        <v>23</v>
      </c>
      <c r="D204" s="5" t="s">
        <v>1444</v>
      </c>
      <c r="E204" s="5" t="s">
        <v>26</v>
      </c>
      <c r="F204" s="5" t="s">
        <v>26</v>
      </c>
      <c r="G204" s="5" t="s">
        <v>26</v>
      </c>
      <c r="H204" s="5" t="s">
        <v>43</v>
      </c>
      <c r="I204" s="5" t="s">
        <v>26</v>
      </c>
      <c r="J204" s="5" t="s">
        <v>26</v>
      </c>
      <c r="K204" s="5" t="s">
        <v>1445</v>
      </c>
      <c r="L204" s="5">
        <v>641103</v>
      </c>
      <c r="M204" s="5" t="s">
        <v>26</v>
      </c>
      <c r="N204" s="5" t="s">
        <v>26</v>
      </c>
      <c r="O204" s="5">
        <v>2004</v>
      </c>
      <c r="P204" s="5" t="s">
        <v>26</v>
      </c>
      <c r="Q204" s="5" t="s">
        <v>26</v>
      </c>
      <c r="R204" s="5" t="s">
        <v>26</v>
      </c>
    </row>
    <row r="205" spans="1:18" ht="16.5" hidden="1" customHeight="1" x14ac:dyDescent="0.25">
      <c r="A205" s="5" t="s">
        <v>1446</v>
      </c>
      <c r="B205" s="5" t="s">
        <v>85</v>
      </c>
      <c r="C205" s="5" t="s">
        <v>23</v>
      </c>
      <c r="D205" s="5" t="s">
        <v>1447</v>
      </c>
      <c r="E205" s="5" t="s">
        <v>26</v>
      </c>
      <c r="F205" s="5" t="s">
        <v>26</v>
      </c>
      <c r="G205" s="5" t="s">
        <v>26</v>
      </c>
      <c r="H205" s="5" t="s">
        <v>43</v>
      </c>
      <c r="I205" s="5" t="s">
        <v>1448</v>
      </c>
      <c r="J205" s="5" t="s">
        <v>1449</v>
      </c>
      <c r="K205" s="5" t="s">
        <v>1450</v>
      </c>
      <c r="L205" s="5">
        <v>641035</v>
      </c>
      <c r="M205" s="5" t="s">
        <v>26</v>
      </c>
      <c r="N205" s="5" t="s">
        <v>26</v>
      </c>
      <c r="O205" s="5">
        <v>1956</v>
      </c>
      <c r="P205" s="5" t="s">
        <v>26</v>
      </c>
      <c r="Q205" s="5" t="s">
        <v>26</v>
      </c>
      <c r="R205" s="5" t="s">
        <v>26</v>
      </c>
    </row>
    <row r="206" spans="1:18" ht="16.5" hidden="1" customHeight="1" x14ac:dyDescent="0.25">
      <c r="A206" s="5" t="s">
        <v>1451</v>
      </c>
      <c r="B206" s="5" t="s">
        <v>85</v>
      </c>
      <c r="C206" s="5" t="s">
        <v>23</v>
      </c>
      <c r="D206" s="5" t="s">
        <v>1452</v>
      </c>
      <c r="E206" s="5" t="s">
        <v>26</v>
      </c>
      <c r="F206" s="5" t="s">
        <v>26</v>
      </c>
      <c r="G206" s="5" t="s">
        <v>26</v>
      </c>
      <c r="H206" s="5" t="s">
        <v>594</v>
      </c>
      <c r="I206" s="5" t="s">
        <v>1453</v>
      </c>
      <c r="J206" s="5" t="s">
        <v>1454</v>
      </c>
      <c r="K206" s="5" t="s">
        <v>1455</v>
      </c>
      <c r="L206" s="5">
        <v>626109</v>
      </c>
      <c r="M206" s="5" t="s">
        <v>26</v>
      </c>
      <c r="N206" s="5" t="s">
        <v>26</v>
      </c>
      <c r="O206" s="5">
        <v>1961</v>
      </c>
      <c r="P206" s="5" t="s">
        <v>1456</v>
      </c>
      <c r="Q206" s="5" t="s">
        <v>26</v>
      </c>
      <c r="R206" s="5" t="s">
        <v>26</v>
      </c>
    </row>
    <row r="207" spans="1:18" ht="16.5" hidden="1" customHeight="1" x14ac:dyDescent="0.25">
      <c r="A207" s="5" t="s">
        <v>1457</v>
      </c>
      <c r="B207" s="5" t="s">
        <v>85</v>
      </c>
      <c r="C207" s="5" t="s">
        <v>23</v>
      </c>
      <c r="D207" s="5" t="s">
        <v>1458</v>
      </c>
      <c r="E207" s="5" t="s">
        <v>26</v>
      </c>
      <c r="F207" s="5" t="s">
        <v>26</v>
      </c>
      <c r="G207" s="5" t="s">
        <v>26</v>
      </c>
      <c r="H207" s="5" t="s">
        <v>351</v>
      </c>
      <c r="I207" s="5" t="s">
        <v>26</v>
      </c>
      <c r="J207" s="5" t="s">
        <v>26</v>
      </c>
      <c r="K207" s="5" t="s">
        <v>1459</v>
      </c>
      <c r="L207" s="5">
        <v>626136</v>
      </c>
      <c r="M207" s="5" t="s">
        <v>26</v>
      </c>
      <c r="N207" s="5" t="s">
        <v>26</v>
      </c>
      <c r="O207" s="5">
        <v>1996</v>
      </c>
      <c r="P207" s="5" t="s">
        <v>26</v>
      </c>
      <c r="Q207" s="5" t="s">
        <v>26</v>
      </c>
      <c r="R207" s="5" t="s">
        <v>26</v>
      </c>
    </row>
    <row r="208" spans="1:18" ht="16.5" hidden="1" customHeight="1" x14ac:dyDescent="0.25">
      <c r="A208" s="5" t="s">
        <v>1460</v>
      </c>
      <c r="B208" s="5" t="s">
        <v>85</v>
      </c>
      <c r="C208" s="5" t="s">
        <v>23</v>
      </c>
      <c r="D208" s="5" t="s">
        <v>1461</v>
      </c>
      <c r="E208" s="6">
        <v>1764.8</v>
      </c>
      <c r="F208" s="5">
        <v>219.17</v>
      </c>
      <c r="G208" s="5" t="s">
        <v>26</v>
      </c>
      <c r="H208" s="5" t="s">
        <v>686</v>
      </c>
      <c r="I208" s="5" t="s">
        <v>26</v>
      </c>
      <c r="J208" s="5" t="s">
        <v>26</v>
      </c>
      <c r="K208" s="5" t="s">
        <v>1462</v>
      </c>
      <c r="L208" s="5">
        <v>638111</v>
      </c>
      <c r="M208" s="5" t="s">
        <v>26</v>
      </c>
      <c r="N208" s="5" t="s">
        <v>26</v>
      </c>
      <c r="O208" s="5">
        <v>1994</v>
      </c>
      <c r="P208" s="5" t="s">
        <v>26</v>
      </c>
      <c r="Q208" s="5" t="s">
        <v>1070</v>
      </c>
      <c r="R208" s="5">
        <v>2012</v>
      </c>
    </row>
    <row r="209" spans="1:18" ht="16.5" hidden="1" customHeight="1" x14ac:dyDescent="0.25">
      <c r="A209" s="5" t="s">
        <v>1463</v>
      </c>
      <c r="B209" s="5" t="s">
        <v>85</v>
      </c>
      <c r="C209" s="5" t="s">
        <v>23</v>
      </c>
      <c r="D209" s="5" t="s">
        <v>1464</v>
      </c>
      <c r="E209" s="5" t="s">
        <v>26</v>
      </c>
      <c r="F209" s="5" t="s">
        <v>26</v>
      </c>
      <c r="G209" s="5" t="s">
        <v>26</v>
      </c>
      <c r="H209" s="5" t="s">
        <v>1465</v>
      </c>
      <c r="I209" s="5" t="s">
        <v>1466</v>
      </c>
      <c r="J209" s="5" t="s">
        <v>1467</v>
      </c>
      <c r="K209" s="5" t="s">
        <v>1468</v>
      </c>
      <c r="L209" s="5">
        <v>630314</v>
      </c>
      <c r="M209" s="5" t="s">
        <v>26</v>
      </c>
      <c r="N209" s="5" t="s">
        <v>26</v>
      </c>
      <c r="O209" s="5">
        <v>1983</v>
      </c>
      <c r="P209" s="5" t="s">
        <v>26</v>
      </c>
      <c r="Q209" s="5" t="s">
        <v>26</v>
      </c>
      <c r="R209" s="5" t="s">
        <v>26</v>
      </c>
    </row>
    <row r="210" spans="1:18" ht="16.5" hidden="1" customHeight="1" x14ac:dyDescent="0.25">
      <c r="A210" s="5" t="s">
        <v>1469</v>
      </c>
      <c r="B210" s="5" t="s">
        <v>22</v>
      </c>
      <c r="C210" s="5" t="s">
        <v>23</v>
      </c>
      <c r="D210" s="5" t="s">
        <v>1470</v>
      </c>
      <c r="E210" s="5" t="s">
        <v>26</v>
      </c>
      <c r="F210" s="5" t="s">
        <v>26</v>
      </c>
      <c r="G210" s="5" t="s">
        <v>26</v>
      </c>
      <c r="H210" s="5" t="s">
        <v>822</v>
      </c>
      <c r="I210" s="5" t="s">
        <v>26</v>
      </c>
      <c r="J210" s="5" t="s">
        <v>26</v>
      </c>
      <c r="K210" s="5" t="s">
        <v>1471</v>
      </c>
      <c r="L210" s="5">
        <v>625003</v>
      </c>
      <c r="M210" s="5" t="s">
        <v>26</v>
      </c>
      <c r="N210" s="5" t="s">
        <v>26</v>
      </c>
      <c r="O210" s="5">
        <v>1955</v>
      </c>
      <c r="P210" s="5" t="s">
        <v>26</v>
      </c>
      <c r="Q210" s="5" t="s">
        <v>26</v>
      </c>
      <c r="R210" s="5" t="s">
        <v>26</v>
      </c>
    </row>
    <row r="211" spans="1:18" ht="16.5" hidden="1" customHeight="1" x14ac:dyDescent="0.25">
      <c r="A211" s="5" t="s">
        <v>1472</v>
      </c>
      <c r="B211" s="5" t="s">
        <v>85</v>
      </c>
      <c r="C211" s="5" t="s">
        <v>23</v>
      </c>
      <c r="D211" s="5" t="s">
        <v>1473</v>
      </c>
      <c r="E211" s="5" t="s">
        <v>26</v>
      </c>
      <c r="F211" s="5" t="s">
        <v>26</v>
      </c>
      <c r="G211" s="5" t="s">
        <v>26</v>
      </c>
      <c r="H211" s="5" t="s">
        <v>43</v>
      </c>
      <c r="I211" s="5" t="s">
        <v>26</v>
      </c>
      <c r="J211" s="5" t="s">
        <v>26</v>
      </c>
      <c r="K211" s="5" t="s">
        <v>1474</v>
      </c>
      <c r="L211" s="5">
        <v>641402</v>
      </c>
      <c r="M211" s="5" t="s">
        <v>26</v>
      </c>
      <c r="N211" s="5" t="s">
        <v>26</v>
      </c>
      <c r="O211" s="5">
        <v>1952</v>
      </c>
      <c r="P211" s="5" t="s">
        <v>26</v>
      </c>
      <c r="Q211" s="5" t="s">
        <v>26</v>
      </c>
      <c r="R211" s="5" t="s">
        <v>26</v>
      </c>
    </row>
    <row r="212" spans="1:18" ht="16.5" hidden="1" customHeight="1" x14ac:dyDescent="0.25">
      <c r="A212" s="5" t="s">
        <v>1475</v>
      </c>
      <c r="B212" s="5" t="s">
        <v>85</v>
      </c>
      <c r="C212" s="5" t="s">
        <v>23</v>
      </c>
      <c r="D212" s="5" t="s">
        <v>1476</v>
      </c>
      <c r="E212" s="5" t="s">
        <v>26</v>
      </c>
      <c r="F212" s="5" t="s">
        <v>26</v>
      </c>
      <c r="G212" s="5" t="s">
        <v>26</v>
      </c>
      <c r="H212" s="5" t="s">
        <v>528</v>
      </c>
      <c r="I212" s="5" t="s">
        <v>26</v>
      </c>
      <c r="J212" s="5" t="s">
        <v>26</v>
      </c>
      <c r="K212" s="5" t="s">
        <v>1477</v>
      </c>
      <c r="L212" s="5">
        <v>624708</v>
      </c>
      <c r="M212" s="5" t="s">
        <v>26</v>
      </c>
      <c r="N212" s="5" t="s">
        <v>26</v>
      </c>
      <c r="O212" s="5">
        <v>2004</v>
      </c>
      <c r="P212" s="5" t="s">
        <v>26</v>
      </c>
      <c r="Q212" s="5" t="s">
        <v>26</v>
      </c>
      <c r="R212" s="5" t="s">
        <v>26</v>
      </c>
    </row>
    <row r="213" spans="1:18" ht="16.5" hidden="1" customHeight="1" x14ac:dyDescent="0.25">
      <c r="A213" s="5" t="s">
        <v>1478</v>
      </c>
      <c r="B213" s="5" t="s">
        <v>85</v>
      </c>
      <c r="C213" s="5" t="s">
        <v>94</v>
      </c>
      <c r="D213" s="5" t="s">
        <v>1479</v>
      </c>
      <c r="E213" s="5" t="s">
        <v>26</v>
      </c>
      <c r="F213" s="5" t="s">
        <v>26</v>
      </c>
      <c r="G213" s="5" t="s">
        <v>26</v>
      </c>
      <c r="H213" s="5" t="s">
        <v>43</v>
      </c>
      <c r="I213" s="5" t="s">
        <v>1480</v>
      </c>
      <c r="J213" s="5" t="s">
        <v>26</v>
      </c>
      <c r="K213" s="5" t="s">
        <v>1481</v>
      </c>
      <c r="L213" s="5">
        <v>641002</v>
      </c>
      <c r="M213" s="5" t="s">
        <v>26</v>
      </c>
      <c r="N213" s="5" t="s">
        <v>26</v>
      </c>
      <c r="O213" s="5">
        <v>1950</v>
      </c>
      <c r="P213" s="5" t="s">
        <v>26</v>
      </c>
      <c r="Q213" s="5" t="s">
        <v>26</v>
      </c>
      <c r="R213" s="5" t="s">
        <v>26</v>
      </c>
    </row>
    <row r="214" spans="1:18" ht="16.5" hidden="1" customHeight="1" x14ac:dyDescent="0.25">
      <c r="A214" s="5" t="s">
        <v>1482</v>
      </c>
      <c r="B214" s="5" t="s">
        <v>85</v>
      </c>
      <c r="C214" s="5" t="s">
        <v>94</v>
      </c>
      <c r="D214" s="5" t="s">
        <v>1483</v>
      </c>
      <c r="E214" s="5" t="s">
        <v>26</v>
      </c>
      <c r="F214" s="5" t="s">
        <v>26</v>
      </c>
      <c r="G214" s="5" t="s">
        <v>26</v>
      </c>
      <c r="H214" s="5" t="s">
        <v>43</v>
      </c>
      <c r="I214" s="5" t="s">
        <v>26</v>
      </c>
      <c r="J214" s="5" t="s">
        <v>26</v>
      </c>
      <c r="K214" s="5" t="s">
        <v>1484</v>
      </c>
      <c r="L214" s="5">
        <v>641654</v>
      </c>
      <c r="M214" s="5" t="s">
        <v>26</v>
      </c>
      <c r="N214" s="5" t="s">
        <v>26</v>
      </c>
      <c r="O214" s="5" t="s">
        <v>26</v>
      </c>
      <c r="P214" s="5" t="s">
        <v>1485</v>
      </c>
      <c r="Q214" s="5" t="s">
        <v>26</v>
      </c>
      <c r="R214" s="5" t="s">
        <v>26</v>
      </c>
    </row>
    <row r="215" spans="1:18" ht="16.5" hidden="1" customHeight="1" x14ac:dyDescent="0.25">
      <c r="A215" s="5" t="s">
        <v>1486</v>
      </c>
      <c r="B215" s="5" t="s">
        <v>85</v>
      </c>
      <c r="C215" s="5" t="s">
        <v>23</v>
      </c>
      <c r="D215" s="5" t="s">
        <v>1487</v>
      </c>
      <c r="E215" s="5" t="s">
        <v>26</v>
      </c>
      <c r="F215" s="5" t="s">
        <v>26</v>
      </c>
      <c r="G215" s="5" t="s">
        <v>26</v>
      </c>
      <c r="H215" s="5" t="s">
        <v>43</v>
      </c>
      <c r="I215" s="5" t="s">
        <v>26</v>
      </c>
      <c r="J215" s="5" t="s">
        <v>26</v>
      </c>
      <c r="K215" s="5" t="s">
        <v>1488</v>
      </c>
      <c r="L215" s="5">
        <v>641018</v>
      </c>
      <c r="M215" s="5" t="s">
        <v>26</v>
      </c>
      <c r="N215" s="5" t="s">
        <v>26</v>
      </c>
      <c r="O215" s="5">
        <v>1981</v>
      </c>
      <c r="P215" s="5" t="s">
        <v>26</v>
      </c>
      <c r="Q215" s="5" t="s">
        <v>26</v>
      </c>
      <c r="R215" s="5" t="s">
        <v>26</v>
      </c>
    </row>
    <row r="216" spans="1:18" ht="16.5" hidden="1" customHeight="1" x14ac:dyDescent="0.25">
      <c r="A216" s="5" t="s">
        <v>1489</v>
      </c>
      <c r="B216" s="5" t="s">
        <v>85</v>
      </c>
      <c r="C216" s="5" t="s">
        <v>23</v>
      </c>
      <c r="D216" s="5" t="s">
        <v>1490</v>
      </c>
      <c r="E216" s="5">
        <v>94.67</v>
      </c>
      <c r="F216" s="5">
        <v>1.2</v>
      </c>
      <c r="G216" s="5" t="s">
        <v>26</v>
      </c>
      <c r="H216" s="5" t="s">
        <v>686</v>
      </c>
      <c r="I216" s="5" t="s">
        <v>26</v>
      </c>
      <c r="J216" s="5" t="s">
        <v>26</v>
      </c>
      <c r="K216" s="5" t="s">
        <v>1491</v>
      </c>
      <c r="L216" s="5">
        <v>638454</v>
      </c>
      <c r="M216" s="5" t="s">
        <v>26</v>
      </c>
      <c r="N216" s="5" t="s">
        <v>26</v>
      </c>
      <c r="O216" s="5">
        <v>1983</v>
      </c>
      <c r="P216" s="5" t="s">
        <v>26</v>
      </c>
      <c r="Q216" s="5" t="s">
        <v>1492</v>
      </c>
      <c r="R216" s="5">
        <v>2012</v>
      </c>
    </row>
    <row r="217" spans="1:18" ht="16.5" hidden="1" customHeight="1" x14ac:dyDescent="0.25">
      <c r="A217" s="5" t="s">
        <v>1493</v>
      </c>
      <c r="B217" s="5" t="s">
        <v>22</v>
      </c>
      <c r="C217" s="5" t="s">
        <v>23</v>
      </c>
      <c r="D217" s="5" t="s">
        <v>1494</v>
      </c>
      <c r="E217" s="5">
        <v>180.46</v>
      </c>
      <c r="F217" s="5">
        <v>2.1800000000000002</v>
      </c>
      <c r="G217" s="5" t="s">
        <v>26</v>
      </c>
      <c r="H217" s="5" t="s">
        <v>663</v>
      </c>
      <c r="I217" s="5" t="s">
        <v>1495</v>
      </c>
      <c r="J217" s="5" t="s">
        <v>26</v>
      </c>
      <c r="K217" s="5" t="s">
        <v>1496</v>
      </c>
      <c r="L217" s="5">
        <v>627357</v>
      </c>
      <c r="M217" s="5" t="s">
        <v>26</v>
      </c>
      <c r="N217" s="5" t="s">
        <v>26</v>
      </c>
      <c r="O217" s="5">
        <v>1946</v>
      </c>
      <c r="P217" s="5" t="s">
        <v>1497</v>
      </c>
      <c r="Q217" s="5" t="s">
        <v>26</v>
      </c>
      <c r="R217" s="5">
        <v>2014</v>
      </c>
    </row>
    <row r="218" spans="1:18" ht="16.5" hidden="1" customHeight="1" x14ac:dyDescent="0.25">
      <c r="A218" s="5" t="s">
        <v>1498</v>
      </c>
      <c r="B218" s="5" t="s">
        <v>85</v>
      </c>
      <c r="C218" s="5" t="s">
        <v>23</v>
      </c>
      <c r="D218" s="5" t="s">
        <v>1499</v>
      </c>
      <c r="E218" s="5" t="s">
        <v>26</v>
      </c>
      <c r="F218" s="5" t="s">
        <v>26</v>
      </c>
      <c r="G218" s="5" t="s">
        <v>26</v>
      </c>
      <c r="H218" s="5" t="s">
        <v>663</v>
      </c>
      <c r="I218" s="5" t="s">
        <v>26</v>
      </c>
      <c r="J218" s="5" t="s">
        <v>26</v>
      </c>
      <c r="K218" s="5" t="s">
        <v>1500</v>
      </c>
      <c r="L218" s="5">
        <v>627401</v>
      </c>
      <c r="M218" s="5" t="s">
        <v>26</v>
      </c>
      <c r="N218" s="5" t="s">
        <v>26</v>
      </c>
      <c r="O218" s="5">
        <v>2000</v>
      </c>
      <c r="P218" s="5" t="s">
        <v>26</v>
      </c>
      <c r="Q218" s="5" t="s">
        <v>26</v>
      </c>
      <c r="R218" s="5" t="s">
        <v>26</v>
      </c>
    </row>
    <row r="219" spans="1:18" ht="16.5" hidden="1" customHeight="1" x14ac:dyDescent="0.25">
      <c r="A219" s="5" t="s">
        <v>1501</v>
      </c>
      <c r="B219" s="5" t="s">
        <v>85</v>
      </c>
      <c r="C219" s="5" t="s">
        <v>23</v>
      </c>
      <c r="D219" s="5" t="s">
        <v>1502</v>
      </c>
      <c r="E219" s="6">
        <v>1780.93</v>
      </c>
      <c r="F219" s="5">
        <v>235.34</v>
      </c>
      <c r="G219" s="5" t="s">
        <v>26</v>
      </c>
      <c r="H219" s="5" t="s">
        <v>351</v>
      </c>
      <c r="I219" s="5" t="s">
        <v>1503</v>
      </c>
      <c r="J219" s="5" t="s">
        <v>1504</v>
      </c>
      <c r="K219" s="5" t="s">
        <v>1505</v>
      </c>
      <c r="L219" s="5">
        <v>626117</v>
      </c>
      <c r="M219" s="5" t="s">
        <v>26</v>
      </c>
      <c r="N219" s="5" t="s">
        <v>26</v>
      </c>
      <c r="O219" s="5">
        <v>1996</v>
      </c>
      <c r="P219" s="5" t="s">
        <v>26</v>
      </c>
      <c r="Q219" s="5" t="s">
        <v>26</v>
      </c>
      <c r="R219" s="5">
        <v>2012</v>
      </c>
    </row>
    <row r="220" spans="1:18" ht="16.5" hidden="1" customHeight="1" x14ac:dyDescent="0.25">
      <c r="A220" s="5" t="s">
        <v>1506</v>
      </c>
      <c r="B220" s="5" t="s">
        <v>85</v>
      </c>
      <c r="C220" s="5" t="s">
        <v>94</v>
      </c>
      <c r="D220" s="5" t="s">
        <v>1507</v>
      </c>
      <c r="E220" s="5" t="s">
        <v>26</v>
      </c>
      <c r="F220" s="5" t="s">
        <v>26</v>
      </c>
      <c r="G220" s="5" t="s">
        <v>26</v>
      </c>
      <c r="H220" s="5" t="s">
        <v>81</v>
      </c>
      <c r="I220" s="5" t="s">
        <v>1508</v>
      </c>
      <c r="J220" s="5" t="s">
        <v>1509</v>
      </c>
      <c r="K220" s="5" t="s">
        <v>1510</v>
      </c>
      <c r="L220" s="5">
        <v>626117</v>
      </c>
      <c r="M220" s="5" t="s">
        <v>26</v>
      </c>
      <c r="N220" s="5" t="s">
        <v>26</v>
      </c>
      <c r="O220" s="5">
        <v>1981</v>
      </c>
      <c r="P220" s="5" t="s">
        <v>876</v>
      </c>
      <c r="Q220" s="5" t="s">
        <v>26</v>
      </c>
      <c r="R220" s="5" t="s">
        <v>26</v>
      </c>
    </row>
    <row r="221" spans="1:18" ht="16.5" hidden="1" customHeight="1" x14ac:dyDescent="0.25">
      <c r="A221" s="5" t="s">
        <v>1511</v>
      </c>
      <c r="B221" s="5" t="s">
        <v>85</v>
      </c>
      <c r="C221" s="5" t="s">
        <v>23</v>
      </c>
      <c r="D221" s="5" t="s">
        <v>1512</v>
      </c>
      <c r="E221" s="5" t="s">
        <v>26</v>
      </c>
      <c r="F221" s="5" t="s">
        <v>26</v>
      </c>
      <c r="G221" s="5" t="s">
        <v>26</v>
      </c>
      <c r="H221" s="5" t="s">
        <v>81</v>
      </c>
      <c r="I221" s="5" t="s">
        <v>26</v>
      </c>
      <c r="J221" s="5" t="s">
        <v>26</v>
      </c>
      <c r="K221" s="5" t="s">
        <v>1513</v>
      </c>
      <c r="L221" s="5">
        <v>600004</v>
      </c>
      <c r="M221" s="5" t="s">
        <v>26</v>
      </c>
      <c r="N221" s="5" t="s">
        <v>26</v>
      </c>
      <c r="O221" s="5">
        <v>1960</v>
      </c>
      <c r="P221" s="5" t="s">
        <v>26</v>
      </c>
      <c r="Q221" s="5" t="s">
        <v>26</v>
      </c>
      <c r="R221" s="5" t="s">
        <v>26</v>
      </c>
    </row>
    <row r="222" spans="1:18" ht="16.5" hidden="1" customHeight="1" x14ac:dyDescent="0.25">
      <c r="A222" s="5" t="s">
        <v>1514</v>
      </c>
      <c r="B222" s="5" t="s">
        <v>85</v>
      </c>
      <c r="C222" s="5" t="s">
        <v>23</v>
      </c>
      <c r="D222" s="5" t="s">
        <v>1515</v>
      </c>
      <c r="E222" s="5" t="s">
        <v>26</v>
      </c>
      <c r="F222" s="5" t="s">
        <v>26</v>
      </c>
      <c r="G222" s="5" t="s">
        <v>26</v>
      </c>
      <c r="H222" s="5" t="s">
        <v>43</v>
      </c>
      <c r="I222" s="5" t="s">
        <v>26</v>
      </c>
      <c r="J222" s="5" t="s">
        <v>26</v>
      </c>
      <c r="K222" s="5" t="s">
        <v>1516</v>
      </c>
      <c r="L222" s="5">
        <v>641203</v>
      </c>
      <c r="M222" s="5" t="s">
        <v>26</v>
      </c>
      <c r="N222" s="5" t="s">
        <v>26</v>
      </c>
      <c r="O222" s="5">
        <v>1982</v>
      </c>
      <c r="P222" s="5" t="s">
        <v>26</v>
      </c>
      <c r="Q222" s="5" t="s">
        <v>26</v>
      </c>
      <c r="R222" s="5" t="s">
        <v>26</v>
      </c>
    </row>
    <row r="223" spans="1:18" ht="16.5" hidden="1" customHeight="1" x14ac:dyDescent="0.25">
      <c r="A223" s="5" t="s">
        <v>1517</v>
      </c>
      <c r="B223" s="5" t="s">
        <v>85</v>
      </c>
      <c r="C223" s="5" t="s">
        <v>23</v>
      </c>
      <c r="D223" s="5" t="s">
        <v>1518</v>
      </c>
      <c r="E223" s="6">
        <v>1544.68</v>
      </c>
      <c r="F223" s="5">
        <v>206.53</v>
      </c>
      <c r="G223" s="5" t="s">
        <v>1519</v>
      </c>
      <c r="H223" s="5" t="s">
        <v>43</v>
      </c>
      <c r="I223" s="5" t="s">
        <v>1520</v>
      </c>
      <c r="J223" s="5" t="s">
        <v>1521</v>
      </c>
      <c r="K223" s="5" t="s">
        <v>1522</v>
      </c>
      <c r="L223" s="5">
        <v>641028</v>
      </c>
      <c r="M223" s="5" t="s">
        <v>26</v>
      </c>
      <c r="N223" s="5" t="s">
        <v>26</v>
      </c>
      <c r="O223" s="5">
        <v>1946</v>
      </c>
      <c r="P223" s="5" t="s">
        <v>26</v>
      </c>
      <c r="Q223" s="5" t="s">
        <v>1197</v>
      </c>
      <c r="R223" s="5">
        <v>2011</v>
      </c>
    </row>
    <row r="224" spans="1:18" ht="16.5" hidden="1" customHeight="1" x14ac:dyDescent="0.25">
      <c r="A224" s="5" t="s">
        <v>1523</v>
      </c>
      <c r="B224" s="5" t="s">
        <v>85</v>
      </c>
      <c r="C224" s="5" t="s">
        <v>23</v>
      </c>
      <c r="D224" s="5" t="s">
        <v>1524</v>
      </c>
      <c r="E224" s="5" t="s">
        <v>26</v>
      </c>
      <c r="F224" s="5" t="s">
        <v>26</v>
      </c>
      <c r="G224" s="5" t="s">
        <v>26</v>
      </c>
      <c r="H224" s="5" t="s">
        <v>43</v>
      </c>
      <c r="I224" s="5" t="s">
        <v>1525</v>
      </c>
      <c r="J224" s="5" t="s">
        <v>1526</v>
      </c>
      <c r="K224" s="5" t="s">
        <v>1527</v>
      </c>
      <c r="L224" s="5">
        <v>641015</v>
      </c>
      <c r="M224" s="5" t="s">
        <v>26</v>
      </c>
      <c r="N224" s="5" t="s">
        <v>26</v>
      </c>
      <c r="O224" s="5">
        <v>1949</v>
      </c>
      <c r="P224" s="5" t="s">
        <v>26</v>
      </c>
      <c r="Q224" s="5" t="s">
        <v>26</v>
      </c>
      <c r="R224" s="5" t="s">
        <v>26</v>
      </c>
    </row>
    <row r="225" spans="1:18" ht="16.5" hidden="1" customHeight="1" x14ac:dyDescent="0.25">
      <c r="A225" s="5" t="s">
        <v>1528</v>
      </c>
      <c r="B225" s="5" t="s">
        <v>22</v>
      </c>
      <c r="C225" s="5" t="s">
        <v>23</v>
      </c>
      <c r="D225" s="5" t="s">
        <v>1529</v>
      </c>
      <c r="E225" s="6">
        <v>1263.1199999999999</v>
      </c>
      <c r="F225" s="5">
        <v>70.09</v>
      </c>
      <c r="G225" s="5" t="s">
        <v>26</v>
      </c>
      <c r="H225" s="5" t="s">
        <v>1530</v>
      </c>
      <c r="I225" s="5" t="s">
        <v>1531</v>
      </c>
      <c r="J225" s="5" t="s">
        <v>1532</v>
      </c>
      <c r="K225" s="5" t="s">
        <v>1533</v>
      </c>
      <c r="L225" s="5">
        <v>600034</v>
      </c>
      <c r="M225" s="5" t="s">
        <v>26</v>
      </c>
      <c r="N225" s="5" t="s">
        <v>26</v>
      </c>
      <c r="O225" s="5">
        <v>1967</v>
      </c>
      <c r="P225" s="5" t="s">
        <v>26</v>
      </c>
      <c r="Q225" s="5" t="s">
        <v>26</v>
      </c>
      <c r="R225" s="5">
        <v>2014</v>
      </c>
    </row>
    <row r="226" spans="1:18" ht="16.5" hidden="1" customHeight="1" x14ac:dyDescent="0.25">
      <c r="A226" s="5" t="s">
        <v>1534</v>
      </c>
      <c r="B226" s="5" t="s">
        <v>22</v>
      </c>
      <c r="C226" s="5" t="s">
        <v>23</v>
      </c>
      <c r="D226" s="5" t="s">
        <v>1535</v>
      </c>
      <c r="E226" s="5">
        <v>10.68</v>
      </c>
      <c r="F226" s="5">
        <v>7.77</v>
      </c>
      <c r="G226" s="5" t="s">
        <v>26</v>
      </c>
      <c r="H226" s="5" t="s">
        <v>391</v>
      </c>
      <c r="I226" s="5" t="s">
        <v>1536</v>
      </c>
      <c r="J226" s="5" t="s">
        <v>26</v>
      </c>
      <c r="K226" s="5" t="s">
        <v>1537</v>
      </c>
      <c r="L226" s="5">
        <v>636203</v>
      </c>
      <c r="M226" s="5" t="s">
        <v>26</v>
      </c>
      <c r="N226" s="5" t="s">
        <v>26</v>
      </c>
      <c r="O226" s="5">
        <v>1990</v>
      </c>
      <c r="P226" s="5" t="s">
        <v>26</v>
      </c>
      <c r="Q226" s="5" t="s">
        <v>26</v>
      </c>
      <c r="R226" s="5">
        <v>2013</v>
      </c>
    </row>
    <row r="227" spans="1:18" ht="16.5" hidden="1" customHeight="1" x14ac:dyDescent="0.25">
      <c r="A227" s="5" t="s">
        <v>1538</v>
      </c>
      <c r="B227" s="5" t="s">
        <v>85</v>
      </c>
      <c r="C227" s="5" t="s">
        <v>94</v>
      </c>
      <c r="D227" s="5" t="s">
        <v>1539</v>
      </c>
      <c r="E227" s="5" t="s">
        <v>26</v>
      </c>
      <c r="F227" s="5" t="s">
        <v>26</v>
      </c>
      <c r="G227" s="5" t="s">
        <v>26</v>
      </c>
      <c r="H227" s="5" t="s">
        <v>528</v>
      </c>
      <c r="I227" s="5" t="s">
        <v>1420</v>
      </c>
      <c r="J227" s="5" t="s">
        <v>26</v>
      </c>
      <c r="K227" s="5" t="s">
        <v>1540</v>
      </c>
      <c r="L227" s="5">
        <v>624709</v>
      </c>
      <c r="M227" s="5" t="s">
        <v>26</v>
      </c>
      <c r="N227" s="5" t="s">
        <v>26</v>
      </c>
      <c r="O227" s="5">
        <v>1999</v>
      </c>
      <c r="P227" s="5" t="s">
        <v>1423</v>
      </c>
      <c r="Q227" s="5" t="s">
        <v>26</v>
      </c>
      <c r="R227" s="5" t="s">
        <v>26</v>
      </c>
    </row>
    <row r="228" spans="1:18" ht="16.5" hidden="1" customHeight="1" x14ac:dyDescent="0.25">
      <c r="A228" s="5" t="s">
        <v>1541</v>
      </c>
      <c r="B228" s="5" t="s">
        <v>22</v>
      </c>
      <c r="C228" s="5" t="s">
        <v>94</v>
      </c>
      <c r="D228" s="5" t="s">
        <v>1542</v>
      </c>
      <c r="E228" s="6">
        <v>1514.69</v>
      </c>
      <c r="F228" s="5">
        <v>143.06</v>
      </c>
      <c r="G228" s="5" t="s">
        <v>26</v>
      </c>
      <c r="H228" s="5" t="s">
        <v>391</v>
      </c>
      <c r="I228" s="5" t="s">
        <v>1543</v>
      </c>
      <c r="J228" s="5" t="s">
        <v>1544</v>
      </c>
      <c r="K228" s="5" t="s">
        <v>1545</v>
      </c>
      <c r="L228" s="5">
        <v>636004</v>
      </c>
      <c r="M228" s="5" t="s">
        <v>26</v>
      </c>
      <c r="N228" s="5" t="s">
        <v>26</v>
      </c>
      <c r="O228" s="5">
        <v>1980</v>
      </c>
      <c r="P228" s="5" t="s">
        <v>1546</v>
      </c>
      <c r="Q228" s="5" t="s">
        <v>26</v>
      </c>
      <c r="R228" s="5">
        <v>2013</v>
      </c>
    </row>
    <row r="229" spans="1:18" ht="16.5" hidden="1" customHeight="1" x14ac:dyDescent="0.25">
      <c r="A229" s="5" t="s">
        <v>1547</v>
      </c>
      <c r="B229" s="5" t="s">
        <v>85</v>
      </c>
      <c r="C229" s="5" t="s">
        <v>23</v>
      </c>
      <c r="D229" s="5" t="s">
        <v>1548</v>
      </c>
      <c r="E229" s="5" t="s">
        <v>26</v>
      </c>
      <c r="F229" s="5" t="s">
        <v>26</v>
      </c>
      <c r="G229" s="5" t="s">
        <v>26</v>
      </c>
      <c r="H229" s="5" t="s">
        <v>822</v>
      </c>
      <c r="I229" s="5" t="s">
        <v>1549</v>
      </c>
      <c r="J229" s="5" t="s">
        <v>26</v>
      </c>
      <c r="K229" s="5" t="s">
        <v>1550</v>
      </c>
      <c r="L229" s="5">
        <v>625012</v>
      </c>
      <c r="M229" s="5" t="s">
        <v>26</v>
      </c>
      <c r="N229" s="5" t="s">
        <v>26</v>
      </c>
      <c r="O229" s="5">
        <v>1983</v>
      </c>
      <c r="P229" s="5" t="s">
        <v>26</v>
      </c>
      <c r="Q229" s="5" t="s">
        <v>26</v>
      </c>
      <c r="R229" s="5" t="s">
        <v>26</v>
      </c>
    </row>
    <row r="230" spans="1:18" ht="16.5" hidden="1" customHeight="1" x14ac:dyDescent="0.25">
      <c r="A230" s="5" t="s">
        <v>1551</v>
      </c>
      <c r="B230" s="5" t="s">
        <v>22</v>
      </c>
      <c r="C230" s="5" t="s">
        <v>23</v>
      </c>
      <c r="D230" s="5" t="s">
        <v>1552</v>
      </c>
      <c r="E230" s="5">
        <v>73.23</v>
      </c>
      <c r="F230" s="5">
        <v>5.92</v>
      </c>
      <c r="G230" s="5" t="s">
        <v>26</v>
      </c>
      <c r="H230" s="5" t="s">
        <v>81</v>
      </c>
      <c r="I230" s="5" t="s">
        <v>1553</v>
      </c>
      <c r="J230" s="5" t="s">
        <v>1554</v>
      </c>
      <c r="K230" s="5" t="s">
        <v>1555</v>
      </c>
      <c r="L230" s="5">
        <v>600003</v>
      </c>
      <c r="M230" s="5" t="s">
        <v>26</v>
      </c>
      <c r="N230" s="5" t="s">
        <v>1556</v>
      </c>
      <c r="O230" s="5">
        <v>1989</v>
      </c>
      <c r="P230" s="5" t="s">
        <v>26</v>
      </c>
      <c r="Q230" s="5" t="s">
        <v>26</v>
      </c>
      <c r="R230" s="5">
        <v>2010</v>
      </c>
    </row>
    <row r="231" spans="1:18" ht="16.5" hidden="1" customHeight="1" x14ac:dyDescent="0.25">
      <c r="A231" s="5" t="s">
        <v>1557</v>
      </c>
      <c r="B231" s="5" t="s">
        <v>85</v>
      </c>
      <c r="C231" s="5" t="s">
        <v>23</v>
      </c>
      <c r="D231" s="5" t="s">
        <v>1558</v>
      </c>
      <c r="E231" s="5" t="s">
        <v>26</v>
      </c>
      <c r="F231" s="5" t="s">
        <v>26</v>
      </c>
      <c r="G231" s="5" t="s">
        <v>26</v>
      </c>
      <c r="H231" s="5" t="s">
        <v>43</v>
      </c>
      <c r="I231" s="5" t="s">
        <v>1559</v>
      </c>
      <c r="J231" s="5" t="s">
        <v>1560</v>
      </c>
      <c r="K231" s="5" t="s">
        <v>1561</v>
      </c>
      <c r="L231" s="5">
        <v>641044</v>
      </c>
      <c r="M231" s="5" t="s">
        <v>26</v>
      </c>
      <c r="N231" s="5" t="s">
        <v>26</v>
      </c>
      <c r="O231" s="5">
        <v>1994</v>
      </c>
      <c r="P231" s="5" t="s">
        <v>26</v>
      </c>
      <c r="Q231" s="5" t="s">
        <v>26</v>
      </c>
      <c r="R231" s="5" t="s">
        <v>26</v>
      </c>
    </row>
    <row r="232" spans="1:18" ht="16.5" hidden="1" customHeight="1" x14ac:dyDescent="0.25">
      <c r="A232" s="5" t="s">
        <v>1562</v>
      </c>
      <c r="B232" s="5" t="s">
        <v>85</v>
      </c>
      <c r="C232" s="5" t="s">
        <v>23</v>
      </c>
      <c r="D232" s="5" t="s">
        <v>1563</v>
      </c>
      <c r="E232" s="5" t="s">
        <v>26</v>
      </c>
      <c r="F232" s="5" t="s">
        <v>26</v>
      </c>
      <c r="G232" s="5" t="s">
        <v>26</v>
      </c>
      <c r="H232" s="5" t="s">
        <v>594</v>
      </c>
      <c r="I232" s="5" t="s">
        <v>26</v>
      </c>
      <c r="J232" s="5" t="s">
        <v>26</v>
      </c>
      <c r="K232" s="5" t="s">
        <v>1564</v>
      </c>
      <c r="L232" s="5">
        <v>626113</v>
      </c>
      <c r="M232" s="5" t="s">
        <v>26</v>
      </c>
      <c r="N232" s="5" t="s">
        <v>26</v>
      </c>
      <c r="O232" s="5">
        <v>1980</v>
      </c>
      <c r="P232" s="5" t="s">
        <v>26</v>
      </c>
      <c r="Q232" s="5" t="s">
        <v>26</v>
      </c>
      <c r="R232" s="5" t="s">
        <v>26</v>
      </c>
    </row>
    <row r="233" spans="1:18" ht="16.5" hidden="1" customHeight="1" x14ac:dyDescent="0.25">
      <c r="A233" s="5" t="s">
        <v>1565</v>
      </c>
      <c r="B233" s="5" t="s">
        <v>22</v>
      </c>
      <c r="C233" s="5" t="s">
        <v>23</v>
      </c>
      <c r="D233" s="5" t="s">
        <v>1566</v>
      </c>
      <c r="E233" s="5">
        <v>190.78</v>
      </c>
      <c r="F233" s="5">
        <v>-1.05</v>
      </c>
      <c r="G233" s="5" t="s">
        <v>26</v>
      </c>
      <c r="H233" s="5" t="s">
        <v>43</v>
      </c>
      <c r="I233" s="5" t="s">
        <v>1567</v>
      </c>
      <c r="J233" s="5" t="s">
        <v>1568</v>
      </c>
      <c r="K233" s="5" t="s">
        <v>1569</v>
      </c>
      <c r="L233" s="5">
        <v>641006</v>
      </c>
      <c r="M233" s="5" t="s">
        <v>26</v>
      </c>
      <c r="N233" s="5" t="s">
        <v>26</v>
      </c>
      <c r="O233" s="5">
        <v>1946</v>
      </c>
      <c r="P233" s="5" t="s">
        <v>1570</v>
      </c>
      <c r="Q233" s="5" t="s">
        <v>26</v>
      </c>
      <c r="R233" s="5">
        <v>2014</v>
      </c>
    </row>
    <row r="234" spans="1:18" ht="16.5" hidden="1" customHeight="1" x14ac:dyDescent="0.25">
      <c r="A234" s="5" t="s">
        <v>1571</v>
      </c>
      <c r="B234" s="5" t="s">
        <v>85</v>
      </c>
      <c r="C234" s="5" t="s">
        <v>23</v>
      </c>
      <c r="D234" s="5" t="s">
        <v>1572</v>
      </c>
      <c r="E234" s="5" t="s">
        <v>26</v>
      </c>
      <c r="F234" s="5" t="s">
        <v>26</v>
      </c>
      <c r="G234" s="5" t="s">
        <v>26</v>
      </c>
      <c r="H234" s="5" t="s">
        <v>37</v>
      </c>
      <c r="I234" s="5" t="s">
        <v>26</v>
      </c>
      <c r="J234" s="5" t="s">
        <v>26</v>
      </c>
      <c r="K234" s="5" t="s">
        <v>1573</v>
      </c>
      <c r="L234" s="5">
        <v>641601</v>
      </c>
      <c r="M234" s="5" t="s">
        <v>26</v>
      </c>
      <c r="N234" s="5" t="s">
        <v>26</v>
      </c>
      <c r="O234" s="5">
        <v>1933</v>
      </c>
      <c r="P234" s="5" t="s">
        <v>26</v>
      </c>
      <c r="Q234" s="5" t="s">
        <v>26</v>
      </c>
      <c r="R234" s="5" t="s">
        <v>26</v>
      </c>
    </row>
    <row r="235" spans="1:18" ht="16.5" hidden="1" customHeight="1" x14ac:dyDescent="0.25">
      <c r="A235" s="5" t="s">
        <v>1574</v>
      </c>
      <c r="B235" s="5" t="s">
        <v>85</v>
      </c>
      <c r="C235" s="5" t="s">
        <v>23</v>
      </c>
      <c r="D235" s="5" t="s">
        <v>1575</v>
      </c>
      <c r="E235" s="5">
        <v>290.52</v>
      </c>
      <c r="F235" s="5">
        <v>-44.15</v>
      </c>
      <c r="G235" s="5" t="s">
        <v>26</v>
      </c>
      <c r="H235" s="5" t="s">
        <v>822</v>
      </c>
      <c r="I235" s="5" t="s">
        <v>26</v>
      </c>
      <c r="J235" s="5" t="s">
        <v>26</v>
      </c>
      <c r="K235" s="5" t="s">
        <v>1576</v>
      </c>
      <c r="L235" s="5">
        <v>625014</v>
      </c>
      <c r="M235" s="5" t="s">
        <v>26</v>
      </c>
      <c r="N235" s="5" t="s">
        <v>26</v>
      </c>
      <c r="O235" s="5">
        <v>1999</v>
      </c>
      <c r="P235" s="5" t="s">
        <v>26</v>
      </c>
      <c r="Q235" s="5" t="s">
        <v>1577</v>
      </c>
      <c r="R235" s="5">
        <v>2012</v>
      </c>
    </row>
    <row r="236" spans="1:18" ht="16.5" hidden="1" customHeight="1" x14ac:dyDescent="0.25">
      <c r="A236" s="5" t="s">
        <v>1578</v>
      </c>
      <c r="B236" s="5" t="s">
        <v>85</v>
      </c>
      <c r="C236" s="5" t="s">
        <v>23</v>
      </c>
      <c r="D236" s="5" t="s">
        <v>1579</v>
      </c>
      <c r="E236" s="5" t="s">
        <v>26</v>
      </c>
      <c r="F236" s="5" t="s">
        <v>26</v>
      </c>
      <c r="G236" s="5" t="s">
        <v>26</v>
      </c>
      <c r="H236" s="5" t="s">
        <v>43</v>
      </c>
      <c r="I236" s="5" t="s">
        <v>26</v>
      </c>
      <c r="J236" s="5" t="s">
        <v>26</v>
      </c>
      <c r="K236" s="5" t="s">
        <v>1580</v>
      </c>
      <c r="L236" s="5">
        <v>641031</v>
      </c>
      <c r="M236" s="5" t="s">
        <v>26</v>
      </c>
      <c r="N236" s="5" t="s">
        <v>26</v>
      </c>
      <c r="O236" s="5" t="s">
        <v>26</v>
      </c>
      <c r="P236" s="5" t="s">
        <v>26</v>
      </c>
      <c r="Q236" s="5" t="s">
        <v>26</v>
      </c>
      <c r="R236" s="5" t="s">
        <v>26</v>
      </c>
    </row>
    <row r="237" spans="1:18" ht="16.5" hidden="1" customHeight="1" x14ac:dyDescent="0.25">
      <c r="A237" s="5" t="s">
        <v>1581</v>
      </c>
      <c r="B237" s="5" t="s">
        <v>85</v>
      </c>
      <c r="C237" s="5" t="s">
        <v>23</v>
      </c>
      <c r="D237" s="5" t="s">
        <v>1582</v>
      </c>
      <c r="E237" s="5" t="s">
        <v>26</v>
      </c>
      <c r="F237" s="5" t="s">
        <v>26</v>
      </c>
      <c r="G237" s="5" t="s">
        <v>26</v>
      </c>
      <c r="H237" s="5" t="s">
        <v>528</v>
      </c>
      <c r="I237" s="5" t="s">
        <v>1583</v>
      </c>
      <c r="J237" s="5" t="s">
        <v>1584</v>
      </c>
      <c r="K237" s="5" t="s">
        <v>1585</v>
      </c>
      <c r="L237" s="5">
        <v>624002</v>
      </c>
      <c r="M237" s="5" t="s">
        <v>26</v>
      </c>
      <c r="N237" s="5" t="s">
        <v>26</v>
      </c>
      <c r="O237" s="5">
        <v>1983</v>
      </c>
      <c r="P237" s="5" t="s">
        <v>26</v>
      </c>
      <c r="Q237" s="5" t="s">
        <v>26</v>
      </c>
      <c r="R237" s="5" t="s">
        <v>26</v>
      </c>
    </row>
    <row r="238" spans="1:18" ht="16.5" hidden="1" customHeight="1" x14ac:dyDescent="0.25">
      <c r="A238" s="5" t="s">
        <v>1586</v>
      </c>
      <c r="B238" s="5" t="s">
        <v>85</v>
      </c>
      <c r="C238" s="5" t="s">
        <v>23</v>
      </c>
      <c r="D238" s="5" t="s">
        <v>1587</v>
      </c>
      <c r="E238" s="5" t="s">
        <v>26</v>
      </c>
      <c r="F238" s="5" t="s">
        <v>26</v>
      </c>
      <c r="G238" s="5" t="s">
        <v>26</v>
      </c>
      <c r="H238" s="5" t="s">
        <v>1588</v>
      </c>
      <c r="I238" s="5" t="s">
        <v>26</v>
      </c>
      <c r="J238" s="5" t="s">
        <v>26</v>
      </c>
      <c r="K238" s="5" t="s">
        <v>1589</v>
      </c>
      <c r="L238" s="5">
        <v>642126</v>
      </c>
      <c r="M238" s="5" t="s">
        <v>26</v>
      </c>
      <c r="N238" s="5" t="s">
        <v>26</v>
      </c>
      <c r="O238" s="5">
        <v>1997</v>
      </c>
      <c r="P238" s="5" t="s">
        <v>26</v>
      </c>
      <c r="Q238" s="5" t="s">
        <v>26</v>
      </c>
      <c r="R238" s="5" t="s">
        <v>26</v>
      </c>
    </row>
    <row r="239" spans="1:18" ht="16.5" customHeight="1" x14ac:dyDescent="0.25">
      <c r="A239" s="5" t="s">
        <v>1590</v>
      </c>
      <c r="B239" s="5" t="s">
        <v>85</v>
      </c>
      <c r="C239" s="5" t="s">
        <v>23</v>
      </c>
      <c r="D239" s="5" t="s">
        <v>1591</v>
      </c>
      <c r="E239" s="5" t="s">
        <v>26</v>
      </c>
      <c r="F239" s="5" t="s">
        <v>26</v>
      </c>
      <c r="G239" s="5" t="s">
        <v>26</v>
      </c>
      <c r="H239" s="5" t="s">
        <v>528</v>
      </c>
      <c r="I239" s="5" t="s">
        <v>1420</v>
      </c>
      <c r="J239" s="5" t="s">
        <v>1421</v>
      </c>
      <c r="K239" s="5" t="s">
        <v>528</v>
      </c>
      <c r="L239" s="5">
        <v>624709</v>
      </c>
      <c r="M239" s="5" t="s">
        <v>26</v>
      </c>
      <c r="N239" s="5" t="s">
        <v>26</v>
      </c>
      <c r="O239" s="5">
        <v>1982</v>
      </c>
      <c r="P239" s="5" t="s">
        <v>26</v>
      </c>
      <c r="Q239" s="5" t="s">
        <v>26</v>
      </c>
      <c r="R239" s="5" t="s">
        <v>26</v>
      </c>
    </row>
    <row r="240" spans="1:18" ht="16.5" hidden="1" customHeight="1" x14ac:dyDescent="0.25">
      <c r="A240" s="5" t="s">
        <v>1592</v>
      </c>
      <c r="B240" s="5" t="s">
        <v>85</v>
      </c>
      <c r="C240" s="5" t="s">
        <v>23</v>
      </c>
      <c r="D240" s="5" t="s">
        <v>1593</v>
      </c>
      <c r="E240" s="5" t="s">
        <v>26</v>
      </c>
      <c r="F240" s="5" t="s">
        <v>26</v>
      </c>
      <c r="G240" s="5" t="s">
        <v>26</v>
      </c>
      <c r="H240" s="5" t="s">
        <v>43</v>
      </c>
      <c r="I240" s="5" t="s">
        <v>26</v>
      </c>
      <c r="J240" s="5" t="s">
        <v>26</v>
      </c>
      <c r="K240" s="5" t="s">
        <v>1594</v>
      </c>
      <c r="L240" s="5">
        <v>641022</v>
      </c>
      <c r="M240" s="5" t="s">
        <v>26</v>
      </c>
      <c r="N240" s="5" t="s">
        <v>26</v>
      </c>
      <c r="O240" s="5">
        <v>2006</v>
      </c>
      <c r="P240" s="5" t="s">
        <v>26</v>
      </c>
      <c r="Q240" s="5" t="s">
        <v>26</v>
      </c>
      <c r="R240" s="5" t="s">
        <v>26</v>
      </c>
    </row>
    <row r="241" spans="1:18" ht="16.5" hidden="1" customHeight="1" x14ac:dyDescent="0.25">
      <c r="A241" s="5" t="s">
        <v>1595</v>
      </c>
      <c r="B241" s="5" t="s">
        <v>85</v>
      </c>
      <c r="C241" s="5" t="s">
        <v>23</v>
      </c>
      <c r="D241" s="5" t="s">
        <v>1596</v>
      </c>
      <c r="E241" s="5" t="s">
        <v>26</v>
      </c>
      <c r="F241" s="5" t="s">
        <v>26</v>
      </c>
      <c r="G241" s="5" t="s">
        <v>26</v>
      </c>
      <c r="H241" s="5" t="s">
        <v>43</v>
      </c>
      <c r="I241" s="5" t="s">
        <v>529</v>
      </c>
      <c r="J241" s="5" t="s">
        <v>26</v>
      </c>
      <c r="K241" s="5" t="s">
        <v>1597</v>
      </c>
      <c r="L241" s="5">
        <v>641604</v>
      </c>
      <c r="M241" s="5" t="s">
        <v>26</v>
      </c>
      <c r="N241" s="5" t="s">
        <v>26</v>
      </c>
      <c r="O241" s="5">
        <v>1988</v>
      </c>
      <c r="P241" s="5" t="s">
        <v>26</v>
      </c>
      <c r="Q241" s="5" t="s">
        <v>26</v>
      </c>
      <c r="R241" s="5" t="s">
        <v>26</v>
      </c>
    </row>
    <row r="242" spans="1:18" ht="16.5" hidden="1" customHeight="1" x14ac:dyDescent="0.25">
      <c r="A242" s="5" t="s">
        <v>1598</v>
      </c>
      <c r="B242" s="5" t="s">
        <v>85</v>
      </c>
      <c r="C242" s="5" t="s">
        <v>23</v>
      </c>
      <c r="D242" s="5" t="s">
        <v>1599</v>
      </c>
      <c r="E242" s="5" t="s">
        <v>26</v>
      </c>
      <c r="F242" s="5" t="s">
        <v>26</v>
      </c>
      <c r="G242" s="5" t="s">
        <v>26</v>
      </c>
      <c r="H242" s="5" t="s">
        <v>351</v>
      </c>
      <c r="I242" s="5" t="s">
        <v>1600</v>
      </c>
      <c r="J242" s="5" t="s">
        <v>26</v>
      </c>
      <c r="K242" s="5" t="s">
        <v>1601</v>
      </c>
      <c r="L242" s="5">
        <v>626117</v>
      </c>
      <c r="M242" s="5" t="s">
        <v>26</v>
      </c>
      <c r="N242" s="5" t="s">
        <v>26</v>
      </c>
      <c r="O242" s="5">
        <v>1989</v>
      </c>
      <c r="P242" s="5" t="s">
        <v>26</v>
      </c>
      <c r="Q242" s="5" t="s">
        <v>26</v>
      </c>
      <c r="R242" s="5" t="s">
        <v>26</v>
      </c>
    </row>
    <row r="243" spans="1:18" ht="16.5" hidden="1" customHeight="1" x14ac:dyDescent="0.25">
      <c r="A243" s="5" t="s">
        <v>1602</v>
      </c>
      <c r="B243" s="5" t="s">
        <v>85</v>
      </c>
      <c r="C243" s="5" t="s">
        <v>23</v>
      </c>
      <c r="D243" s="5" t="s">
        <v>1603</v>
      </c>
      <c r="E243" s="5" t="s">
        <v>26</v>
      </c>
      <c r="F243" s="5" t="s">
        <v>26</v>
      </c>
      <c r="G243" s="5" t="s">
        <v>26</v>
      </c>
      <c r="H243" s="5" t="s">
        <v>686</v>
      </c>
      <c r="I243" s="5" t="s">
        <v>26</v>
      </c>
      <c r="J243" s="5" t="s">
        <v>26</v>
      </c>
      <c r="K243" s="5" t="s">
        <v>1604</v>
      </c>
      <c r="L243" s="5">
        <v>638008</v>
      </c>
      <c r="M243" s="5" t="s">
        <v>26</v>
      </c>
      <c r="N243" s="5" t="s">
        <v>26</v>
      </c>
      <c r="O243" s="5">
        <v>2005</v>
      </c>
      <c r="P243" s="5" t="s">
        <v>26</v>
      </c>
      <c r="Q243" s="5" t="s">
        <v>26</v>
      </c>
      <c r="R243" s="5" t="s">
        <v>26</v>
      </c>
    </row>
    <row r="244" spans="1:18" ht="16.5" hidden="1" customHeight="1" x14ac:dyDescent="0.25">
      <c r="A244" s="5" t="s">
        <v>1605</v>
      </c>
      <c r="B244" s="5" t="s">
        <v>85</v>
      </c>
      <c r="C244" s="5" t="s">
        <v>23</v>
      </c>
      <c r="D244" s="5" t="s">
        <v>1606</v>
      </c>
      <c r="E244" s="5" t="s">
        <v>26</v>
      </c>
      <c r="F244" s="5" t="s">
        <v>26</v>
      </c>
      <c r="G244" s="5" t="s">
        <v>26</v>
      </c>
      <c r="H244" s="5" t="s">
        <v>43</v>
      </c>
      <c r="I244" s="5" t="s">
        <v>26</v>
      </c>
      <c r="J244" s="5" t="s">
        <v>26</v>
      </c>
      <c r="K244" s="5" t="s">
        <v>1607</v>
      </c>
      <c r="L244" s="5">
        <v>641018</v>
      </c>
      <c r="M244" s="5" t="s">
        <v>26</v>
      </c>
      <c r="N244" s="5" t="s">
        <v>26</v>
      </c>
      <c r="O244" s="5">
        <v>1994</v>
      </c>
      <c r="P244" s="5" t="s">
        <v>26</v>
      </c>
      <c r="Q244" s="5" t="s">
        <v>26</v>
      </c>
      <c r="R244" s="5" t="s">
        <v>26</v>
      </c>
    </row>
    <row r="245" spans="1:18" ht="16.5" hidden="1" customHeight="1" x14ac:dyDescent="0.25">
      <c r="A245" s="5" t="s">
        <v>1608</v>
      </c>
      <c r="B245" s="5" t="s">
        <v>85</v>
      </c>
      <c r="C245" s="5" t="s">
        <v>23</v>
      </c>
      <c r="D245" s="5" t="s">
        <v>1609</v>
      </c>
      <c r="E245" s="5" t="s">
        <v>26</v>
      </c>
      <c r="F245" s="5" t="s">
        <v>26</v>
      </c>
      <c r="G245" s="5" t="s">
        <v>26</v>
      </c>
      <c r="H245" s="5" t="s">
        <v>351</v>
      </c>
      <c r="I245" s="5" t="s">
        <v>26</v>
      </c>
      <c r="J245" s="5" t="s">
        <v>26</v>
      </c>
      <c r="K245" s="5" t="s">
        <v>1610</v>
      </c>
      <c r="L245" s="5">
        <v>626117</v>
      </c>
      <c r="M245" s="5" t="s">
        <v>26</v>
      </c>
      <c r="N245" s="5" t="s">
        <v>26</v>
      </c>
      <c r="O245" s="5">
        <v>1981</v>
      </c>
      <c r="P245" s="5" t="s">
        <v>26</v>
      </c>
      <c r="Q245" s="5" t="s">
        <v>26</v>
      </c>
      <c r="R245" s="5" t="s">
        <v>26</v>
      </c>
    </row>
    <row r="246" spans="1:18" ht="16.5" hidden="1" customHeight="1" x14ac:dyDescent="0.25">
      <c r="A246" s="5" t="s">
        <v>1611</v>
      </c>
      <c r="B246" s="5" t="s">
        <v>85</v>
      </c>
      <c r="C246" s="5" t="s">
        <v>23</v>
      </c>
      <c r="D246" s="5" t="s">
        <v>1612</v>
      </c>
      <c r="E246" s="5">
        <v>2.77</v>
      </c>
      <c r="F246" s="5">
        <v>2.72</v>
      </c>
      <c r="G246" s="5" t="s">
        <v>26</v>
      </c>
      <c r="H246" s="5" t="s">
        <v>544</v>
      </c>
      <c r="I246" s="5" t="s">
        <v>1613</v>
      </c>
      <c r="J246" s="5" t="s">
        <v>1614</v>
      </c>
      <c r="K246" s="5" t="s">
        <v>1615</v>
      </c>
      <c r="L246" s="5">
        <v>639006</v>
      </c>
      <c r="M246" s="5" t="s">
        <v>26</v>
      </c>
      <c r="N246" s="5" t="s">
        <v>26</v>
      </c>
      <c r="O246" s="5">
        <v>2004</v>
      </c>
      <c r="P246" s="5" t="s">
        <v>26</v>
      </c>
      <c r="Q246" s="5" t="s">
        <v>1616</v>
      </c>
      <c r="R246" s="5">
        <v>2013</v>
      </c>
    </row>
    <row r="247" spans="1:18" ht="16.5" hidden="1" customHeight="1" x14ac:dyDescent="0.25">
      <c r="A247" s="5" t="s">
        <v>1617</v>
      </c>
      <c r="B247" s="5" t="s">
        <v>85</v>
      </c>
      <c r="C247" s="5" t="s">
        <v>23</v>
      </c>
      <c r="D247" s="5" t="s">
        <v>1618</v>
      </c>
      <c r="E247" s="5" t="s">
        <v>26</v>
      </c>
      <c r="F247" s="5" t="s">
        <v>26</v>
      </c>
      <c r="G247" s="5" t="s">
        <v>1619</v>
      </c>
      <c r="H247" s="5" t="s">
        <v>81</v>
      </c>
      <c r="I247" s="5" t="s">
        <v>1620</v>
      </c>
      <c r="J247" s="5" t="s">
        <v>1621</v>
      </c>
      <c r="K247" s="5" t="s">
        <v>1622</v>
      </c>
      <c r="L247" s="5">
        <v>600037</v>
      </c>
      <c r="M247" s="5" t="s">
        <v>26</v>
      </c>
      <c r="N247" s="5" t="s">
        <v>26</v>
      </c>
      <c r="O247" s="5">
        <v>1993</v>
      </c>
      <c r="P247" s="5" t="s">
        <v>26</v>
      </c>
      <c r="Q247" s="5" t="s">
        <v>26</v>
      </c>
      <c r="R247" s="5" t="s">
        <v>26</v>
      </c>
    </row>
    <row r="248" spans="1:18" ht="16.5" hidden="1" customHeight="1" x14ac:dyDescent="0.25">
      <c r="A248" s="5" t="s">
        <v>1623</v>
      </c>
      <c r="B248" s="5" t="s">
        <v>22</v>
      </c>
      <c r="C248" s="5" t="s">
        <v>23</v>
      </c>
      <c r="D248" s="5" t="s">
        <v>1624</v>
      </c>
      <c r="E248" s="5">
        <v>0.11</v>
      </c>
      <c r="F248" s="5">
        <v>-1.28</v>
      </c>
      <c r="G248" s="5" t="s">
        <v>26</v>
      </c>
      <c r="H248" s="5" t="s">
        <v>81</v>
      </c>
      <c r="I248" s="5" t="s">
        <v>1625</v>
      </c>
      <c r="J248" s="5" t="s">
        <v>26</v>
      </c>
      <c r="K248" s="5" t="s">
        <v>1626</v>
      </c>
      <c r="L248" s="5">
        <v>600081</v>
      </c>
      <c r="M248" s="5" t="s">
        <v>26</v>
      </c>
      <c r="N248" s="5" t="s">
        <v>26</v>
      </c>
      <c r="O248" s="5">
        <v>1994</v>
      </c>
      <c r="P248" s="5" t="s">
        <v>26</v>
      </c>
      <c r="Q248" s="5" t="s">
        <v>26</v>
      </c>
      <c r="R248" s="5">
        <v>2014</v>
      </c>
    </row>
    <row r="249" spans="1:18" ht="16.5" hidden="1" customHeight="1" x14ac:dyDescent="0.25">
      <c r="A249" s="5" t="s">
        <v>1627</v>
      </c>
      <c r="B249" s="5" t="s">
        <v>85</v>
      </c>
      <c r="C249" s="5" t="s">
        <v>23</v>
      </c>
      <c r="D249" s="5" t="s">
        <v>1628</v>
      </c>
      <c r="E249" s="5" t="s">
        <v>26</v>
      </c>
      <c r="F249" s="5" t="s">
        <v>26</v>
      </c>
      <c r="G249" s="5" t="s">
        <v>26</v>
      </c>
      <c r="H249" s="5" t="s">
        <v>1629</v>
      </c>
      <c r="I249" s="5" t="s">
        <v>1630</v>
      </c>
      <c r="J249" s="5" t="s">
        <v>26</v>
      </c>
      <c r="K249" s="5" t="s">
        <v>1631</v>
      </c>
      <c r="L249" s="5">
        <v>627002</v>
      </c>
      <c r="M249" s="5" t="s">
        <v>26</v>
      </c>
      <c r="N249" s="5" t="s">
        <v>26</v>
      </c>
      <c r="O249" s="5">
        <v>1999</v>
      </c>
      <c r="P249" s="5" t="s">
        <v>26</v>
      </c>
      <c r="Q249" s="5" t="s">
        <v>26</v>
      </c>
      <c r="R249" s="5" t="s">
        <v>26</v>
      </c>
    </row>
    <row r="250" spans="1:18" ht="16.5" hidden="1" customHeight="1" x14ac:dyDescent="0.25">
      <c r="A250" s="5" t="s">
        <v>1632</v>
      </c>
      <c r="B250" s="5" t="s">
        <v>85</v>
      </c>
      <c r="C250" s="5" t="s">
        <v>23</v>
      </c>
      <c r="D250" s="5" t="s">
        <v>1633</v>
      </c>
      <c r="E250" s="5" t="s">
        <v>26</v>
      </c>
      <c r="F250" s="5" t="s">
        <v>26</v>
      </c>
      <c r="G250" s="5" t="s">
        <v>26</v>
      </c>
      <c r="H250" s="5" t="s">
        <v>37</v>
      </c>
      <c r="I250" s="5" t="s">
        <v>529</v>
      </c>
      <c r="J250" s="5" t="s">
        <v>26</v>
      </c>
      <c r="K250" s="5" t="s">
        <v>1634</v>
      </c>
      <c r="L250" s="5">
        <v>641604</v>
      </c>
      <c r="M250" s="5" t="s">
        <v>26</v>
      </c>
      <c r="N250" s="5" t="s">
        <v>26</v>
      </c>
      <c r="O250" s="5">
        <v>1988</v>
      </c>
      <c r="P250" s="5" t="s">
        <v>26</v>
      </c>
      <c r="Q250" s="5" t="s">
        <v>26</v>
      </c>
      <c r="R250" s="5" t="s">
        <v>26</v>
      </c>
    </row>
    <row r="251" spans="1:18" ht="16.5" hidden="1" customHeight="1" x14ac:dyDescent="0.25">
      <c r="A251" s="5" t="s">
        <v>1635</v>
      </c>
      <c r="B251" s="5" t="s">
        <v>85</v>
      </c>
      <c r="C251" s="5" t="s">
        <v>23</v>
      </c>
      <c r="D251" s="5" t="s">
        <v>1636</v>
      </c>
      <c r="E251" s="5" t="s">
        <v>26</v>
      </c>
      <c r="F251" s="5" t="s">
        <v>26</v>
      </c>
      <c r="G251" s="5" t="s">
        <v>26</v>
      </c>
      <c r="H251" s="5" t="s">
        <v>391</v>
      </c>
      <c r="I251" s="5" t="s">
        <v>26</v>
      </c>
      <c r="J251" s="5" t="s">
        <v>26</v>
      </c>
      <c r="K251" s="5" t="s">
        <v>1637</v>
      </c>
      <c r="L251" s="5">
        <v>636106</v>
      </c>
      <c r="M251" s="5" t="s">
        <v>26</v>
      </c>
      <c r="N251" s="5" t="s">
        <v>26</v>
      </c>
      <c r="O251" s="5">
        <v>1981</v>
      </c>
      <c r="P251" s="5" t="s">
        <v>26</v>
      </c>
      <c r="Q251" s="5" t="s">
        <v>26</v>
      </c>
      <c r="R251" s="5" t="s">
        <v>26</v>
      </c>
    </row>
    <row r="252" spans="1:18" ht="16.5" hidden="1" customHeight="1" x14ac:dyDescent="0.25">
      <c r="A252" s="5" t="s">
        <v>1638</v>
      </c>
      <c r="B252" s="5" t="s">
        <v>85</v>
      </c>
      <c r="C252" s="5" t="s">
        <v>23</v>
      </c>
      <c r="D252" s="5" t="s">
        <v>1639</v>
      </c>
      <c r="E252" s="5" t="s">
        <v>26</v>
      </c>
      <c r="F252" s="5" t="s">
        <v>26</v>
      </c>
      <c r="G252" s="5" t="s">
        <v>1640</v>
      </c>
      <c r="H252" s="5" t="s">
        <v>37</v>
      </c>
      <c r="I252" s="5" t="s">
        <v>1641</v>
      </c>
      <c r="J252" s="5" t="s">
        <v>26</v>
      </c>
      <c r="K252" s="5" t="s">
        <v>1642</v>
      </c>
      <c r="L252" s="5">
        <v>641604</v>
      </c>
      <c r="M252" s="5" t="s">
        <v>26</v>
      </c>
      <c r="N252" s="5" t="s">
        <v>26</v>
      </c>
      <c r="O252" s="5">
        <v>1990</v>
      </c>
      <c r="P252" s="5" t="s">
        <v>26</v>
      </c>
      <c r="Q252" s="5" t="s">
        <v>26</v>
      </c>
      <c r="R252" s="5" t="s">
        <v>26</v>
      </c>
    </row>
    <row r="253" spans="1:18" ht="16.5" hidden="1" customHeight="1" x14ac:dyDescent="0.25">
      <c r="A253" s="5" t="s">
        <v>1643</v>
      </c>
      <c r="B253" s="5" t="s">
        <v>85</v>
      </c>
      <c r="C253" s="5" t="s">
        <v>94</v>
      </c>
      <c r="D253" s="5" t="s">
        <v>1644</v>
      </c>
      <c r="E253" s="5">
        <v>551.89</v>
      </c>
      <c r="F253" s="5">
        <v>49.31</v>
      </c>
      <c r="G253" s="5" t="s">
        <v>26</v>
      </c>
      <c r="H253" s="5" t="s">
        <v>822</v>
      </c>
      <c r="I253" s="5" t="s">
        <v>1645</v>
      </c>
      <c r="J253" s="5" t="s">
        <v>1646</v>
      </c>
      <c r="K253" s="5" t="s">
        <v>1647</v>
      </c>
      <c r="L253" s="5">
        <v>625016</v>
      </c>
      <c r="M253" s="5" t="s">
        <v>1648</v>
      </c>
      <c r="N253" s="5" t="s">
        <v>26</v>
      </c>
      <c r="O253" s="5">
        <v>1961</v>
      </c>
      <c r="P253" s="5" t="s">
        <v>1649</v>
      </c>
      <c r="Q253" s="5" t="s">
        <v>1650</v>
      </c>
      <c r="R253" s="5">
        <v>2012</v>
      </c>
    </row>
    <row r="254" spans="1:18" ht="16.5" hidden="1" customHeight="1" x14ac:dyDescent="0.25">
      <c r="A254" s="5" t="s">
        <v>441</v>
      </c>
      <c r="B254" s="5" t="s">
        <v>22</v>
      </c>
      <c r="C254" s="5" t="s">
        <v>23</v>
      </c>
      <c r="D254" s="5" t="s">
        <v>442</v>
      </c>
      <c r="E254" s="6">
        <v>2235.34</v>
      </c>
      <c r="F254" s="5">
        <v>485.16</v>
      </c>
      <c r="G254" s="5" t="s">
        <v>26</v>
      </c>
      <c r="H254" s="5" t="s">
        <v>43</v>
      </c>
      <c r="I254" s="5" t="s">
        <v>443</v>
      </c>
      <c r="J254" s="5" t="s">
        <v>444</v>
      </c>
      <c r="K254" s="5" t="s">
        <v>445</v>
      </c>
      <c r="L254" s="5">
        <v>641018</v>
      </c>
      <c r="M254" s="5" t="s">
        <v>26</v>
      </c>
      <c r="N254" s="5" t="s">
        <v>26</v>
      </c>
      <c r="O254" s="5">
        <v>1981</v>
      </c>
      <c r="P254" s="5" t="s">
        <v>26</v>
      </c>
      <c r="Q254" s="5" t="s">
        <v>26</v>
      </c>
      <c r="R254" s="5">
        <v>2014</v>
      </c>
    </row>
    <row r="255" spans="1:18" ht="16.5" hidden="1" customHeight="1" x14ac:dyDescent="0.25">
      <c r="A255" s="5" t="s">
        <v>1651</v>
      </c>
      <c r="B255" s="5" t="s">
        <v>22</v>
      </c>
      <c r="C255" s="5" t="s">
        <v>94</v>
      </c>
      <c r="D255" s="5" t="s">
        <v>1652</v>
      </c>
      <c r="E255" s="6">
        <v>5262.33</v>
      </c>
      <c r="F255" s="5">
        <v>437.3</v>
      </c>
      <c r="G255" s="5" t="s">
        <v>1653</v>
      </c>
      <c r="H255" s="5" t="s">
        <v>43</v>
      </c>
      <c r="I255" s="5" t="s">
        <v>916</v>
      </c>
      <c r="J255" s="5" t="s">
        <v>1654</v>
      </c>
      <c r="K255" s="5" t="s">
        <v>1655</v>
      </c>
      <c r="L255" s="5">
        <v>641045</v>
      </c>
      <c r="M255" s="5" t="s">
        <v>26</v>
      </c>
      <c r="N255" s="5" t="s">
        <v>26</v>
      </c>
      <c r="O255" s="5">
        <v>1962</v>
      </c>
      <c r="P255" s="5" t="s">
        <v>1656</v>
      </c>
      <c r="Q255" s="5" t="s">
        <v>26</v>
      </c>
      <c r="R255" s="5">
        <v>2014</v>
      </c>
    </row>
    <row r="256" spans="1:18" ht="16.5" hidden="1" customHeight="1" x14ac:dyDescent="0.25">
      <c r="A256" s="5" t="s">
        <v>1657</v>
      </c>
      <c r="B256" s="5" t="s">
        <v>85</v>
      </c>
      <c r="C256" s="5" t="s">
        <v>23</v>
      </c>
      <c r="D256" s="5" t="s">
        <v>1658</v>
      </c>
      <c r="E256" s="6">
        <v>1089.1400000000001</v>
      </c>
      <c r="F256" s="5">
        <v>111.38</v>
      </c>
      <c r="G256" s="5" t="s">
        <v>26</v>
      </c>
      <c r="H256" s="5" t="s">
        <v>81</v>
      </c>
      <c r="I256" s="5" t="s">
        <v>1659</v>
      </c>
      <c r="J256" s="5" t="s">
        <v>1660</v>
      </c>
      <c r="K256" s="5" t="s">
        <v>1661</v>
      </c>
      <c r="L256" s="5">
        <v>600035</v>
      </c>
      <c r="M256" s="5" t="s">
        <v>26</v>
      </c>
      <c r="N256" s="5" t="s">
        <v>26</v>
      </c>
      <c r="O256" s="5">
        <v>1986</v>
      </c>
      <c r="P256" s="5" t="s">
        <v>26</v>
      </c>
      <c r="Q256" s="5" t="s">
        <v>1662</v>
      </c>
      <c r="R256" s="5">
        <v>2012</v>
      </c>
    </row>
    <row r="257" spans="1:18" ht="16.5" hidden="1" customHeight="1" x14ac:dyDescent="0.25">
      <c r="A257" s="5" t="s">
        <v>1663</v>
      </c>
      <c r="B257" s="5" t="s">
        <v>85</v>
      </c>
      <c r="C257" s="5" t="s">
        <v>23</v>
      </c>
      <c r="D257" s="5" t="s">
        <v>1664</v>
      </c>
      <c r="E257" s="5">
        <v>0.13</v>
      </c>
      <c r="F257" s="5">
        <v>-2.9</v>
      </c>
      <c r="G257" s="5" t="s">
        <v>26</v>
      </c>
      <c r="H257" s="5" t="s">
        <v>43</v>
      </c>
      <c r="I257" s="5" t="s">
        <v>26</v>
      </c>
      <c r="J257" s="5" t="s">
        <v>26</v>
      </c>
      <c r="K257" s="5" t="s">
        <v>1665</v>
      </c>
      <c r="L257" s="5">
        <v>641045</v>
      </c>
      <c r="M257" s="5" t="s">
        <v>26</v>
      </c>
      <c r="N257" s="5" t="s">
        <v>26</v>
      </c>
      <c r="O257" s="5">
        <v>1986</v>
      </c>
      <c r="P257" s="5" t="s">
        <v>26</v>
      </c>
      <c r="Q257" s="5" t="s">
        <v>1028</v>
      </c>
      <c r="R257" s="5">
        <v>2012</v>
      </c>
    </row>
    <row r="258" spans="1:18" ht="16.5" hidden="1" customHeight="1" x14ac:dyDescent="0.25">
      <c r="A258" s="5" t="s">
        <v>1666</v>
      </c>
      <c r="B258" s="5" t="s">
        <v>85</v>
      </c>
      <c r="C258" s="5" t="s">
        <v>23</v>
      </c>
      <c r="D258" s="5" t="s">
        <v>1667</v>
      </c>
      <c r="E258" s="5">
        <v>155.1</v>
      </c>
      <c r="F258" s="5">
        <v>-4.3</v>
      </c>
      <c r="G258" s="5" t="s">
        <v>26</v>
      </c>
      <c r="H258" s="5" t="s">
        <v>43</v>
      </c>
      <c r="I258" s="5" t="s">
        <v>1668</v>
      </c>
      <c r="J258" s="5" t="s">
        <v>26</v>
      </c>
      <c r="K258" s="5" t="s">
        <v>1669</v>
      </c>
      <c r="L258" s="5">
        <v>641029</v>
      </c>
      <c r="M258" s="5" t="s">
        <v>26</v>
      </c>
      <c r="N258" s="5" t="s">
        <v>26</v>
      </c>
      <c r="O258" s="5">
        <v>1991</v>
      </c>
      <c r="P258" s="5" t="s">
        <v>26</v>
      </c>
      <c r="Q258" s="5" t="s">
        <v>1315</v>
      </c>
      <c r="R258" s="5">
        <v>2012</v>
      </c>
    </row>
    <row r="259" spans="1:18" ht="16.5" hidden="1" customHeight="1" x14ac:dyDescent="0.25">
      <c r="A259" s="5" t="s">
        <v>1670</v>
      </c>
      <c r="B259" s="5" t="s">
        <v>85</v>
      </c>
      <c r="C259" s="5" t="s">
        <v>23</v>
      </c>
      <c r="D259" s="5" t="s">
        <v>1671</v>
      </c>
      <c r="E259" s="5" t="s">
        <v>26</v>
      </c>
      <c r="F259" s="5" t="s">
        <v>26</v>
      </c>
      <c r="G259" s="5" t="s">
        <v>1672</v>
      </c>
      <c r="H259" s="5" t="s">
        <v>1588</v>
      </c>
      <c r="I259" s="5" t="s">
        <v>26</v>
      </c>
      <c r="J259" s="5" t="s">
        <v>26</v>
      </c>
      <c r="K259" s="5" t="s">
        <v>1673</v>
      </c>
      <c r="L259" s="5">
        <v>642128</v>
      </c>
      <c r="M259" s="5" t="s">
        <v>1674</v>
      </c>
      <c r="N259" s="5" t="s">
        <v>26</v>
      </c>
      <c r="O259" s="5">
        <v>1990</v>
      </c>
      <c r="P259" s="5" t="s">
        <v>26</v>
      </c>
      <c r="Q259" s="5" t="s">
        <v>1675</v>
      </c>
      <c r="R259" s="5">
        <v>2012</v>
      </c>
    </row>
    <row r="260" spans="1:18" ht="16.5" hidden="1" customHeight="1" x14ac:dyDescent="0.25">
      <c r="A260" s="5" t="s">
        <v>1676</v>
      </c>
      <c r="B260" s="5" t="s">
        <v>85</v>
      </c>
      <c r="C260" s="5" t="s">
        <v>23</v>
      </c>
      <c r="D260" s="5" t="s">
        <v>1677</v>
      </c>
      <c r="E260" s="5" t="s">
        <v>26</v>
      </c>
      <c r="F260" s="5" t="s">
        <v>26</v>
      </c>
      <c r="G260" s="5" t="s">
        <v>26</v>
      </c>
      <c r="H260" s="5" t="s">
        <v>1588</v>
      </c>
      <c r="I260" s="5" t="s">
        <v>26</v>
      </c>
      <c r="J260" s="5" t="s">
        <v>26</v>
      </c>
      <c r="K260" s="5" t="s">
        <v>1673</v>
      </c>
      <c r="L260" s="5">
        <v>642128</v>
      </c>
      <c r="M260" s="5" t="s">
        <v>1678</v>
      </c>
      <c r="N260" s="5" t="s">
        <v>26</v>
      </c>
      <c r="O260" s="5">
        <v>1989</v>
      </c>
      <c r="P260" s="5" t="s">
        <v>26</v>
      </c>
      <c r="Q260" s="5" t="s">
        <v>892</v>
      </c>
      <c r="R260" s="5">
        <v>2012</v>
      </c>
    </row>
    <row r="261" spans="1:18" ht="16.5" hidden="1" customHeight="1" x14ac:dyDescent="0.25">
      <c r="A261" s="5" t="s">
        <v>1679</v>
      </c>
      <c r="B261" s="5" t="s">
        <v>85</v>
      </c>
      <c r="C261" s="5" t="s">
        <v>23</v>
      </c>
      <c r="D261" s="5" t="s">
        <v>1680</v>
      </c>
      <c r="E261" s="5" t="s">
        <v>26</v>
      </c>
      <c r="F261" s="5" t="s">
        <v>26</v>
      </c>
      <c r="G261" s="5" t="s">
        <v>26</v>
      </c>
      <c r="H261" s="5" t="s">
        <v>686</v>
      </c>
      <c r="I261" s="5" t="s">
        <v>26</v>
      </c>
      <c r="J261" s="5" t="s">
        <v>26</v>
      </c>
      <c r="K261" s="5" t="s">
        <v>1681</v>
      </c>
      <c r="L261" s="5">
        <v>638111</v>
      </c>
      <c r="M261" s="5" t="s">
        <v>1682</v>
      </c>
      <c r="N261" s="5" t="s">
        <v>26</v>
      </c>
      <c r="O261" s="5">
        <v>2004</v>
      </c>
      <c r="P261" s="5" t="s">
        <v>26</v>
      </c>
      <c r="Q261" s="5" t="s">
        <v>26</v>
      </c>
      <c r="R261" s="5" t="s">
        <v>26</v>
      </c>
    </row>
    <row r="262" spans="1:18" ht="16.5" hidden="1" customHeight="1" x14ac:dyDescent="0.25">
      <c r="A262" s="5" t="s">
        <v>1683</v>
      </c>
      <c r="B262" s="5" t="s">
        <v>85</v>
      </c>
      <c r="C262" s="5" t="s">
        <v>23</v>
      </c>
      <c r="D262" s="5" t="s">
        <v>1684</v>
      </c>
      <c r="E262" s="5" t="s">
        <v>26</v>
      </c>
      <c r="F262" s="5" t="s">
        <v>26</v>
      </c>
      <c r="G262" s="5" t="s">
        <v>26</v>
      </c>
      <c r="H262" s="5" t="s">
        <v>37</v>
      </c>
      <c r="I262" s="5" t="s">
        <v>1685</v>
      </c>
      <c r="J262" s="5" t="s">
        <v>26</v>
      </c>
      <c r="K262" s="5" t="s">
        <v>1686</v>
      </c>
      <c r="L262" s="5">
        <v>641604</v>
      </c>
      <c r="M262" s="5" t="s">
        <v>1687</v>
      </c>
      <c r="N262" s="5" t="s">
        <v>26</v>
      </c>
      <c r="O262" s="5">
        <v>1995</v>
      </c>
      <c r="P262" s="5" t="s">
        <v>26</v>
      </c>
      <c r="Q262" s="5" t="s">
        <v>1028</v>
      </c>
      <c r="R262" s="5">
        <v>2012</v>
      </c>
    </row>
    <row r="263" spans="1:18" ht="16.5" hidden="1" customHeight="1" x14ac:dyDescent="0.25">
      <c r="A263" s="5" t="s">
        <v>1688</v>
      </c>
      <c r="B263" s="5" t="s">
        <v>85</v>
      </c>
      <c r="C263" s="5" t="s">
        <v>94</v>
      </c>
      <c r="D263" s="5" t="s">
        <v>1689</v>
      </c>
      <c r="E263" s="5">
        <v>167.53</v>
      </c>
      <c r="F263" s="5">
        <v>4.3099999999999996</v>
      </c>
      <c r="G263" s="5" t="s">
        <v>1690</v>
      </c>
      <c r="H263" s="5" t="s">
        <v>37</v>
      </c>
      <c r="I263" s="5" t="s">
        <v>1691</v>
      </c>
      <c r="J263" s="5" t="s">
        <v>1692</v>
      </c>
      <c r="K263" s="5" t="s">
        <v>1693</v>
      </c>
      <c r="L263" s="5">
        <v>641602</v>
      </c>
      <c r="M263" s="5" t="s">
        <v>1694</v>
      </c>
      <c r="N263" s="5" t="s">
        <v>26</v>
      </c>
      <c r="O263" s="5">
        <v>2007</v>
      </c>
      <c r="P263" s="5" t="s">
        <v>1695</v>
      </c>
      <c r="Q263" s="5" t="s">
        <v>1191</v>
      </c>
      <c r="R263" s="5">
        <v>2012</v>
      </c>
    </row>
    <row r="264" spans="1:18" ht="16.5" hidden="1" customHeight="1" x14ac:dyDescent="0.25">
      <c r="A264" s="5" t="s">
        <v>1696</v>
      </c>
      <c r="B264" s="5" t="s">
        <v>22</v>
      </c>
      <c r="C264" s="5" t="s">
        <v>23</v>
      </c>
      <c r="D264" s="5" t="s">
        <v>1697</v>
      </c>
      <c r="E264" s="6">
        <v>1661.82</v>
      </c>
      <c r="F264" s="6">
        <v>1537.71</v>
      </c>
      <c r="G264" s="5" t="s">
        <v>26</v>
      </c>
      <c r="H264" s="5" t="s">
        <v>1698</v>
      </c>
      <c r="I264" s="5" t="s">
        <v>1699</v>
      </c>
      <c r="J264" s="5" t="s">
        <v>26</v>
      </c>
      <c r="K264" s="5" t="s">
        <v>1700</v>
      </c>
      <c r="L264" s="5">
        <v>641015</v>
      </c>
      <c r="M264" s="5" t="s">
        <v>26</v>
      </c>
      <c r="N264" s="5" t="s">
        <v>26</v>
      </c>
      <c r="O264" s="5">
        <v>1935</v>
      </c>
      <c r="P264" s="5" t="s">
        <v>26</v>
      </c>
      <c r="Q264" s="5" t="s">
        <v>26</v>
      </c>
      <c r="R264" s="5">
        <v>2008</v>
      </c>
    </row>
    <row r="265" spans="1:18" ht="16.5" hidden="1" customHeight="1" x14ac:dyDescent="0.25">
      <c r="A265" s="5" t="s">
        <v>1701</v>
      </c>
      <c r="B265" s="5" t="s">
        <v>22</v>
      </c>
      <c r="C265" s="5" t="s">
        <v>23</v>
      </c>
      <c r="D265" s="5" t="s">
        <v>1702</v>
      </c>
      <c r="E265" s="5">
        <v>878.98</v>
      </c>
      <c r="F265" s="5">
        <v>143.18</v>
      </c>
      <c r="G265" s="5" t="s">
        <v>26</v>
      </c>
      <c r="H265" s="5" t="s">
        <v>43</v>
      </c>
      <c r="I265" s="5" t="s">
        <v>1703</v>
      </c>
      <c r="J265" s="5" t="s">
        <v>1704</v>
      </c>
      <c r="K265" s="5" t="s">
        <v>1705</v>
      </c>
      <c r="L265" s="5" t="s">
        <v>1706</v>
      </c>
      <c r="M265" s="5" t="s">
        <v>26</v>
      </c>
      <c r="N265" s="5" t="s">
        <v>26</v>
      </c>
      <c r="O265" s="5">
        <v>1993</v>
      </c>
      <c r="P265" s="5" t="s">
        <v>26</v>
      </c>
      <c r="Q265" s="5" t="s">
        <v>26</v>
      </c>
      <c r="R265" s="5">
        <v>2013</v>
      </c>
    </row>
    <row r="266" spans="1:18" ht="16.5" hidden="1" customHeight="1" x14ac:dyDescent="0.25">
      <c r="A266" s="5" t="s">
        <v>1707</v>
      </c>
      <c r="B266" s="5" t="s">
        <v>85</v>
      </c>
      <c r="C266" s="5" t="s">
        <v>23</v>
      </c>
      <c r="D266" s="5" t="s">
        <v>1708</v>
      </c>
      <c r="E266" s="5" t="s">
        <v>26</v>
      </c>
      <c r="F266" s="5" t="s">
        <v>26</v>
      </c>
      <c r="G266" s="5" t="s">
        <v>26</v>
      </c>
      <c r="H266" s="5" t="s">
        <v>1709</v>
      </c>
      <c r="I266" s="5" t="s">
        <v>1710</v>
      </c>
      <c r="J266" s="5" t="s">
        <v>26</v>
      </c>
      <c r="K266" s="5" t="s">
        <v>1711</v>
      </c>
      <c r="L266" s="5">
        <v>636701</v>
      </c>
      <c r="M266" s="5" t="s">
        <v>26</v>
      </c>
      <c r="N266" s="5" t="s">
        <v>26</v>
      </c>
      <c r="O266" s="5">
        <v>1994</v>
      </c>
      <c r="P266" s="5" t="s">
        <v>26</v>
      </c>
      <c r="Q266" s="5" t="s">
        <v>26</v>
      </c>
      <c r="R266" s="5" t="s">
        <v>26</v>
      </c>
    </row>
    <row r="267" spans="1:18" ht="16.5" hidden="1" customHeight="1" x14ac:dyDescent="0.25">
      <c r="A267" s="5" t="s">
        <v>1712</v>
      </c>
      <c r="B267" s="5" t="s">
        <v>85</v>
      </c>
      <c r="C267" s="5" t="s">
        <v>23</v>
      </c>
      <c r="D267" s="5" t="s">
        <v>1713</v>
      </c>
      <c r="E267" s="5" t="s">
        <v>26</v>
      </c>
      <c r="F267" s="5" t="s">
        <v>26</v>
      </c>
      <c r="G267" s="5" t="s">
        <v>26</v>
      </c>
      <c r="H267" s="5" t="s">
        <v>1224</v>
      </c>
      <c r="I267" s="5" t="s">
        <v>26</v>
      </c>
      <c r="J267" s="5" t="s">
        <v>26</v>
      </c>
      <c r="K267" s="5" t="s">
        <v>1714</v>
      </c>
      <c r="L267" s="5">
        <v>626117</v>
      </c>
      <c r="M267" s="5" t="s">
        <v>26</v>
      </c>
      <c r="N267" s="5" t="s">
        <v>26</v>
      </c>
      <c r="O267" s="5">
        <v>1993</v>
      </c>
      <c r="P267" s="5" t="s">
        <v>26</v>
      </c>
      <c r="Q267" s="5" t="s">
        <v>665</v>
      </c>
      <c r="R267" s="5">
        <v>2012</v>
      </c>
    </row>
    <row r="268" spans="1:18" ht="16.5" hidden="1" customHeight="1" x14ac:dyDescent="0.25">
      <c r="A268" s="5" t="s">
        <v>1715</v>
      </c>
      <c r="B268" s="5" t="s">
        <v>85</v>
      </c>
      <c r="C268" s="5" t="s">
        <v>23</v>
      </c>
      <c r="D268" s="5" t="s">
        <v>1716</v>
      </c>
      <c r="E268" s="5" t="s">
        <v>26</v>
      </c>
      <c r="F268" s="5" t="s">
        <v>26</v>
      </c>
      <c r="G268" s="5" t="s">
        <v>26</v>
      </c>
      <c r="H268" s="5" t="s">
        <v>351</v>
      </c>
      <c r="I268" s="5" t="s">
        <v>26</v>
      </c>
      <c r="J268" s="5" t="s">
        <v>26</v>
      </c>
      <c r="K268" s="5" t="s">
        <v>1717</v>
      </c>
      <c r="L268" s="5">
        <v>626117</v>
      </c>
      <c r="M268" s="5" t="s">
        <v>26</v>
      </c>
      <c r="N268" s="5" t="s">
        <v>26</v>
      </c>
      <c r="O268" s="5">
        <v>1961</v>
      </c>
      <c r="P268" s="5" t="s">
        <v>26</v>
      </c>
      <c r="Q268" s="5" t="s">
        <v>26</v>
      </c>
      <c r="R268" s="5" t="s">
        <v>26</v>
      </c>
    </row>
    <row r="269" spans="1:18" ht="16.5" hidden="1" customHeight="1" x14ac:dyDescent="0.25">
      <c r="A269" s="5" t="s">
        <v>1718</v>
      </c>
      <c r="B269" s="5" t="s">
        <v>85</v>
      </c>
      <c r="C269" s="5" t="s">
        <v>23</v>
      </c>
      <c r="D269" s="5" t="s">
        <v>1719</v>
      </c>
      <c r="E269" s="5" t="s">
        <v>26</v>
      </c>
      <c r="F269" s="5" t="s">
        <v>26</v>
      </c>
      <c r="G269" s="5" t="s">
        <v>26</v>
      </c>
      <c r="H269" s="5" t="s">
        <v>37</v>
      </c>
      <c r="I269" s="5" t="s">
        <v>1720</v>
      </c>
      <c r="J269" s="5" t="s">
        <v>1721</v>
      </c>
      <c r="K269" s="5" t="s">
        <v>1722</v>
      </c>
      <c r="L269" s="5">
        <v>641604</v>
      </c>
      <c r="M269" s="5" t="s">
        <v>1723</v>
      </c>
      <c r="N269" s="5" t="s">
        <v>26</v>
      </c>
      <c r="O269" s="5">
        <v>2001</v>
      </c>
      <c r="P269" s="5" t="s">
        <v>26</v>
      </c>
      <c r="Q269" s="5" t="s">
        <v>26</v>
      </c>
      <c r="R269" s="5" t="s">
        <v>26</v>
      </c>
    </row>
    <row r="270" spans="1:18" ht="16.5" hidden="1" customHeight="1" x14ac:dyDescent="0.25">
      <c r="A270" s="5" t="s">
        <v>1724</v>
      </c>
      <c r="B270" s="5" t="s">
        <v>85</v>
      </c>
      <c r="C270" s="5" t="s">
        <v>23</v>
      </c>
      <c r="D270" s="5" t="s">
        <v>1725</v>
      </c>
      <c r="E270" s="5" t="s">
        <v>26</v>
      </c>
      <c r="F270" s="5" t="s">
        <v>26</v>
      </c>
      <c r="G270" s="5" t="s">
        <v>26</v>
      </c>
      <c r="H270" s="5" t="s">
        <v>391</v>
      </c>
      <c r="I270" s="5" t="s">
        <v>26</v>
      </c>
      <c r="J270" s="5" t="s">
        <v>26</v>
      </c>
      <c r="K270" s="5" t="s">
        <v>1726</v>
      </c>
      <c r="L270" s="5">
        <v>636001</v>
      </c>
      <c r="M270" s="5" t="s">
        <v>26</v>
      </c>
      <c r="N270" s="5" t="s">
        <v>26</v>
      </c>
      <c r="O270" s="5">
        <v>1937</v>
      </c>
      <c r="P270" s="5" t="s">
        <v>26</v>
      </c>
      <c r="Q270" s="5" t="s">
        <v>26</v>
      </c>
      <c r="R270" s="5" t="s">
        <v>26</v>
      </c>
    </row>
    <row r="271" spans="1:18" ht="16.5" hidden="1" customHeight="1" x14ac:dyDescent="0.25">
      <c r="A271" s="5" t="s">
        <v>1727</v>
      </c>
      <c r="B271" s="5" t="s">
        <v>85</v>
      </c>
      <c r="C271" s="5" t="s">
        <v>23</v>
      </c>
      <c r="D271" s="5" t="s">
        <v>1728</v>
      </c>
      <c r="E271" s="5" t="s">
        <v>26</v>
      </c>
      <c r="F271" s="5" t="s">
        <v>26</v>
      </c>
      <c r="G271" s="5" t="s">
        <v>26</v>
      </c>
      <c r="H271" s="5" t="s">
        <v>81</v>
      </c>
      <c r="I271" s="5" t="s">
        <v>82</v>
      </c>
      <c r="J271" s="5" t="s">
        <v>26</v>
      </c>
      <c r="K271" s="5" t="s">
        <v>1729</v>
      </c>
      <c r="L271" s="5">
        <v>600001</v>
      </c>
      <c r="M271" s="5" t="s">
        <v>26</v>
      </c>
      <c r="N271" s="5" t="s">
        <v>26</v>
      </c>
      <c r="O271" s="5">
        <v>1937</v>
      </c>
      <c r="P271" s="5" t="s">
        <v>26</v>
      </c>
      <c r="Q271" s="5" t="s">
        <v>26</v>
      </c>
      <c r="R271" s="5" t="s">
        <v>26</v>
      </c>
    </row>
    <row r="272" spans="1:18" ht="16.5" hidden="1" customHeight="1" x14ac:dyDescent="0.25">
      <c r="A272" s="5" t="s">
        <v>1730</v>
      </c>
      <c r="B272" s="5" t="s">
        <v>85</v>
      </c>
      <c r="C272" s="5" t="s">
        <v>94</v>
      </c>
      <c r="D272" s="5" t="s">
        <v>1731</v>
      </c>
      <c r="E272" s="6">
        <v>1837.9</v>
      </c>
      <c r="F272" s="5">
        <v>520.29999999999995</v>
      </c>
      <c r="G272" s="5" t="s">
        <v>26</v>
      </c>
      <c r="H272" s="5" t="s">
        <v>822</v>
      </c>
      <c r="I272" s="5" t="s">
        <v>1732</v>
      </c>
      <c r="J272" s="5" t="s">
        <v>1733</v>
      </c>
      <c r="K272" s="5" t="s">
        <v>1734</v>
      </c>
      <c r="L272" s="5">
        <v>625008</v>
      </c>
      <c r="M272" s="5" t="s">
        <v>26</v>
      </c>
      <c r="N272" s="5" t="s">
        <v>26</v>
      </c>
      <c r="O272" s="5">
        <v>1936</v>
      </c>
      <c r="P272" s="5" t="s">
        <v>26</v>
      </c>
      <c r="Q272" s="5" t="s">
        <v>26</v>
      </c>
      <c r="R272" s="5">
        <v>2011</v>
      </c>
    </row>
    <row r="273" spans="1:18" ht="16.5" hidden="1" customHeight="1" x14ac:dyDescent="0.25">
      <c r="A273" s="5" t="s">
        <v>1735</v>
      </c>
      <c r="B273" s="5" t="s">
        <v>85</v>
      </c>
      <c r="C273" s="5" t="s">
        <v>23</v>
      </c>
      <c r="D273" s="5" t="s">
        <v>1736</v>
      </c>
      <c r="E273" s="5" t="s">
        <v>26</v>
      </c>
      <c r="F273" s="5" t="s">
        <v>26</v>
      </c>
      <c r="G273" s="5" t="s">
        <v>26</v>
      </c>
      <c r="H273" s="5" t="s">
        <v>351</v>
      </c>
      <c r="I273" s="5" t="s">
        <v>26</v>
      </c>
      <c r="J273" s="5" t="s">
        <v>26</v>
      </c>
      <c r="K273" s="5" t="s">
        <v>1737</v>
      </c>
      <c r="L273" s="5">
        <v>626117</v>
      </c>
      <c r="M273" s="5" t="s">
        <v>26</v>
      </c>
      <c r="N273" s="5" t="s">
        <v>26</v>
      </c>
      <c r="O273" s="5">
        <v>1995</v>
      </c>
      <c r="P273" s="5" t="s">
        <v>26</v>
      </c>
      <c r="Q273" s="5" t="s">
        <v>665</v>
      </c>
      <c r="R273" s="5">
        <v>2012</v>
      </c>
    </row>
    <row r="274" spans="1:18" ht="16.5" hidden="1" customHeight="1" x14ac:dyDescent="0.25">
      <c r="A274" s="5" t="s">
        <v>1738</v>
      </c>
      <c r="B274" s="5" t="s">
        <v>85</v>
      </c>
      <c r="C274" s="5" t="s">
        <v>23</v>
      </c>
      <c r="D274" s="5" t="s">
        <v>1739</v>
      </c>
      <c r="E274" s="5" t="s">
        <v>26</v>
      </c>
      <c r="F274" s="5" t="s">
        <v>26</v>
      </c>
      <c r="G274" s="5" t="s">
        <v>26</v>
      </c>
      <c r="H274" s="5" t="s">
        <v>37</v>
      </c>
      <c r="I274" s="5" t="s">
        <v>26</v>
      </c>
      <c r="J274" s="5" t="s">
        <v>26</v>
      </c>
      <c r="K274" s="5" t="s">
        <v>1740</v>
      </c>
      <c r="L274" s="5">
        <v>641603</v>
      </c>
      <c r="M274" s="5" t="s">
        <v>1741</v>
      </c>
      <c r="N274" s="5" t="s">
        <v>26</v>
      </c>
      <c r="O274" s="5">
        <v>1954</v>
      </c>
      <c r="P274" s="5" t="s">
        <v>26</v>
      </c>
      <c r="Q274" s="5" t="s">
        <v>26</v>
      </c>
      <c r="R274" s="5" t="s">
        <v>26</v>
      </c>
    </row>
    <row r="275" spans="1:18" ht="16.5" hidden="1" customHeight="1" x14ac:dyDescent="0.25">
      <c r="A275" s="5" t="s">
        <v>1742</v>
      </c>
      <c r="B275" s="5" t="s">
        <v>85</v>
      </c>
      <c r="C275" s="5" t="s">
        <v>23</v>
      </c>
      <c r="D275" s="5" t="s">
        <v>1743</v>
      </c>
      <c r="E275" s="5" t="s">
        <v>26</v>
      </c>
      <c r="F275" s="5" t="s">
        <v>26</v>
      </c>
      <c r="G275" s="5" t="s">
        <v>26</v>
      </c>
      <c r="H275" s="5" t="s">
        <v>37</v>
      </c>
      <c r="I275" s="5" t="s">
        <v>26</v>
      </c>
      <c r="J275" s="5" t="s">
        <v>26</v>
      </c>
      <c r="K275" s="5" t="s">
        <v>1744</v>
      </c>
      <c r="L275" s="5">
        <v>641603</v>
      </c>
      <c r="M275" s="5" t="s">
        <v>26</v>
      </c>
      <c r="N275" s="5" t="s">
        <v>26</v>
      </c>
      <c r="O275" s="5">
        <v>1956</v>
      </c>
      <c r="P275" s="5" t="s">
        <v>26</v>
      </c>
      <c r="Q275" s="5" t="s">
        <v>1745</v>
      </c>
      <c r="R275" s="5">
        <v>2012</v>
      </c>
    </row>
    <row r="276" spans="1:18" ht="16.5" hidden="1" customHeight="1" x14ac:dyDescent="0.25">
      <c r="A276" s="5" t="s">
        <v>1746</v>
      </c>
      <c r="B276" s="5" t="s">
        <v>85</v>
      </c>
      <c r="C276" s="5" t="s">
        <v>23</v>
      </c>
      <c r="D276" s="5" t="s">
        <v>1747</v>
      </c>
      <c r="E276" s="5" t="s">
        <v>26</v>
      </c>
      <c r="F276" s="5" t="s">
        <v>26</v>
      </c>
      <c r="G276" s="5" t="s">
        <v>26</v>
      </c>
      <c r="H276" s="5" t="s">
        <v>37</v>
      </c>
      <c r="I276" s="5" t="s">
        <v>1748</v>
      </c>
      <c r="J276" s="5" t="s">
        <v>1749</v>
      </c>
      <c r="K276" s="5" t="s">
        <v>1750</v>
      </c>
      <c r="L276" s="5">
        <v>641605</v>
      </c>
      <c r="M276" s="5" t="s">
        <v>1751</v>
      </c>
      <c r="N276" s="5" t="s">
        <v>26</v>
      </c>
      <c r="O276" s="5">
        <v>1975</v>
      </c>
      <c r="P276" s="5" t="s">
        <v>26</v>
      </c>
      <c r="Q276" s="5" t="s">
        <v>26</v>
      </c>
      <c r="R276" s="5" t="s">
        <v>26</v>
      </c>
    </row>
    <row r="277" spans="1:18" ht="16.5" hidden="1" customHeight="1" x14ac:dyDescent="0.25">
      <c r="A277" s="5" t="s">
        <v>1752</v>
      </c>
      <c r="B277" s="5" t="s">
        <v>85</v>
      </c>
      <c r="C277" s="5" t="s">
        <v>23</v>
      </c>
      <c r="D277" s="5" t="s">
        <v>1753</v>
      </c>
      <c r="E277" s="5" t="s">
        <v>26</v>
      </c>
      <c r="F277" s="5" t="s">
        <v>26</v>
      </c>
      <c r="G277" s="5" t="s">
        <v>26</v>
      </c>
      <c r="H277" s="5" t="s">
        <v>43</v>
      </c>
      <c r="I277" s="5" t="s">
        <v>26</v>
      </c>
      <c r="J277" s="5" t="s">
        <v>26</v>
      </c>
      <c r="K277" s="5" t="s">
        <v>1754</v>
      </c>
      <c r="L277" s="5">
        <v>641104</v>
      </c>
      <c r="M277" s="5" t="s">
        <v>26</v>
      </c>
      <c r="N277" s="5" t="s">
        <v>26</v>
      </c>
      <c r="O277" s="5" t="s">
        <v>26</v>
      </c>
      <c r="P277" s="5" t="s">
        <v>26</v>
      </c>
      <c r="Q277" s="5" t="s">
        <v>26</v>
      </c>
      <c r="R277" s="5" t="s">
        <v>26</v>
      </c>
    </row>
    <row r="278" spans="1:18" ht="16.5" hidden="1" customHeight="1" x14ac:dyDescent="0.25">
      <c r="A278" s="5" t="s">
        <v>1755</v>
      </c>
      <c r="B278" s="5" t="s">
        <v>85</v>
      </c>
      <c r="C278" s="5" t="s">
        <v>23</v>
      </c>
      <c r="D278" s="5" t="s">
        <v>1756</v>
      </c>
      <c r="E278" s="5">
        <v>58.54</v>
      </c>
      <c r="F278" s="5">
        <v>2.2400000000000002</v>
      </c>
      <c r="G278" s="5" t="s">
        <v>26</v>
      </c>
      <c r="H278" s="5" t="s">
        <v>81</v>
      </c>
      <c r="I278" s="5" t="s">
        <v>1757</v>
      </c>
      <c r="J278" s="5" t="s">
        <v>26</v>
      </c>
      <c r="K278" s="5" t="s">
        <v>1758</v>
      </c>
      <c r="L278" s="5">
        <v>600017</v>
      </c>
      <c r="M278" s="5" t="s">
        <v>26</v>
      </c>
      <c r="N278" s="5" t="s">
        <v>26</v>
      </c>
      <c r="O278" s="5">
        <v>2000</v>
      </c>
      <c r="P278" s="5" t="s">
        <v>26</v>
      </c>
      <c r="Q278" s="5" t="s">
        <v>26</v>
      </c>
      <c r="R278" s="5">
        <v>2011</v>
      </c>
    </row>
    <row r="279" spans="1:18" ht="16.5" hidden="1" customHeight="1" x14ac:dyDescent="0.25">
      <c r="A279" s="5" t="s">
        <v>1759</v>
      </c>
      <c r="B279" s="5" t="s">
        <v>85</v>
      </c>
      <c r="C279" s="5" t="s">
        <v>23</v>
      </c>
      <c r="D279" s="5" t="s">
        <v>1760</v>
      </c>
      <c r="E279" s="5">
        <v>950.79</v>
      </c>
      <c r="F279" s="5">
        <v>103.78</v>
      </c>
      <c r="G279" s="5" t="s">
        <v>26</v>
      </c>
      <c r="H279" s="5" t="s">
        <v>43</v>
      </c>
      <c r="I279" s="5" t="s">
        <v>1761</v>
      </c>
      <c r="J279" s="5" t="s">
        <v>1762</v>
      </c>
      <c r="K279" s="5" t="s">
        <v>1763</v>
      </c>
      <c r="L279" s="5">
        <v>641606</v>
      </c>
      <c r="M279" s="5" t="s">
        <v>26</v>
      </c>
      <c r="N279" s="5" t="s">
        <v>26</v>
      </c>
      <c r="O279" s="5">
        <v>1996</v>
      </c>
      <c r="P279" s="5" t="s">
        <v>1764</v>
      </c>
      <c r="Q279" s="5" t="s">
        <v>1765</v>
      </c>
      <c r="R279" s="5">
        <v>2011</v>
      </c>
    </row>
    <row r="280" spans="1:18" ht="16.5" hidden="1" customHeight="1" x14ac:dyDescent="0.25">
      <c r="A280" s="5" t="s">
        <v>1766</v>
      </c>
      <c r="B280" s="5" t="s">
        <v>85</v>
      </c>
      <c r="C280" s="5" t="s">
        <v>23</v>
      </c>
      <c r="D280" s="5" t="s">
        <v>1767</v>
      </c>
      <c r="E280" s="5" t="s">
        <v>26</v>
      </c>
      <c r="F280" s="5" t="s">
        <v>26</v>
      </c>
      <c r="G280" s="5" t="s">
        <v>26</v>
      </c>
      <c r="H280" s="5" t="s">
        <v>1073</v>
      </c>
      <c r="I280" s="5" t="s">
        <v>1768</v>
      </c>
      <c r="J280" s="5" t="s">
        <v>1769</v>
      </c>
      <c r="K280" s="5" t="s">
        <v>1770</v>
      </c>
      <c r="L280" s="5">
        <v>628001</v>
      </c>
      <c r="M280" s="5" t="s">
        <v>1771</v>
      </c>
      <c r="N280" s="5" t="s">
        <v>26</v>
      </c>
      <c r="O280" s="5">
        <v>1946</v>
      </c>
      <c r="P280" s="5" t="s">
        <v>26</v>
      </c>
      <c r="Q280" s="5" t="s">
        <v>26</v>
      </c>
      <c r="R280" s="5" t="s">
        <v>26</v>
      </c>
    </row>
    <row r="281" spans="1:18" ht="16.5" hidden="1" customHeight="1" x14ac:dyDescent="0.25">
      <c r="A281" s="5" t="s">
        <v>1772</v>
      </c>
      <c r="B281" s="5" t="s">
        <v>22</v>
      </c>
      <c r="C281" s="5" t="s">
        <v>23</v>
      </c>
      <c r="D281" s="5" t="s">
        <v>1773</v>
      </c>
      <c r="E281" s="5" t="s">
        <v>26</v>
      </c>
      <c r="F281" s="5" t="s">
        <v>26</v>
      </c>
      <c r="G281" s="5" t="s">
        <v>26</v>
      </c>
      <c r="H281" s="5" t="s">
        <v>391</v>
      </c>
      <c r="I281" s="5" t="s">
        <v>1774</v>
      </c>
      <c r="J281" s="5" t="s">
        <v>26</v>
      </c>
      <c r="K281" s="5" t="s">
        <v>1775</v>
      </c>
      <c r="L281" s="5">
        <v>636004</v>
      </c>
      <c r="M281" s="5" t="s">
        <v>26</v>
      </c>
      <c r="N281" s="5" t="s">
        <v>26</v>
      </c>
      <c r="O281" s="5">
        <v>1977</v>
      </c>
      <c r="P281" s="5" t="s">
        <v>26</v>
      </c>
      <c r="Q281" s="5" t="s">
        <v>26</v>
      </c>
      <c r="R281" s="5" t="s">
        <v>26</v>
      </c>
    </row>
    <row r="282" spans="1:18" ht="16.5" hidden="1" customHeight="1" x14ac:dyDescent="0.25">
      <c r="A282" s="5" t="s">
        <v>1776</v>
      </c>
      <c r="B282" s="5" t="s">
        <v>85</v>
      </c>
      <c r="C282" s="5" t="s">
        <v>23</v>
      </c>
      <c r="D282" s="5" t="s">
        <v>1777</v>
      </c>
      <c r="E282" s="5" t="s">
        <v>26</v>
      </c>
      <c r="F282" s="5" t="s">
        <v>26</v>
      </c>
      <c r="G282" s="5" t="s">
        <v>26</v>
      </c>
      <c r="H282" s="5" t="s">
        <v>43</v>
      </c>
      <c r="I282" s="5" t="s">
        <v>1778</v>
      </c>
      <c r="J282" s="5" t="s">
        <v>1779</v>
      </c>
      <c r="K282" s="5" t="s">
        <v>1780</v>
      </c>
      <c r="L282" s="5">
        <v>641301</v>
      </c>
      <c r="M282" s="5" t="s">
        <v>1781</v>
      </c>
      <c r="N282" s="5" t="s">
        <v>26</v>
      </c>
      <c r="O282" s="5">
        <v>1949</v>
      </c>
      <c r="P282" s="5" t="s">
        <v>26</v>
      </c>
      <c r="Q282" s="5" t="s">
        <v>26</v>
      </c>
      <c r="R282" s="5" t="s">
        <v>26</v>
      </c>
    </row>
    <row r="283" spans="1:18" ht="16.5" hidden="1" customHeight="1" x14ac:dyDescent="0.25">
      <c r="A283" s="5" t="s">
        <v>1782</v>
      </c>
      <c r="B283" s="5" t="s">
        <v>85</v>
      </c>
      <c r="C283" s="5" t="s">
        <v>23</v>
      </c>
      <c r="D283" s="5" t="s">
        <v>1783</v>
      </c>
      <c r="E283" s="5" t="s">
        <v>26</v>
      </c>
      <c r="F283" s="5" t="s">
        <v>26</v>
      </c>
      <c r="G283" s="5" t="s">
        <v>26</v>
      </c>
      <c r="H283" s="5" t="s">
        <v>43</v>
      </c>
      <c r="I283" s="5" t="s">
        <v>26</v>
      </c>
      <c r="J283" s="5" t="s">
        <v>26</v>
      </c>
      <c r="K283" s="5" t="s">
        <v>1784</v>
      </c>
      <c r="L283" s="5">
        <v>641103</v>
      </c>
      <c r="M283" s="5" t="s">
        <v>26</v>
      </c>
      <c r="N283" s="5" t="s">
        <v>26</v>
      </c>
      <c r="O283" s="5">
        <v>1998</v>
      </c>
      <c r="P283" s="5" t="s">
        <v>26</v>
      </c>
      <c r="Q283" s="5" t="s">
        <v>26</v>
      </c>
      <c r="R283" s="5" t="s">
        <v>26</v>
      </c>
    </row>
    <row r="284" spans="1:18" ht="16.5" hidden="1" customHeight="1" x14ac:dyDescent="0.25">
      <c r="A284" s="5" t="s">
        <v>1785</v>
      </c>
      <c r="B284" s="5" t="s">
        <v>85</v>
      </c>
      <c r="C284" s="5" t="s">
        <v>23</v>
      </c>
      <c r="D284" s="5" t="s">
        <v>1786</v>
      </c>
      <c r="E284" s="5" t="s">
        <v>26</v>
      </c>
      <c r="F284" s="5" t="s">
        <v>26</v>
      </c>
      <c r="G284" s="5" t="s">
        <v>26</v>
      </c>
      <c r="H284" s="5" t="s">
        <v>686</v>
      </c>
      <c r="I284" s="5" t="s">
        <v>26</v>
      </c>
      <c r="J284" s="5" t="s">
        <v>26</v>
      </c>
      <c r="K284" s="5" t="s">
        <v>1787</v>
      </c>
      <c r="L284" s="5">
        <v>638452</v>
      </c>
      <c r="M284" s="5" t="s">
        <v>26</v>
      </c>
      <c r="N284" s="5" t="s">
        <v>26</v>
      </c>
      <c r="O284" s="5">
        <v>2005</v>
      </c>
      <c r="P284" s="5" t="s">
        <v>26</v>
      </c>
      <c r="Q284" s="5" t="s">
        <v>26</v>
      </c>
      <c r="R284" s="5" t="s">
        <v>26</v>
      </c>
    </row>
    <row r="285" spans="1:18" ht="16.5" hidden="1" customHeight="1" x14ac:dyDescent="0.25">
      <c r="A285" s="5" t="s">
        <v>1788</v>
      </c>
      <c r="B285" s="5" t="s">
        <v>85</v>
      </c>
      <c r="C285" s="5" t="s">
        <v>23</v>
      </c>
      <c r="D285" s="5" t="s">
        <v>1789</v>
      </c>
      <c r="E285" s="5" t="s">
        <v>26</v>
      </c>
      <c r="F285" s="5" t="s">
        <v>26</v>
      </c>
      <c r="G285" s="5" t="s">
        <v>26</v>
      </c>
      <c r="H285" s="5" t="s">
        <v>686</v>
      </c>
      <c r="I285" s="5" t="s">
        <v>26</v>
      </c>
      <c r="J285" s="5" t="s">
        <v>26</v>
      </c>
      <c r="K285" s="5" t="s">
        <v>1790</v>
      </c>
      <c r="L285" s="5">
        <v>638183</v>
      </c>
      <c r="M285" s="5" t="s">
        <v>26</v>
      </c>
      <c r="N285" s="5" t="s">
        <v>26</v>
      </c>
      <c r="O285" s="5">
        <v>1990</v>
      </c>
      <c r="P285" s="5" t="s">
        <v>26</v>
      </c>
      <c r="Q285" s="5" t="s">
        <v>26</v>
      </c>
      <c r="R285" s="5" t="s">
        <v>26</v>
      </c>
    </row>
    <row r="286" spans="1:18" ht="16.5" hidden="1" customHeight="1" x14ac:dyDescent="0.25">
      <c r="A286" s="5" t="s">
        <v>1791</v>
      </c>
      <c r="B286" s="5" t="s">
        <v>85</v>
      </c>
      <c r="C286" s="5" t="s">
        <v>23</v>
      </c>
      <c r="D286" s="5" t="s">
        <v>1792</v>
      </c>
      <c r="E286" s="5" t="s">
        <v>26</v>
      </c>
      <c r="F286" s="5" t="s">
        <v>26</v>
      </c>
      <c r="G286" s="5" t="s">
        <v>26</v>
      </c>
      <c r="H286" s="5" t="s">
        <v>37</v>
      </c>
      <c r="I286" s="5" t="s">
        <v>26</v>
      </c>
      <c r="J286" s="5" t="s">
        <v>26</v>
      </c>
      <c r="K286" s="5" t="s">
        <v>1793</v>
      </c>
      <c r="L286" s="5">
        <v>641604</v>
      </c>
      <c r="M286" s="5" t="s">
        <v>26</v>
      </c>
      <c r="N286" s="5" t="s">
        <v>26</v>
      </c>
      <c r="O286" s="5">
        <v>2001</v>
      </c>
      <c r="P286" s="5" t="s">
        <v>26</v>
      </c>
      <c r="Q286" s="5" t="s">
        <v>26</v>
      </c>
      <c r="R286" s="5" t="s">
        <v>26</v>
      </c>
    </row>
    <row r="287" spans="1:18" ht="16.5" hidden="1" customHeight="1" x14ac:dyDescent="0.25">
      <c r="A287" s="5" t="s">
        <v>1794</v>
      </c>
      <c r="B287" s="5" t="s">
        <v>85</v>
      </c>
      <c r="C287" s="5" t="s">
        <v>94</v>
      </c>
      <c r="D287" s="5" t="s">
        <v>1795</v>
      </c>
      <c r="E287" s="5" t="s">
        <v>26</v>
      </c>
      <c r="F287" s="5" t="s">
        <v>26</v>
      </c>
      <c r="G287" s="5" t="s">
        <v>26</v>
      </c>
      <c r="H287" s="5" t="s">
        <v>43</v>
      </c>
      <c r="I287" s="5" t="s">
        <v>1796</v>
      </c>
      <c r="J287" s="5" t="s">
        <v>1797</v>
      </c>
      <c r="K287" s="5" t="s">
        <v>1798</v>
      </c>
      <c r="L287" s="5">
        <v>641022</v>
      </c>
      <c r="M287" s="5" t="s">
        <v>26</v>
      </c>
      <c r="N287" s="5" t="s">
        <v>26</v>
      </c>
      <c r="O287" s="5">
        <v>2001</v>
      </c>
      <c r="P287" s="5" t="s">
        <v>1799</v>
      </c>
      <c r="Q287" s="5" t="s">
        <v>26</v>
      </c>
      <c r="R287" s="5" t="s">
        <v>26</v>
      </c>
    </row>
    <row r="288" spans="1:18" ht="16.5" hidden="1" customHeight="1" x14ac:dyDescent="0.25">
      <c r="A288" s="5" t="s">
        <v>1800</v>
      </c>
      <c r="B288" s="5" t="s">
        <v>85</v>
      </c>
      <c r="C288" s="5" t="s">
        <v>23</v>
      </c>
      <c r="D288" s="5" t="s">
        <v>1801</v>
      </c>
      <c r="E288" s="5">
        <v>275.60000000000002</v>
      </c>
      <c r="F288" s="5">
        <v>7.62</v>
      </c>
      <c r="G288" s="5" t="s">
        <v>26</v>
      </c>
      <c r="H288" s="5" t="s">
        <v>43</v>
      </c>
      <c r="I288" s="5" t="s">
        <v>26</v>
      </c>
      <c r="J288" s="5" t="s">
        <v>26</v>
      </c>
      <c r="K288" s="5" t="s">
        <v>1802</v>
      </c>
      <c r="L288" s="5">
        <v>641018</v>
      </c>
      <c r="M288" s="5" t="s">
        <v>26</v>
      </c>
      <c r="N288" s="5" t="s">
        <v>26</v>
      </c>
      <c r="O288" s="5">
        <v>1983</v>
      </c>
      <c r="P288" s="5" t="s">
        <v>26</v>
      </c>
      <c r="Q288" s="5" t="s">
        <v>1803</v>
      </c>
      <c r="R288" s="5">
        <v>2012</v>
      </c>
    </row>
    <row r="289" spans="1:18" ht="16.5" hidden="1" customHeight="1" x14ac:dyDescent="0.25">
      <c r="A289" s="5" t="s">
        <v>1804</v>
      </c>
      <c r="B289" s="5" t="s">
        <v>85</v>
      </c>
      <c r="C289" s="5" t="s">
        <v>23</v>
      </c>
      <c r="D289" s="5" t="s">
        <v>1805</v>
      </c>
      <c r="E289" s="5" t="s">
        <v>26</v>
      </c>
      <c r="F289" s="5" t="s">
        <v>26</v>
      </c>
      <c r="G289" s="5" t="s">
        <v>26</v>
      </c>
      <c r="H289" s="5" t="s">
        <v>43</v>
      </c>
      <c r="I289" s="5" t="s">
        <v>26</v>
      </c>
      <c r="J289" s="5" t="s">
        <v>26</v>
      </c>
      <c r="K289" s="5" t="s">
        <v>1806</v>
      </c>
      <c r="L289" s="5">
        <v>641018</v>
      </c>
      <c r="M289" s="5" t="s">
        <v>26</v>
      </c>
      <c r="N289" s="5" t="s">
        <v>26</v>
      </c>
      <c r="O289" s="5">
        <v>1987</v>
      </c>
      <c r="P289" s="5" t="s">
        <v>26</v>
      </c>
      <c r="Q289" s="5" t="s">
        <v>26</v>
      </c>
      <c r="R289" s="5" t="s">
        <v>26</v>
      </c>
    </row>
    <row r="290" spans="1:18" ht="16.5" hidden="1" customHeight="1" x14ac:dyDescent="0.25">
      <c r="A290" s="5" t="s">
        <v>1807</v>
      </c>
      <c r="B290" s="5" t="s">
        <v>22</v>
      </c>
      <c r="C290" s="5" t="s">
        <v>23</v>
      </c>
      <c r="D290" s="5" t="s">
        <v>1808</v>
      </c>
      <c r="E290" s="5">
        <v>2.54</v>
      </c>
      <c r="F290" s="5">
        <v>-0.09</v>
      </c>
      <c r="G290" s="5" t="s">
        <v>26</v>
      </c>
      <c r="H290" s="5" t="s">
        <v>895</v>
      </c>
      <c r="I290" s="5" t="s">
        <v>1809</v>
      </c>
      <c r="J290" s="5" t="s">
        <v>26</v>
      </c>
      <c r="K290" s="5" t="s">
        <v>1810</v>
      </c>
      <c r="L290" s="5">
        <v>638183</v>
      </c>
      <c r="M290" s="5" t="s">
        <v>26</v>
      </c>
      <c r="N290" s="5" t="s">
        <v>26</v>
      </c>
      <c r="O290" s="5">
        <v>1968</v>
      </c>
      <c r="P290" s="5" t="s">
        <v>26</v>
      </c>
      <c r="Q290" s="5" t="s">
        <v>26</v>
      </c>
      <c r="R290" s="5">
        <v>2013</v>
      </c>
    </row>
    <row r="291" spans="1:18" ht="16.5" hidden="1" customHeight="1" x14ac:dyDescent="0.25">
      <c r="A291" s="5" t="s">
        <v>1811</v>
      </c>
      <c r="B291" s="5" t="s">
        <v>85</v>
      </c>
      <c r="C291" s="5" t="s">
        <v>23</v>
      </c>
      <c r="D291" s="5" t="s">
        <v>1812</v>
      </c>
      <c r="E291" s="5" t="s">
        <v>26</v>
      </c>
      <c r="F291" s="5" t="s">
        <v>26</v>
      </c>
      <c r="G291" s="5" t="s">
        <v>26</v>
      </c>
      <c r="H291" s="5" t="s">
        <v>1024</v>
      </c>
      <c r="I291" s="5" t="s">
        <v>26</v>
      </c>
      <c r="J291" s="5" t="s">
        <v>26</v>
      </c>
      <c r="K291" s="5" t="s">
        <v>26</v>
      </c>
      <c r="L291" s="5" t="s">
        <v>26</v>
      </c>
      <c r="M291" s="5" t="s">
        <v>26</v>
      </c>
      <c r="N291" s="5" t="s">
        <v>26</v>
      </c>
      <c r="O291" s="5" t="s">
        <v>26</v>
      </c>
      <c r="P291" s="5" t="s">
        <v>1813</v>
      </c>
      <c r="Q291" s="5" t="s">
        <v>26</v>
      </c>
      <c r="R291" s="5" t="s">
        <v>26</v>
      </c>
    </row>
    <row r="292" spans="1:18" ht="16.5" hidden="1" customHeight="1" x14ac:dyDescent="0.25">
      <c r="A292" s="5" t="s">
        <v>1814</v>
      </c>
      <c r="B292" s="5" t="s">
        <v>85</v>
      </c>
      <c r="C292" s="5" t="s">
        <v>23</v>
      </c>
      <c r="D292" s="5" t="s">
        <v>1815</v>
      </c>
      <c r="E292" s="5" t="s">
        <v>26</v>
      </c>
      <c r="F292" s="5" t="s">
        <v>26</v>
      </c>
      <c r="G292" s="5" t="s">
        <v>26</v>
      </c>
      <c r="H292" s="5" t="s">
        <v>686</v>
      </c>
      <c r="I292" s="5" t="s">
        <v>26</v>
      </c>
      <c r="J292" s="5" t="s">
        <v>26</v>
      </c>
      <c r="K292" s="5" t="s">
        <v>1816</v>
      </c>
      <c r="L292" s="5">
        <v>638006</v>
      </c>
      <c r="M292" s="5" t="s">
        <v>26</v>
      </c>
      <c r="N292" s="5" t="s">
        <v>26</v>
      </c>
      <c r="O292" s="5">
        <v>1981</v>
      </c>
      <c r="P292" s="5" t="s">
        <v>26</v>
      </c>
      <c r="Q292" s="5" t="s">
        <v>26</v>
      </c>
      <c r="R292" s="5" t="s">
        <v>26</v>
      </c>
    </row>
    <row r="293" spans="1:18" ht="16.5" hidden="1" customHeight="1" x14ac:dyDescent="0.25">
      <c r="A293" s="5" t="s">
        <v>1817</v>
      </c>
      <c r="B293" s="5" t="s">
        <v>85</v>
      </c>
      <c r="C293" s="5" t="s">
        <v>23</v>
      </c>
      <c r="D293" s="5" t="s">
        <v>1818</v>
      </c>
      <c r="E293" s="5" t="s">
        <v>26</v>
      </c>
      <c r="F293" s="5" t="s">
        <v>26</v>
      </c>
      <c r="G293" s="5" t="s">
        <v>26</v>
      </c>
      <c r="H293" s="5" t="s">
        <v>686</v>
      </c>
      <c r="I293" s="5" t="s">
        <v>1819</v>
      </c>
      <c r="J293" s="5" t="s">
        <v>1820</v>
      </c>
      <c r="K293" s="5" t="s">
        <v>1821</v>
      </c>
      <c r="L293" s="5">
        <v>638004</v>
      </c>
      <c r="M293" s="5" t="s">
        <v>26</v>
      </c>
      <c r="N293" s="5" t="s">
        <v>26</v>
      </c>
      <c r="O293" s="5">
        <v>1995</v>
      </c>
      <c r="P293" s="5" t="s">
        <v>26</v>
      </c>
      <c r="Q293" s="5" t="s">
        <v>26</v>
      </c>
      <c r="R293" s="5" t="s">
        <v>26</v>
      </c>
    </row>
    <row r="294" spans="1:18" ht="16.5" hidden="1" customHeight="1" x14ac:dyDescent="0.25">
      <c r="A294" s="5" t="s">
        <v>1822</v>
      </c>
      <c r="B294" s="5" t="s">
        <v>85</v>
      </c>
      <c r="C294" s="5" t="s">
        <v>23</v>
      </c>
      <c r="D294" s="5" t="s">
        <v>1823</v>
      </c>
      <c r="E294" s="5">
        <v>184.65</v>
      </c>
      <c r="F294" s="5">
        <v>78.239999999999995</v>
      </c>
      <c r="G294" s="5" t="s">
        <v>1824</v>
      </c>
      <c r="H294" s="5" t="s">
        <v>43</v>
      </c>
      <c r="I294" s="5" t="s">
        <v>1825</v>
      </c>
      <c r="J294" s="5" t="s">
        <v>26</v>
      </c>
      <c r="K294" s="5" t="s">
        <v>1826</v>
      </c>
      <c r="L294" s="5">
        <v>641653</v>
      </c>
      <c r="M294" s="5" t="s">
        <v>26</v>
      </c>
      <c r="N294" s="5" t="s">
        <v>26</v>
      </c>
      <c r="O294" s="5" t="s">
        <v>26</v>
      </c>
      <c r="P294" s="5" t="s">
        <v>26</v>
      </c>
      <c r="Q294" s="5" t="s">
        <v>585</v>
      </c>
      <c r="R294" s="5">
        <v>2008</v>
      </c>
    </row>
    <row r="295" spans="1:18" ht="16.5" hidden="1" customHeight="1" x14ac:dyDescent="0.25">
      <c r="A295" s="5" t="s">
        <v>1827</v>
      </c>
      <c r="B295" s="5" t="s">
        <v>85</v>
      </c>
      <c r="C295" s="5" t="s">
        <v>94</v>
      </c>
      <c r="D295" s="5" t="s">
        <v>1828</v>
      </c>
      <c r="E295" s="5" t="s">
        <v>26</v>
      </c>
      <c r="F295" s="5" t="s">
        <v>26</v>
      </c>
      <c r="G295" s="5" t="s">
        <v>26</v>
      </c>
      <c r="H295" s="5" t="s">
        <v>81</v>
      </c>
      <c r="I295" s="5" t="s">
        <v>1829</v>
      </c>
      <c r="J295" s="5" t="s">
        <v>1830</v>
      </c>
      <c r="K295" s="5" t="s">
        <v>1831</v>
      </c>
      <c r="L295" s="5">
        <v>600045</v>
      </c>
      <c r="M295" s="5" t="s">
        <v>26</v>
      </c>
      <c r="N295" s="5" t="s">
        <v>26</v>
      </c>
      <c r="O295" s="5">
        <v>1951</v>
      </c>
      <c r="P295" s="5" t="s">
        <v>1832</v>
      </c>
      <c r="Q295" s="5" t="s">
        <v>26</v>
      </c>
      <c r="R295" s="5" t="s">
        <v>26</v>
      </c>
    </row>
    <row r="296" spans="1:18" ht="16.5" hidden="1" customHeight="1" x14ac:dyDescent="0.25">
      <c r="A296" s="5" t="s">
        <v>1833</v>
      </c>
      <c r="B296" s="5" t="s">
        <v>85</v>
      </c>
      <c r="C296" s="5" t="s">
        <v>23</v>
      </c>
      <c r="D296" s="5" t="s">
        <v>1834</v>
      </c>
      <c r="E296" s="5">
        <v>170.28</v>
      </c>
      <c r="F296" s="5">
        <v>31.9</v>
      </c>
      <c r="G296" s="5" t="s">
        <v>26</v>
      </c>
      <c r="H296" s="5" t="s">
        <v>1112</v>
      </c>
      <c r="I296" s="5" t="s">
        <v>26</v>
      </c>
      <c r="J296" s="5" t="s">
        <v>26</v>
      </c>
      <c r="K296" s="5" t="s">
        <v>1835</v>
      </c>
      <c r="L296" s="5">
        <v>638660</v>
      </c>
      <c r="M296" s="5" t="s">
        <v>26</v>
      </c>
      <c r="N296" s="5" t="s">
        <v>26</v>
      </c>
      <c r="O296" s="5">
        <v>2004</v>
      </c>
      <c r="P296" s="5" t="s">
        <v>26</v>
      </c>
      <c r="Q296" s="5" t="s">
        <v>26</v>
      </c>
      <c r="R296" s="5">
        <v>2012</v>
      </c>
    </row>
    <row r="297" spans="1:18" ht="16.5" hidden="1" customHeight="1" x14ac:dyDescent="0.25">
      <c r="A297" s="5" t="s">
        <v>1836</v>
      </c>
      <c r="B297" s="5" t="s">
        <v>22</v>
      </c>
      <c r="C297" s="5" t="s">
        <v>23</v>
      </c>
      <c r="D297" s="5" t="s">
        <v>1837</v>
      </c>
      <c r="E297" s="5" t="s">
        <v>26</v>
      </c>
      <c r="F297" s="5" t="s">
        <v>26</v>
      </c>
      <c r="G297" s="5" t="s">
        <v>26</v>
      </c>
      <c r="H297" s="5" t="s">
        <v>528</v>
      </c>
      <c r="I297" s="5" t="s">
        <v>26</v>
      </c>
      <c r="J297" s="5" t="s">
        <v>26</v>
      </c>
      <c r="K297" s="5" t="s">
        <v>1838</v>
      </c>
      <c r="L297" s="5">
        <v>624615</v>
      </c>
      <c r="M297" s="5" t="s">
        <v>26</v>
      </c>
      <c r="N297" s="5" t="s">
        <v>26</v>
      </c>
      <c r="O297" s="5">
        <v>1946</v>
      </c>
      <c r="P297" s="5" t="s">
        <v>26</v>
      </c>
      <c r="Q297" s="5" t="s">
        <v>26</v>
      </c>
      <c r="R297" s="5" t="s">
        <v>26</v>
      </c>
    </row>
    <row r="298" spans="1:18" ht="16.5" hidden="1" customHeight="1" x14ac:dyDescent="0.25">
      <c r="A298" s="5" t="s">
        <v>1839</v>
      </c>
      <c r="B298" s="5" t="s">
        <v>85</v>
      </c>
      <c r="C298" s="5" t="s">
        <v>23</v>
      </c>
      <c r="D298" s="5" t="s">
        <v>1840</v>
      </c>
      <c r="E298" s="5" t="s">
        <v>26</v>
      </c>
      <c r="F298" s="5" t="s">
        <v>26</v>
      </c>
      <c r="G298" s="5" t="s">
        <v>26</v>
      </c>
      <c r="H298" s="5" t="s">
        <v>43</v>
      </c>
      <c r="I298" s="5" t="s">
        <v>26</v>
      </c>
      <c r="J298" s="5" t="s">
        <v>26</v>
      </c>
      <c r="K298" s="5" t="s">
        <v>1841</v>
      </c>
      <c r="L298" s="5">
        <v>641008</v>
      </c>
      <c r="M298" s="5" t="s">
        <v>26</v>
      </c>
      <c r="N298" s="5" t="s">
        <v>26</v>
      </c>
      <c r="O298" s="5">
        <v>1935</v>
      </c>
      <c r="P298" s="5" t="s">
        <v>26</v>
      </c>
      <c r="Q298" s="5" t="s">
        <v>26</v>
      </c>
      <c r="R298" s="5" t="s">
        <v>26</v>
      </c>
    </row>
    <row r="299" spans="1:18" ht="16.5" hidden="1" customHeight="1" x14ac:dyDescent="0.25">
      <c r="A299" s="5" t="s">
        <v>1842</v>
      </c>
      <c r="B299" s="5" t="s">
        <v>85</v>
      </c>
      <c r="C299" s="5" t="s">
        <v>23</v>
      </c>
      <c r="D299" s="5" t="s">
        <v>1843</v>
      </c>
      <c r="E299" s="5">
        <v>158.27000000000001</v>
      </c>
      <c r="F299" s="5">
        <v>19.53</v>
      </c>
      <c r="G299" s="5" t="s">
        <v>26</v>
      </c>
      <c r="H299" s="5" t="s">
        <v>81</v>
      </c>
      <c r="I299" s="5" t="s">
        <v>1844</v>
      </c>
      <c r="J299" s="5" t="s">
        <v>26</v>
      </c>
      <c r="K299" s="5" t="s">
        <v>1845</v>
      </c>
      <c r="L299" s="5">
        <v>600079</v>
      </c>
      <c r="M299" s="5" t="s">
        <v>26</v>
      </c>
      <c r="N299" s="5" t="s">
        <v>26</v>
      </c>
      <c r="O299" s="5">
        <v>1993</v>
      </c>
      <c r="P299" s="5" t="s">
        <v>26</v>
      </c>
      <c r="Q299" s="5" t="s">
        <v>1137</v>
      </c>
      <c r="R299" s="5">
        <v>2011</v>
      </c>
    </row>
    <row r="300" spans="1:18" ht="16.5" hidden="1" customHeight="1" x14ac:dyDescent="0.25">
      <c r="A300" s="5" t="s">
        <v>1846</v>
      </c>
      <c r="B300" s="5" t="s">
        <v>85</v>
      </c>
      <c r="C300" s="5" t="s">
        <v>23</v>
      </c>
      <c r="D300" s="5" t="s">
        <v>1847</v>
      </c>
      <c r="E300" s="5" t="s">
        <v>26</v>
      </c>
      <c r="F300" s="5" t="s">
        <v>26</v>
      </c>
      <c r="G300" s="5" t="s">
        <v>26</v>
      </c>
      <c r="H300" s="5" t="s">
        <v>37</v>
      </c>
      <c r="I300" s="5" t="s">
        <v>26</v>
      </c>
      <c r="J300" s="5" t="s">
        <v>26</v>
      </c>
      <c r="K300" s="5" t="s">
        <v>1848</v>
      </c>
      <c r="L300" s="5">
        <v>641603</v>
      </c>
      <c r="M300" s="5" t="s">
        <v>26</v>
      </c>
      <c r="N300" s="5" t="s">
        <v>26</v>
      </c>
      <c r="O300" s="5">
        <v>1993</v>
      </c>
      <c r="P300" s="5" t="s">
        <v>26</v>
      </c>
      <c r="Q300" s="5" t="s">
        <v>26</v>
      </c>
      <c r="R300" s="5">
        <v>2013</v>
      </c>
    </row>
    <row r="301" spans="1:18" ht="16.5" hidden="1" customHeight="1" x14ac:dyDescent="0.25">
      <c r="A301" s="5" t="s">
        <v>1849</v>
      </c>
      <c r="B301" s="5" t="s">
        <v>85</v>
      </c>
      <c r="C301" s="5" t="s">
        <v>23</v>
      </c>
      <c r="D301" s="5" t="s">
        <v>1850</v>
      </c>
      <c r="E301" s="5" t="s">
        <v>26</v>
      </c>
      <c r="F301" s="5" t="s">
        <v>26</v>
      </c>
      <c r="G301" s="5" t="s">
        <v>26</v>
      </c>
      <c r="H301" s="5" t="s">
        <v>37</v>
      </c>
      <c r="I301" s="5" t="s">
        <v>26</v>
      </c>
      <c r="J301" s="5" t="s">
        <v>1851</v>
      </c>
      <c r="K301" s="5" t="s">
        <v>1852</v>
      </c>
      <c r="L301" s="5">
        <v>641601</v>
      </c>
      <c r="M301" s="5" t="s">
        <v>26</v>
      </c>
      <c r="N301" s="5" t="s">
        <v>26</v>
      </c>
      <c r="O301" s="5">
        <v>2006</v>
      </c>
      <c r="P301" s="5" t="s">
        <v>26</v>
      </c>
      <c r="Q301" s="5" t="s">
        <v>26</v>
      </c>
      <c r="R301" s="5" t="s">
        <v>26</v>
      </c>
    </row>
    <row r="302" spans="1:18" ht="16.5" hidden="1" customHeight="1" x14ac:dyDescent="0.25">
      <c r="A302" s="5" t="s">
        <v>1853</v>
      </c>
      <c r="B302" s="5" t="s">
        <v>22</v>
      </c>
      <c r="C302" s="5" t="s">
        <v>23</v>
      </c>
      <c r="D302" s="5" t="s">
        <v>1854</v>
      </c>
      <c r="E302" s="6">
        <v>1716.69</v>
      </c>
      <c r="F302" s="5">
        <v>250.06</v>
      </c>
      <c r="G302" s="5" t="s">
        <v>26</v>
      </c>
      <c r="H302" s="5" t="s">
        <v>822</v>
      </c>
      <c r="I302" s="5" t="s">
        <v>1855</v>
      </c>
      <c r="J302" s="5" t="s">
        <v>1856</v>
      </c>
      <c r="K302" s="5" t="s">
        <v>1734</v>
      </c>
      <c r="L302" s="5">
        <v>625008</v>
      </c>
      <c r="M302" s="5" t="s">
        <v>26</v>
      </c>
      <c r="N302" s="5" t="s">
        <v>26</v>
      </c>
      <c r="O302" s="5">
        <v>1946</v>
      </c>
      <c r="P302" s="5" t="s">
        <v>26</v>
      </c>
      <c r="Q302" s="5" t="s">
        <v>26</v>
      </c>
      <c r="R302" s="5">
        <v>2014</v>
      </c>
    </row>
    <row r="303" spans="1:18" ht="16.5" hidden="1" customHeight="1" x14ac:dyDescent="0.25">
      <c r="A303" s="5" t="s">
        <v>1857</v>
      </c>
      <c r="B303" s="5" t="s">
        <v>22</v>
      </c>
      <c r="C303" s="5" t="s">
        <v>23</v>
      </c>
      <c r="D303" s="5" t="s">
        <v>1858</v>
      </c>
      <c r="E303" s="5">
        <v>461.83</v>
      </c>
      <c r="F303" s="5">
        <v>-324.63</v>
      </c>
      <c r="G303" s="5" t="s">
        <v>26</v>
      </c>
      <c r="H303" s="5" t="s">
        <v>43</v>
      </c>
      <c r="I303" s="5" t="s">
        <v>1859</v>
      </c>
      <c r="J303" s="5" t="s">
        <v>1860</v>
      </c>
      <c r="K303" s="5" t="s">
        <v>1861</v>
      </c>
      <c r="L303" s="5">
        <v>642002</v>
      </c>
      <c r="M303" s="5" t="s">
        <v>26</v>
      </c>
      <c r="N303" s="5" t="s">
        <v>1862</v>
      </c>
      <c r="O303" s="5">
        <v>1955</v>
      </c>
      <c r="P303" s="5" t="s">
        <v>26</v>
      </c>
      <c r="Q303" s="5" t="s">
        <v>1863</v>
      </c>
      <c r="R303" s="5">
        <v>2014</v>
      </c>
    </row>
    <row r="304" spans="1:18" ht="16.5" hidden="1" customHeight="1" x14ac:dyDescent="0.25">
      <c r="A304" s="5" t="s">
        <v>1864</v>
      </c>
      <c r="B304" s="5" t="s">
        <v>85</v>
      </c>
      <c r="C304" s="5" t="s">
        <v>23</v>
      </c>
      <c r="D304" s="5" t="s">
        <v>1865</v>
      </c>
      <c r="E304" s="5" t="s">
        <v>26</v>
      </c>
      <c r="F304" s="5" t="s">
        <v>26</v>
      </c>
      <c r="G304" s="5" t="s">
        <v>26</v>
      </c>
      <c r="H304" s="5" t="s">
        <v>686</v>
      </c>
      <c r="I304" s="5" t="s">
        <v>26</v>
      </c>
      <c r="J304" s="5" t="s">
        <v>26</v>
      </c>
      <c r="K304" s="5" t="s">
        <v>1866</v>
      </c>
      <c r="L304" s="5">
        <v>638459</v>
      </c>
      <c r="M304" s="5" t="s">
        <v>26</v>
      </c>
      <c r="N304" s="5" t="s">
        <v>26</v>
      </c>
      <c r="O304" s="5" t="s">
        <v>26</v>
      </c>
      <c r="P304" s="5" t="s">
        <v>26</v>
      </c>
      <c r="Q304" s="5" t="s">
        <v>26</v>
      </c>
      <c r="R304" s="5" t="s">
        <v>26</v>
      </c>
    </row>
    <row r="305" spans="1:1" x14ac:dyDescent="0.25">
      <c r="A305" s="1"/>
    </row>
  </sheetData>
  <autoFilter xmlns:x14="http://schemas.microsoft.com/office/spreadsheetml/2009/9/main" ref="A3:R304">
    <filterColumn colId="3">
      <filters>
        <mc:AlternateContent xmlns:mc="http://schemas.openxmlformats.org/markup-compatibility/2006">
          <mc:Choice Requires="x14">
            <x14:filter val="Adwaith Textiles Ltd. ( Earlier known as sujani Textiles) is engaged in manufacturing and wholesaler of textiles. Its products include combed cotton cone yarn, combed compact cotton cone yarn, combed slub yarn, combed gassed cone yarn, combed gassed high twist in counts, combed gassed, mercerized yarn in hanks, and cone in counts. The Company was incorporated in 1956 and is based in Coimbatore, Tamil Nadu."/>
            <x14:filter val="Durairaj Mills Ltd. is engaged in producing of yarns. Its products include slub yarn, compact yarn and ring yarn. The company was founded in 1970 and is based in Coimbatore, Tamil Nadu."/>
            <x14:filter val="Jai India Weaving Mills Pvt. Ltd. is engaged in manufacturing and supplying of cotton compact fabrics. The company was incorporated in 2003 and is based in Erode, Tamil Nadu."/>
            <x14:filter val="K S R Textile Mills Pvt. Ltd. is engaged in manufacturing of grey, unbleached carded, combed, compact cotton yarn and blended yarn. It also sells cotton fabric and woven. The company was incorporated in 1988 and is based in Salem, Tamil Nadu."/>
            <x14:filter val="Lakshminarayan Gaurishankar Enterprises Pvt. Ltd. is engaged in manufacturing textiles. Its products include regular grey yarns, compact single and double, open - end yarns, slub â€“ yarns, woven fabrics, knitted fabrics and polyster sewing thread on tfo. The company was founded in 1950 and is based in Coimbatore, Tamil Nadu."/>
            <x14:filter val="Motley Wrenchyarn Pvt. Ltd. is engaged in providing cloth compacting works. The company was incorporated in 1993 and is based in Tirupur, Tamil Nadu."/>
            <x14:filter val="Rajapalayam Mills Ltd. is a textile company. It is engaged in manufacturing ring yarn, compact yarn, elitwist compact yarn, gassed yarn and other types of yarns. The company was founded in 1938 and is based in Rajapalayam, Tamil Nadu."/>
            <x14:filter val="Salona Cotspin Ltd. is a textile company. It offers hosiery yarn and compact yarn. The firm also offers cotton yarn and knitted fabrics for hosiery, knitted and garment industries. The company was founded in 1994 and is based in Coimbatore, Tamil Nadu."/>
            <x14:filter val="Sangeeth Textiles Ltd. is a textile company. It is engaged in manufacturing of cotton yarn, combed yarn, and compact yarn. The company's product range includes open end yarn and ring spun. The company is based in Coimbatore, Tamil Nadu."/>
            <x14:filter val="Shri Govindaraja Textiles Pvt. Ltd. is a textile company. Its products include ring yarns, rotor yarns, compact yarns and blended yarns. The company was founded in 1988 and is based in Chennai, Tamil Nadu."/>
            <x14:filter val="Shri Mookambika Spinning Mills Pvt. Ltd. is a combed cotton yarn manufacturing company. Its products include compact yarn, blended colour yarn, spun combed yarn and fancy yarn. The company was incorporated in 1982 and is based in Coimbatore, Tamil Nadu. Shri Mookambika Spinning Mills Pvt. Ltd. operates as a subsidiary of Sangeeth Group."/>
            <x14:filter val="Sri Shanmugavel Mills Pvt. Ltd. is engaged in manufacturing and exporting of manufacturing cotton yarn. Its products combed cotton yarn, compact yarn, knitted fabric, and woven fabric. The company was founded in 1982 and is based in Thadicombu, Tamil Nadu."/>
          </mc:Choice>
          <mc:Fallback>
            <filter val="Durairaj Mills Ltd. is engaged in producing of yarns. Its products include slub yarn, compact yarn and ring yarn. The company was founded in 1970 and is based in Coimbatore, Tamil Nadu."/>
            <filter val="Jai India Weaving Mills Pvt. Ltd. is engaged in manufacturing and supplying of cotton compact fabrics. The company was incorporated in 2003 and is based in Erode, Tamil Nadu."/>
            <filter val="K S R Textile Mills Pvt. Ltd. is engaged in manufacturing of grey, unbleached carded, combed, compact cotton yarn and blended yarn. It also sells cotton fabric and woven. The company was incorporated in 1988 and is based in Salem, Tamil Nadu."/>
            <filter val="Motley Wrenchyarn Pvt. Ltd. is engaged in providing cloth compacting works. The company was incorporated in 1993 and is based in Tirupur, Tamil Nadu."/>
            <filter val="Rajapalayam Mills Ltd. is a textile company. It is engaged in manufacturing ring yarn, compact yarn, elitwist compact yarn, gassed yarn and other types of yarns. The company was founded in 1938 and is based in Rajapalayam, Tamil Nadu."/>
            <filter val="Salona Cotspin Ltd. is a textile company. It offers hosiery yarn and compact yarn. The firm also offers cotton yarn and knitted fabrics for hosiery, knitted and garment industries. The company was founded in 1994 and is based in Coimbatore, Tamil Nadu."/>
            <filter val="Sangeeth Textiles Ltd. is a textile company. It is engaged in manufacturing of cotton yarn, combed yarn, and compact yarn. The company's product range includes open end yarn and ring spun. The company is based in Coimbatore, Tamil Nadu."/>
            <filter val="Shri Govindaraja Textiles Pvt. Ltd. is a textile company. Its products include ring yarns, rotor yarns, compact yarns and blended yarns. The company was founded in 1988 and is based in Chennai, Tamil Nadu."/>
          </mc:Fallback>
        </mc:AlternateContent>
      </filters>
    </filterColumn>
  </autoFilter>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workbookViewId="0">
      <pane xSplit="2" ySplit="1" topLeftCell="C25" activePane="bottomRight" state="frozen"/>
      <selection pane="topRight" activeCell="C1" sqref="C1"/>
      <selection pane="bottomLeft" activeCell="A2" sqref="A2"/>
      <selection pane="bottomRight" activeCell="D31" sqref="D31"/>
    </sheetView>
  </sheetViews>
  <sheetFormatPr defaultRowHeight="15" x14ac:dyDescent="0.25"/>
  <cols>
    <col min="1" max="1" width="1.28515625" customWidth="1"/>
    <col min="2" max="2" width="40.5703125" customWidth="1"/>
    <col min="3" max="3" width="23.85546875" customWidth="1"/>
    <col min="4" max="4" width="11.5703125" bestFit="1" customWidth="1"/>
    <col min="5" max="5" width="11.5703125" customWidth="1"/>
    <col min="6" max="7" width="10.7109375" customWidth="1"/>
    <col min="8" max="8" width="9.140625" customWidth="1"/>
    <col min="9" max="9" width="39.85546875" customWidth="1"/>
  </cols>
  <sheetData>
    <row r="1" spans="2:11" ht="30" x14ac:dyDescent="0.25">
      <c r="B1" s="15" t="s">
        <v>0</v>
      </c>
      <c r="C1" s="15" t="s">
        <v>7</v>
      </c>
      <c r="D1" s="15" t="s">
        <v>1878</v>
      </c>
      <c r="E1" s="15" t="s">
        <v>1891</v>
      </c>
      <c r="F1" s="15" t="s">
        <v>1880</v>
      </c>
      <c r="G1" s="15" t="s">
        <v>1881</v>
      </c>
      <c r="H1" s="15" t="s">
        <v>1879</v>
      </c>
      <c r="I1" s="15" t="s">
        <v>1882</v>
      </c>
    </row>
    <row r="2" spans="2:11" ht="150" x14ac:dyDescent="0.25">
      <c r="B2" s="10" t="s">
        <v>1875</v>
      </c>
      <c r="C2" s="10" t="s">
        <v>36</v>
      </c>
      <c r="D2" s="18">
        <v>413472</v>
      </c>
      <c r="E2" s="18">
        <v>400092</v>
      </c>
      <c r="F2" s="10"/>
      <c r="G2" s="10"/>
      <c r="H2" s="10"/>
      <c r="I2" s="27" t="s">
        <v>1966</v>
      </c>
    </row>
    <row r="3" spans="2:11" ht="76.5" x14ac:dyDescent="0.25">
      <c r="B3" s="16" t="s">
        <v>1909</v>
      </c>
      <c r="C3" s="16" t="s">
        <v>50</v>
      </c>
      <c r="D3" s="18">
        <v>1048160</v>
      </c>
      <c r="E3" s="28">
        <f>D3*22%</f>
        <v>230595.20000000001</v>
      </c>
      <c r="F3" s="10"/>
      <c r="G3" s="10"/>
      <c r="H3" s="10"/>
      <c r="I3" s="29" t="s">
        <v>1927</v>
      </c>
    </row>
    <row r="4" spans="2:11" ht="60" x14ac:dyDescent="0.25">
      <c r="B4" s="10" t="s">
        <v>1936</v>
      </c>
      <c r="C4" s="10" t="s">
        <v>31</v>
      </c>
      <c r="D4" s="18" t="s">
        <v>1937</v>
      </c>
      <c r="E4" s="18" t="s">
        <v>1938</v>
      </c>
      <c r="F4" s="10"/>
      <c r="G4" s="10"/>
      <c r="H4" s="10"/>
      <c r="I4" s="27" t="s">
        <v>1939</v>
      </c>
    </row>
    <row r="5" spans="2:11" ht="60" x14ac:dyDescent="0.25">
      <c r="B5" s="10" t="s">
        <v>1876</v>
      </c>
      <c r="C5" s="10" t="s">
        <v>36</v>
      </c>
      <c r="D5" s="18">
        <v>233712</v>
      </c>
      <c r="E5" s="18">
        <v>157728</v>
      </c>
      <c r="F5" s="18">
        <v>7000</v>
      </c>
      <c r="G5" s="10"/>
      <c r="H5" s="10"/>
      <c r="I5" s="27" t="s">
        <v>1895</v>
      </c>
    </row>
    <row r="6" spans="2:11" ht="75" x14ac:dyDescent="0.25">
      <c r="B6" s="10" t="s">
        <v>800</v>
      </c>
      <c r="C6" s="10" t="s">
        <v>36</v>
      </c>
      <c r="D6" s="10">
        <v>151320</v>
      </c>
      <c r="E6" s="10">
        <f>D6*0.8</f>
        <v>121056</v>
      </c>
      <c r="F6" s="10"/>
      <c r="G6" s="10"/>
      <c r="H6" s="10"/>
      <c r="I6" s="27" t="s">
        <v>1928</v>
      </c>
    </row>
    <row r="7" spans="2:11" ht="51" x14ac:dyDescent="0.25">
      <c r="B7" s="16" t="s">
        <v>1931</v>
      </c>
      <c r="C7" s="10" t="s">
        <v>36</v>
      </c>
      <c r="D7" s="10">
        <f>119040+44000+57792+50064+28176+25000</f>
        <v>324072</v>
      </c>
      <c r="E7" s="10">
        <v>119040</v>
      </c>
      <c r="F7" s="10"/>
      <c r="G7" s="10"/>
      <c r="H7" s="10"/>
      <c r="I7" s="29" t="s">
        <v>1935</v>
      </c>
    </row>
    <row r="8" spans="2:11" ht="75" x14ac:dyDescent="0.25">
      <c r="B8" s="11" t="s">
        <v>1873</v>
      </c>
      <c r="C8" s="11" t="s">
        <v>36</v>
      </c>
      <c r="D8" s="12">
        <v>150000</v>
      </c>
      <c r="E8" s="12">
        <f>95000+11000</f>
        <v>106000</v>
      </c>
      <c r="F8" s="10"/>
      <c r="G8" s="10"/>
      <c r="H8" s="10"/>
      <c r="I8" s="27" t="s">
        <v>1901</v>
      </c>
    </row>
    <row r="9" spans="2:11" x14ac:dyDescent="0.25">
      <c r="B9" s="23" t="s">
        <v>41</v>
      </c>
      <c r="C9" s="23" t="s">
        <v>36</v>
      </c>
      <c r="D9" s="24">
        <v>109872</v>
      </c>
      <c r="E9" s="24">
        <v>100800</v>
      </c>
      <c r="F9" s="25">
        <v>4770.83</v>
      </c>
      <c r="G9" s="25">
        <v>1033.06</v>
      </c>
      <c r="H9" s="25">
        <v>21.65</v>
      </c>
      <c r="I9" s="26"/>
      <c r="K9" s="17"/>
    </row>
    <row r="10" spans="2:11" ht="51" x14ac:dyDescent="0.25">
      <c r="B10" s="10" t="s">
        <v>1877</v>
      </c>
      <c r="C10" s="10" t="s">
        <v>36</v>
      </c>
      <c r="D10" s="10">
        <v>353088</v>
      </c>
      <c r="E10" s="18">
        <v>100000</v>
      </c>
      <c r="F10" s="10"/>
      <c r="G10" s="10"/>
      <c r="H10" s="10"/>
      <c r="I10" s="30" t="s">
        <v>1916</v>
      </c>
    </row>
    <row r="11" spans="2:11" ht="38.25" x14ac:dyDescent="0.25">
      <c r="B11" s="16" t="s">
        <v>1896</v>
      </c>
      <c r="C11" s="16" t="s">
        <v>224</v>
      </c>
      <c r="D11" s="18">
        <v>120000</v>
      </c>
      <c r="E11" s="28">
        <v>100000</v>
      </c>
      <c r="F11" s="10"/>
      <c r="G11" s="10"/>
      <c r="H11" s="10"/>
      <c r="I11" s="29" t="s">
        <v>1945</v>
      </c>
    </row>
    <row r="12" spans="2:11" ht="76.5" x14ac:dyDescent="0.25">
      <c r="B12" s="16" t="s">
        <v>1897</v>
      </c>
      <c r="C12" s="16" t="s">
        <v>36</v>
      </c>
      <c r="D12" s="18">
        <v>180000</v>
      </c>
      <c r="E12" s="28">
        <v>100000</v>
      </c>
      <c r="F12" s="10"/>
      <c r="G12" s="10"/>
      <c r="H12" s="10"/>
      <c r="I12" s="29" t="s">
        <v>1917</v>
      </c>
    </row>
    <row r="13" spans="2:11" ht="38.25" x14ac:dyDescent="0.25">
      <c r="B13" s="16" t="s">
        <v>1942</v>
      </c>
      <c r="C13" s="16" t="s">
        <v>36</v>
      </c>
      <c r="D13" s="18">
        <v>150000</v>
      </c>
      <c r="E13" s="28">
        <v>100000</v>
      </c>
      <c r="F13" s="10"/>
      <c r="G13" s="10"/>
      <c r="H13" s="10"/>
      <c r="I13" s="29" t="s">
        <v>1943</v>
      </c>
    </row>
    <row r="14" spans="2:11" ht="89.25" x14ac:dyDescent="0.25">
      <c r="B14" s="36" t="s">
        <v>1872</v>
      </c>
      <c r="C14" s="36" t="s">
        <v>36</v>
      </c>
      <c r="D14" s="37">
        <v>121856</v>
      </c>
      <c r="E14" s="37">
        <f>56080+11568</f>
        <v>67648</v>
      </c>
      <c r="F14" s="33">
        <v>4407.16</v>
      </c>
      <c r="G14" s="33">
        <v>979.59</v>
      </c>
      <c r="H14" s="33">
        <v>22.23</v>
      </c>
      <c r="I14" s="29" t="s">
        <v>1893</v>
      </c>
    </row>
    <row r="15" spans="2:11" ht="75" x14ac:dyDescent="0.25">
      <c r="B15" s="11" t="s">
        <v>1898</v>
      </c>
      <c r="C15" s="11" t="s">
        <v>36</v>
      </c>
      <c r="D15" s="12">
        <f>66432+62288</f>
        <v>128720</v>
      </c>
      <c r="E15" s="12">
        <v>66432</v>
      </c>
      <c r="F15" s="10"/>
      <c r="G15" s="10"/>
      <c r="H15" s="10"/>
      <c r="I15" s="27" t="s">
        <v>1915</v>
      </c>
    </row>
    <row r="16" spans="2:11" ht="30" x14ac:dyDescent="0.25">
      <c r="B16" s="16" t="s">
        <v>1890</v>
      </c>
      <c r="C16" s="16" t="s">
        <v>50</v>
      </c>
      <c r="D16" s="10">
        <v>500000</v>
      </c>
      <c r="E16" s="10">
        <v>65000</v>
      </c>
      <c r="F16" s="10"/>
      <c r="G16" s="10"/>
      <c r="H16" s="10"/>
      <c r="I16" s="27" t="s">
        <v>1913</v>
      </c>
    </row>
    <row r="17" spans="2:9" ht="38.25" x14ac:dyDescent="0.25">
      <c r="B17" s="16" t="s">
        <v>1902</v>
      </c>
      <c r="C17" s="16" t="s">
        <v>50</v>
      </c>
      <c r="D17" s="18">
        <f>81600+57120</f>
        <v>138720</v>
      </c>
      <c r="E17" s="28">
        <v>57120</v>
      </c>
      <c r="F17" s="31"/>
      <c r="G17" s="10"/>
      <c r="H17" s="10"/>
      <c r="I17" s="29" t="s">
        <v>1903</v>
      </c>
    </row>
    <row r="18" spans="2:9" x14ac:dyDescent="0.25">
      <c r="B18" s="10" t="s">
        <v>1541</v>
      </c>
      <c r="C18" s="16" t="s">
        <v>36</v>
      </c>
      <c r="D18" s="18">
        <f>33600+9072+10944</f>
        <v>53616</v>
      </c>
      <c r="E18" s="18">
        <v>53616</v>
      </c>
      <c r="F18" s="10"/>
      <c r="G18" s="10"/>
      <c r="H18" s="10"/>
      <c r="I18" s="32" t="s">
        <v>1885</v>
      </c>
    </row>
    <row r="19" spans="2:9" ht="51" x14ac:dyDescent="0.25">
      <c r="B19" s="10" t="s">
        <v>1940</v>
      </c>
      <c r="C19" s="16" t="s">
        <v>36</v>
      </c>
      <c r="D19" s="18">
        <v>64000</v>
      </c>
      <c r="E19" s="18"/>
      <c r="F19" s="10"/>
      <c r="G19" s="10"/>
      <c r="H19" s="10"/>
      <c r="I19" s="29" t="s">
        <v>1941</v>
      </c>
    </row>
    <row r="20" spans="2:9" ht="38.25" x14ac:dyDescent="0.25">
      <c r="B20" s="16" t="s">
        <v>1889</v>
      </c>
      <c r="C20" s="16" t="s">
        <v>36</v>
      </c>
      <c r="D20" s="10">
        <v>50000</v>
      </c>
      <c r="E20" s="10">
        <v>50000</v>
      </c>
      <c r="F20" s="10"/>
      <c r="G20" s="10"/>
      <c r="H20" s="10"/>
      <c r="I20" s="29" t="s">
        <v>1914</v>
      </c>
    </row>
    <row r="21" spans="2:9" ht="51" x14ac:dyDescent="0.25">
      <c r="B21" s="16" t="s">
        <v>258</v>
      </c>
      <c r="C21" s="13" t="s">
        <v>36</v>
      </c>
      <c r="D21" s="10">
        <f>28704+17472</f>
        <v>46176</v>
      </c>
      <c r="E21" s="10">
        <v>46176</v>
      </c>
      <c r="F21" s="14">
        <v>1197.01</v>
      </c>
      <c r="G21" s="14">
        <v>223.96</v>
      </c>
      <c r="H21" s="14">
        <v>18.71</v>
      </c>
      <c r="I21" s="30" t="s">
        <v>1924</v>
      </c>
    </row>
    <row r="22" spans="2:9" ht="45" x14ac:dyDescent="0.25">
      <c r="B22" s="16" t="s">
        <v>1922</v>
      </c>
      <c r="C22" s="10" t="s">
        <v>50</v>
      </c>
      <c r="D22" s="28">
        <v>175000</v>
      </c>
      <c r="E22" s="28">
        <v>43400</v>
      </c>
      <c r="F22" s="10"/>
      <c r="G22" s="10"/>
      <c r="H22" s="10"/>
      <c r="I22" s="27" t="s">
        <v>1923</v>
      </c>
    </row>
    <row r="23" spans="2:9" ht="25.5" x14ac:dyDescent="0.25">
      <c r="B23" s="16" t="s">
        <v>1929</v>
      </c>
      <c r="C23" s="16" t="s">
        <v>36</v>
      </c>
      <c r="D23" s="10">
        <v>81168</v>
      </c>
      <c r="E23" s="10" t="s">
        <v>1944</v>
      </c>
      <c r="F23" s="33">
        <v>2200</v>
      </c>
      <c r="G23" s="10"/>
      <c r="H23" s="10"/>
      <c r="I23" s="29" t="s">
        <v>1930</v>
      </c>
    </row>
    <row r="24" spans="2:9" ht="75" x14ac:dyDescent="0.25">
      <c r="B24" s="11" t="s">
        <v>1867</v>
      </c>
      <c r="C24" s="11" t="s">
        <v>224</v>
      </c>
      <c r="D24" s="12" t="s">
        <v>1868</v>
      </c>
      <c r="E24" s="12">
        <v>40000</v>
      </c>
      <c r="F24" s="10"/>
      <c r="G24" s="10"/>
      <c r="H24" s="10"/>
      <c r="I24" s="27" t="s">
        <v>1925</v>
      </c>
    </row>
    <row r="25" spans="2:9" ht="90" x14ac:dyDescent="0.25">
      <c r="B25" s="36" t="s">
        <v>1871</v>
      </c>
      <c r="C25" s="36" t="s">
        <v>36</v>
      </c>
      <c r="D25" s="37">
        <v>165984</v>
      </c>
      <c r="E25" s="37">
        <v>32000</v>
      </c>
      <c r="F25" s="38">
        <v>5000</v>
      </c>
      <c r="G25" s="39"/>
      <c r="H25" s="39"/>
      <c r="I25" s="40" t="s">
        <v>1894</v>
      </c>
    </row>
    <row r="26" spans="2:9" ht="38.25" x14ac:dyDescent="0.25">
      <c r="B26" s="16" t="s">
        <v>221</v>
      </c>
      <c r="C26" s="13" t="s">
        <v>224</v>
      </c>
      <c r="D26" s="10">
        <v>56400</v>
      </c>
      <c r="E26" s="10">
        <v>31488</v>
      </c>
      <c r="F26" s="14">
        <v>2193.6999999999998</v>
      </c>
      <c r="G26" s="14">
        <v>436.65</v>
      </c>
      <c r="H26" s="14">
        <v>19.899999999999999</v>
      </c>
      <c r="I26" s="30" t="s">
        <v>1920</v>
      </c>
    </row>
    <row r="27" spans="2:9" ht="51" x14ac:dyDescent="0.25">
      <c r="B27" s="16" t="s">
        <v>389</v>
      </c>
      <c r="C27" s="13" t="s">
        <v>36</v>
      </c>
      <c r="D27" s="18">
        <v>110000</v>
      </c>
      <c r="E27" s="10"/>
      <c r="F27" s="14">
        <v>2564.79</v>
      </c>
      <c r="G27" s="14">
        <v>387.84</v>
      </c>
      <c r="H27" s="14">
        <v>15.12</v>
      </c>
      <c r="I27" s="30" t="s">
        <v>1921</v>
      </c>
    </row>
    <row r="28" spans="2:9" ht="45" x14ac:dyDescent="0.25">
      <c r="B28" s="11" t="s">
        <v>1869</v>
      </c>
      <c r="C28" s="11" t="s">
        <v>36</v>
      </c>
      <c r="D28" s="12">
        <v>218448</v>
      </c>
      <c r="E28" s="12"/>
      <c r="F28" s="10">
        <v>7500</v>
      </c>
      <c r="G28" s="10">
        <v>800</v>
      </c>
      <c r="H28" s="20">
        <f>G28/F28</f>
        <v>0.10666666666666667</v>
      </c>
      <c r="I28" s="34" t="s">
        <v>1906</v>
      </c>
    </row>
    <row r="29" spans="2:9" ht="30" x14ac:dyDescent="0.25">
      <c r="B29" s="11" t="s">
        <v>1870</v>
      </c>
      <c r="C29" s="11" t="s">
        <v>224</v>
      </c>
      <c r="D29" s="12">
        <v>183560</v>
      </c>
      <c r="E29" s="12"/>
      <c r="F29" s="10"/>
      <c r="G29" s="10"/>
      <c r="H29" s="10"/>
      <c r="I29" s="27" t="s">
        <v>1892</v>
      </c>
    </row>
    <row r="30" spans="2:9" x14ac:dyDescent="0.25">
      <c r="B30" s="11" t="s">
        <v>1874</v>
      </c>
      <c r="C30" s="11" t="s">
        <v>36</v>
      </c>
      <c r="D30" s="12">
        <v>108504</v>
      </c>
      <c r="E30" s="12"/>
      <c r="F30" s="10"/>
      <c r="G30" s="10"/>
      <c r="H30" s="10"/>
      <c r="I30" s="10"/>
    </row>
    <row r="31" spans="2:9" x14ac:dyDescent="0.25">
      <c r="B31" s="16" t="s">
        <v>1899</v>
      </c>
      <c r="C31" s="10"/>
      <c r="D31" s="10">
        <v>77616</v>
      </c>
      <c r="E31" s="10">
        <v>12000</v>
      </c>
      <c r="F31" s="10"/>
      <c r="G31" s="10"/>
      <c r="H31" s="10"/>
      <c r="I31" s="35" t="s">
        <v>1900</v>
      </c>
    </row>
    <row r="32" spans="2:9" x14ac:dyDescent="0.25">
      <c r="B32" s="10" t="s">
        <v>1932</v>
      </c>
      <c r="C32" s="10"/>
      <c r="D32" s="28">
        <v>30384</v>
      </c>
      <c r="E32" s="10">
        <v>18000</v>
      </c>
      <c r="F32" s="10"/>
      <c r="G32" s="10"/>
      <c r="H32" s="10"/>
      <c r="I32" s="10"/>
    </row>
    <row r="33" spans="2:9" x14ac:dyDescent="0.25">
      <c r="B33" s="16" t="s">
        <v>1933</v>
      </c>
      <c r="C33" s="10"/>
      <c r="D33" s="28">
        <v>41944</v>
      </c>
      <c r="E33" s="10"/>
      <c r="F33" s="10"/>
      <c r="G33" s="10"/>
      <c r="H33" s="10"/>
      <c r="I33" s="35" t="s">
        <v>1934</v>
      </c>
    </row>
    <row r="35" spans="2:9" x14ac:dyDescent="0.25">
      <c r="B35" s="21" t="s">
        <v>1905</v>
      </c>
      <c r="C35" s="22" t="s">
        <v>1904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49"/>
  <sheetViews>
    <sheetView showGridLines="0" tabSelected="1" zoomScaleNormal="100" workbookViewId="0">
      <pane xSplit="2" ySplit="1" topLeftCell="C2" activePane="bottomRight" state="frozen"/>
      <selection pane="topRight" activeCell="C1" sqref="C1"/>
      <selection pane="bottomLeft" activeCell="A2" sqref="A2"/>
      <selection pane="bottomRight" activeCell="B2" sqref="B2"/>
    </sheetView>
  </sheetViews>
  <sheetFormatPr defaultRowHeight="15" x14ac:dyDescent="0.25"/>
  <cols>
    <col min="2" max="2" width="24" customWidth="1"/>
    <col min="3" max="7" width="10.42578125" customWidth="1"/>
    <col min="8" max="8" width="9.85546875" bestFit="1" customWidth="1"/>
    <col min="11" max="11" width="23.85546875" customWidth="1"/>
    <col min="12" max="16" width="10.140625" customWidth="1"/>
  </cols>
  <sheetData>
    <row r="1" spans="2:17" x14ac:dyDescent="0.25">
      <c r="B1" s="42" t="s">
        <v>1946</v>
      </c>
      <c r="C1" s="41">
        <v>40268</v>
      </c>
      <c r="D1" s="41">
        <v>40633</v>
      </c>
      <c r="E1" s="41">
        <v>40999</v>
      </c>
      <c r="F1" s="41">
        <v>41364</v>
      </c>
      <c r="G1" s="41">
        <v>41729</v>
      </c>
      <c r="H1" s="41">
        <v>42094</v>
      </c>
    </row>
    <row r="2" spans="2:17" x14ac:dyDescent="0.25">
      <c r="B2" t="s">
        <v>1949</v>
      </c>
      <c r="C2" s="19">
        <v>223.14</v>
      </c>
      <c r="D2" s="19">
        <v>327.24</v>
      </c>
      <c r="E2" s="19">
        <v>390.13</v>
      </c>
      <c r="F2" s="19">
        <v>398.05</v>
      </c>
      <c r="G2" s="19">
        <v>477.08</v>
      </c>
      <c r="I2" t="s">
        <v>1956</v>
      </c>
    </row>
    <row r="3" spans="2:17" x14ac:dyDescent="0.25">
      <c r="B3" t="s">
        <v>1950</v>
      </c>
      <c r="C3" s="43">
        <f>C2*'[1]AR-Notes'!I11</f>
        <v>58.679745112369808</v>
      </c>
      <c r="D3" s="43">
        <f>D2*'[1]AR-Notes'!J11</f>
        <v>97.850225066333692</v>
      </c>
      <c r="E3" s="43">
        <f>E2*'[1]AR-Notes'!K11</f>
        <v>78.80938552793755</v>
      </c>
      <c r="F3" s="43">
        <f>F2*'[1]AR-Notes'!L11</f>
        <v>86.943342719227687</v>
      </c>
      <c r="G3" s="43">
        <f>G2*'[1]AR-Notes'!M11</f>
        <v>103.34765759342363</v>
      </c>
      <c r="K3" s="55" t="s">
        <v>1958</v>
      </c>
      <c r="L3" s="55"/>
      <c r="M3" s="55"/>
      <c r="N3" s="55"/>
      <c r="O3" s="55"/>
      <c r="P3" s="55"/>
    </row>
    <row r="4" spans="2:17" x14ac:dyDescent="0.25">
      <c r="B4" t="s">
        <v>3</v>
      </c>
      <c r="C4" s="44">
        <f>C3/C2</f>
        <v>0.26297277544308423</v>
      </c>
      <c r="D4" s="44">
        <f t="shared" ref="D4:G4" si="0">D3/D2</f>
        <v>0.29901670048384577</v>
      </c>
      <c r="E4" s="44">
        <f t="shared" si="0"/>
        <v>0.20200801150369763</v>
      </c>
      <c r="F4" s="44">
        <f t="shared" si="0"/>
        <v>0.21842316975060341</v>
      </c>
      <c r="G4" s="44">
        <f t="shared" si="0"/>
        <v>0.21662542465293794</v>
      </c>
      <c r="K4" s="48" t="s">
        <v>1957</v>
      </c>
      <c r="L4" s="49">
        <f>C1</f>
        <v>40268</v>
      </c>
      <c r="M4" s="49">
        <f t="shared" ref="M4:P4" si="1">D1</f>
        <v>40633</v>
      </c>
      <c r="N4" s="49">
        <f t="shared" si="1"/>
        <v>40999</v>
      </c>
      <c r="O4" s="49">
        <f t="shared" si="1"/>
        <v>41364</v>
      </c>
      <c r="P4" s="49">
        <f t="shared" si="1"/>
        <v>41729</v>
      </c>
    </row>
    <row r="5" spans="2:17" x14ac:dyDescent="0.25">
      <c r="B5" t="s">
        <v>1962</v>
      </c>
      <c r="C5">
        <v>18.53</v>
      </c>
      <c r="D5">
        <v>43.13</v>
      </c>
      <c r="E5">
        <v>23.88</v>
      </c>
      <c r="F5">
        <v>30.98</v>
      </c>
      <c r="G5">
        <v>48</v>
      </c>
      <c r="H5" s="43"/>
      <c r="K5" t="str">
        <f>B1</f>
        <v>Ambika Cotton</v>
      </c>
      <c r="L5" s="50">
        <f>C7</f>
        <v>20309.086937527303</v>
      </c>
      <c r="M5" s="50">
        <f>D7</f>
        <v>29783.748361730013</v>
      </c>
      <c r="N5" s="50">
        <f>E7</f>
        <v>35507.681665938544</v>
      </c>
      <c r="O5" s="50">
        <f>F7</f>
        <v>36228.520460171836</v>
      </c>
      <c r="P5" s="50">
        <f>G7</f>
        <v>43421.435852628514</v>
      </c>
    </row>
    <row r="6" spans="2:17" x14ac:dyDescent="0.25">
      <c r="B6" t="s">
        <v>1878</v>
      </c>
      <c r="C6" s="19">
        <f>'[1]AR-Notes'!$I$28</f>
        <v>109872</v>
      </c>
      <c r="D6" s="19">
        <f>'[1]AR-Notes'!$I$28</f>
        <v>109872</v>
      </c>
      <c r="E6" s="19">
        <f>'[1]AR-Notes'!$I$28</f>
        <v>109872</v>
      </c>
      <c r="F6" s="19">
        <f>'[1]AR-Notes'!$I$28</f>
        <v>109872</v>
      </c>
      <c r="G6" s="19">
        <f>'[1]AR-Notes'!$I$28</f>
        <v>109872</v>
      </c>
      <c r="K6" t="str">
        <f>B11</f>
        <v>Rajapalayam Mills</v>
      </c>
      <c r="L6" s="50">
        <f>C17</f>
        <v>23142.069327731093</v>
      </c>
      <c r="M6" s="50">
        <f>D17</f>
        <v>26917.45103027219</v>
      </c>
      <c r="N6" s="50">
        <f>E17</f>
        <v>28141.694225387942</v>
      </c>
      <c r="O6" s="50">
        <f>F17</f>
        <v>28459.67947087255</v>
      </c>
      <c r="P6" s="50">
        <f>G17</f>
        <v>34081.050935679763</v>
      </c>
    </row>
    <row r="7" spans="2:17" x14ac:dyDescent="0.25">
      <c r="B7" t="s">
        <v>1947</v>
      </c>
      <c r="C7" s="19">
        <f>C2*10000000/C6</f>
        <v>20309.086937527303</v>
      </c>
      <c r="D7" s="19">
        <f>D2*10000000/D6</f>
        <v>29783.748361730013</v>
      </c>
      <c r="E7" s="19">
        <f>E2*10000000/E6</f>
        <v>35507.681665938544</v>
      </c>
      <c r="F7" s="19">
        <f>F2*10000000/F6</f>
        <v>36228.520460171836</v>
      </c>
      <c r="G7" s="19">
        <f>G2*10000000/G6</f>
        <v>43421.435852628514</v>
      </c>
      <c r="K7" t="str">
        <f>B21</f>
        <v>Sree Satyanarayana Mills</v>
      </c>
      <c r="L7" s="50">
        <f>C27</f>
        <v>0</v>
      </c>
      <c r="M7" s="50">
        <f>D27</f>
        <v>0</v>
      </c>
      <c r="N7" s="50">
        <f>E27</f>
        <v>10802.626221498371</v>
      </c>
      <c r="O7" s="50">
        <f>F27</f>
        <v>13232.899022801303</v>
      </c>
      <c r="P7" s="50">
        <f>G27</f>
        <v>15777.687296416938</v>
      </c>
    </row>
    <row r="8" spans="2:17" x14ac:dyDescent="0.25">
      <c r="B8" t="s">
        <v>1948</v>
      </c>
      <c r="C8" s="19">
        <f>C3*10000000/C6</f>
        <v>5340.7369586764426</v>
      </c>
      <c r="D8" s="19">
        <f>D3*10000000/D6</f>
        <v>8905.8381631656557</v>
      </c>
      <c r="E8" s="19">
        <f>E3*10000000/E6</f>
        <v>7172.8361664425474</v>
      </c>
      <c r="F8" s="19">
        <f>F3*10000000/F6</f>
        <v>7913.1482742853213</v>
      </c>
      <c r="G8" s="19">
        <f>G3*10000000/G6</f>
        <v>9406.1869806159557</v>
      </c>
      <c r="H8" s="19"/>
      <c r="K8" t="str">
        <f>B31</f>
        <v>Sree  Akkamamba Textiles</v>
      </c>
      <c r="L8" s="50">
        <f>C37</f>
        <v>0</v>
      </c>
      <c r="M8" s="50">
        <f>D37</f>
        <v>0</v>
      </c>
      <c r="N8" s="50">
        <f>E37</f>
        <v>0</v>
      </c>
      <c r="O8" s="50">
        <f>F37</f>
        <v>13918.26923076923</v>
      </c>
      <c r="P8" s="50">
        <f>G37</f>
        <v>14954.905208908522</v>
      </c>
    </row>
    <row r="9" spans="2:17" x14ac:dyDescent="0.25">
      <c r="B9" t="s">
        <v>1960</v>
      </c>
      <c r="C9" s="19">
        <f>C5*10000000/C6</f>
        <v>1686.5079365079366</v>
      </c>
      <c r="D9" s="19">
        <f t="shared" ref="D9:G9" si="2">D5*10000000/D6</f>
        <v>3925.4769185961845</v>
      </c>
      <c r="E9" s="19">
        <f t="shared" si="2"/>
        <v>2173.4381826124945</v>
      </c>
      <c r="F9" s="19">
        <f t="shared" si="2"/>
        <v>2819.6446774428427</v>
      </c>
      <c r="G9" s="19">
        <f t="shared" si="2"/>
        <v>4368.7199650502407</v>
      </c>
      <c r="H9" s="43">
        <f>70/G2</f>
        <v>0.14672591598893267</v>
      </c>
      <c r="K9" t="str">
        <f>B41</f>
        <v>Nitin Spinners</v>
      </c>
      <c r="L9" s="50">
        <f>C47</f>
        <v>38780.663780663781</v>
      </c>
      <c r="M9" s="50">
        <f>D47</f>
        <v>52952.999381570808</v>
      </c>
      <c r="N9" s="50">
        <f>E47</f>
        <v>55181.921253349821</v>
      </c>
      <c r="O9" s="50">
        <f>F47</f>
        <v>57468.820861678003</v>
      </c>
      <c r="P9" s="50">
        <f>G47</f>
        <v>62917.439703153992</v>
      </c>
    </row>
    <row r="10" spans="2:17" x14ac:dyDescent="0.25">
      <c r="H10" s="56"/>
      <c r="I10" s="44"/>
      <c r="L10" s="50"/>
      <c r="M10" s="50"/>
      <c r="N10" s="50"/>
      <c r="O10" s="50"/>
      <c r="P10" s="50"/>
    </row>
    <row r="11" spans="2:17" x14ac:dyDescent="0.25">
      <c r="B11" s="42" t="s">
        <v>1951</v>
      </c>
      <c r="C11" s="41">
        <v>40268</v>
      </c>
      <c r="D11" s="41">
        <v>40633</v>
      </c>
      <c r="E11" s="41">
        <v>40999</v>
      </c>
      <c r="F11" s="41">
        <v>41364</v>
      </c>
      <c r="G11" s="41">
        <v>41729</v>
      </c>
      <c r="H11" s="41">
        <v>42094</v>
      </c>
      <c r="K11" s="55" t="s">
        <v>1959</v>
      </c>
      <c r="L11" s="55"/>
      <c r="M11" s="55"/>
      <c r="N11" s="55"/>
      <c r="O11" s="55"/>
      <c r="P11" s="55"/>
    </row>
    <row r="12" spans="2:17" x14ac:dyDescent="0.25">
      <c r="B12" t="s">
        <v>1949</v>
      </c>
      <c r="C12" s="19">
        <f>238+16+28</f>
        <v>282</v>
      </c>
      <c r="D12" s="19">
        <f>305+17.7+15.9</f>
        <v>338.59999999999997</v>
      </c>
      <c r="E12" s="19">
        <v>354</v>
      </c>
      <c r="F12" s="19">
        <v>358</v>
      </c>
      <c r="G12" s="19">
        <v>440</v>
      </c>
      <c r="K12" s="48" t="s">
        <v>1957</v>
      </c>
      <c r="L12" s="49">
        <f>C11</f>
        <v>40268</v>
      </c>
      <c r="M12" s="49">
        <f>D11</f>
        <v>40633</v>
      </c>
      <c r="N12" s="49">
        <f>E11</f>
        <v>40999</v>
      </c>
      <c r="O12" s="49">
        <f>F11</f>
        <v>41364</v>
      </c>
      <c r="P12" s="49">
        <f>G11</f>
        <v>41729</v>
      </c>
    </row>
    <row r="13" spans="2:17" x14ac:dyDescent="0.25">
      <c r="B13" t="s">
        <v>1950</v>
      </c>
      <c r="C13" s="43">
        <f>11.76+3+30+29.36</f>
        <v>74.12</v>
      </c>
      <c r="D13" s="43">
        <f>26.87+28.5+32.11+12</f>
        <v>99.48</v>
      </c>
      <c r="E13" s="43">
        <f>-6.77+30.81+38.94</f>
        <v>62.98</v>
      </c>
      <c r="F13" s="43">
        <f>33.74+28.12+26.48</f>
        <v>88.34</v>
      </c>
      <c r="G13" s="43">
        <f>41.25+28.2+28.49</f>
        <v>97.94</v>
      </c>
      <c r="K13" t="s">
        <v>1946</v>
      </c>
      <c r="L13" s="50">
        <f>C8</f>
        <v>5340.7369586764426</v>
      </c>
      <c r="M13" s="50">
        <f>D8</f>
        <v>8905.8381631656557</v>
      </c>
      <c r="N13" s="50">
        <f>E8</f>
        <v>7172.8361664425474</v>
      </c>
      <c r="O13" s="50">
        <f>F8</f>
        <v>7913.1482742853213</v>
      </c>
      <c r="P13" s="50">
        <f>G8</f>
        <v>9406.1869806159557</v>
      </c>
      <c r="Q13" s="51">
        <f>P13/O13-1</f>
        <v>0.18867821688397202</v>
      </c>
    </row>
    <row r="14" spans="2:17" x14ac:dyDescent="0.25">
      <c r="B14" t="s">
        <v>3</v>
      </c>
      <c r="C14" s="44">
        <f>C13/C12</f>
        <v>0.26283687943262413</v>
      </c>
      <c r="D14" s="44">
        <f t="shared" ref="D14" si="3">D13/D12</f>
        <v>0.29379799173065568</v>
      </c>
      <c r="E14" s="44">
        <f t="shared" ref="E14" si="4">E13/E12</f>
        <v>0.177909604519774</v>
      </c>
      <c r="F14" s="44">
        <f t="shared" ref="F14" si="5">F13/F12</f>
        <v>0.24675977653631287</v>
      </c>
      <c r="G14" s="44">
        <f t="shared" ref="G14" si="6">G13/G12</f>
        <v>0.22259090909090909</v>
      </c>
      <c r="K14" t="s">
        <v>1951</v>
      </c>
      <c r="L14" s="50">
        <f>C18</f>
        <v>6082.5892857142853</v>
      </c>
      <c r="M14" s="50">
        <f>D18</f>
        <v>7908.293055202239</v>
      </c>
      <c r="N14" s="50">
        <f>E18</f>
        <v>5006.6776901551766</v>
      </c>
      <c r="O14" s="50">
        <f>F18</f>
        <v>7022.7041465276016</v>
      </c>
      <c r="P14" s="50">
        <f>G18</f>
        <v>7586.1321105465358</v>
      </c>
    </row>
    <row r="15" spans="2:17" x14ac:dyDescent="0.25">
      <c r="B15" t="s">
        <v>1962</v>
      </c>
      <c r="C15">
        <v>11.76</v>
      </c>
      <c r="D15">
        <v>26.87</v>
      </c>
      <c r="E15">
        <v>1.31</v>
      </c>
      <c r="F15">
        <v>23.77</v>
      </c>
      <c r="G15">
        <v>26.58</v>
      </c>
      <c r="K15" t="s">
        <v>1954</v>
      </c>
      <c r="L15" s="50">
        <f>C28</f>
        <v>0</v>
      </c>
      <c r="M15" s="50">
        <f>D28</f>
        <v>0</v>
      </c>
      <c r="N15" s="50">
        <f>E28</f>
        <v>1104.4381107491856</v>
      </c>
      <c r="O15" s="50">
        <f>F28</f>
        <v>2707.6547231270356</v>
      </c>
      <c r="P15" s="50">
        <f>G28</f>
        <v>3361.6653094462536</v>
      </c>
    </row>
    <row r="16" spans="2:17" x14ac:dyDescent="0.25">
      <c r="B16" t="s">
        <v>1878</v>
      </c>
      <c r="C16" s="45">
        <v>121856</v>
      </c>
      <c r="D16" s="45">
        <v>125792</v>
      </c>
      <c r="E16" s="19">
        <f>D16</f>
        <v>125792</v>
      </c>
      <c r="F16" s="46">
        <f>E16</f>
        <v>125792</v>
      </c>
      <c r="G16" s="45">
        <f>F16+3312</f>
        <v>129104</v>
      </c>
      <c r="K16" t="s">
        <v>1952</v>
      </c>
      <c r="L16" s="50">
        <f>C38</f>
        <v>0</v>
      </c>
      <c r="M16" s="50">
        <f>D38</f>
        <v>0</v>
      </c>
      <c r="N16" s="50">
        <f>E38</f>
        <v>0</v>
      </c>
      <c r="O16" s="50">
        <f>F38</f>
        <v>2190.934065934066</v>
      </c>
      <c r="P16" s="50">
        <f>G38</f>
        <v>2582.5970918461257</v>
      </c>
    </row>
    <row r="17" spans="2:17" x14ac:dyDescent="0.25">
      <c r="B17" t="s">
        <v>1947</v>
      </c>
      <c r="C17" s="19">
        <f>C12*10000000/C16</f>
        <v>23142.069327731093</v>
      </c>
      <c r="D17" s="19">
        <f>D12*10000000/D16</f>
        <v>26917.45103027219</v>
      </c>
      <c r="E17" s="19">
        <f>E12*10000000/E16</f>
        <v>28141.694225387942</v>
      </c>
      <c r="F17" s="19">
        <f>F12*10000000/F16</f>
        <v>28459.67947087255</v>
      </c>
      <c r="G17" s="19">
        <f>G12*10000000/G16</f>
        <v>34081.050935679763</v>
      </c>
      <c r="K17" t="s">
        <v>1955</v>
      </c>
      <c r="L17" s="50">
        <f>C48</f>
        <v>4457.843743558029</v>
      </c>
      <c r="M17" s="50">
        <f>D48</f>
        <v>9789.2187177901469</v>
      </c>
      <c r="N17" s="50">
        <f>E48</f>
        <v>5818.3879612451037</v>
      </c>
      <c r="O17" s="50">
        <f>F48</f>
        <v>11273.448773448774</v>
      </c>
      <c r="P17" s="50">
        <f>G48</f>
        <v>12104.462997320141</v>
      </c>
    </row>
    <row r="18" spans="2:17" x14ac:dyDescent="0.25">
      <c r="B18" t="s">
        <v>1948</v>
      </c>
      <c r="C18" s="19">
        <f>C13*10000000/C16</f>
        <v>6082.5892857142853</v>
      </c>
      <c r="D18" s="19">
        <f>D13*10000000/D16</f>
        <v>7908.293055202239</v>
      </c>
      <c r="E18" s="19">
        <f>E13*10000000/E16</f>
        <v>5006.6776901551766</v>
      </c>
      <c r="F18" s="19">
        <f>F13*10000000/F16</f>
        <v>7022.7041465276016</v>
      </c>
      <c r="G18" s="19">
        <f>G13*10000000/G16</f>
        <v>7586.1321105465358</v>
      </c>
    </row>
    <row r="19" spans="2:17" x14ac:dyDescent="0.25">
      <c r="B19" t="s">
        <v>1960</v>
      </c>
      <c r="C19" s="19">
        <f>C15*10000000/C16</f>
        <v>965.07352941176475</v>
      </c>
      <c r="D19" s="19">
        <f t="shared" ref="D19:G19" si="7">D15*10000000/D16</f>
        <v>2136.0658865428645</v>
      </c>
      <c r="E19" s="19">
        <f t="shared" si="7"/>
        <v>104.14016789620962</v>
      </c>
      <c r="F19" s="19">
        <f t="shared" si="7"/>
        <v>1889.627321292292</v>
      </c>
      <c r="G19" s="19">
        <f t="shared" si="7"/>
        <v>2058.8053042508363</v>
      </c>
      <c r="K19" s="55" t="s">
        <v>1961</v>
      </c>
      <c r="L19" s="55"/>
      <c r="M19" s="55"/>
      <c r="N19" s="55"/>
      <c r="O19" s="55"/>
      <c r="P19" s="55"/>
    </row>
    <row r="20" spans="2:17" x14ac:dyDescent="0.25">
      <c r="K20" s="48" t="s">
        <v>1957</v>
      </c>
      <c r="L20" s="49">
        <f>L12</f>
        <v>40268</v>
      </c>
      <c r="M20" s="49">
        <f>M12</f>
        <v>40633</v>
      </c>
      <c r="N20" s="49">
        <f>N12</f>
        <v>40999</v>
      </c>
      <c r="O20" s="49">
        <f>O12</f>
        <v>41364</v>
      </c>
      <c r="P20" s="49">
        <f>P12</f>
        <v>41729</v>
      </c>
    </row>
    <row r="21" spans="2:17" x14ac:dyDescent="0.25">
      <c r="B21" s="42" t="s">
        <v>1954</v>
      </c>
      <c r="C21" s="41">
        <v>40268</v>
      </c>
      <c r="D21" s="41">
        <v>40633</v>
      </c>
      <c r="E21" s="41">
        <v>40999</v>
      </c>
      <c r="F21" s="41">
        <v>41364</v>
      </c>
      <c r="G21" s="41">
        <v>41729</v>
      </c>
      <c r="H21" s="41">
        <v>42094</v>
      </c>
      <c r="I21" t="s">
        <v>1953</v>
      </c>
      <c r="K21" t="s">
        <v>1946</v>
      </c>
      <c r="L21" s="50">
        <f>C9</f>
        <v>1686.5079365079366</v>
      </c>
      <c r="M21" s="50">
        <f>D9</f>
        <v>3925.4769185961845</v>
      </c>
      <c r="N21" s="50">
        <f>E9</f>
        <v>2173.4381826124945</v>
      </c>
      <c r="O21" s="50">
        <f>F9</f>
        <v>2819.6446774428427</v>
      </c>
      <c r="P21" s="50">
        <f>G9</f>
        <v>4368.7199650502407</v>
      </c>
      <c r="Q21" s="51">
        <f>P21/O21-1</f>
        <v>0.54938670109748222</v>
      </c>
    </row>
    <row r="22" spans="2:17" x14ac:dyDescent="0.25">
      <c r="B22" t="s">
        <v>1949</v>
      </c>
      <c r="C22" s="19"/>
      <c r="D22" s="19"/>
      <c r="E22" s="19">
        <v>42.45</v>
      </c>
      <c r="F22" s="19">
        <v>52</v>
      </c>
      <c r="G22" s="19">
        <v>62</v>
      </c>
      <c r="K22" t="s">
        <v>1951</v>
      </c>
      <c r="L22" s="50">
        <f>C19</f>
        <v>965.07352941176475</v>
      </c>
      <c r="M22" s="50">
        <f>D19</f>
        <v>2136.0658865428645</v>
      </c>
      <c r="N22" s="50">
        <f>E19</f>
        <v>104.14016789620962</v>
      </c>
      <c r="O22" s="50">
        <f>F19</f>
        <v>1889.627321292292</v>
      </c>
      <c r="P22" s="50">
        <f>G19</f>
        <v>2058.8053042508363</v>
      </c>
    </row>
    <row r="23" spans="2:17" x14ac:dyDescent="0.25">
      <c r="B23" t="s">
        <v>1950</v>
      </c>
      <c r="C23" s="43"/>
      <c r="D23" s="43"/>
      <c r="E23" s="43">
        <f>2.35+1.29+0.7</f>
        <v>4.34</v>
      </c>
      <c r="F23" s="43">
        <f>9.74+0.2+0.7</f>
        <v>10.639999999999999</v>
      </c>
      <c r="G23" s="43">
        <f>12.1+0.24+0.87</f>
        <v>13.209999999999999</v>
      </c>
      <c r="K23" t="s">
        <v>1954</v>
      </c>
      <c r="L23" s="50">
        <f>C29</f>
        <v>0</v>
      </c>
      <c r="M23" s="50">
        <f>D29</f>
        <v>0</v>
      </c>
      <c r="N23" s="50">
        <f>E29</f>
        <v>250.91612377850163</v>
      </c>
      <c r="O23" s="50">
        <f>F29</f>
        <v>1366.5513029315962</v>
      </c>
      <c r="P23" s="50">
        <f>G29</f>
        <v>2084.1815960912054</v>
      </c>
    </row>
    <row r="24" spans="2:17" x14ac:dyDescent="0.25">
      <c r="B24" t="s">
        <v>3</v>
      </c>
      <c r="C24" s="44"/>
      <c r="D24" s="44"/>
      <c r="E24" s="44">
        <f t="shared" ref="E24" si="8">E23/E22</f>
        <v>0.1022379269729093</v>
      </c>
      <c r="F24" s="44">
        <f t="shared" ref="F24" si="9">F23/F22</f>
        <v>0.20461538461538459</v>
      </c>
      <c r="G24" s="44">
        <f t="shared" ref="G24" si="10">G23/G22</f>
        <v>0.21306451612903224</v>
      </c>
      <c r="K24" t="s">
        <v>1952</v>
      </c>
      <c r="L24" s="50">
        <f>C39</f>
        <v>0</v>
      </c>
      <c r="M24" s="50">
        <f>D39</f>
        <v>0</v>
      </c>
      <c r="N24" s="50">
        <f>E39</f>
        <v>0</v>
      </c>
      <c r="O24" s="50">
        <f>F39</f>
        <v>141.94139194139194</v>
      </c>
      <c r="P24" s="50">
        <f>G39</f>
        <v>392.27866740290813</v>
      </c>
    </row>
    <row r="25" spans="2:17" x14ac:dyDescent="0.25">
      <c r="B25" t="s">
        <v>1962</v>
      </c>
      <c r="E25">
        <v>0.98599999999999999</v>
      </c>
      <c r="F25">
        <v>5.37</v>
      </c>
      <c r="G25">
        <v>8.19</v>
      </c>
      <c r="K25" t="s">
        <v>1955</v>
      </c>
      <c r="L25" s="50">
        <f>C49</f>
        <v>86.322407750979181</v>
      </c>
      <c r="M25" s="50">
        <f>D49</f>
        <v>868.3776540919398</v>
      </c>
      <c r="N25" s="50">
        <f>E49</f>
        <v>38.651824366110077</v>
      </c>
      <c r="O25" s="50">
        <f>F49</f>
        <v>1821.7893217893218</v>
      </c>
      <c r="P25" s="50">
        <f>G49</f>
        <v>4481.0348381776957</v>
      </c>
    </row>
    <row r="26" spans="2:17" x14ac:dyDescent="0.25">
      <c r="B26" t="s">
        <v>1878</v>
      </c>
      <c r="C26" s="45"/>
      <c r="D26" s="45"/>
      <c r="E26" s="45">
        <v>39296</v>
      </c>
      <c r="F26" s="45">
        <v>39296</v>
      </c>
      <c r="G26" s="45">
        <v>39296</v>
      </c>
    </row>
    <row r="27" spans="2:17" x14ac:dyDescent="0.25">
      <c r="B27" t="s">
        <v>1947</v>
      </c>
      <c r="C27" s="19"/>
      <c r="D27" s="19"/>
      <c r="E27" s="19">
        <f>E22*10000000/E26</f>
        <v>10802.626221498371</v>
      </c>
      <c r="F27" s="19">
        <f>F22*10000000/F26</f>
        <v>13232.899022801303</v>
      </c>
      <c r="G27" s="19">
        <f>G22*10000000/G26</f>
        <v>15777.687296416938</v>
      </c>
      <c r="K27" s="55" t="s">
        <v>1963</v>
      </c>
      <c r="L27" s="55"/>
      <c r="M27" s="55"/>
      <c r="N27" s="55"/>
      <c r="O27" s="55"/>
      <c r="P27" s="55"/>
    </row>
    <row r="28" spans="2:17" x14ac:dyDescent="0.25">
      <c r="B28" t="s">
        <v>1948</v>
      </c>
      <c r="C28" s="19"/>
      <c r="D28" s="19"/>
      <c r="E28" s="19">
        <f>E23*10000000/E26</f>
        <v>1104.4381107491856</v>
      </c>
      <c r="F28" s="19">
        <f>F23*10000000/F26</f>
        <v>2707.6547231270356</v>
      </c>
      <c r="G28" s="19">
        <f>G23*10000000/G26</f>
        <v>3361.6653094462536</v>
      </c>
      <c r="K28" s="48" t="s">
        <v>1957</v>
      </c>
      <c r="L28" s="49">
        <f>L20</f>
        <v>40268</v>
      </c>
      <c r="M28" s="49">
        <f>M20</f>
        <v>40633</v>
      </c>
      <c r="N28" s="49">
        <f>N20</f>
        <v>40999</v>
      </c>
      <c r="O28" s="49">
        <f>O20</f>
        <v>41364</v>
      </c>
      <c r="P28" s="49">
        <f>P20</f>
        <v>41729</v>
      </c>
    </row>
    <row r="29" spans="2:17" x14ac:dyDescent="0.25">
      <c r="B29" t="s">
        <v>1960</v>
      </c>
      <c r="C29" s="19"/>
      <c r="D29" s="19"/>
      <c r="E29" s="19">
        <f t="shared" ref="E29:G29" si="11">E25*10000000/E26</f>
        <v>250.91612377850163</v>
      </c>
      <c r="F29" s="19">
        <f t="shared" si="11"/>
        <v>1366.5513029315962</v>
      </c>
      <c r="G29" s="19">
        <f t="shared" si="11"/>
        <v>2084.1815960912054</v>
      </c>
      <c r="K29" t="s">
        <v>1946</v>
      </c>
      <c r="L29" s="50">
        <f>C6</f>
        <v>109872</v>
      </c>
      <c r="M29" s="50">
        <f t="shared" ref="M29:P29" si="12">D6</f>
        <v>109872</v>
      </c>
      <c r="N29" s="50">
        <f t="shared" si="12"/>
        <v>109872</v>
      </c>
      <c r="O29" s="50">
        <f t="shared" si="12"/>
        <v>109872</v>
      </c>
      <c r="P29" s="50">
        <f t="shared" si="12"/>
        <v>109872</v>
      </c>
    </row>
    <row r="30" spans="2:17" x14ac:dyDescent="0.25">
      <c r="K30" t="s">
        <v>1951</v>
      </c>
      <c r="L30" s="50">
        <f>C16</f>
        <v>121856</v>
      </c>
      <c r="M30" s="50">
        <f t="shared" ref="M30:P30" si="13">D16</f>
        <v>125792</v>
      </c>
      <c r="N30" s="50">
        <f t="shared" si="13"/>
        <v>125792</v>
      </c>
      <c r="O30" s="50">
        <f t="shared" si="13"/>
        <v>125792</v>
      </c>
      <c r="P30" s="50">
        <f t="shared" si="13"/>
        <v>129104</v>
      </c>
    </row>
    <row r="31" spans="2:17" x14ac:dyDescent="0.25">
      <c r="B31" s="42" t="s">
        <v>1952</v>
      </c>
      <c r="C31" s="41">
        <v>40268</v>
      </c>
      <c r="D31" s="41">
        <v>40633</v>
      </c>
      <c r="E31" s="41">
        <v>40999</v>
      </c>
      <c r="F31" s="41">
        <v>41364</v>
      </c>
      <c r="G31" s="41">
        <v>41729</v>
      </c>
      <c r="H31" s="41">
        <v>42094</v>
      </c>
      <c r="K31" t="s">
        <v>1954</v>
      </c>
      <c r="L31" s="50">
        <f>C26</f>
        <v>0</v>
      </c>
      <c r="M31" s="50">
        <f t="shared" ref="M31:P31" si="14">D26</f>
        <v>0</v>
      </c>
      <c r="N31" s="50">
        <f t="shared" si="14"/>
        <v>39296</v>
      </c>
      <c r="O31" s="50">
        <f t="shared" si="14"/>
        <v>39296</v>
      </c>
      <c r="P31" s="50">
        <f t="shared" si="14"/>
        <v>39296</v>
      </c>
    </row>
    <row r="32" spans="2:17" x14ac:dyDescent="0.25">
      <c r="B32" t="s">
        <v>1949</v>
      </c>
      <c r="C32" s="19"/>
      <c r="D32" s="19"/>
      <c r="E32" s="19"/>
      <c r="F32" s="19">
        <v>121.59</v>
      </c>
      <c r="G32" s="19">
        <v>130</v>
      </c>
      <c r="K32" t="s">
        <v>1952</v>
      </c>
      <c r="L32" s="50">
        <f>C36</f>
        <v>0</v>
      </c>
      <c r="M32" s="50">
        <f t="shared" ref="M32:P32" si="15">D36</f>
        <v>0</v>
      </c>
      <c r="N32" s="50">
        <f t="shared" si="15"/>
        <v>0</v>
      </c>
      <c r="O32" s="50">
        <f t="shared" si="15"/>
        <v>87360</v>
      </c>
      <c r="P32" s="50">
        <f t="shared" si="15"/>
        <v>86928</v>
      </c>
    </row>
    <row r="33" spans="2:16" x14ac:dyDescent="0.25">
      <c r="B33" t="s">
        <v>1950</v>
      </c>
      <c r="C33" s="43"/>
      <c r="D33" s="43"/>
      <c r="E33" s="43"/>
      <c r="F33" s="43">
        <f>6.62+7.2+5.32</f>
        <v>19.14</v>
      </c>
      <c r="G33" s="43">
        <f>9.6+5.92+6.93</f>
        <v>22.45</v>
      </c>
      <c r="K33" t="s">
        <v>1955</v>
      </c>
      <c r="L33" s="50">
        <f>C46</f>
        <v>77616</v>
      </c>
      <c r="M33" s="50">
        <f t="shared" ref="M33:P33" si="16">D46</f>
        <v>77616</v>
      </c>
      <c r="N33" s="50">
        <f t="shared" si="16"/>
        <v>77616</v>
      </c>
      <c r="O33" s="50">
        <f t="shared" si="16"/>
        <v>77616</v>
      </c>
      <c r="P33" s="50">
        <f t="shared" si="16"/>
        <v>77616</v>
      </c>
    </row>
    <row r="34" spans="2:16" x14ac:dyDescent="0.25">
      <c r="B34" t="s">
        <v>3</v>
      </c>
      <c r="C34" s="44"/>
      <c r="D34" s="44"/>
      <c r="E34" s="44"/>
      <c r="F34" s="44">
        <f t="shared" ref="F34" si="17">F33/F32</f>
        <v>0.15741426104120404</v>
      </c>
      <c r="G34" s="44">
        <f t="shared" ref="G34" si="18">G33/G32</f>
        <v>0.1726923076923077</v>
      </c>
    </row>
    <row r="35" spans="2:16" x14ac:dyDescent="0.25">
      <c r="B35" t="s">
        <v>1962</v>
      </c>
      <c r="C35" s="44"/>
      <c r="D35" s="44"/>
      <c r="E35" s="44"/>
      <c r="F35" s="43">
        <v>1.24</v>
      </c>
      <c r="G35" s="43">
        <v>3.41</v>
      </c>
    </row>
    <row r="36" spans="2:16" x14ac:dyDescent="0.25">
      <c r="B36" t="s">
        <v>1878</v>
      </c>
      <c r="C36" s="45"/>
      <c r="D36" s="45"/>
      <c r="E36" s="19"/>
      <c r="F36" s="46">
        <v>87360</v>
      </c>
      <c r="G36" s="45">
        <v>86928</v>
      </c>
    </row>
    <row r="37" spans="2:16" x14ac:dyDescent="0.25">
      <c r="B37" t="s">
        <v>1947</v>
      </c>
      <c r="C37" s="19"/>
      <c r="D37" s="19"/>
      <c r="E37" s="19"/>
      <c r="F37" s="19">
        <f t="shared" ref="F37" si="19">F32*10000000/F36</f>
        <v>13918.26923076923</v>
      </c>
      <c r="G37" s="19">
        <f t="shared" ref="G37" si="20">G32*10000000/G36</f>
        <v>14954.905208908522</v>
      </c>
    </row>
    <row r="38" spans="2:16" x14ac:dyDescent="0.25">
      <c r="B38" t="s">
        <v>1948</v>
      </c>
      <c r="C38" s="19"/>
      <c r="D38" s="19"/>
      <c r="E38" s="19"/>
      <c r="F38" s="19">
        <f t="shared" ref="F38:G38" si="21">F33*10000000/F36</f>
        <v>2190.934065934066</v>
      </c>
      <c r="G38" s="19">
        <f t="shared" si="21"/>
        <v>2582.5970918461257</v>
      </c>
    </row>
    <row r="39" spans="2:16" x14ac:dyDescent="0.25">
      <c r="B39" t="s">
        <v>1960</v>
      </c>
      <c r="F39" s="19">
        <f t="shared" ref="F39:G39" si="22">F35*10000000/F36</f>
        <v>141.94139194139194</v>
      </c>
      <c r="G39" s="19">
        <f t="shared" si="22"/>
        <v>392.27866740290813</v>
      </c>
    </row>
    <row r="41" spans="2:16" x14ac:dyDescent="0.25">
      <c r="B41" s="42" t="s">
        <v>1955</v>
      </c>
      <c r="C41" s="41">
        <v>40268</v>
      </c>
      <c r="D41" s="41">
        <v>40633</v>
      </c>
      <c r="E41" s="41">
        <v>40999</v>
      </c>
      <c r="F41" s="41">
        <v>41364</v>
      </c>
      <c r="G41" s="41">
        <v>41729</v>
      </c>
      <c r="H41" s="41">
        <v>42094</v>
      </c>
    </row>
    <row r="42" spans="2:16" x14ac:dyDescent="0.25">
      <c r="B42" t="s">
        <v>1949</v>
      </c>
      <c r="C42" s="19">
        <v>301</v>
      </c>
      <c r="D42" s="19">
        <v>411</v>
      </c>
      <c r="E42" s="19">
        <v>428.3</v>
      </c>
      <c r="F42" s="19">
        <v>446.05</v>
      </c>
      <c r="G42" s="19">
        <v>488.34</v>
      </c>
    </row>
    <row r="43" spans="2:16" x14ac:dyDescent="0.25">
      <c r="B43" t="s">
        <v>1950</v>
      </c>
      <c r="C43" s="47">
        <f>19.6+15</f>
        <v>34.6</v>
      </c>
      <c r="D43" s="47">
        <f>30.98+24+21</f>
        <v>75.98</v>
      </c>
      <c r="E43" s="47">
        <f>0.3+23.97+20.89</f>
        <v>45.16</v>
      </c>
      <c r="F43" s="47">
        <f>35.71+24.49+27.3</f>
        <v>87.5</v>
      </c>
      <c r="G43" s="47">
        <f>51.95+25+17</f>
        <v>93.95</v>
      </c>
    </row>
    <row r="44" spans="2:16" x14ac:dyDescent="0.25">
      <c r="B44" t="s">
        <v>3</v>
      </c>
      <c r="C44" s="44">
        <f t="shared" ref="C44" si="23">C43/C42</f>
        <v>0.11495016611295682</v>
      </c>
      <c r="D44" s="44">
        <f t="shared" ref="D44" si="24">D43/D42</f>
        <v>0.18486618004866182</v>
      </c>
      <c r="E44" s="44">
        <f t="shared" ref="E44" si="25">E43/E42</f>
        <v>0.10544011207097828</v>
      </c>
      <c r="F44" s="44">
        <f t="shared" ref="F44:G44" si="26">F43/F42</f>
        <v>0.19616634906400626</v>
      </c>
      <c r="G44" s="44">
        <f t="shared" si="26"/>
        <v>0.1923864520620879</v>
      </c>
    </row>
    <row r="45" spans="2:16" x14ac:dyDescent="0.25">
      <c r="B45" t="s">
        <v>1962</v>
      </c>
      <c r="C45" s="47">
        <v>0.67</v>
      </c>
      <c r="D45" s="47">
        <v>6.74</v>
      </c>
      <c r="E45" s="47">
        <v>0.3</v>
      </c>
      <c r="F45" s="47">
        <v>14.14</v>
      </c>
      <c r="G45" s="47">
        <v>34.78</v>
      </c>
      <c r="H45" s="44"/>
    </row>
    <row r="46" spans="2:16" x14ac:dyDescent="0.25">
      <c r="B46" t="s">
        <v>1878</v>
      </c>
      <c r="C46" s="45">
        <v>77616</v>
      </c>
      <c r="D46" s="45">
        <v>77616</v>
      </c>
      <c r="E46" s="19">
        <v>77616</v>
      </c>
      <c r="F46" s="46">
        <v>77616</v>
      </c>
      <c r="G46" s="45">
        <v>77616</v>
      </c>
    </row>
    <row r="47" spans="2:16" x14ac:dyDescent="0.25">
      <c r="B47" t="s">
        <v>1947</v>
      </c>
      <c r="C47" s="19">
        <f t="shared" ref="C47" si="27">C42*10000000/C46</f>
        <v>38780.663780663781</v>
      </c>
      <c r="D47" s="19">
        <f t="shared" ref="D47" si="28">D42*10000000/D46</f>
        <v>52952.999381570808</v>
      </c>
      <c r="E47" s="19">
        <f t="shared" ref="E47" si="29">E42*10000000/E46</f>
        <v>55181.921253349821</v>
      </c>
      <c r="F47" s="19">
        <f t="shared" ref="F47" si="30">F42*10000000/F46</f>
        <v>57468.820861678003</v>
      </c>
      <c r="G47" s="19">
        <f t="shared" ref="G47" si="31">G42*10000000/G46</f>
        <v>62917.439703153992</v>
      </c>
    </row>
    <row r="48" spans="2:16" x14ac:dyDescent="0.25">
      <c r="B48" t="s">
        <v>1948</v>
      </c>
      <c r="C48" s="19">
        <f t="shared" ref="C48:E48" si="32">C43*10000000/C46</f>
        <v>4457.843743558029</v>
      </c>
      <c r="D48" s="19">
        <f t="shared" si="32"/>
        <v>9789.2187177901469</v>
      </c>
      <c r="E48" s="19">
        <f t="shared" si="32"/>
        <v>5818.3879612451037</v>
      </c>
      <c r="F48" s="19">
        <f t="shared" ref="F48:G48" si="33">F43*10000000/F46</f>
        <v>11273.448773448774</v>
      </c>
      <c r="G48" s="19">
        <f t="shared" si="33"/>
        <v>12104.462997320141</v>
      </c>
    </row>
    <row r="49" spans="2:7" x14ac:dyDescent="0.25">
      <c r="B49" t="s">
        <v>1960</v>
      </c>
      <c r="C49" s="19">
        <f t="shared" ref="C49:G49" si="34">C45*10000000/C46</f>
        <v>86.322407750979181</v>
      </c>
      <c r="D49" s="19">
        <f t="shared" si="34"/>
        <v>868.3776540919398</v>
      </c>
      <c r="E49" s="19">
        <f t="shared" si="34"/>
        <v>38.651824366110077</v>
      </c>
      <c r="F49" s="19">
        <f t="shared" si="34"/>
        <v>1821.7893217893218</v>
      </c>
      <c r="G49" s="19">
        <f t="shared" si="34"/>
        <v>4481.0348381776957</v>
      </c>
    </row>
  </sheetData>
  <mergeCells count="4">
    <mergeCell ref="K3:P3"/>
    <mergeCell ref="K11:P11"/>
    <mergeCell ref="K19:P19"/>
    <mergeCell ref="K27:P2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workbookViewId="0"/>
  </sheetViews>
  <sheetFormatPr defaultRowHeight="15" x14ac:dyDescent="0.25"/>
  <cols>
    <col min="2" max="2" width="26.5703125" customWidth="1"/>
    <col min="3" max="4" width="14.28515625" customWidth="1"/>
    <col min="5" max="5" width="11.5703125" bestFit="1" customWidth="1"/>
  </cols>
  <sheetData>
    <row r="1" spans="2:6" x14ac:dyDescent="0.25">
      <c r="D1" t="s">
        <v>1886</v>
      </c>
      <c r="E1" t="s">
        <v>1887</v>
      </c>
    </row>
    <row r="2" spans="2:6" x14ac:dyDescent="0.25">
      <c r="B2" t="s">
        <v>1883</v>
      </c>
      <c r="C2" t="s">
        <v>1884</v>
      </c>
      <c r="D2" s="19">
        <v>396800</v>
      </c>
      <c r="E2" s="19">
        <v>250000</v>
      </c>
      <c r="F2" s="17" t="s">
        <v>1888</v>
      </c>
    </row>
    <row r="3" spans="2:6" x14ac:dyDescent="0.25">
      <c r="B3" t="s">
        <v>1907</v>
      </c>
      <c r="C3" t="s">
        <v>1908</v>
      </c>
      <c r="E3">
        <v>65000</v>
      </c>
    </row>
    <row r="4" spans="2:6" x14ac:dyDescent="0.25">
      <c r="B4" t="s">
        <v>1910</v>
      </c>
      <c r="C4" t="s">
        <v>1911</v>
      </c>
    </row>
    <row r="5" spans="2:6" x14ac:dyDescent="0.25">
      <c r="B5" t="s">
        <v>1912</v>
      </c>
      <c r="C5" t="s">
        <v>1908</v>
      </c>
    </row>
    <row r="6" spans="2:6" x14ac:dyDescent="0.25">
      <c r="B6" t="s">
        <v>1918</v>
      </c>
      <c r="C6" t="s">
        <v>1919</v>
      </c>
      <c r="D6">
        <f>500000+170000</f>
        <v>670000</v>
      </c>
      <c r="E6">
        <v>170000</v>
      </c>
    </row>
    <row r="7" spans="2:6" x14ac:dyDescent="0.25">
      <c r="B7" t="s">
        <v>1926</v>
      </c>
      <c r="C7" t="s">
        <v>1919</v>
      </c>
      <c r="D7">
        <v>580000</v>
      </c>
      <c r="E7">
        <f>0.8*D7</f>
        <v>464000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sheetViews>
  <sheetFormatPr defaultRowHeight="15" x14ac:dyDescent="0.25"/>
  <cols>
    <col min="2" max="2" width="16.7109375" customWidth="1"/>
    <col min="3" max="7" width="10.140625" customWidth="1"/>
  </cols>
  <sheetData>
    <row r="1" spans="2:9" x14ac:dyDescent="0.25">
      <c r="B1" s="60" t="s">
        <v>1967</v>
      </c>
      <c r="C1" s="60"/>
      <c r="D1" s="60"/>
      <c r="E1" s="60"/>
      <c r="F1" s="60"/>
      <c r="G1" s="60"/>
      <c r="I1" s="57" t="s">
        <v>1979</v>
      </c>
    </row>
    <row r="2" spans="2:9" x14ac:dyDescent="0.25">
      <c r="B2" s="61" t="s">
        <v>1973</v>
      </c>
      <c r="C2" s="61">
        <v>40268</v>
      </c>
      <c r="D2" s="61">
        <v>40633</v>
      </c>
      <c r="E2" s="61">
        <v>40999</v>
      </c>
      <c r="F2" s="61">
        <v>41364</v>
      </c>
      <c r="G2" s="61">
        <v>41729</v>
      </c>
      <c r="I2" t="s">
        <v>1978</v>
      </c>
    </row>
    <row r="3" spans="2:9" x14ac:dyDescent="0.25">
      <c r="B3" s="62" t="s">
        <v>1968</v>
      </c>
      <c r="C3" s="62">
        <v>223</v>
      </c>
      <c r="D3" s="62">
        <v>327</v>
      </c>
      <c r="E3" s="62">
        <v>390</v>
      </c>
      <c r="F3" s="62">
        <v>393</v>
      </c>
      <c r="G3" s="62">
        <v>476</v>
      </c>
    </row>
    <row r="4" spans="2:9" x14ac:dyDescent="0.25">
      <c r="B4" s="62" t="s">
        <v>1969</v>
      </c>
      <c r="C4" s="63">
        <f>23.68+16.45</f>
        <v>40.129999999999995</v>
      </c>
      <c r="D4" s="63">
        <f>59.81+15.24</f>
        <v>75.05</v>
      </c>
      <c r="E4" s="63">
        <v>43.58</v>
      </c>
      <c r="F4" s="63">
        <v>43.86</v>
      </c>
      <c r="G4" s="63">
        <v>60.89</v>
      </c>
    </row>
    <row r="5" spans="2:9" x14ac:dyDescent="0.25">
      <c r="B5" s="62" t="s">
        <v>1977</v>
      </c>
      <c r="C5" s="64">
        <f t="shared" ref="C5:D5" si="0">C4/C3</f>
        <v>0.17995515695067263</v>
      </c>
      <c r="D5" s="64">
        <f t="shared" si="0"/>
        <v>0.22951070336391435</v>
      </c>
      <c r="E5" s="64">
        <f>E4/E3</f>
        <v>0.11174358974358974</v>
      </c>
      <c r="F5" s="64">
        <f>F4/F3</f>
        <v>0.11160305343511451</v>
      </c>
      <c r="G5" s="64">
        <f>G4/G3</f>
        <v>0.12792016806722689</v>
      </c>
    </row>
    <row r="6" spans="2:9" x14ac:dyDescent="0.25">
      <c r="B6" s="62" t="s">
        <v>1970</v>
      </c>
      <c r="C6" s="62">
        <f>272+131</f>
        <v>403</v>
      </c>
      <c r="D6" s="62">
        <f>331+151</f>
        <v>482</v>
      </c>
      <c r="E6" s="62">
        <v>243</v>
      </c>
      <c r="F6" s="62">
        <v>220</v>
      </c>
      <c r="G6" s="62">
        <v>315</v>
      </c>
    </row>
    <row r="7" spans="2:9" x14ac:dyDescent="0.25">
      <c r="B7" s="62" t="s">
        <v>1971</v>
      </c>
      <c r="C7" s="64">
        <f>C4/C6</f>
        <v>9.957816377171215E-2</v>
      </c>
      <c r="D7" s="64">
        <f>D4/D6</f>
        <v>0.15570539419087137</v>
      </c>
      <c r="E7" s="64">
        <f>E4/E6</f>
        <v>0.17934156378600821</v>
      </c>
      <c r="F7" s="64">
        <f>F4/F6</f>
        <v>0.19936363636363635</v>
      </c>
      <c r="G7" s="64">
        <f>G4/G6</f>
        <v>0.19330158730158731</v>
      </c>
    </row>
    <row r="8" spans="2:9" x14ac:dyDescent="0.25">
      <c r="B8" s="59" t="s">
        <v>1981</v>
      </c>
      <c r="C8" s="59"/>
      <c r="D8" s="59"/>
      <c r="E8" s="59"/>
      <c r="F8" s="59"/>
      <c r="G8" s="59"/>
    </row>
    <row r="9" spans="2:9" x14ac:dyDescent="0.25">
      <c r="B9" s="59"/>
      <c r="C9" s="59"/>
      <c r="D9" s="59"/>
      <c r="E9" s="59"/>
      <c r="F9" s="59"/>
      <c r="G9" s="59"/>
    </row>
    <row r="10" spans="2:9" x14ac:dyDescent="0.25">
      <c r="B10" s="60" t="s">
        <v>1974</v>
      </c>
      <c r="C10" s="60"/>
      <c r="D10" s="60"/>
      <c r="E10" s="60"/>
      <c r="F10" s="60"/>
      <c r="G10" s="60"/>
    </row>
    <row r="11" spans="2:9" x14ac:dyDescent="0.25">
      <c r="B11" s="61" t="s">
        <v>1973</v>
      </c>
      <c r="C11" s="61">
        <v>40268</v>
      </c>
      <c r="D11" s="61">
        <v>40633</v>
      </c>
      <c r="E11" s="61">
        <v>40999</v>
      </c>
      <c r="F11" s="61">
        <v>41364</v>
      </c>
      <c r="G11" s="61">
        <v>41729</v>
      </c>
    </row>
    <row r="12" spans="2:9" x14ac:dyDescent="0.25">
      <c r="B12" s="62" t="s">
        <v>1968</v>
      </c>
      <c r="C12" s="62"/>
      <c r="D12" s="62"/>
      <c r="E12" s="65">
        <v>21.35</v>
      </c>
      <c r="F12" s="65">
        <v>31.11</v>
      </c>
      <c r="G12" s="65">
        <v>27.62</v>
      </c>
      <c r="H12" s="56"/>
    </row>
    <row r="13" spans="2:9" x14ac:dyDescent="0.25">
      <c r="B13" s="62" t="s">
        <v>1982</v>
      </c>
      <c r="C13" s="62"/>
      <c r="D13" s="62"/>
      <c r="E13" s="65">
        <v>2.02</v>
      </c>
      <c r="F13" s="65">
        <v>4.38</v>
      </c>
      <c r="G13" s="65">
        <v>0.81</v>
      </c>
      <c r="H13" s="43"/>
    </row>
    <row r="14" spans="2:9" x14ac:dyDescent="0.25">
      <c r="B14" s="62" t="s">
        <v>1969</v>
      </c>
      <c r="C14" s="62"/>
      <c r="D14" s="62"/>
      <c r="E14" s="65">
        <v>7.6</v>
      </c>
      <c r="F14" s="65">
        <v>15.32</v>
      </c>
      <c r="G14" s="65">
        <v>10.58</v>
      </c>
      <c r="I14" t="s">
        <v>1980</v>
      </c>
    </row>
    <row r="15" spans="2:9" x14ac:dyDescent="0.25">
      <c r="B15" s="62" t="s">
        <v>1977</v>
      </c>
      <c r="C15" s="62"/>
      <c r="D15" s="62"/>
      <c r="E15" s="64">
        <f>E14/E12</f>
        <v>0.35597189695550346</v>
      </c>
      <c r="F15" s="64">
        <f t="shared" ref="F15:G15" si="1">F14/F12</f>
        <v>0.49244615879138542</v>
      </c>
      <c r="G15" s="64">
        <f t="shared" si="1"/>
        <v>0.38305575669804487</v>
      </c>
    </row>
    <row r="16" spans="2:9" x14ac:dyDescent="0.25">
      <c r="B16" s="62" t="s">
        <v>1970</v>
      </c>
      <c r="C16" s="62"/>
      <c r="D16" s="62"/>
      <c r="E16" s="62">
        <v>106.78</v>
      </c>
      <c r="F16" s="62">
        <v>96.43</v>
      </c>
      <c r="G16" s="62">
        <v>78</v>
      </c>
    </row>
    <row r="17" spans="2:7" x14ac:dyDescent="0.25">
      <c r="B17" s="62" t="s">
        <v>1971</v>
      </c>
      <c r="C17" s="62"/>
      <c r="D17" s="62"/>
      <c r="E17" s="64">
        <f>E14/E16</f>
        <v>7.1174377224199281E-2</v>
      </c>
      <c r="F17" s="64">
        <f>F14/F16</f>
        <v>0.15887172041895675</v>
      </c>
      <c r="G17" s="64">
        <f>G14/G16</f>
        <v>0.13564102564102565</v>
      </c>
    </row>
    <row r="18" spans="2:7" x14ac:dyDescent="0.25">
      <c r="B18" s="62" t="s">
        <v>1983</v>
      </c>
      <c r="C18" s="62"/>
      <c r="D18" s="62"/>
      <c r="E18" s="64"/>
      <c r="F18" s="64"/>
      <c r="G18" s="64"/>
    </row>
    <row r="19" spans="2:7" x14ac:dyDescent="0.25">
      <c r="B19" s="66" t="s">
        <v>1984</v>
      </c>
      <c r="E19" s="44"/>
      <c r="F19" s="44"/>
      <c r="G19" s="44"/>
    </row>
    <row r="20" spans="2:7" x14ac:dyDescent="0.25">
      <c r="B20" s="58" t="s">
        <v>1976</v>
      </c>
      <c r="E20" t="s">
        <v>1975</v>
      </c>
      <c r="G20" t="s">
        <v>1972</v>
      </c>
    </row>
    <row r="21" spans="2:7" x14ac:dyDescent="0.25">
      <c r="C21" s="67" t="s">
        <v>1985</v>
      </c>
      <c r="D21" s="67"/>
      <c r="E21" s="67"/>
      <c r="F21" s="67"/>
      <c r="G21" s="67"/>
    </row>
  </sheetData>
  <mergeCells count="4">
    <mergeCell ref="B1:G1"/>
    <mergeCell ref="B10:G10"/>
    <mergeCell ref="B8:G9"/>
    <mergeCell ref="C21:G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F7" workbookViewId="0">
      <selection activeCell="Y26" sqref="Y2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Textile Companies</vt:lpstr>
      <vt:lpstr>Full list</vt:lpstr>
      <vt:lpstr>Shortlisted</vt:lpstr>
      <vt:lpstr>Tamil Nadu</vt:lpstr>
      <vt:lpstr>Final List</vt:lpstr>
      <vt:lpstr>EBITDA per Spindle</vt:lpstr>
      <vt:lpstr>Global</vt:lpstr>
      <vt:lpstr>ROCE</vt:lpstr>
      <vt:lpstr>Sheet2</vt:lpstr>
      <vt:lpstr>'Textile Companies'!_FilterDatabase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Naman Mawandia</dc:creator>
  <cp:lastModifiedBy>Naman Mawandia</cp:lastModifiedBy>
  <dcterms:created xsi:type="dcterms:W3CDTF">2015-05-13T09:08:07Z</dcterms:created>
  <dcterms:modified xsi:type="dcterms:W3CDTF">2015-05-23T09:02:19Z</dcterms:modified>
</cp:coreProperties>
</file>