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kit\Documents\Investing\Edelweiss\"/>
    </mc:Choice>
  </mc:AlternateContent>
  <xr:revisionPtr revIDLastSave="0" documentId="13_ncr:1_{95BE3E93-EFC8-4770-B9ED-72B4DFBF6677}" xr6:coauthVersionLast="43" xr6:coauthVersionMax="43" xr10:uidLastSave="{00000000-0000-0000-0000-000000000000}"/>
  <bookViews>
    <workbookView xWindow="-120" yWindow="-120" windowWidth="20730" windowHeight="11160" activeTab="2" xr2:uid="{47D52BE8-4F2C-400C-B531-6A30F0DA37D1}"/>
  </bookViews>
  <sheets>
    <sheet name="Adjusted Book Value" sheetId="1" r:id="rId1"/>
    <sheet name="Reproduction Cost" sheetId="3" r:id="rId2"/>
    <sheet name="Asset + Franchise" sheetId="5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6" i="1" l="1"/>
  <c r="C15" i="3"/>
  <c r="E15" i="5"/>
  <c r="C9" i="5" l="1"/>
  <c r="C17" i="1" l="1"/>
  <c r="E3" i="5"/>
  <c r="E4" i="5"/>
  <c r="E5" i="5"/>
  <c r="E6" i="5"/>
  <c r="E7" i="5"/>
  <c r="E8" i="5"/>
  <c r="E9" i="5"/>
  <c r="E2" i="5"/>
  <c r="G8" i="5"/>
  <c r="F7" i="5"/>
  <c r="F6" i="5"/>
  <c r="F5" i="5"/>
  <c r="F4" i="5"/>
  <c r="C8" i="5" s="1"/>
  <c r="C10" i="5" s="1"/>
  <c r="C4" i="1"/>
  <c r="C11" i="1" s="1"/>
  <c r="C9" i="1"/>
  <c r="D8" i="1"/>
  <c r="E8" i="3"/>
  <c r="D7" i="3"/>
  <c r="D6" i="3"/>
  <c r="D5" i="3"/>
  <c r="D4" i="3"/>
  <c r="C8" i="3" s="1"/>
  <c r="E9" i="1"/>
  <c r="D7" i="1"/>
  <c r="D6" i="1"/>
  <c r="D5" i="1"/>
  <c r="E10" i="5" l="1"/>
  <c r="C10" i="3"/>
  <c r="C18" i="1"/>
</calcChain>
</file>

<file path=xl/sharedStrings.xml><?xml version="1.0" encoding="utf-8"?>
<sst xmlns="http://schemas.openxmlformats.org/spreadsheetml/2006/main" count="89" uniqueCount="47">
  <si>
    <t>Wealth Management</t>
  </si>
  <si>
    <t>Total AUM</t>
  </si>
  <si>
    <t>Mutual Fund</t>
  </si>
  <si>
    <t>Alternate Investment</t>
  </si>
  <si>
    <t>ROE</t>
  </si>
  <si>
    <t>Low</t>
  </si>
  <si>
    <t>High</t>
  </si>
  <si>
    <t>Medium</t>
  </si>
  <si>
    <t>Negative</t>
  </si>
  <si>
    <t>Assets Under Management</t>
  </si>
  <si>
    <t>Market Cap</t>
  </si>
  <si>
    <t>50% share in JV</t>
  </si>
  <si>
    <t>Insurance (EV)</t>
  </si>
  <si>
    <t>Shares Outstanding</t>
  </si>
  <si>
    <t>Total Reproduction Cost</t>
  </si>
  <si>
    <t>Contribution Assumption</t>
  </si>
  <si>
    <t>Write off on Lending Book</t>
  </si>
  <si>
    <t>Equivalent Capital Contibution (D X F)</t>
  </si>
  <si>
    <t>Capital Contribution (in crores)</t>
  </si>
  <si>
    <t>Write off on ARC</t>
  </si>
  <si>
    <t>Capital Markets</t>
  </si>
  <si>
    <t>P/BV</t>
  </si>
  <si>
    <t>Value per share</t>
  </si>
  <si>
    <t>Reproduction cost</t>
  </si>
  <si>
    <t>ARC (Net Current Investments)</t>
  </si>
  <si>
    <t>Total Adjusted Net Worth</t>
  </si>
  <si>
    <t>One time provision not captured in Risk Weighted Capital</t>
  </si>
  <si>
    <t>Holding company discount of 20%</t>
  </si>
  <si>
    <t>Business As Usual</t>
  </si>
  <si>
    <t>Stress in Business - Maco Factors</t>
  </si>
  <si>
    <t>Total Regulatory Capital (Total Consolidated Net Worth)</t>
  </si>
  <si>
    <t>Franchise (Earnings Power) Multiplier</t>
  </si>
  <si>
    <t>Franchise Value</t>
  </si>
  <si>
    <t>Assuming at least Net Worth of EARC wiped off</t>
  </si>
  <si>
    <t>Value per share NOT considering Green cells</t>
  </si>
  <si>
    <t>Assuming reproducable value of EARC is equal to net worth only and not any value in ARC structures</t>
  </si>
  <si>
    <t>Total Fair Value</t>
  </si>
  <si>
    <t>Lending Business Net Worth (ECL Finance + Edelweiss Retail Fin) - before CPDQ infusion</t>
  </si>
  <si>
    <t>Optimistic Case</t>
  </si>
  <si>
    <t>Conservative Case</t>
  </si>
  <si>
    <t>Most Pessimistic Case</t>
  </si>
  <si>
    <t>Not included: General Insurance, Capital Market Advisory, M&amp;A etc.
CDPQ Investment</t>
  </si>
  <si>
    <t>Downsides of this method: 
- Double counting in Regulatory Capital for WM, MF, AUM and Insurance business risk weighted capital
- No write off recorded on EARC assets - only on net worth.</t>
  </si>
  <si>
    <t>1) Assuming reproducable value of EARC is equal to net worth only. 2) 25% p.a. growth forecast</t>
  </si>
  <si>
    <t>25% p.a growth forecast as per 2022 plan</t>
  </si>
  <si>
    <t>Assumption</t>
  </si>
  <si>
    <t>Source: CDPQ Investment in ECL Finance, Mar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</si>
</sst>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/>
    <xf numFmtId="0" fontId="0" fillId="3" borderId="1" xfId="0" applyFill="1" applyBorder="1" applyAlignment="1">
      <alignment wrapText="1"/>
    </xf>
    <xf numFmtId="9" fontId="0" fillId="0" borderId="1" xfId="0" applyNumberFormat="1" applyBorder="1" applyAlignment="1">
      <alignment wrapText="1"/>
    </xf>
    <xf numFmtId="0" fontId="0" fillId="3" borderId="1" xfId="0" applyFill="1" applyBorder="1"/>
    <xf numFmtId="0" fontId="0" fillId="2" borderId="1" xfId="0" applyFill="1" applyBorder="1" applyAlignment="1">
      <alignment wrapText="1"/>
    </xf>
    <xf numFmtId="0" fontId="0" fillId="0" borderId="1" xfId="0" applyBorder="1" applyAlignment="1">
      <alignment horizontal="right"/>
    </xf>
    <xf numFmtId="0" fontId="0" fillId="4" borderId="1" xfId="0" applyFill="1" applyBorder="1"/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wrapText="1"/>
    </xf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C5D47-F733-40C5-BCA9-00A3FAB3C5E7}">
  <dimension ref="B1:G21"/>
  <sheetViews>
    <sheetView workbookViewId="0">
      <selection activeCell="B12" sqref="B12"/>
    </sheetView>
  </sheetViews>
  <sheetFormatPr defaultRowHeight="15" x14ac:dyDescent="0.25"/>
  <cols>
    <col min="2" max="2" width="62.28515625" bestFit="1" customWidth="1"/>
    <col min="3" max="3" width="17.140625" customWidth="1"/>
    <col min="4" max="4" width="12.7109375" style="1" customWidth="1"/>
    <col min="5" max="5" width="12.85546875" customWidth="1"/>
    <col min="6" max="6" width="37.5703125" style="2" customWidth="1"/>
    <col min="7" max="7" width="29" customWidth="1"/>
    <col min="8" max="8" width="22.85546875" customWidth="1"/>
  </cols>
  <sheetData>
    <row r="1" spans="2:7" ht="60" x14ac:dyDescent="0.25">
      <c r="B1" s="14" t="s">
        <v>40</v>
      </c>
      <c r="C1" s="4" t="s">
        <v>18</v>
      </c>
      <c r="D1" s="4" t="s">
        <v>17</v>
      </c>
      <c r="E1" s="4" t="s">
        <v>9</v>
      </c>
      <c r="F1" s="4" t="s">
        <v>15</v>
      </c>
      <c r="G1" s="3"/>
    </row>
    <row r="2" spans="2:7" ht="32.25" customHeight="1" x14ac:dyDescent="0.25">
      <c r="B2" s="3" t="s">
        <v>30</v>
      </c>
      <c r="C2" s="3">
        <v>10000</v>
      </c>
      <c r="D2" s="4"/>
      <c r="E2" s="3"/>
      <c r="F2" s="4"/>
      <c r="G2" s="3"/>
    </row>
    <row r="3" spans="2:7" ht="32.25" customHeight="1" x14ac:dyDescent="0.25">
      <c r="B3" s="3" t="s">
        <v>16</v>
      </c>
      <c r="C3" s="5">
        <v>-1200</v>
      </c>
      <c r="D3" s="4"/>
      <c r="E3" s="3"/>
      <c r="F3" s="4" t="s">
        <v>26</v>
      </c>
      <c r="G3" s="3"/>
    </row>
    <row r="4" spans="2:7" ht="30" x14ac:dyDescent="0.25">
      <c r="B4" s="3" t="s">
        <v>19</v>
      </c>
      <c r="C4" s="5">
        <f>-1900</f>
        <v>-1900</v>
      </c>
      <c r="D4" s="4"/>
      <c r="E4" s="3">
        <v>39000</v>
      </c>
      <c r="F4" s="4" t="s">
        <v>33</v>
      </c>
      <c r="G4" s="3"/>
    </row>
    <row r="5" spans="2:7" x14ac:dyDescent="0.25">
      <c r="B5" s="3" t="s">
        <v>0</v>
      </c>
      <c r="C5" s="3"/>
      <c r="D5" s="6">
        <f>F5*E5</f>
        <v>5300</v>
      </c>
      <c r="E5" s="3">
        <v>106000</v>
      </c>
      <c r="F5" s="7">
        <v>0.05</v>
      </c>
      <c r="G5" s="3"/>
    </row>
    <row r="6" spans="2:7" x14ac:dyDescent="0.25">
      <c r="B6" s="3" t="s">
        <v>2</v>
      </c>
      <c r="C6" s="3"/>
      <c r="D6" s="6">
        <f>F6*E6</f>
        <v>228</v>
      </c>
      <c r="E6" s="3">
        <v>11400</v>
      </c>
      <c r="F6" s="7">
        <v>0.02</v>
      </c>
      <c r="G6" s="3"/>
    </row>
    <row r="7" spans="2:7" x14ac:dyDescent="0.25">
      <c r="B7" s="3" t="s">
        <v>3</v>
      </c>
      <c r="C7" s="3"/>
      <c r="D7" s="6">
        <f>F7*E7</f>
        <v>1280</v>
      </c>
      <c r="E7" s="3">
        <v>25600</v>
      </c>
      <c r="F7" s="7">
        <v>0.05</v>
      </c>
      <c r="G7" s="3"/>
    </row>
    <row r="8" spans="2:7" x14ac:dyDescent="0.25">
      <c r="B8" s="3" t="s">
        <v>20</v>
      </c>
      <c r="C8" s="3"/>
      <c r="D8" s="8">
        <f>F8*E8</f>
        <v>597</v>
      </c>
      <c r="E8" s="3">
        <v>19900</v>
      </c>
      <c r="F8" s="7">
        <v>0.03</v>
      </c>
      <c r="G8" s="3"/>
    </row>
    <row r="9" spans="2:7" x14ac:dyDescent="0.25">
      <c r="B9" s="3" t="s">
        <v>1</v>
      </c>
      <c r="C9" s="8">
        <f>SUM(D5:D8)</f>
        <v>7405</v>
      </c>
      <c r="D9" s="4"/>
      <c r="E9" s="3">
        <f>SUM(E5:E7)</f>
        <v>143000</v>
      </c>
      <c r="F9" s="4"/>
      <c r="G9" s="3"/>
    </row>
    <row r="10" spans="2:7" x14ac:dyDescent="0.25">
      <c r="B10" s="3" t="s">
        <v>12</v>
      </c>
      <c r="C10" s="8">
        <v>800</v>
      </c>
      <c r="D10" s="4"/>
      <c r="E10" s="3"/>
      <c r="F10" s="4" t="s">
        <v>11</v>
      </c>
      <c r="G10" s="3"/>
    </row>
    <row r="11" spans="2:7" x14ac:dyDescent="0.25">
      <c r="B11" s="3" t="s">
        <v>25</v>
      </c>
      <c r="C11" s="3">
        <f>SUM(C2:C10)*0.8</f>
        <v>12084</v>
      </c>
      <c r="D11" s="4"/>
      <c r="E11" s="3"/>
      <c r="F11" s="4" t="s">
        <v>27</v>
      </c>
      <c r="G11" s="3"/>
    </row>
    <row r="12" spans="2:7" x14ac:dyDescent="0.25">
      <c r="B12" s="3"/>
      <c r="C12" s="3"/>
      <c r="D12" s="4"/>
      <c r="E12" s="3"/>
      <c r="F12" s="4"/>
      <c r="G12" s="3"/>
    </row>
    <row r="13" spans="2:7" x14ac:dyDescent="0.25">
      <c r="B13" s="3"/>
      <c r="C13" s="3"/>
      <c r="D13" s="4"/>
      <c r="E13" s="3"/>
      <c r="F13" s="4"/>
      <c r="G13" s="3"/>
    </row>
    <row r="14" spans="2:7" x14ac:dyDescent="0.25">
      <c r="B14" s="3" t="s">
        <v>10</v>
      </c>
      <c r="C14" s="3">
        <v>17154</v>
      </c>
      <c r="D14" s="4"/>
      <c r="E14" s="3"/>
      <c r="F14" s="4"/>
      <c r="G14" s="3"/>
    </row>
    <row r="15" spans="2:7" x14ac:dyDescent="0.25">
      <c r="B15" s="3" t="s">
        <v>13</v>
      </c>
      <c r="C15" s="3">
        <v>91.55</v>
      </c>
      <c r="D15" s="4"/>
      <c r="E15" s="3"/>
      <c r="F15" s="4"/>
      <c r="G15" s="3"/>
    </row>
    <row r="16" spans="2:7" x14ac:dyDescent="0.25">
      <c r="B16" s="3" t="s">
        <v>22</v>
      </c>
      <c r="C16" s="11">
        <f>(C11/C15)*0.8</f>
        <v>105.59475696340799</v>
      </c>
      <c r="D16" s="4"/>
      <c r="E16" s="3"/>
      <c r="G16" s="3"/>
    </row>
    <row r="17" spans="2:7" x14ac:dyDescent="0.25">
      <c r="B17" s="3" t="s">
        <v>34</v>
      </c>
      <c r="C17" s="11">
        <f>((C2+(C3+C4))*0.8)/C15</f>
        <v>60.294920808301477</v>
      </c>
      <c r="D17" s="4"/>
      <c r="E17" s="3"/>
      <c r="F17" s="6" t="s">
        <v>28</v>
      </c>
      <c r="G17" s="3"/>
    </row>
    <row r="18" spans="2:7" x14ac:dyDescent="0.25">
      <c r="B18" s="3" t="s">
        <v>21</v>
      </c>
      <c r="C18" s="3">
        <f>185/C16</f>
        <v>1.751980925190334</v>
      </c>
      <c r="D18" s="4"/>
      <c r="E18" s="3"/>
      <c r="F18" s="9" t="s">
        <v>29</v>
      </c>
      <c r="G18" s="3"/>
    </row>
    <row r="19" spans="2:7" x14ac:dyDescent="0.25">
      <c r="F19" s="1"/>
    </row>
    <row r="20" spans="2:7" ht="30" x14ac:dyDescent="0.25">
      <c r="B20" s="1" t="s">
        <v>41</v>
      </c>
      <c r="F20" s="1"/>
    </row>
    <row r="21" spans="2:7" ht="60" x14ac:dyDescent="0.25">
      <c r="B21" s="1" t="s">
        <v>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9527E-D0D4-4633-AA51-43A48EF9E61F}">
  <dimension ref="B1:G18"/>
  <sheetViews>
    <sheetView workbookViewId="0">
      <selection activeCell="F2" sqref="F2"/>
    </sheetView>
  </sheetViews>
  <sheetFormatPr defaultRowHeight="15" x14ac:dyDescent="0.25"/>
  <cols>
    <col min="2" max="2" width="42.28515625" style="1" customWidth="1"/>
    <col min="3" max="3" width="28.42578125" customWidth="1"/>
    <col min="4" max="4" width="24.85546875" customWidth="1"/>
    <col min="6" max="6" width="41.28515625" style="1" customWidth="1"/>
    <col min="7" max="7" width="21.140625" customWidth="1"/>
  </cols>
  <sheetData>
    <row r="1" spans="2:7" x14ac:dyDescent="0.25">
      <c r="B1" s="13" t="s">
        <v>39</v>
      </c>
      <c r="C1" s="3" t="s">
        <v>23</v>
      </c>
      <c r="D1" s="3" t="s">
        <v>9</v>
      </c>
      <c r="E1" s="3"/>
      <c r="F1" s="4" t="s">
        <v>45</v>
      </c>
      <c r="G1" s="3" t="s">
        <v>4</v>
      </c>
    </row>
    <row r="2" spans="2:7" ht="30" x14ac:dyDescent="0.25">
      <c r="B2" s="4" t="s">
        <v>37</v>
      </c>
      <c r="C2" s="3">
        <v>5000</v>
      </c>
      <c r="D2" s="3"/>
      <c r="E2" s="3"/>
      <c r="F2" s="4" t="s">
        <v>46</v>
      </c>
      <c r="G2" s="3" t="s">
        <v>5</v>
      </c>
    </row>
    <row r="3" spans="2:7" ht="45" x14ac:dyDescent="0.25">
      <c r="B3" s="4" t="s">
        <v>24</v>
      </c>
      <c r="C3" s="10">
        <v>1900</v>
      </c>
      <c r="D3" s="3">
        <v>39000</v>
      </c>
      <c r="E3" s="3"/>
      <c r="F3" s="4" t="s">
        <v>35</v>
      </c>
      <c r="G3" s="3" t="s">
        <v>6</v>
      </c>
    </row>
    <row r="4" spans="2:7" x14ac:dyDescent="0.25">
      <c r="B4" s="4" t="s">
        <v>0</v>
      </c>
      <c r="C4" s="3"/>
      <c r="D4" s="3">
        <f>F4*E4</f>
        <v>5300</v>
      </c>
      <c r="E4" s="3">
        <v>106000</v>
      </c>
      <c r="F4" s="7">
        <v>0.05</v>
      </c>
      <c r="G4" s="3" t="s">
        <v>6</v>
      </c>
    </row>
    <row r="5" spans="2:7" x14ac:dyDescent="0.25">
      <c r="B5" s="4" t="s">
        <v>2</v>
      </c>
      <c r="C5" s="3"/>
      <c r="D5" s="3">
        <f>F5*E5</f>
        <v>228</v>
      </c>
      <c r="E5" s="3">
        <v>11400</v>
      </c>
      <c r="F5" s="7">
        <v>0.02</v>
      </c>
      <c r="G5" s="3" t="s">
        <v>7</v>
      </c>
    </row>
    <row r="6" spans="2:7" x14ac:dyDescent="0.25">
      <c r="B6" s="4" t="s">
        <v>3</v>
      </c>
      <c r="C6" s="3"/>
      <c r="D6" s="3">
        <f>F6*E6</f>
        <v>1280</v>
      </c>
      <c r="E6" s="3">
        <v>25600</v>
      </c>
      <c r="F6" s="7">
        <v>0.05</v>
      </c>
      <c r="G6" s="3" t="s">
        <v>6</v>
      </c>
    </row>
    <row r="7" spans="2:7" x14ac:dyDescent="0.25">
      <c r="B7" s="4" t="s">
        <v>20</v>
      </c>
      <c r="C7" s="3"/>
      <c r="D7" s="3">
        <f>F7*E7</f>
        <v>597</v>
      </c>
      <c r="E7" s="3">
        <v>19900</v>
      </c>
      <c r="F7" s="7">
        <v>0.03</v>
      </c>
      <c r="G7" s="3" t="s">
        <v>6</v>
      </c>
    </row>
    <row r="8" spans="2:7" x14ac:dyDescent="0.25">
      <c r="B8" s="4" t="s">
        <v>1</v>
      </c>
      <c r="C8" s="3">
        <f>SUM(D4:D7)</f>
        <v>7405</v>
      </c>
      <c r="D8" s="3"/>
      <c r="E8" s="3">
        <f>SUM(E4:E7)</f>
        <v>162900</v>
      </c>
      <c r="F8" s="4"/>
      <c r="G8" s="3"/>
    </row>
    <row r="9" spans="2:7" x14ac:dyDescent="0.25">
      <c r="B9" s="4" t="s">
        <v>12</v>
      </c>
      <c r="C9" s="3">
        <v>800</v>
      </c>
      <c r="D9" s="3"/>
      <c r="E9" s="3"/>
      <c r="F9" s="4" t="s">
        <v>11</v>
      </c>
      <c r="G9" s="3" t="s">
        <v>8</v>
      </c>
    </row>
    <row r="10" spans="2:7" x14ac:dyDescent="0.25">
      <c r="B10" s="4" t="s">
        <v>14</v>
      </c>
      <c r="C10" s="3">
        <f>SUM(C2:C9)</f>
        <v>15105</v>
      </c>
      <c r="D10" s="3"/>
      <c r="E10" s="3"/>
      <c r="F10" s="4"/>
      <c r="G10" s="3"/>
    </row>
    <row r="11" spans="2:7" x14ac:dyDescent="0.25">
      <c r="B11" s="4"/>
      <c r="C11" s="3"/>
      <c r="D11" s="3"/>
      <c r="E11" s="3"/>
      <c r="F11" s="4"/>
      <c r="G11" s="3"/>
    </row>
    <row r="12" spans="2:7" x14ac:dyDescent="0.25">
      <c r="B12" s="4"/>
      <c r="C12" s="3"/>
      <c r="D12" s="3"/>
      <c r="E12" s="3"/>
      <c r="F12" s="4"/>
      <c r="G12" s="3"/>
    </row>
    <row r="13" spans="2:7" x14ac:dyDescent="0.25">
      <c r="B13" s="4" t="s">
        <v>10</v>
      </c>
      <c r="C13" s="3">
        <v>17154</v>
      </c>
      <c r="D13" s="3"/>
      <c r="E13" s="3"/>
      <c r="F13" s="4"/>
      <c r="G13" s="3"/>
    </row>
    <row r="14" spans="2:7" x14ac:dyDescent="0.25">
      <c r="B14" s="4" t="s">
        <v>13</v>
      </c>
      <c r="C14" s="3">
        <v>91.55</v>
      </c>
      <c r="D14" s="3"/>
      <c r="E14" s="3"/>
      <c r="F14" s="4"/>
      <c r="G14" s="3"/>
    </row>
    <row r="15" spans="2:7" x14ac:dyDescent="0.25">
      <c r="B15" s="4" t="s">
        <v>22</v>
      </c>
      <c r="C15" s="11">
        <f>(C10/C14)*0.8</f>
        <v>131.99344620425998</v>
      </c>
      <c r="D15" s="3"/>
      <c r="E15" s="3"/>
      <c r="F15" s="4" t="s">
        <v>27</v>
      </c>
      <c r="G15" s="3"/>
    </row>
    <row r="18" spans="2:2" ht="45" x14ac:dyDescent="0.25">
      <c r="B18" s="1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0E154-7C4A-42E4-8003-C952721356E4}">
  <dimension ref="B1:I18"/>
  <sheetViews>
    <sheetView tabSelected="1" workbookViewId="0"/>
  </sheetViews>
  <sheetFormatPr defaultRowHeight="15" x14ac:dyDescent="0.25"/>
  <cols>
    <col min="2" max="2" width="42.28515625" style="1" customWidth="1"/>
    <col min="3" max="3" width="28.42578125" customWidth="1"/>
    <col min="4" max="4" width="35" bestFit="1" customWidth="1"/>
    <col min="5" max="5" width="35" customWidth="1"/>
    <col min="6" max="6" width="24.85546875" customWidth="1"/>
    <col min="8" max="8" width="41.28515625" style="1" customWidth="1"/>
    <col min="9" max="9" width="21.140625" customWidth="1"/>
  </cols>
  <sheetData>
    <row r="1" spans="2:9" x14ac:dyDescent="0.25">
      <c r="B1" s="13" t="s">
        <v>38</v>
      </c>
      <c r="C1" s="3" t="s">
        <v>23</v>
      </c>
      <c r="D1" s="3" t="s">
        <v>31</v>
      </c>
      <c r="E1" s="3" t="s">
        <v>32</v>
      </c>
      <c r="F1" s="3" t="s">
        <v>9</v>
      </c>
      <c r="G1" s="3"/>
      <c r="H1" s="4" t="s">
        <v>45</v>
      </c>
      <c r="I1" s="3" t="s">
        <v>4</v>
      </c>
    </row>
    <row r="2" spans="2:9" ht="30" x14ac:dyDescent="0.25">
      <c r="B2" s="4" t="s">
        <v>37</v>
      </c>
      <c r="C2" s="3">
        <v>5000</v>
      </c>
      <c r="D2" s="3">
        <v>2</v>
      </c>
      <c r="E2" s="3">
        <f>C2*D2</f>
        <v>10000</v>
      </c>
      <c r="F2" s="3"/>
      <c r="G2" s="3"/>
      <c r="H2" s="4" t="s">
        <v>46</v>
      </c>
      <c r="I2" s="3" t="s">
        <v>5</v>
      </c>
    </row>
    <row r="3" spans="2:9" ht="45" x14ac:dyDescent="0.25">
      <c r="B3" s="4" t="s">
        <v>24</v>
      </c>
      <c r="C3" s="10">
        <v>1900</v>
      </c>
      <c r="D3" s="10">
        <v>3</v>
      </c>
      <c r="E3" s="3">
        <f t="shared" ref="E3:E9" si="0">C3*D3</f>
        <v>5700</v>
      </c>
      <c r="F3" s="3">
        <v>39000</v>
      </c>
      <c r="G3" s="3"/>
      <c r="H3" s="4" t="s">
        <v>43</v>
      </c>
      <c r="I3" s="3" t="s">
        <v>6</v>
      </c>
    </row>
    <row r="4" spans="2:9" x14ac:dyDescent="0.25">
      <c r="B4" s="4" t="s">
        <v>0</v>
      </c>
      <c r="C4" s="3"/>
      <c r="D4" s="3"/>
      <c r="E4" s="3">
        <f t="shared" si="0"/>
        <v>0</v>
      </c>
      <c r="F4" s="3">
        <f>H4*G4</f>
        <v>5300</v>
      </c>
      <c r="G4" s="3">
        <v>106000</v>
      </c>
      <c r="H4" s="7">
        <v>0.05</v>
      </c>
      <c r="I4" s="3" t="s">
        <v>6</v>
      </c>
    </row>
    <row r="5" spans="2:9" x14ac:dyDescent="0.25">
      <c r="B5" s="4" t="s">
        <v>2</v>
      </c>
      <c r="C5" s="3"/>
      <c r="D5" s="3"/>
      <c r="E5" s="3">
        <f t="shared" si="0"/>
        <v>0</v>
      </c>
      <c r="F5" s="3">
        <f>H5*G5</f>
        <v>228</v>
      </c>
      <c r="G5" s="3">
        <v>11400</v>
      </c>
      <c r="H5" s="7">
        <v>0.02</v>
      </c>
      <c r="I5" s="3" t="s">
        <v>7</v>
      </c>
    </row>
    <row r="6" spans="2:9" x14ac:dyDescent="0.25">
      <c r="B6" s="4" t="s">
        <v>3</v>
      </c>
      <c r="C6" s="3"/>
      <c r="D6" s="3"/>
      <c r="E6" s="3">
        <f t="shared" si="0"/>
        <v>0</v>
      </c>
      <c r="F6" s="3">
        <f>H6*G6</f>
        <v>1280</v>
      </c>
      <c r="G6" s="3">
        <v>25600</v>
      </c>
      <c r="H6" s="7">
        <v>0.05</v>
      </c>
      <c r="I6" s="3" t="s">
        <v>6</v>
      </c>
    </row>
    <row r="7" spans="2:9" x14ac:dyDescent="0.25">
      <c r="B7" s="4" t="s">
        <v>20</v>
      </c>
      <c r="C7" s="3"/>
      <c r="D7" s="12"/>
      <c r="E7" s="3">
        <f t="shared" si="0"/>
        <v>0</v>
      </c>
      <c r="F7" s="3">
        <f>H7*G7</f>
        <v>597</v>
      </c>
      <c r="G7" s="3">
        <v>19900</v>
      </c>
      <c r="H7" s="7">
        <v>0.03</v>
      </c>
      <c r="I7" s="3" t="s">
        <v>6</v>
      </c>
    </row>
    <row r="8" spans="2:9" x14ac:dyDescent="0.25">
      <c r="B8" s="4" t="s">
        <v>1</v>
      </c>
      <c r="C8" s="3">
        <f>SUM(F4:F7)</f>
        <v>7405</v>
      </c>
      <c r="D8" s="3">
        <v>3</v>
      </c>
      <c r="E8" s="3">
        <f t="shared" si="0"/>
        <v>22215</v>
      </c>
      <c r="F8" s="3"/>
      <c r="G8" s="3">
        <f>SUM(G4:G7)</f>
        <v>162900</v>
      </c>
      <c r="H8" s="4" t="s">
        <v>44</v>
      </c>
      <c r="I8" s="3"/>
    </row>
    <row r="9" spans="2:9" x14ac:dyDescent="0.25">
      <c r="B9" s="4" t="s">
        <v>12</v>
      </c>
      <c r="C9" s="3">
        <f>1600*0.5</f>
        <v>800</v>
      </c>
      <c r="D9" s="3">
        <v>1</v>
      </c>
      <c r="E9" s="3">
        <f t="shared" si="0"/>
        <v>800</v>
      </c>
      <c r="F9" s="3"/>
      <c r="G9" s="3"/>
      <c r="H9" s="4" t="s">
        <v>11</v>
      </c>
      <c r="I9" s="3" t="s">
        <v>8</v>
      </c>
    </row>
    <row r="10" spans="2:9" x14ac:dyDescent="0.25">
      <c r="B10" s="4" t="s">
        <v>36</v>
      </c>
      <c r="C10" s="3">
        <f>SUM(C2:C9)</f>
        <v>15105</v>
      </c>
      <c r="D10" s="3"/>
      <c r="E10" s="3">
        <f>SUM(E2:E9)</f>
        <v>38715</v>
      </c>
      <c r="F10" s="3"/>
      <c r="G10" s="3"/>
      <c r="H10" s="4"/>
      <c r="I10" s="3"/>
    </row>
    <row r="11" spans="2:9" x14ac:dyDescent="0.25">
      <c r="B11" s="4"/>
      <c r="C11" s="3"/>
      <c r="D11" s="3"/>
      <c r="E11" s="3"/>
      <c r="F11" s="3"/>
      <c r="G11" s="3"/>
      <c r="H11" s="4"/>
      <c r="I11" s="3"/>
    </row>
    <row r="12" spans="2:9" x14ac:dyDescent="0.25">
      <c r="B12" s="4"/>
      <c r="C12" s="3"/>
      <c r="D12" s="3"/>
      <c r="E12" s="3"/>
      <c r="F12" s="3"/>
      <c r="G12" s="3"/>
      <c r="H12" s="4"/>
      <c r="I12" s="3"/>
    </row>
    <row r="13" spans="2:9" x14ac:dyDescent="0.25">
      <c r="B13" s="4" t="s">
        <v>10</v>
      </c>
      <c r="C13" s="3">
        <v>17154</v>
      </c>
      <c r="D13" s="3"/>
      <c r="E13" s="3"/>
      <c r="F13" s="3"/>
      <c r="G13" s="3"/>
      <c r="H13" s="4"/>
      <c r="I13" s="3"/>
    </row>
    <row r="14" spans="2:9" x14ac:dyDescent="0.25">
      <c r="B14" s="4" t="s">
        <v>13</v>
      </c>
      <c r="C14" s="3">
        <v>91.55</v>
      </c>
      <c r="D14" s="3"/>
      <c r="E14" s="3"/>
      <c r="F14" s="3"/>
      <c r="G14" s="3"/>
      <c r="H14" s="4"/>
      <c r="I14" s="3"/>
    </row>
    <row r="15" spans="2:9" x14ac:dyDescent="0.25">
      <c r="B15" s="4" t="s">
        <v>22</v>
      </c>
      <c r="C15" s="3"/>
      <c r="D15" s="3"/>
      <c r="E15" s="11">
        <f>(E10/C14)*0.8</f>
        <v>338.30693610049161</v>
      </c>
      <c r="F15" s="3"/>
      <c r="G15" s="3"/>
      <c r="H15" s="4" t="s">
        <v>27</v>
      </c>
      <c r="I15" s="3"/>
    </row>
    <row r="18" spans="2:2" ht="45" x14ac:dyDescent="0.25">
      <c r="B18" s="1" t="s">
        <v>41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Adjusted Book Value</vt:lpstr>
      <vt:lpstr>Reproduction Cost</vt:lpstr>
      <vt:lpstr>Asset + Franchise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ankit</dc:creator>
  <cp:lastModifiedBy>ankit</cp:lastModifiedBy>
  <dcterms:created xsi:type="dcterms:W3CDTF">2019-06-08T07:54:29Z</dcterms:created>
  <dcterms:modified xsi:type="dcterms:W3CDTF">2019-06-15T15:54:01Z</dcterms:modified>
</cp:coreProperties>
</file>