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6236429-2053-4776-9839-DDD2AC30CAAA}" xr6:coauthVersionLast="37" xr6:coauthVersionMax="37" xr10:uidLastSave="{00000000-0000-0000-0000-000000000000}"/>
  <bookViews>
    <workbookView xWindow="0" yWindow="0" windowWidth="20490" windowHeight="7545" xr2:uid="{F9F5B674-D169-4084-93F8-18E3ADCD97B2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9" i="1" l="1"/>
  <c r="E19" i="1"/>
  <c r="E18" i="1"/>
  <c r="E12" i="1"/>
  <c r="E13" i="1"/>
  <c r="E14" i="1"/>
  <c r="E15" i="1"/>
  <c r="E16" i="1"/>
  <c r="E17" i="1"/>
  <c r="E11" i="1"/>
  <c r="E3" i="1"/>
  <c r="E4" i="1"/>
  <c r="E5" i="1"/>
  <c r="E6" i="1"/>
  <c r="E7" i="1"/>
  <c r="E8" i="1"/>
  <c r="E9" i="1"/>
  <c r="E10" i="1"/>
  <c r="E2" i="1"/>
  <c r="G12" i="1" l="1"/>
  <c r="G9" i="1"/>
  <c r="G8" i="1"/>
  <c r="G19" i="1" s="1"/>
  <c r="G7" i="1"/>
  <c r="G4" i="1"/>
  <c r="G2" i="1"/>
  <c r="D19" i="1"/>
  <c r="C19" i="1"/>
  <c r="D17" i="1"/>
  <c r="C17" i="1"/>
  <c r="G15" i="1"/>
  <c r="G13" i="1"/>
  <c r="G14" i="1"/>
  <c r="D10" i="1"/>
  <c r="D18" i="1" s="1"/>
  <c r="C10" i="1"/>
  <c r="C18" i="1" l="1"/>
</calcChain>
</file>

<file path=xl/sharedStrings.xml><?xml version="1.0" encoding="utf-8"?>
<sst xmlns="http://schemas.openxmlformats.org/spreadsheetml/2006/main" count="30" uniqueCount="26">
  <si>
    <t>S. No.</t>
  </si>
  <si>
    <t>Item</t>
  </si>
  <si>
    <t>Amount (2018)</t>
  </si>
  <si>
    <t>Amount (2017)</t>
  </si>
  <si>
    <t>Inventories</t>
  </si>
  <si>
    <t>Investments</t>
  </si>
  <si>
    <t>Trade Receivables</t>
  </si>
  <si>
    <t>Cash and Cash Equivalents</t>
  </si>
  <si>
    <t>Bank Balances</t>
  </si>
  <si>
    <t>Loans</t>
  </si>
  <si>
    <t>Other Financial Assets</t>
  </si>
  <si>
    <t>Other Current Assets</t>
  </si>
  <si>
    <t>Total Current Assets</t>
  </si>
  <si>
    <t>Borrowings</t>
  </si>
  <si>
    <t>Trade Payables</t>
  </si>
  <si>
    <t>Other Financial Liabilities</t>
  </si>
  <si>
    <t>Other Current Liabilities</t>
  </si>
  <si>
    <t>Provisions</t>
  </si>
  <si>
    <t>Current Tax Liabilities</t>
  </si>
  <si>
    <t>Total Current Liabilities</t>
  </si>
  <si>
    <t>Working Capital</t>
  </si>
  <si>
    <t>Difference</t>
  </si>
  <si>
    <t>Not Working Capital Item</t>
  </si>
  <si>
    <t>Cash Flow from Operations (WC Adjustment - 2017-18)</t>
  </si>
  <si>
    <t>Change in Cash</t>
  </si>
  <si>
    <t>Net Current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</si>
</sst>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;[Red]\-0.00\ 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26E4C-628B-49FE-89D6-4F9BDE1B7998}">
  <dimension ref="A1:I21"/>
  <sheetViews>
    <sheetView tabSelected="1" workbookViewId="0">
      <selection sqref="A1:G19"/>
    </sheetView>
  </sheetViews>
  <sheetFormatPr defaultColWidth="6" defaultRowHeight="15" x14ac:dyDescent="0.25"/>
  <cols>
    <col min="1" max="1" width="6.140625" style="1" bestFit="1" customWidth="1"/>
    <col min="2" max="2" width="24.5703125" style="1" bestFit="1" customWidth="1"/>
    <col min="3" max="4" width="14.140625" style="1" bestFit="1" customWidth="1"/>
    <col min="5" max="5" width="14.42578125" style="1" bestFit="1" customWidth="1"/>
    <col min="6" max="6" width="50.42578125" style="1" bestFit="1" customWidth="1"/>
    <col min="7" max="7" width="10.42578125" style="1" bestFit="1" customWidth="1"/>
    <col min="8" max="16384" width="6" style="1"/>
  </cols>
  <sheetData>
    <row r="1" spans="1:9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24</v>
      </c>
      <c r="F1" s="3" t="s">
        <v>23</v>
      </c>
      <c r="G1" s="3" t="s">
        <v>21</v>
      </c>
    </row>
    <row r="2" spans="1:9" x14ac:dyDescent="0.25">
      <c r="A2" s="4">
        <v>1</v>
      </c>
      <c r="B2" s="4" t="s">
        <v>4</v>
      </c>
      <c r="C2" s="5">
        <v>26773.919999999998</v>
      </c>
      <c r="D2" s="5">
        <v>24168.07</v>
      </c>
      <c r="E2" s="5">
        <f>D2-C2</f>
        <v>-2605.8499999999985</v>
      </c>
      <c r="F2" s="5">
        <v>-2605.85</v>
      </c>
      <c r="G2" s="5">
        <f>E2-F2</f>
        <v>0</v>
      </c>
    </row>
    <row r="3" spans="1:9" x14ac:dyDescent="0.25">
      <c r="A3" s="4">
        <v>2</v>
      </c>
      <c r="B3" s="4" t="s">
        <v>5</v>
      </c>
      <c r="C3" s="5">
        <v>7141.81</v>
      </c>
      <c r="D3" s="5">
        <v>2852.7</v>
      </c>
      <c r="E3" s="5">
        <f t="shared" ref="E3:E19" si="0">D3-C3</f>
        <v>-4289.1100000000006</v>
      </c>
      <c r="F3" s="13" t="s">
        <v>22</v>
      </c>
      <c r="G3" s="13"/>
    </row>
    <row r="4" spans="1:9" x14ac:dyDescent="0.25">
      <c r="A4" s="4">
        <v>3</v>
      </c>
      <c r="B4" s="4" t="s">
        <v>6</v>
      </c>
      <c r="C4" s="5">
        <v>37450.160000000003</v>
      </c>
      <c r="D4" s="5">
        <v>33091.019999999997</v>
      </c>
      <c r="E4" s="5">
        <f t="shared" si="0"/>
        <v>-4359.1400000000067</v>
      </c>
      <c r="F4" s="5">
        <v>-4900.07</v>
      </c>
      <c r="G4" s="5">
        <f>E4-F4</f>
        <v>540.92999999999302</v>
      </c>
    </row>
    <row r="5" spans="1:9" x14ac:dyDescent="0.25">
      <c r="A5" s="4">
        <v>4</v>
      </c>
      <c r="B5" s="4" t="s">
        <v>7</v>
      </c>
      <c r="C5" s="5">
        <v>425.5</v>
      </c>
      <c r="D5" s="5">
        <v>206.1</v>
      </c>
      <c r="E5" s="5">
        <f t="shared" si="0"/>
        <v>-219.4</v>
      </c>
      <c r="F5" s="13" t="s">
        <v>22</v>
      </c>
      <c r="G5" s="13"/>
    </row>
    <row r="6" spans="1:9" x14ac:dyDescent="0.25">
      <c r="A6" s="4">
        <v>5</v>
      </c>
      <c r="B6" s="4" t="s">
        <v>8</v>
      </c>
      <c r="C6" s="5">
        <v>566.72</v>
      </c>
      <c r="D6" s="5">
        <v>813.37</v>
      </c>
      <c r="E6" s="5">
        <f t="shared" si="0"/>
        <v>246.64999999999998</v>
      </c>
      <c r="F6" s="13" t="s">
        <v>22</v>
      </c>
      <c r="G6" s="13"/>
      <c r="I6" s="2"/>
    </row>
    <row r="7" spans="1:9" x14ac:dyDescent="0.25">
      <c r="A7" s="4">
        <v>6</v>
      </c>
      <c r="B7" s="4" t="s">
        <v>9</v>
      </c>
      <c r="C7" s="5">
        <v>37.82</v>
      </c>
      <c r="D7" s="5">
        <v>28.49</v>
      </c>
      <c r="E7" s="5">
        <f t="shared" si="0"/>
        <v>-9.3300000000000018</v>
      </c>
      <c r="F7" s="5">
        <v>-9.33</v>
      </c>
      <c r="G7" s="5">
        <f>E7-F7</f>
        <v>0</v>
      </c>
    </row>
    <row r="8" spans="1:9" x14ac:dyDescent="0.25">
      <c r="A8" s="4">
        <v>7</v>
      </c>
      <c r="B8" s="4" t="s">
        <v>10</v>
      </c>
      <c r="C8" s="5">
        <v>3251.04</v>
      </c>
      <c r="D8" s="5">
        <v>5767.72</v>
      </c>
      <c r="E8" s="5">
        <f t="shared" si="0"/>
        <v>2516.6800000000003</v>
      </c>
      <c r="F8" s="10">
        <f>2012.22+421.79-57.12</f>
        <v>2376.8900000000003</v>
      </c>
      <c r="G8" s="5">
        <f>E8-F8</f>
        <v>139.78999999999996</v>
      </c>
    </row>
    <row r="9" spans="1:9" x14ac:dyDescent="0.25">
      <c r="A9" s="4">
        <v>8</v>
      </c>
      <c r="B9" s="6" t="s">
        <v>11</v>
      </c>
      <c r="C9" s="7">
        <v>8269.7099999999991</v>
      </c>
      <c r="D9" s="7">
        <v>7104.1</v>
      </c>
      <c r="E9" s="5">
        <f t="shared" si="0"/>
        <v>-1165.6099999999988</v>
      </c>
      <c r="F9" s="5">
        <v>-1163.67</v>
      </c>
      <c r="G9" s="5">
        <f>E9-F9</f>
        <v>-1.9399999999986903</v>
      </c>
    </row>
    <row r="10" spans="1:9" x14ac:dyDescent="0.25">
      <c r="A10" s="3">
        <v>10</v>
      </c>
      <c r="B10" s="3" t="s">
        <v>12</v>
      </c>
      <c r="C10" s="11">
        <f>SUM(C2:C9)</f>
        <v>83916.68</v>
      </c>
      <c r="D10" s="11">
        <f t="shared" ref="D10" si="1">SUM(D2:D9)</f>
        <v>74031.569999999992</v>
      </c>
      <c r="E10" s="11">
        <f t="shared" si="0"/>
        <v>-9885.11</v>
      </c>
      <c r="F10" s="9"/>
      <c r="G10" s="9"/>
    </row>
    <row r="11" spans="1:9" x14ac:dyDescent="0.25">
      <c r="A11" s="4">
        <v>11</v>
      </c>
      <c r="B11" s="4" t="s">
        <v>13</v>
      </c>
      <c r="C11" s="5">
        <v>8141.79</v>
      </c>
      <c r="D11" s="5">
        <v>24961.21</v>
      </c>
      <c r="E11" s="5">
        <f>C11-D11</f>
        <v>-16819.419999999998</v>
      </c>
      <c r="F11" s="13" t="s">
        <v>22</v>
      </c>
      <c r="G11" s="13"/>
    </row>
    <row r="12" spans="1:9" x14ac:dyDescent="0.25">
      <c r="A12" s="4">
        <v>12</v>
      </c>
      <c r="B12" s="4" t="s">
        <v>14</v>
      </c>
      <c r="C12" s="5">
        <v>19560.150000000001</v>
      </c>
      <c r="D12" s="5">
        <v>16304.31</v>
      </c>
      <c r="E12" s="5">
        <f t="shared" ref="E12:E17" si="2">C12-D12</f>
        <v>3255.840000000002</v>
      </c>
      <c r="F12" s="5">
        <v>4151.6499999999996</v>
      </c>
      <c r="G12" s="5">
        <f>E12-F12</f>
        <v>-895.80999999999767</v>
      </c>
    </row>
    <row r="13" spans="1:9" x14ac:dyDescent="0.25">
      <c r="A13" s="4">
        <v>13</v>
      </c>
      <c r="B13" s="4" t="s">
        <v>15</v>
      </c>
      <c r="C13" s="5">
        <v>15136.15</v>
      </c>
      <c r="D13" s="5">
        <v>11963.51</v>
      </c>
      <c r="E13" s="5">
        <f t="shared" si="2"/>
        <v>3172.6399999999994</v>
      </c>
      <c r="F13" s="5">
        <v>2732.03</v>
      </c>
      <c r="G13" s="5">
        <f>E13-F13</f>
        <v>440.60999999999922</v>
      </c>
    </row>
    <row r="14" spans="1:9" x14ac:dyDescent="0.25">
      <c r="A14" s="4">
        <v>14</v>
      </c>
      <c r="B14" s="4" t="s">
        <v>16</v>
      </c>
      <c r="C14" s="5">
        <v>1037.24</v>
      </c>
      <c r="D14" s="5">
        <v>1386</v>
      </c>
      <c r="E14" s="5">
        <f t="shared" si="2"/>
        <v>-348.76</v>
      </c>
      <c r="F14" s="5">
        <v>-348.76</v>
      </c>
      <c r="G14" s="5">
        <f>E14-F14</f>
        <v>0</v>
      </c>
    </row>
    <row r="15" spans="1:9" x14ac:dyDescent="0.25">
      <c r="A15" s="4">
        <v>15</v>
      </c>
      <c r="B15" s="4" t="s">
        <v>17</v>
      </c>
      <c r="C15" s="5">
        <v>9.01</v>
      </c>
      <c r="D15" s="5">
        <v>11.09</v>
      </c>
      <c r="E15" s="5">
        <f t="shared" si="2"/>
        <v>-2.08</v>
      </c>
      <c r="F15" s="5">
        <v>105.83</v>
      </c>
      <c r="G15" s="5">
        <f>E15-F15</f>
        <v>-107.91</v>
      </c>
      <c r="H15" s="2"/>
    </row>
    <row r="16" spans="1:9" x14ac:dyDescent="0.25">
      <c r="A16" s="4">
        <v>16</v>
      </c>
      <c r="B16" s="4" t="s">
        <v>18</v>
      </c>
      <c r="C16" s="5">
        <v>1410.81</v>
      </c>
      <c r="D16" s="5">
        <v>584.62</v>
      </c>
      <c r="E16" s="5">
        <f t="shared" si="2"/>
        <v>826.18999999999994</v>
      </c>
      <c r="F16" s="13" t="s">
        <v>22</v>
      </c>
      <c r="G16" s="13"/>
      <c r="H16" s="2"/>
    </row>
    <row r="17" spans="1:8" x14ac:dyDescent="0.25">
      <c r="A17" s="3">
        <v>17</v>
      </c>
      <c r="B17" s="3" t="s">
        <v>19</v>
      </c>
      <c r="C17" s="11">
        <f>SUM(C11:C16)</f>
        <v>45295.15</v>
      </c>
      <c r="D17" s="11">
        <f>SUM(D11:D16)</f>
        <v>55210.74</v>
      </c>
      <c r="E17" s="11">
        <f t="shared" si="2"/>
        <v>-9915.5899999999965</v>
      </c>
      <c r="F17" s="12"/>
      <c r="G17" s="12"/>
    </row>
    <row r="18" spans="1:8" x14ac:dyDescent="0.25">
      <c r="A18" s="3">
        <v>18</v>
      </c>
      <c r="B18" s="3" t="s">
        <v>25</v>
      </c>
      <c r="C18" s="11">
        <f>C10-C17</f>
        <v>38621.529999999992</v>
      </c>
      <c r="D18" s="11">
        <f>D10-D17</f>
        <v>18820.829999999994</v>
      </c>
      <c r="E18" s="11">
        <f>C18-D18</f>
        <v>19800.699999999997</v>
      </c>
      <c r="F18" s="12"/>
      <c r="G18" s="12"/>
    </row>
    <row r="19" spans="1:8" x14ac:dyDescent="0.25">
      <c r="A19" s="3">
        <v>19</v>
      </c>
      <c r="B19" s="3" t="s">
        <v>20</v>
      </c>
      <c r="C19" s="11">
        <f>(C2+C4+C7+C8+C9)-(C12+C13+C14+C15)</f>
        <v>40040.099999999991</v>
      </c>
      <c r="D19" s="11">
        <f>(D2+D4+D7+D8+D9)-(D12+D13+D14+D15)</f>
        <v>40494.489999999991</v>
      </c>
      <c r="E19" s="11">
        <f t="shared" si="0"/>
        <v>454.38999999999942</v>
      </c>
      <c r="F19" s="8">
        <f>(F2+F4+F7+F8+F9)+(F12+F13+F14+F15)</f>
        <v>338.72000000000025</v>
      </c>
      <c r="G19" s="8">
        <f>(G2+G4+G7+G8+G9)+(G12+G13+G14+G15)</f>
        <v>115.66999999999587</v>
      </c>
      <c r="H19" s="2"/>
    </row>
    <row r="21" spans="1:8" x14ac:dyDescent="0.25">
      <c r="E21" s="2"/>
    </row>
  </sheetData>
  <mergeCells count="7">
    <mergeCell ref="F17:G17"/>
    <mergeCell ref="F18:G18"/>
    <mergeCell ref="F3:G3"/>
    <mergeCell ref="F5:G5"/>
    <mergeCell ref="F6:G6"/>
    <mergeCell ref="F11:G11"/>
    <mergeCell ref="F16:G16"/>
  </mergeCells>
  <conditionalFormatting sqref="G2 G4 G7:G9 G12:G15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portrait" r:id="rId1"/>
  <ignoredErrors>
    <ignoredError sqref="E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Dinesh Sairam</dc:creator>
  <cp:lastModifiedBy>Dinesh Sairam</cp:lastModifiedBy>
  <dcterms:created xsi:type="dcterms:W3CDTF">2018-10-14T20:14:50Z</dcterms:created>
  <dcterms:modified xsi:type="dcterms:W3CDTF">2018-10-14T21:47:21Z</dcterms:modified>
</cp:coreProperties>
</file>