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00434886\Desktop\"/>
    </mc:Choice>
  </mc:AlternateContent>
  <bookViews>
    <workbookView xWindow="0" yWindow="0" windowWidth="20490" windowHeight="7755"/>
  </bookViews>
  <sheets>
    <sheet name="Sheet2" sheetId="2" r:id="rId1"/>
  </sheets>
  <definedNames>
    <definedName name="_xlnm._FilterDatabase" localSheetId="0" hidden="1">Sheet2!$A$1:$M$1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J4" i="2"/>
  <c r="J5" i="2"/>
  <c r="J7" i="2"/>
  <c r="J8" i="2"/>
  <c r="J9" i="2"/>
  <c r="J10" i="2"/>
  <c r="J11" i="2"/>
  <c r="J12" i="2"/>
  <c r="J14" i="2"/>
  <c r="J15" i="2"/>
  <c r="J17" i="2"/>
  <c r="J19" i="2"/>
  <c r="J20" i="2"/>
  <c r="J21" i="2"/>
  <c r="J23" i="2"/>
  <c r="J24" i="2"/>
  <c r="J25" i="2"/>
  <c r="J27" i="2"/>
  <c r="J29" i="2"/>
  <c r="J30" i="2"/>
  <c r="J32" i="2"/>
  <c r="J2" i="2"/>
  <c r="H16" i="2"/>
  <c r="J16" i="2" s="1"/>
  <c r="H3" i="2"/>
  <c r="H4" i="2"/>
  <c r="H5" i="2"/>
  <c r="H6" i="2"/>
  <c r="J6" i="2" s="1"/>
  <c r="H7" i="2"/>
  <c r="H8" i="2"/>
  <c r="H9" i="2"/>
  <c r="H28" i="2"/>
  <c r="J28" i="2" s="1"/>
  <c r="H10" i="2"/>
  <c r="H11" i="2"/>
  <c r="H12" i="2"/>
  <c r="H13" i="2"/>
  <c r="J13" i="2" s="1"/>
  <c r="H14" i="2"/>
  <c r="H15" i="2"/>
  <c r="H17" i="2"/>
  <c r="H18" i="2"/>
  <c r="J18" i="2" s="1"/>
  <c r="H19" i="2"/>
  <c r="H20" i="2"/>
  <c r="H21" i="2"/>
  <c r="H22" i="2"/>
  <c r="J22" i="2" s="1"/>
  <c r="H23" i="2"/>
  <c r="H24" i="2"/>
  <c r="H25" i="2"/>
  <c r="H26" i="2"/>
  <c r="J26" i="2" s="1"/>
  <c r="H27" i="2"/>
  <c r="H29" i="2"/>
  <c r="H30" i="2"/>
  <c r="H31" i="2"/>
  <c r="J31" i="2" s="1"/>
  <c r="H32" i="2"/>
  <c r="H2" i="2"/>
  <c r="K9" i="2"/>
  <c r="K21" i="2"/>
  <c r="K28" i="2"/>
  <c r="K2" i="2"/>
  <c r="K16" i="2"/>
  <c r="K11" i="2"/>
  <c r="L11" i="2" s="1"/>
  <c r="M11" i="2" s="1"/>
  <c r="K22" i="2"/>
  <c r="K17" i="2"/>
  <c r="K18" i="2"/>
  <c r="K29" i="2"/>
  <c r="L29" i="2" s="1"/>
  <c r="M29" i="2" s="1"/>
  <c r="K23" i="2"/>
  <c r="K7" i="2"/>
  <c r="K6" i="2"/>
  <c r="K24" i="2"/>
  <c r="K15" i="2"/>
  <c r="K31" i="2"/>
  <c r="K3" i="2"/>
  <c r="K4" i="2"/>
  <c r="L4" i="2" s="1"/>
  <c r="M4" i="2" s="1"/>
  <c r="K19" i="2"/>
  <c r="K27" i="2"/>
  <c r="K20" i="2"/>
  <c r="K25" i="2"/>
  <c r="K10" i="2"/>
  <c r="K14" i="2"/>
  <c r="K30" i="2"/>
  <c r="K13" i="2"/>
  <c r="L13" i="2" s="1"/>
  <c r="M13" i="2" s="1"/>
  <c r="K32" i="2"/>
  <c r="K26" i="2"/>
  <c r="K5" i="2"/>
  <c r="K8" i="2"/>
  <c r="L8" i="2" s="1"/>
  <c r="M8" i="2" s="1"/>
  <c r="K12" i="2"/>
  <c r="L25" i="2" l="1"/>
  <c r="M25" i="2" s="1"/>
  <c r="L21" i="2"/>
  <c r="M21" i="2" s="1"/>
  <c r="L24" i="2"/>
  <c r="M24" i="2" s="1"/>
  <c r="L5" i="2"/>
  <c r="M5" i="2" s="1"/>
  <c r="L30" i="2"/>
  <c r="M30" i="2" s="1"/>
  <c r="L20" i="2"/>
  <c r="M20" i="2" s="1"/>
  <c r="L3" i="2"/>
  <c r="M3" i="2" s="1"/>
  <c r="L6" i="2"/>
  <c r="M6" i="2" s="1"/>
  <c r="L23" i="2"/>
  <c r="M23" i="2" s="1"/>
  <c r="L22" i="2"/>
  <c r="M22" i="2" s="1"/>
  <c r="L28" i="2"/>
  <c r="M28" i="2" s="1"/>
  <c r="L12" i="2"/>
  <c r="M12" i="2" s="1"/>
  <c r="L32" i="2"/>
  <c r="M32" i="2" s="1"/>
  <c r="L10" i="2"/>
  <c r="M10" i="2" s="1"/>
  <c r="L19" i="2"/>
  <c r="M19" i="2" s="1"/>
  <c r="L15" i="2"/>
  <c r="M15" i="2" s="1"/>
  <c r="L18" i="2"/>
  <c r="M18" i="2" s="1"/>
  <c r="L16" i="2"/>
  <c r="M16" i="2" s="1"/>
  <c r="L26" i="2"/>
  <c r="M26" i="2" s="1"/>
  <c r="L14" i="2"/>
  <c r="M14" i="2" s="1"/>
  <c r="L27" i="2"/>
  <c r="M27" i="2" s="1"/>
  <c r="L31" i="2"/>
  <c r="M31" i="2" s="1"/>
  <c r="L7" i="2"/>
  <c r="M7" i="2" s="1"/>
  <c r="L17" i="2"/>
  <c r="M17" i="2" s="1"/>
  <c r="L2" i="2"/>
  <c r="M2" i="2" s="1"/>
  <c r="L9" i="2"/>
  <c r="M9" i="2" s="1"/>
</calcChain>
</file>

<file path=xl/sharedStrings.xml><?xml version="1.0" encoding="utf-8"?>
<sst xmlns="http://schemas.openxmlformats.org/spreadsheetml/2006/main" count="44" uniqueCount="44">
  <si>
    <t>Ajanta Pharma</t>
  </si>
  <si>
    <t>Alembic Pharma</t>
  </si>
  <si>
    <t>Asian Paints</t>
  </si>
  <si>
    <t>Astral Poly</t>
  </si>
  <si>
    <t>Avanti Feeds</t>
  </si>
  <si>
    <t>Bajaj Fin.</t>
  </si>
  <si>
    <t>Bodal Chemicals</t>
  </si>
  <si>
    <t>Bosch</t>
  </si>
  <si>
    <t>Britannia Inds.</t>
  </si>
  <si>
    <t>Colgate-Palm.</t>
  </si>
  <si>
    <t>Cummins India</t>
  </si>
  <si>
    <t>Dabur India</t>
  </si>
  <si>
    <t>Hawkins Cookers</t>
  </si>
  <si>
    <t>HDFC Bank</t>
  </si>
  <si>
    <t>Hind. Unilever</t>
  </si>
  <si>
    <t>ITC</t>
  </si>
  <si>
    <t>Kaveri Seed Co.</t>
  </si>
  <si>
    <t>Kotak Mah. Bank</t>
  </si>
  <si>
    <t>Maruti Suzuki</t>
  </si>
  <si>
    <t>Mayur Uniquote</t>
  </si>
  <si>
    <t>Nestle India</t>
  </si>
  <si>
    <t>Page Industries</t>
  </si>
  <si>
    <t>P I Inds.</t>
  </si>
  <si>
    <t>Pidilite Inds.</t>
  </si>
  <si>
    <t>Poly Medicure</t>
  </si>
  <si>
    <t>P &amp; G Hygiene</t>
  </si>
  <si>
    <t>Shilpa Medicare</t>
  </si>
  <si>
    <t>Sun Pharma.Inds.</t>
  </si>
  <si>
    <t>Titan Company</t>
  </si>
  <si>
    <t>Repco Home Fin</t>
  </si>
  <si>
    <t>HDFC Stand. Life</t>
  </si>
  <si>
    <t>Future EPS= EPS*(1+Profit Var)^4</t>
    <phoneticPr fontId="2" type="noConversion"/>
  </si>
  <si>
    <t>S.No. </t>
    <phoneticPr fontId="2" type="noConversion"/>
  </si>
  <si>
    <t>Name</t>
    <phoneticPr fontId="2" type="noConversion"/>
  </si>
  <si>
    <t>CMP Rs.</t>
    <phoneticPr fontId="2" type="noConversion"/>
  </si>
  <si>
    <t>P/E</t>
    <phoneticPr fontId="2" type="noConversion"/>
  </si>
  <si>
    <t>EPS 12M Rs.</t>
    <phoneticPr fontId="2" type="noConversion"/>
  </si>
  <si>
    <t>PEG</t>
    <phoneticPr fontId="2" type="noConversion"/>
  </si>
  <si>
    <t>Profit Var 3Yrs %</t>
    <phoneticPr fontId="2" type="noConversion"/>
  </si>
  <si>
    <t>10Yrs PE</t>
    <phoneticPr fontId="2" type="noConversion"/>
  </si>
  <si>
    <t>Future PE =If(PE&gt; 10 Yrs PE, 10 Yrs PE, PE)</t>
    <phoneticPr fontId="2" type="noConversion"/>
  </si>
  <si>
    <t>Future Price= Future EPS*Future PE</t>
    <phoneticPr fontId="2" type="noConversion"/>
  </si>
  <si>
    <t>Price CAGR or Return</t>
    <phoneticPr fontId="2" type="noConversion"/>
  </si>
  <si>
    <t xml:space="preserve">Moderated future profit growth by 50%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</si>
</sst>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  <font>
      <sz val="9"/>
      <name val="Calibri"/>
      <family val="2"/>
      <charset val="134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5" borderId="1" xfId="0" applyFont="1" applyFill="1" applyBorder="1" applyAlignment="1">
      <alignment vertical="center" wrapText="1"/>
    </xf>
    <xf numFmtId="0" fontId="3" fillId="0" borderId="1" xfId="0" applyFont="1" applyBorder="1">
      <alignment vertical="center"/>
    </xf>
    <xf numFmtId="2" fontId="3" fillId="0" borderId="1" xfId="0" applyNumberFormat="1" applyFont="1" applyBorder="1">
      <alignment vertical="center"/>
    </xf>
    <xf numFmtId="9" fontId="3" fillId="3" borderId="1" xfId="1" applyFont="1" applyFill="1" applyBorder="1">
      <alignment vertical="center"/>
    </xf>
    <xf numFmtId="9" fontId="3" fillId="2" borderId="1" xfId="1" applyFont="1" applyFill="1" applyBorder="1">
      <alignment vertical="center"/>
    </xf>
    <xf numFmtId="9" fontId="3" fillId="4" borderId="1" xfId="1" applyFont="1" applyFill="1" applyBorder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Normal="100" workbookViewId="0">
      <selection activeCell="L11" sqref="L11"/>
    </sheetView>
  </sheetViews>
  <sheetFormatPr defaultColWidth="9.42578125" defaultRowHeight="12.75" x14ac:dyDescent="0.25"/>
  <cols>
    <col min="1" max="1" width="9.140625" style="1" bestFit="1" customWidth="1"/>
    <col min="2" max="2" width="17.85546875" style="1" bestFit="1" customWidth="1"/>
    <col min="3" max="3" width="11.140625" style="1" bestFit="1" customWidth="1"/>
    <col min="4" max="4" width="7.140625" style="1" bestFit="1" customWidth="1"/>
    <col min="5" max="5" width="11.85546875" style="1" bestFit="1" customWidth="1"/>
    <col min="6" max="6" width="8.140625" style="1" bestFit="1" customWidth="1"/>
    <col min="7" max="7" width="11.140625" style="1" bestFit="1" customWidth="1"/>
    <col min="8" max="8" width="11.140625" style="1" customWidth="1"/>
    <col min="9" max="9" width="11.28515625" style="1" bestFit="1" customWidth="1"/>
    <col min="10" max="10" width="14.7109375" style="1" bestFit="1" customWidth="1"/>
    <col min="11" max="11" width="13.7109375" style="1" bestFit="1" customWidth="1"/>
    <col min="12" max="12" width="17" style="1" bestFit="1" customWidth="1"/>
    <col min="13" max="13" width="10.28515625" style="1" customWidth="1"/>
    <col min="14" max="16384" width="9.42578125" style="1"/>
  </cols>
  <sheetData>
    <row r="1" spans="1:13" ht="51" x14ac:dyDescent="0.25">
      <c r="A1" s="2" t="s">
        <v>32</v>
      </c>
      <c r="B1" s="2" t="s">
        <v>33</v>
      </c>
      <c r="C1" s="2" t="s">
        <v>34</v>
      </c>
      <c r="D1" s="2" t="s">
        <v>35</v>
      </c>
      <c r="E1" s="2" t="s">
        <v>36</v>
      </c>
      <c r="F1" s="2" t="s">
        <v>37</v>
      </c>
      <c r="G1" s="2" t="s">
        <v>38</v>
      </c>
      <c r="H1" s="2" t="s">
        <v>43</v>
      </c>
      <c r="I1" s="2" t="s">
        <v>39</v>
      </c>
      <c r="J1" s="2" t="s">
        <v>31</v>
      </c>
      <c r="K1" s="2" t="s">
        <v>40</v>
      </c>
      <c r="L1" s="2" t="s">
        <v>41</v>
      </c>
      <c r="M1" s="2" t="s">
        <v>42</v>
      </c>
    </row>
    <row r="2" spans="1:13" x14ac:dyDescent="0.25">
      <c r="A2" s="3">
        <v>6</v>
      </c>
      <c r="B2" s="3" t="s">
        <v>4</v>
      </c>
      <c r="C2" s="4">
        <v>375.65</v>
      </c>
      <c r="D2" s="4">
        <v>15.34</v>
      </c>
      <c r="E2" s="4">
        <v>23.45</v>
      </c>
      <c r="F2" s="4">
        <v>0.21</v>
      </c>
      <c r="G2" s="4">
        <v>56.6</v>
      </c>
      <c r="H2" s="4">
        <f>IF(G2&gt;30,G2/2,G2)</f>
        <v>28.3</v>
      </c>
      <c r="I2" s="4">
        <v>12.15</v>
      </c>
      <c r="J2" s="4">
        <f>E2*(1+H2/100)^4</f>
        <v>63.540330954347418</v>
      </c>
      <c r="K2" s="4">
        <f>IF(D2&gt;I2,I2,D2)</f>
        <v>12.15</v>
      </c>
      <c r="L2" s="4">
        <f>K2*J2</f>
        <v>772.01502109532112</v>
      </c>
      <c r="M2" s="5">
        <f>(L2/C2)^(1/4)-1</f>
        <v>0.19732097132269999</v>
      </c>
    </row>
    <row r="3" spans="1:13" x14ac:dyDescent="0.25">
      <c r="A3" s="3">
        <v>20</v>
      </c>
      <c r="B3" s="3" t="s">
        <v>17</v>
      </c>
      <c r="C3" s="4">
        <v>1153.7</v>
      </c>
      <c r="D3" s="4">
        <v>34</v>
      </c>
      <c r="E3" s="4">
        <v>35.35</v>
      </c>
      <c r="F3" s="4">
        <v>1.48</v>
      </c>
      <c r="G3" s="4">
        <v>26.67</v>
      </c>
      <c r="H3" s="4">
        <f>IF(G3&gt;30,G3/2,G3)</f>
        <v>26.67</v>
      </c>
      <c r="I3" s="4">
        <v>25.63</v>
      </c>
      <c r="J3" s="4">
        <f>E3*(1+H3/100)^4</f>
        <v>91.009033095157733</v>
      </c>
      <c r="K3" s="4">
        <f>IF(D3&gt;I3,I3,D3)</f>
        <v>25.63</v>
      </c>
      <c r="L3" s="4">
        <f>K3*J3</f>
        <v>2332.5615182288925</v>
      </c>
      <c r="M3" s="5">
        <f>(L3/C3)^(1/4)-1</f>
        <v>0.19243592979740987</v>
      </c>
    </row>
    <row r="4" spans="1:13" x14ac:dyDescent="0.25">
      <c r="A4" s="3">
        <v>21</v>
      </c>
      <c r="B4" s="3" t="s">
        <v>18</v>
      </c>
      <c r="C4" s="4">
        <v>7087.8</v>
      </c>
      <c r="D4" s="4">
        <v>27.11</v>
      </c>
      <c r="E4" s="4">
        <v>261.42</v>
      </c>
      <c r="F4" s="4">
        <v>1.0900000000000001</v>
      </c>
      <c r="G4" s="4">
        <v>25.43</v>
      </c>
      <c r="H4" s="4">
        <f>IF(G4&gt;30,G4/2,G4)</f>
        <v>25.43</v>
      </c>
      <c r="I4" s="4">
        <v>21.81</v>
      </c>
      <c r="J4" s="4">
        <f>E4*(1+H4/100)^4</f>
        <v>647.05991953609907</v>
      </c>
      <c r="K4" s="4">
        <f>IF(D4&gt;I4,I4,D4)</f>
        <v>21.81</v>
      </c>
      <c r="L4" s="4">
        <f>K4*J4</f>
        <v>14112.376845082321</v>
      </c>
      <c r="M4" s="5">
        <f>(L4/C4)^(1/4)-1</f>
        <v>0.18787892604769985</v>
      </c>
    </row>
    <row r="5" spans="1:13" x14ac:dyDescent="0.25">
      <c r="A5" s="3">
        <v>32</v>
      </c>
      <c r="B5" s="3" t="s">
        <v>29</v>
      </c>
      <c r="C5" s="4">
        <v>410.7</v>
      </c>
      <c r="D5" s="4">
        <v>11.58</v>
      </c>
      <c r="E5" s="4">
        <v>35.46</v>
      </c>
      <c r="F5" s="4">
        <v>0.56000000000000005</v>
      </c>
      <c r="G5" s="4">
        <v>18.760000000000002</v>
      </c>
      <c r="H5" s="4">
        <f>IF(G5&gt;30,G5/2,G5)</f>
        <v>18.760000000000002</v>
      </c>
      <c r="I5" s="4">
        <v>23.39</v>
      </c>
      <c r="J5" s="4">
        <f>E5*(1+H5/100)^4</f>
        <v>70.537406395436406</v>
      </c>
      <c r="K5" s="4">
        <f>IF(D5&gt;I5,I5,D5)</f>
        <v>11.58</v>
      </c>
      <c r="L5" s="4">
        <f>K5*J5</f>
        <v>816.82316605915355</v>
      </c>
      <c r="M5" s="5">
        <f>(L5/C5)^(1/4)-1</f>
        <v>0.18754707929698755</v>
      </c>
    </row>
    <row r="6" spans="1:13" x14ac:dyDescent="0.25">
      <c r="A6" s="3">
        <v>16</v>
      </c>
      <c r="B6" s="3" t="s">
        <v>13</v>
      </c>
      <c r="C6" s="4">
        <v>1921.05</v>
      </c>
      <c r="D6" s="4">
        <v>27.41</v>
      </c>
      <c r="E6" s="4">
        <v>72.8</v>
      </c>
      <c r="F6" s="4">
        <v>1.3</v>
      </c>
      <c r="G6" s="4">
        <v>19.649999999999999</v>
      </c>
      <c r="H6" s="4">
        <f>IF(G6&gt;30,G6/2,G6)</f>
        <v>19.649999999999999</v>
      </c>
      <c r="I6" s="4">
        <v>25.51</v>
      </c>
      <c r="J6" s="4">
        <f>E6*(1+H6/100)^4</f>
        <v>149.20459258068448</v>
      </c>
      <c r="K6" s="4">
        <f>IF(D6&gt;I6,I6,D6)</f>
        <v>25.51</v>
      </c>
      <c r="L6" s="4">
        <f>K6*J6</f>
        <v>3806.2091567332614</v>
      </c>
      <c r="M6" s="5">
        <f>(L6/C6)^(1/4)-1</f>
        <v>0.18642009865082909</v>
      </c>
    </row>
    <row r="7" spans="1:13" x14ac:dyDescent="0.25">
      <c r="A7" s="3">
        <v>15</v>
      </c>
      <c r="B7" s="3" t="s">
        <v>12</v>
      </c>
      <c r="C7" s="4">
        <v>3064.6</v>
      </c>
      <c r="D7" s="4">
        <v>29.59</v>
      </c>
      <c r="E7" s="4">
        <v>103.32</v>
      </c>
      <c r="F7" s="4">
        <v>4.01</v>
      </c>
      <c r="G7" s="4">
        <v>14.87</v>
      </c>
      <c r="H7" s="4">
        <f>IF(G7&gt;30,G7/2,G7)</f>
        <v>14.87</v>
      </c>
      <c r="I7" s="4">
        <v>27.82</v>
      </c>
      <c r="J7" s="4">
        <f>E7*(1+H7/100)^4</f>
        <v>179.89159885682054</v>
      </c>
      <c r="K7" s="4">
        <f>IF(D7&gt;I7,I7,D7)</f>
        <v>27.82</v>
      </c>
      <c r="L7" s="4">
        <f>K7*J7</f>
        <v>5004.5842801967474</v>
      </c>
      <c r="M7" s="5">
        <f>(L7/C7)^(1/4)-1</f>
        <v>0.13044269706082345</v>
      </c>
    </row>
    <row r="8" spans="1:13" x14ac:dyDescent="0.25">
      <c r="A8" s="3">
        <v>33</v>
      </c>
      <c r="B8" s="3" t="s">
        <v>30</v>
      </c>
      <c r="C8" s="4">
        <v>397.75</v>
      </c>
      <c r="D8" s="4">
        <v>65.66</v>
      </c>
      <c r="E8" s="4">
        <v>6.08</v>
      </c>
      <c r="F8" s="4"/>
      <c r="G8" s="4">
        <v>12.18</v>
      </c>
      <c r="H8" s="4">
        <f>IF(G8&gt;30,G8/2,G8)</f>
        <v>12.18</v>
      </c>
      <c r="I8" s="4">
        <v>86.55</v>
      </c>
      <c r="J8" s="4">
        <f>E8*(1+H8/100)^4</f>
        <v>9.6286482599050522</v>
      </c>
      <c r="K8" s="4">
        <f>IF(D8&gt;I8,I8,D8)</f>
        <v>65.66</v>
      </c>
      <c r="L8" s="4">
        <f>K8*J8</f>
        <v>632.21704474536568</v>
      </c>
      <c r="M8" s="5">
        <f>(L8/C8)^(1/4)-1</f>
        <v>0.12282998791258493</v>
      </c>
    </row>
    <row r="9" spans="1:13" x14ac:dyDescent="0.25">
      <c r="A9" s="3">
        <v>2</v>
      </c>
      <c r="B9" s="3" t="s">
        <v>1</v>
      </c>
      <c r="C9" s="4">
        <v>592.35</v>
      </c>
      <c r="D9" s="4">
        <v>21.32</v>
      </c>
      <c r="E9" s="4">
        <v>27.32</v>
      </c>
      <c r="F9" s="4">
        <v>1.07</v>
      </c>
      <c r="G9" s="4">
        <v>13.06</v>
      </c>
      <c r="H9" s="4">
        <f>IF(G9&gt;30,G9/2,G9)</f>
        <v>13.06</v>
      </c>
      <c r="I9" s="4">
        <v>20.73</v>
      </c>
      <c r="J9" s="4">
        <f>E9*(1+H9/100)^4</f>
        <v>44.639222273773889</v>
      </c>
      <c r="K9" s="4">
        <f>IF(D9&gt;I9,I9,D9)</f>
        <v>20.73</v>
      </c>
      <c r="L9" s="4">
        <f>K9*J9</f>
        <v>925.37107773533273</v>
      </c>
      <c r="M9" s="5">
        <f>(L9/C9)^(1/4)-1</f>
        <v>0.11798089545895141</v>
      </c>
    </row>
    <row r="10" spans="1:13" x14ac:dyDescent="0.25">
      <c r="A10" s="3">
        <v>26</v>
      </c>
      <c r="B10" s="3" t="s">
        <v>23</v>
      </c>
      <c r="C10" s="4">
        <v>1026.8499999999999</v>
      </c>
      <c r="D10" s="4">
        <v>54.41</v>
      </c>
      <c r="E10" s="4">
        <v>18.739999999999998</v>
      </c>
      <c r="F10" s="4">
        <v>2.9</v>
      </c>
      <c r="G10" s="4">
        <v>23.76</v>
      </c>
      <c r="H10" s="4">
        <f>IF(G10&gt;30,G10/2,G10)</f>
        <v>23.76</v>
      </c>
      <c r="I10" s="4">
        <v>34.880000000000003</v>
      </c>
      <c r="J10" s="4">
        <f>E10*(1+H10/100)^4</f>
        <v>43.963351127384854</v>
      </c>
      <c r="K10" s="4">
        <f>IF(D10&gt;I10,I10,D10)</f>
        <v>34.880000000000003</v>
      </c>
      <c r="L10" s="4">
        <f>K10*J10</f>
        <v>1533.4416873231837</v>
      </c>
      <c r="M10" s="5">
        <f>(L10/C10)^(1/4)-1</f>
        <v>0.1054524448754699</v>
      </c>
    </row>
    <row r="11" spans="1:13" x14ac:dyDescent="0.25">
      <c r="A11" s="3">
        <v>8</v>
      </c>
      <c r="B11" s="3" t="s">
        <v>6</v>
      </c>
      <c r="C11" s="4">
        <v>123.25</v>
      </c>
      <c r="D11" s="4">
        <v>9.76</v>
      </c>
      <c r="E11" s="4">
        <v>12.45</v>
      </c>
      <c r="F11" s="4"/>
      <c r="G11" s="4">
        <v>10.08</v>
      </c>
      <c r="H11" s="4">
        <f>IF(G11&gt;30,G11/2,G11)</f>
        <v>10.08</v>
      </c>
      <c r="I11" s="4">
        <v>10.62</v>
      </c>
      <c r="J11" s="4">
        <f>E11*(1+H11/100)^4</f>
        <v>18.28112991573246</v>
      </c>
      <c r="K11" s="4">
        <f>IF(D11&gt;I11,I11,D11)</f>
        <v>9.76</v>
      </c>
      <c r="L11" s="4">
        <f>K11*J11</f>
        <v>178.4238279775488</v>
      </c>
      <c r="M11" s="5">
        <f>(L11/C11)^(1/4)-1</f>
        <v>9.6898597466187564E-2</v>
      </c>
    </row>
    <row r="12" spans="1:13" x14ac:dyDescent="0.25">
      <c r="A12" s="3">
        <v>1</v>
      </c>
      <c r="B12" s="3" t="s">
        <v>0</v>
      </c>
      <c r="C12" s="4">
        <v>1073.5999999999999</v>
      </c>
      <c r="D12" s="4">
        <v>19.97</v>
      </c>
      <c r="E12" s="4">
        <v>53.77</v>
      </c>
      <c r="F12" s="4">
        <v>0.6</v>
      </c>
      <c r="G12" s="4">
        <v>14.18</v>
      </c>
      <c r="H12" s="4">
        <f>IF(G12&gt;30,G12/2,G12)</f>
        <v>14.18</v>
      </c>
      <c r="I12" s="4">
        <v>16.13</v>
      </c>
      <c r="J12" s="4">
        <f>E12*(1+H12/100)^4</f>
        <v>91.390318561379999</v>
      </c>
      <c r="K12" s="4">
        <f>IF(D12&gt;I12,I12,D12)</f>
        <v>16.13</v>
      </c>
      <c r="L12" s="4">
        <f>K12*J12</f>
        <v>1474.1258383950592</v>
      </c>
      <c r="M12" s="6">
        <f>(L12/C12)^(1/4)-1</f>
        <v>8.2487808779189375E-2</v>
      </c>
    </row>
    <row r="13" spans="1:13" x14ac:dyDescent="0.25">
      <c r="A13" s="3">
        <v>29</v>
      </c>
      <c r="B13" s="3" t="s">
        <v>26</v>
      </c>
      <c r="C13" s="4">
        <v>391.45</v>
      </c>
      <c r="D13" s="4">
        <v>28.08</v>
      </c>
      <c r="E13" s="4">
        <v>14.57</v>
      </c>
      <c r="F13" s="4">
        <v>1.85</v>
      </c>
      <c r="G13" s="4">
        <v>9.4</v>
      </c>
      <c r="H13" s="4">
        <f>IF(G13&gt;30,G13/2,G13)</f>
        <v>9.4</v>
      </c>
      <c r="I13" s="4">
        <v>25.4</v>
      </c>
      <c r="J13" s="4">
        <f>E13*(1+H13/100)^4</f>
        <v>20.870307106754726</v>
      </c>
      <c r="K13" s="4">
        <f>IF(D13&gt;I13,I13,D13)</f>
        <v>25.4</v>
      </c>
      <c r="L13" s="4">
        <f>K13*J13</f>
        <v>530.10580051157001</v>
      </c>
      <c r="M13" s="6">
        <f>(L13/C13)^(1/4)-1</f>
        <v>7.8751877893635802E-2</v>
      </c>
    </row>
    <row r="14" spans="1:13" x14ac:dyDescent="0.25">
      <c r="A14" s="3">
        <v>27</v>
      </c>
      <c r="B14" s="3" t="s">
        <v>24</v>
      </c>
      <c r="C14" s="4">
        <v>213.95</v>
      </c>
      <c r="D14" s="4">
        <v>27.89</v>
      </c>
      <c r="E14" s="4">
        <v>7.68</v>
      </c>
      <c r="F14" s="4">
        <v>1.17</v>
      </c>
      <c r="G14" s="4">
        <v>15.73</v>
      </c>
      <c r="H14" s="4">
        <f>IF(G14&gt;30,G14/2,G14)</f>
        <v>15.73</v>
      </c>
      <c r="I14" s="4">
        <v>20.88</v>
      </c>
      <c r="J14" s="4">
        <f>E14*(1+H14/100)^4</f>
        <v>13.776694644234423</v>
      </c>
      <c r="K14" s="4">
        <f>IF(D14&gt;I14,I14,D14)</f>
        <v>20.88</v>
      </c>
      <c r="L14" s="4">
        <f>K14*J14</f>
        <v>287.65738417161475</v>
      </c>
      <c r="M14" s="6">
        <f>(L14/C14)^(1/4)-1</f>
        <v>7.681428685252123E-2</v>
      </c>
    </row>
    <row r="15" spans="1:13" x14ac:dyDescent="0.25">
      <c r="A15" s="3">
        <v>18</v>
      </c>
      <c r="B15" s="3" t="s">
        <v>15</v>
      </c>
      <c r="C15" s="4">
        <v>273.85000000000002</v>
      </c>
      <c r="D15" s="4">
        <v>29.1</v>
      </c>
      <c r="E15" s="4">
        <v>9.68</v>
      </c>
      <c r="F15" s="4">
        <v>3.38</v>
      </c>
      <c r="G15" s="4">
        <v>5.26</v>
      </c>
      <c r="H15" s="4">
        <f>IF(G15&gt;30,G15/2,G15)</f>
        <v>5.26</v>
      </c>
      <c r="I15" s="4">
        <v>30.67</v>
      </c>
      <c r="J15" s="4">
        <f>E15*(1+H15/100)^4</f>
        <v>11.88307450344421</v>
      </c>
      <c r="K15" s="4">
        <f>IF(D15&gt;I15,I15,D15)</f>
        <v>29.1</v>
      </c>
      <c r="L15" s="4">
        <f>K15*J15</f>
        <v>345.79746805022654</v>
      </c>
      <c r="M15" s="6">
        <f>(L15/C15)^(1/4)-1</f>
        <v>6.0052234771945878E-2</v>
      </c>
    </row>
    <row r="16" spans="1:13" x14ac:dyDescent="0.25">
      <c r="A16" s="3">
        <v>7</v>
      </c>
      <c r="B16" s="3" t="s">
        <v>5</v>
      </c>
      <c r="C16" s="4">
        <v>2277.6</v>
      </c>
      <c r="D16" s="4">
        <v>40.340000000000003</v>
      </c>
      <c r="E16" s="4">
        <v>56.72</v>
      </c>
      <c r="F16" s="4">
        <v>1.1499999999999999</v>
      </c>
      <c r="G16" s="4">
        <v>43.38</v>
      </c>
      <c r="H16" s="4">
        <f>IF(G16&gt;30,G16/2,G16)</f>
        <v>21.69</v>
      </c>
      <c r="I16" s="4">
        <v>22.68</v>
      </c>
      <c r="J16" s="4">
        <f>E16*(1+H16/100)^4</f>
        <v>124.38149903562379</v>
      </c>
      <c r="K16" s="4">
        <f>IF(D16&gt;I16,I16,D16)</f>
        <v>22.68</v>
      </c>
      <c r="L16" s="4">
        <f>K16*J16</f>
        <v>2820.9723981279476</v>
      </c>
      <c r="M16" s="6">
        <f>(L16/C16)^(1/4)-1</f>
        <v>5.4946281519338225E-2</v>
      </c>
    </row>
    <row r="17" spans="1:13" x14ac:dyDescent="0.25">
      <c r="A17" s="3">
        <v>10</v>
      </c>
      <c r="B17" s="3" t="s">
        <v>8</v>
      </c>
      <c r="C17" s="4">
        <v>5757.55</v>
      </c>
      <c r="D17" s="4">
        <v>63.59</v>
      </c>
      <c r="E17" s="4">
        <v>90.65</v>
      </c>
      <c r="F17" s="4">
        <v>1.94</v>
      </c>
      <c r="G17" s="4">
        <v>21.32</v>
      </c>
      <c r="H17" s="4">
        <f>IF(G17&gt;30,G17/2,G17)</f>
        <v>21.32</v>
      </c>
      <c r="I17" s="4">
        <v>36.1</v>
      </c>
      <c r="J17" s="4">
        <f>E17*(1+H17/100)^4</f>
        <v>196.38007203001189</v>
      </c>
      <c r="K17" s="4">
        <f>IF(D17&gt;I17,I17,D17)</f>
        <v>36.1</v>
      </c>
      <c r="L17" s="4">
        <f>K17*J17</f>
        <v>7089.3206002834295</v>
      </c>
      <c r="M17" s="6">
        <f>(L17/C17)^(1/4)-1</f>
        <v>5.3396144989237948E-2</v>
      </c>
    </row>
    <row r="18" spans="1:13" x14ac:dyDescent="0.25">
      <c r="A18" s="3">
        <v>11</v>
      </c>
      <c r="B18" s="3" t="s">
        <v>9</v>
      </c>
      <c r="C18" s="4">
        <v>1092.05</v>
      </c>
      <c r="D18" s="4">
        <v>40.630000000000003</v>
      </c>
      <c r="E18" s="4">
        <v>27.4</v>
      </c>
      <c r="F18" s="4">
        <v>6.29</v>
      </c>
      <c r="G18" s="4">
        <v>6.79</v>
      </c>
      <c r="H18" s="4">
        <f>IF(G18&gt;30,G18/2,G18)</f>
        <v>6.79</v>
      </c>
      <c r="I18" s="4">
        <v>37.64</v>
      </c>
      <c r="J18" s="4">
        <f>E18*(1+H18/100)^4</f>
        <v>35.634683748676494</v>
      </c>
      <c r="K18" s="4">
        <f>IF(D18&gt;I18,I18,D18)</f>
        <v>37.64</v>
      </c>
      <c r="L18" s="4">
        <f>K18*J18</f>
        <v>1341.2894963001831</v>
      </c>
      <c r="M18" s="6">
        <f>(L18/C18)^(1/4)-1</f>
        <v>5.2737273869233769E-2</v>
      </c>
    </row>
    <row r="19" spans="1:13" x14ac:dyDescent="0.25">
      <c r="A19" s="3">
        <v>22</v>
      </c>
      <c r="B19" s="3" t="s">
        <v>19</v>
      </c>
      <c r="C19" s="4">
        <v>367.25</v>
      </c>
      <c r="D19" s="4">
        <v>17.71</v>
      </c>
      <c r="E19" s="4">
        <v>20.62</v>
      </c>
      <c r="F19" s="4">
        <v>1.08</v>
      </c>
      <c r="G19" s="4">
        <v>12.5</v>
      </c>
      <c r="H19" s="4">
        <f>IF(G19&gt;30,G19/2,G19)</f>
        <v>12.5</v>
      </c>
      <c r="I19" s="4">
        <v>13.38</v>
      </c>
      <c r="J19" s="4">
        <f>E19*(1+H19/100)^4</f>
        <v>33.029252929687502</v>
      </c>
      <c r="K19" s="4">
        <f>IF(D19&gt;I19,I19,D19)</f>
        <v>13.38</v>
      </c>
      <c r="L19" s="4">
        <f>K19*J19</f>
        <v>441.93140419921878</v>
      </c>
      <c r="M19" s="6">
        <f>(L19/C19)^(1/4)-1</f>
        <v>4.7365501675488808E-2</v>
      </c>
    </row>
    <row r="20" spans="1:13" x14ac:dyDescent="0.25">
      <c r="A20" s="3">
        <v>24</v>
      </c>
      <c r="B20" s="3" t="s">
        <v>21</v>
      </c>
      <c r="C20" s="4">
        <v>29593.7</v>
      </c>
      <c r="D20" s="4">
        <v>85.46</v>
      </c>
      <c r="E20" s="4">
        <v>346.17</v>
      </c>
      <c r="F20" s="4">
        <v>3.39</v>
      </c>
      <c r="G20" s="4">
        <v>21.09</v>
      </c>
      <c r="H20" s="4">
        <f>IF(G20&gt;30,G20/2,G20)</f>
        <v>21.09</v>
      </c>
      <c r="I20" s="4">
        <v>46.22</v>
      </c>
      <c r="J20" s="4">
        <f>E20*(1+H20/100)^4</f>
        <v>744.2563433379072</v>
      </c>
      <c r="K20" s="4">
        <f>IF(D20&gt;I20,I20,D20)</f>
        <v>46.22</v>
      </c>
      <c r="L20" s="4">
        <f>K20*J20</f>
        <v>34399.528189078068</v>
      </c>
      <c r="M20" s="6">
        <f>(L20/C20)^(1/4)-1</f>
        <v>3.8336939919642266E-2</v>
      </c>
    </row>
    <row r="21" spans="1:13" x14ac:dyDescent="0.25">
      <c r="A21" s="3">
        <v>4</v>
      </c>
      <c r="B21" s="3" t="s">
        <v>2</v>
      </c>
      <c r="C21" s="4">
        <v>1278.8</v>
      </c>
      <c r="D21" s="4">
        <v>57.31</v>
      </c>
      <c r="E21" s="4">
        <v>21.75</v>
      </c>
      <c r="F21" s="4">
        <v>4.3099999999999996</v>
      </c>
      <c r="G21" s="4">
        <v>13.61</v>
      </c>
      <c r="H21" s="4">
        <f>IF(G21&gt;30,G21/2,G21)</f>
        <v>13.61</v>
      </c>
      <c r="I21" s="4">
        <v>40.549999999999997</v>
      </c>
      <c r="J21" s="4">
        <f>E21*(1+H21/100)^4</f>
        <v>36.234769305111293</v>
      </c>
      <c r="K21" s="4">
        <f>IF(D21&gt;I21,I21,D21)</f>
        <v>40.549999999999997</v>
      </c>
      <c r="L21" s="4">
        <f>K21*J21</f>
        <v>1469.3198953222627</v>
      </c>
      <c r="M21" s="6">
        <f>(L21/C21)^(1/4)-1</f>
        <v>3.5329128607771931E-2</v>
      </c>
    </row>
    <row r="22" spans="1:13" x14ac:dyDescent="0.25">
      <c r="A22" s="3">
        <v>9</v>
      </c>
      <c r="B22" s="3" t="s">
        <v>7</v>
      </c>
      <c r="C22" s="4">
        <v>19620.75</v>
      </c>
      <c r="D22" s="4">
        <v>36.83</v>
      </c>
      <c r="E22" s="4">
        <v>513</v>
      </c>
      <c r="F22" s="4">
        <v>3.89</v>
      </c>
      <c r="G22" s="4">
        <v>4.3499999999999996</v>
      </c>
      <c r="H22" s="4">
        <f>IF(G22&gt;30,G22/2,G22)</f>
        <v>4.3499999999999996</v>
      </c>
      <c r="I22" s="4">
        <v>34.96</v>
      </c>
      <c r="J22" s="4">
        <f>E22*(1+H22/100)^4</f>
        <v>608.25708837246236</v>
      </c>
      <c r="K22" s="4">
        <f>IF(D22&gt;I22,I22,D22)</f>
        <v>34.96</v>
      </c>
      <c r="L22" s="4">
        <f>K22*J22</f>
        <v>21264.667809501283</v>
      </c>
      <c r="M22" s="6">
        <f>(L22/C22)^(1/4)-1</f>
        <v>2.0318472855252345E-2</v>
      </c>
    </row>
    <row r="23" spans="1:13" x14ac:dyDescent="0.25">
      <c r="A23" s="3">
        <v>13</v>
      </c>
      <c r="B23" s="3" t="s">
        <v>11</v>
      </c>
      <c r="C23" s="4">
        <v>376.3</v>
      </c>
      <c r="D23" s="4">
        <v>46.23</v>
      </c>
      <c r="E23" s="4">
        <v>8.14</v>
      </c>
      <c r="F23" s="4">
        <v>3.68</v>
      </c>
      <c r="G23" s="4">
        <v>9.08</v>
      </c>
      <c r="H23" s="4">
        <f>IF(G23&gt;30,G23/2,G23)</f>
        <v>9.08</v>
      </c>
      <c r="I23" s="4">
        <v>33.9</v>
      </c>
      <c r="J23" s="4">
        <f>E23*(1+H23/100)^4</f>
        <v>11.52404437612098</v>
      </c>
      <c r="K23" s="4">
        <f>IF(D23&gt;I23,I23,D23)</f>
        <v>33.9</v>
      </c>
      <c r="L23" s="4">
        <f>K23*J23</f>
        <v>390.66510435050117</v>
      </c>
      <c r="M23" s="6">
        <f>(L23/C23)^(1/4)-1</f>
        <v>9.4099943870122882E-3</v>
      </c>
    </row>
    <row r="24" spans="1:13" x14ac:dyDescent="0.25">
      <c r="A24" s="3">
        <v>17</v>
      </c>
      <c r="B24" s="3" t="s">
        <v>14</v>
      </c>
      <c r="C24" s="4">
        <v>1654.3</v>
      </c>
      <c r="D24" s="4">
        <v>61.17</v>
      </c>
      <c r="E24" s="4">
        <v>26.47</v>
      </c>
      <c r="F24" s="4">
        <v>5.81</v>
      </c>
      <c r="G24" s="4">
        <v>13.02</v>
      </c>
      <c r="H24" s="4">
        <f>IF(G24&gt;30,G24/2,G24)</f>
        <v>13.02</v>
      </c>
      <c r="I24" s="4">
        <v>38.79</v>
      </c>
      <c r="J24" s="4">
        <f>E24*(1+H24/100)^4</f>
        <v>43.1891993564195</v>
      </c>
      <c r="K24" s="4">
        <f>IF(D24&gt;I24,I24,D24)</f>
        <v>38.79</v>
      </c>
      <c r="L24" s="4">
        <f>K24*J24</f>
        <v>1675.3090430355123</v>
      </c>
      <c r="M24" s="7">
        <f>(L24/C24)^(1/4)-1</f>
        <v>3.1599052412947248E-3</v>
      </c>
    </row>
    <row r="25" spans="1:13" x14ac:dyDescent="0.25">
      <c r="A25" s="3">
        <v>25</v>
      </c>
      <c r="B25" s="3" t="s">
        <v>22</v>
      </c>
      <c r="C25" s="4">
        <v>826</v>
      </c>
      <c r="D25" s="4">
        <v>31.45</v>
      </c>
      <c r="E25" s="4">
        <v>26.28</v>
      </c>
      <c r="F25" s="4">
        <v>1.03</v>
      </c>
      <c r="G25" s="4">
        <v>13.87</v>
      </c>
      <c r="H25" s="4">
        <f>IF(G25&gt;30,G25/2,G25)</f>
        <v>13.87</v>
      </c>
      <c r="I25" s="4">
        <v>18.86</v>
      </c>
      <c r="J25" s="4">
        <f>E25*(1+H25/100)^4</f>
        <v>44.183757181097938</v>
      </c>
      <c r="K25" s="4">
        <f>IF(D25&gt;I25,I25,D25)</f>
        <v>18.86</v>
      </c>
      <c r="L25" s="4">
        <f>K25*J25</f>
        <v>833.30566043550709</v>
      </c>
      <c r="M25" s="7">
        <f>(L25/C25)^(1/4)-1</f>
        <v>2.2038600971101552E-3</v>
      </c>
    </row>
    <row r="26" spans="1:13" x14ac:dyDescent="0.25">
      <c r="A26" s="3">
        <v>31</v>
      </c>
      <c r="B26" s="3" t="s">
        <v>28</v>
      </c>
      <c r="C26" s="4">
        <v>894.75</v>
      </c>
      <c r="D26" s="4">
        <v>65.13</v>
      </c>
      <c r="E26" s="4">
        <v>13.78</v>
      </c>
      <c r="F26" s="4">
        <v>6.86</v>
      </c>
      <c r="G26" s="4">
        <v>11.75</v>
      </c>
      <c r="H26" s="4">
        <f>IF(G26&gt;30,G26/2,G26)</f>
        <v>11.75</v>
      </c>
      <c r="I26" s="4">
        <v>41.39</v>
      </c>
      <c r="J26" s="4">
        <f>E26*(1+H26/100)^4</f>
        <v>21.490144949538276</v>
      </c>
      <c r="K26" s="4">
        <f>IF(D26&gt;I26,I26,D26)</f>
        <v>41.39</v>
      </c>
      <c r="L26" s="4">
        <f>K26*J26</f>
        <v>889.47709946138923</v>
      </c>
      <c r="M26" s="7">
        <f>(L26/C26)^(1/4)-1</f>
        <v>-1.476555886504971E-3</v>
      </c>
    </row>
    <row r="27" spans="1:13" x14ac:dyDescent="0.25">
      <c r="A27" s="3">
        <v>23</v>
      </c>
      <c r="B27" s="3" t="s">
        <v>20</v>
      </c>
      <c r="C27" s="4">
        <v>10124.549999999999</v>
      </c>
      <c r="D27" s="4">
        <v>61.9</v>
      </c>
      <c r="E27" s="4">
        <v>163.56</v>
      </c>
      <c r="F27" s="4">
        <v>22.19</v>
      </c>
      <c r="G27" s="4">
        <v>1.1200000000000001</v>
      </c>
      <c r="H27" s="4">
        <f>IF(G27&gt;30,G27/2,G27)</f>
        <v>1.1200000000000001</v>
      </c>
      <c r="I27" s="4">
        <v>54.76</v>
      </c>
      <c r="J27" s="4">
        <f>E27*(1+H27/100)^4</f>
        <v>171.01151153214303</v>
      </c>
      <c r="K27" s="4">
        <f>IF(D27&gt;I27,I27,D27)</f>
        <v>54.76</v>
      </c>
      <c r="L27" s="4">
        <f>K27*J27</f>
        <v>9364.5903715001514</v>
      </c>
      <c r="M27" s="7">
        <f>(L27/C27)^(1/4)-1</f>
        <v>-1.931786491786236E-2</v>
      </c>
    </row>
    <row r="28" spans="1:13" x14ac:dyDescent="0.25">
      <c r="A28" s="3">
        <v>5</v>
      </c>
      <c r="B28" s="3" t="s">
        <v>3</v>
      </c>
      <c r="C28" s="4">
        <v>953.85</v>
      </c>
      <c r="D28" s="4">
        <v>60.62</v>
      </c>
      <c r="E28" s="4">
        <v>15.66</v>
      </c>
      <c r="F28" s="4">
        <v>2.54</v>
      </c>
      <c r="G28" s="4">
        <v>31.99</v>
      </c>
      <c r="H28" s="4">
        <f>IF(G28&gt;30,G28/2,G28)</f>
        <v>15.994999999999999</v>
      </c>
      <c r="I28" s="4">
        <v>30.46</v>
      </c>
      <c r="J28" s="4">
        <f>E28*(1+H28/100)^4</f>
        <v>28.349723967400362</v>
      </c>
      <c r="K28" s="4">
        <f>IF(D28&gt;I28,I28,D28)</f>
        <v>30.46</v>
      </c>
      <c r="L28" s="4">
        <f>K28*J28</f>
        <v>863.53259204701499</v>
      </c>
      <c r="M28" s="7">
        <f>(L28/C28)^(1/4)-1</f>
        <v>-2.4562017809502512E-2</v>
      </c>
    </row>
    <row r="29" spans="1:13" x14ac:dyDescent="0.25">
      <c r="A29" s="3">
        <v>12</v>
      </c>
      <c r="B29" s="3" t="s">
        <v>10</v>
      </c>
      <c r="C29" s="4">
        <v>797</v>
      </c>
      <c r="D29" s="4">
        <v>30.35</v>
      </c>
      <c r="E29" s="4">
        <v>26.26</v>
      </c>
      <c r="F29" s="4">
        <v>337.22</v>
      </c>
      <c r="G29" s="4">
        <v>-1.58</v>
      </c>
      <c r="H29" s="4">
        <f>IF(G29&gt;30,G29/2,G29)</f>
        <v>-1.58</v>
      </c>
      <c r="I29" s="4">
        <v>26.44</v>
      </c>
      <c r="J29" s="4">
        <f>E29*(1+H29/100)^4</f>
        <v>24.639288604394125</v>
      </c>
      <c r="K29" s="4">
        <f>IF(D29&gt;I29,I29,D29)</f>
        <v>26.44</v>
      </c>
      <c r="L29" s="4">
        <f>K29*J29</f>
        <v>651.46279070018068</v>
      </c>
      <c r="M29" s="7">
        <f>(L29/C29)^(1/4)-1</f>
        <v>-4.9159167765703726E-2</v>
      </c>
    </row>
    <row r="30" spans="1:13" x14ac:dyDescent="0.25">
      <c r="A30" s="3">
        <v>28</v>
      </c>
      <c r="B30" s="3" t="s">
        <v>25</v>
      </c>
      <c r="C30" s="4">
        <v>9626.5</v>
      </c>
      <c r="D30" s="4">
        <v>77.510000000000005</v>
      </c>
      <c r="E30" s="4">
        <v>124.19</v>
      </c>
      <c r="F30" s="4">
        <v>6.06</v>
      </c>
      <c r="G30" s="4">
        <v>2.2799999999999998</v>
      </c>
      <c r="H30" s="4">
        <f>IF(G30&gt;30,G30/2,G30)</f>
        <v>2.2799999999999998</v>
      </c>
      <c r="I30" s="4">
        <v>47.48</v>
      </c>
      <c r="J30" s="4">
        <f>E30*(1+H30/100)^4</f>
        <v>135.90940291229342</v>
      </c>
      <c r="K30" s="4">
        <f>IF(D30&gt;I30,I30,D30)</f>
        <v>47.48</v>
      </c>
      <c r="L30" s="4">
        <f>K30*J30</f>
        <v>6452.9784502756911</v>
      </c>
      <c r="M30" s="7">
        <f>(L30/C30)^(1/4)-1</f>
        <v>-9.5157585602795414E-2</v>
      </c>
    </row>
    <row r="31" spans="1:13" x14ac:dyDescent="0.25">
      <c r="A31" s="3">
        <v>19</v>
      </c>
      <c r="B31" s="3" t="s">
        <v>16</v>
      </c>
      <c r="C31" s="4">
        <v>501.15</v>
      </c>
      <c r="D31" s="4">
        <v>14.48</v>
      </c>
      <c r="E31" s="4">
        <v>33.909999999999997</v>
      </c>
      <c r="F31" s="4">
        <v>1.44</v>
      </c>
      <c r="G31" s="4">
        <v>-11.78</v>
      </c>
      <c r="H31" s="4">
        <f>IF(G31&gt;30,G31/2,G31)</f>
        <v>-11.78</v>
      </c>
      <c r="I31" s="4">
        <v>19.22</v>
      </c>
      <c r="J31" s="4">
        <f>E31*(1+H31/100)^4</f>
        <v>20.539790213561872</v>
      </c>
      <c r="K31" s="4">
        <f>IF(D31&gt;I31,I31,D31)</f>
        <v>14.48</v>
      </c>
      <c r="L31" s="4">
        <f>K31*J31</f>
        <v>297.41616229237593</v>
      </c>
      <c r="M31" s="7">
        <f>(L31/C31)^(1/4)-1</f>
        <v>-0.12229371610293793</v>
      </c>
    </row>
    <row r="32" spans="1:13" x14ac:dyDescent="0.25">
      <c r="A32" s="3">
        <v>30</v>
      </c>
      <c r="B32" s="3" t="s">
        <v>27</v>
      </c>
      <c r="C32" s="4">
        <v>589.5</v>
      </c>
      <c r="D32" s="4">
        <v>34.799999999999997</v>
      </c>
      <c r="E32" s="4">
        <v>14.85</v>
      </c>
      <c r="F32" s="4">
        <v>-11.26</v>
      </c>
      <c r="G32" s="4">
        <v>-14.35</v>
      </c>
      <c r="H32" s="4">
        <f>IF(G32&gt;30,G32/2,G32)</f>
        <v>-14.35</v>
      </c>
      <c r="I32" s="4">
        <v>31.44</v>
      </c>
      <c r="J32" s="4">
        <f>E32*(1+H32/100)^4</f>
        <v>7.99164020051193</v>
      </c>
      <c r="K32" s="4">
        <f>IF(D32&gt;I32,I32,D32)</f>
        <v>31.44</v>
      </c>
      <c r="L32" s="4">
        <f>K32*J32</f>
        <v>251.2571679040951</v>
      </c>
      <c r="M32" s="7">
        <f>(L32/C32)^(1/4)-1</f>
        <v>-0.19200501972387696</v>
      </c>
    </row>
  </sheetData>
  <autoFilter ref="A1:M1">
    <sortState ref="A2:M32">
      <sortCondition descending="1" ref="M1"/>
    </sortState>
  </autoFilter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Huawei Technologies Co.,Ltd.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Anupam Mishra (A)</dc:creator>
  <cp:lastModifiedBy>Anupam Mishra (A)</cp:lastModifiedBy>
  <dcterms:created xsi:type="dcterms:W3CDTF">2018-11-12T20:48:56Z</dcterms:created>
  <dcterms:modified xsi:type="dcterms:W3CDTF">2018-11-12T21:18:05Z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1542055735</vt:lpwstr>
  </property>
</Properties>
</file>