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Personal\"/>
    </mc:Choice>
  </mc:AlternateContent>
  <bookViews>
    <workbookView xWindow="0" yWindow="0" windowWidth="19200" windowHeight="6760"/>
  </bookViews>
  <sheets>
    <sheet name="Sheet1" sheetId="1" r:id="rId1"/>
  </sheets>
  <definedNames>
    <definedName name="_xlnm._FilterDatabase" localSheetId="0" hidden="1">Sheet1!$A$1:$L$39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27" i="1"/>
  <c r="G27" i="1"/>
  <c r="L31" i="1"/>
  <c r="L30" i="1"/>
  <c r="L23" i="1"/>
  <c r="L18" i="1"/>
  <c r="L13" i="1"/>
  <c r="L12" i="1"/>
  <c r="L16" i="1"/>
  <c r="L17" i="1"/>
  <c r="L24" i="1"/>
  <c r="L11" i="1"/>
  <c r="L25" i="1"/>
  <c r="K33" i="1"/>
  <c r="L33" i="1" s="1"/>
  <c r="K10" i="1"/>
  <c r="L10" i="1" s="1"/>
  <c r="L9" i="1"/>
  <c r="L3" i="1"/>
  <c r="L26" i="1"/>
  <c r="L27" i="1"/>
  <c r="L28" i="1"/>
  <c r="L29" i="1"/>
  <c r="L32" i="1"/>
  <c r="E34" i="1"/>
  <c r="E35" i="1" s="1"/>
  <c r="D34" i="1"/>
  <c r="D35" i="1" s="1"/>
  <c r="E39" i="1" l="1"/>
  <c r="D39" i="1"/>
</calcChain>
</file>

<file path=xl/sharedStrings.xml><?xml version="1.0" encoding="utf-8"?>
<sst xmlns="http://schemas.openxmlformats.org/spreadsheetml/2006/main" count="91" uniqueCount="54">
  <si>
    <t>IL&amp;FS Transportation Networks Limited</t>
  </si>
  <si>
    <t>Name of the entity</t>
  </si>
  <si>
    <t>Net Assets, i.e., total assets minus total liabilities</t>
  </si>
  <si>
    <t>Share in profit and loss</t>
  </si>
  <si>
    <t>East Hyderabad Expressway Limited</t>
  </si>
  <si>
    <t>ITNL Road Infrastructure Development Company Limited</t>
  </si>
  <si>
    <t>IL&amp;FS Rail Limited</t>
  </si>
  <si>
    <t>Rapid MetroRail Gurgaon Limited</t>
  </si>
  <si>
    <t>Rapid MetroRail Gurgaon South Limited</t>
  </si>
  <si>
    <t>Scheme of ITNL Road Investment Trust</t>
  </si>
  <si>
    <t>Hazaribagh Ranchi Expressway Limited</t>
  </si>
  <si>
    <t>Pune Sholapur Road Development Company Limited</t>
  </si>
  <si>
    <t>Moradabad Bareilly Expressway Limited</t>
  </si>
  <si>
    <t>Jharkhand Road Projects Implementation Company Limited</t>
  </si>
  <si>
    <t>Chenani Nashri Tunnelway Limited</t>
  </si>
  <si>
    <t>MP Border Checkpost Development Company Limited</t>
  </si>
  <si>
    <t>Kiratpur Ner Chowk Expressway Limited</t>
  </si>
  <si>
    <t>Baleshwar Kharagpur Expressway Limited</t>
  </si>
  <si>
    <t>Sikar Bikaner Highway Limited</t>
  </si>
  <si>
    <t>Khed Sinnar Expressway Limited</t>
  </si>
  <si>
    <t>Barwa Adda Expressway Limited</t>
  </si>
  <si>
    <t>Amravati Chikhli Expressway Limited</t>
  </si>
  <si>
    <t>Fagne Songadh Expressway Limited</t>
  </si>
  <si>
    <t>N.A.M. Expressway Limite</t>
  </si>
  <si>
    <t>Srinagar Sonamarg Tunnelway Limited</t>
  </si>
  <si>
    <t>Consolidated adjustment and elimination</t>
  </si>
  <si>
    <t>Minority Interest in all subsidiaries</t>
  </si>
  <si>
    <t>Consolidated Net Assets / Profit</t>
  </si>
  <si>
    <t>Others</t>
  </si>
  <si>
    <t>Pending claim</t>
  </si>
  <si>
    <t>COD</t>
  </si>
  <si>
    <t>Tenure</t>
  </si>
  <si>
    <t>End</t>
  </si>
  <si>
    <t>Noida Toll Bridge Company Limited (NTBCL)</t>
  </si>
  <si>
    <t>North Karnataka Expressway Limited (NKEL)</t>
  </si>
  <si>
    <t>West Gujarat Expressway Limited (WGEL)</t>
  </si>
  <si>
    <t>Km</t>
  </si>
  <si>
    <t>Road Infrastructure Development Company of Rajasthan Limited (RIDCOR)</t>
  </si>
  <si>
    <t>Ramky Elsamex Hyderabad Ring Road Limited (REHRRL)</t>
  </si>
  <si>
    <t>status</t>
  </si>
  <si>
    <t>Operation</t>
  </si>
  <si>
    <t>Warora Chandrapur Ballarpur Tollway Limited (WCBTRL)</t>
  </si>
  <si>
    <t>Thiruvananthapuram Road Development Company Limited (TRDCL)</t>
  </si>
  <si>
    <t>Model</t>
  </si>
  <si>
    <t>BOT (toll)</t>
  </si>
  <si>
    <t>BOT (annuity)</t>
  </si>
  <si>
    <t>DBFOT) (toll)</t>
  </si>
  <si>
    <t>Jorabat Shillong Expressway Limited (JSEL</t>
  </si>
  <si>
    <t>Sociedad Concesionaria A-4 (A-4 Highway)</t>
  </si>
  <si>
    <t>Chongqing Yuhe Expressway Company Limited (Yuhe)</t>
  </si>
  <si>
    <t>PPP</t>
  </si>
  <si>
    <t>LT Debt</t>
  </si>
  <si>
    <t>Tot cost</t>
  </si>
  <si>
    <t>Key Entity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</si>
</sst>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2" fillId="0" borderId="0" xfId="0" applyFont="1"/>
    <xf numFmtId="169" fontId="0" fillId="0" borderId="0" xfId="1" applyNumberFormat="1" applyFont="1"/>
    <xf numFmtId="169" fontId="0" fillId="0" borderId="1" xfId="1" applyNumberFormat="1" applyFont="1" applyBorder="1"/>
    <xf numFmtId="0" fontId="0" fillId="0" borderId="0" xfId="0" applyAlignment="1">
      <alignment wrapText="1"/>
    </xf>
    <xf numFmtId="1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9"/>
  <sheetViews>
    <sheetView tabSelected="1" workbookViewId="0">
      <pane xSplit="4" ySplit="1" topLeftCell="E33" activePane="bottomRight" state="frozenSplit"/>
      <selection pane="topRight" activeCell="C1" sqref="C1"/>
      <selection pane="bottomLeft" activeCell="A2" sqref="A2"/>
      <selection pane="bottomRight" activeCell="H3" sqref="H3:H33"/>
    </sheetView>
  </sheetViews>
  <sheetFormatPr defaultRowHeight="14.5" x14ac:dyDescent="0.35"/>
  <cols>
    <col min="1" max="1" width="50.81640625" bestFit="1" customWidth="1"/>
    <col min="2" max="4" width="12.81640625" customWidth="1"/>
    <col min="5" max="5" width="20.08984375" bestFit="1" customWidth="1"/>
    <col min="6" max="6" width="12.26953125" bestFit="1" customWidth="1"/>
    <col min="7" max="9" width="12.26953125" customWidth="1"/>
    <col min="10" max="10" width="9.54296875" bestFit="1" customWidth="1"/>
    <col min="12" max="12" width="9.54296875" bestFit="1" customWidth="1"/>
  </cols>
  <sheetData>
    <row r="1" spans="1:12" ht="58" x14ac:dyDescent="0.35">
      <c r="A1" t="s">
        <v>1</v>
      </c>
      <c r="B1" t="s">
        <v>39</v>
      </c>
      <c r="C1" t="s">
        <v>43</v>
      </c>
      <c r="D1" s="5" t="s">
        <v>2</v>
      </c>
      <c r="E1" s="5" t="s">
        <v>3</v>
      </c>
      <c r="F1" t="s">
        <v>29</v>
      </c>
      <c r="G1" t="s">
        <v>51</v>
      </c>
      <c r="H1" t="s">
        <v>52</v>
      </c>
      <c r="I1" t="s">
        <v>36</v>
      </c>
      <c r="J1" t="s">
        <v>30</v>
      </c>
      <c r="K1" t="s">
        <v>31</v>
      </c>
      <c r="L1" t="s">
        <v>32</v>
      </c>
    </row>
    <row r="2" spans="1:12" hidden="1" x14ac:dyDescent="0.35">
      <c r="A2" t="s">
        <v>0</v>
      </c>
      <c r="D2" s="3">
        <v>3076.46</v>
      </c>
      <c r="E2" s="3">
        <v>251.76</v>
      </c>
    </row>
    <row r="3" spans="1:12" x14ac:dyDescent="0.35">
      <c r="A3" t="s">
        <v>4</v>
      </c>
      <c r="B3" t="s">
        <v>40</v>
      </c>
      <c r="C3" t="s">
        <v>45</v>
      </c>
      <c r="D3" s="3">
        <v>51.09</v>
      </c>
      <c r="E3" s="3">
        <v>-13.82</v>
      </c>
      <c r="G3">
        <v>144</v>
      </c>
      <c r="H3">
        <v>472</v>
      </c>
      <c r="I3">
        <v>173</v>
      </c>
      <c r="J3" s="6">
        <v>40603</v>
      </c>
      <c r="K3">
        <v>12.5</v>
      </c>
      <c r="L3" s="6">
        <f>J3+365*K3</f>
        <v>45165.5</v>
      </c>
    </row>
    <row r="4" spans="1:12" x14ac:dyDescent="0.35">
      <c r="A4" t="s">
        <v>5</v>
      </c>
      <c r="B4" t="s">
        <v>40</v>
      </c>
      <c r="C4" t="s">
        <v>46</v>
      </c>
      <c r="D4" s="3">
        <v>-69.930000000000007</v>
      </c>
      <c r="E4" s="3">
        <v>-81.28</v>
      </c>
      <c r="G4">
        <v>475</v>
      </c>
      <c r="H4">
        <v>351</v>
      </c>
      <c r="I4">
        <v>248</v>
      </c>
      <c r="J4" s="6">
        <v>40087</v>
      </c>
      <c r="K4">
        <v>30</v>
      </c>
      <c r="L4" s="6">
        <f>J4+365*K4</f>
        <v>51037</v>
      </c>
    </row>
    <row r="5" spans="1:12" hidden="1" x14ac:dyDescent="0.35">
      <c r="A5" t="s">
        <v>6</v>
      </c>
      <c r="D5" s="3">
        <v>906.78</v>
      </c>
      <c r="E5" s="3">
        <v>1.89</v>
      </c>
    </row>
    <row r="6" spans="1:12" hidden="1" x14ac:dyDescent="0.35">
      <c r="A6" t="s">
        <v>7</v>
      </c>
      <c r="D6" s="3">
        <v>198.22</v>
      </c>
      <c r="E6" s="3">
        <v>-124.24</v>
      </c>
    </row>
    <row r="7" spans="1:12" hidden="1" x14ac:dyDescent="0.35">
      <c r="A7" t="s">
        <v>8</v>
      </c>
      <c r="D7" s="3">
        <v>580.35</v>
      </c>
      <c r="E7" s="3">
        <v>-237.92</v>
      </c>
    </row>
    <row r="8" spans="1:12" hidden="1" x14ac:dyDescent="0.35">
      <c r="A8" t="s">
        <v>9</v>
      </c>
      <c r="D8" s="3">
        <v>87.88</v>
      </c>
      <c r="E8" s="3">
        <v>21.64</v>
      </c>
    </row>
    <row r="9" spans="1:12" x14ac:dyDescent="0.35">
      <c r="A9" t="s">
        <v>10</v>
      </c>
      <c r="B9" t="s">
        <v>40</v>
      </c>
      <c r="C9" t="s">
        <v>45</v>
      </c>
      <c r="D9" s="3">
        <v>69.11</v>
      </c>
      <c r="E9" s="3">
        <v>-22.23</v>
      </c>
      <c r="G9">
        <v>688</v>
      </c>
      <c r="H9">
        <v>1132</v>
      </c>
      <c r="I9">
        <v>319</v>
      </c>
      <c r="J9" s="6">
        <v>37514</v>
      </c>
      <c r="K9">
        <v>15.5</v>
      </c>
      <c r="L9" s="6">
        <f>J9+365*K9</f>
        <v>43171.5</v>
      </c>
    </row>
    <row r="10" spans="1:12" x14ac:dyDescent="0.35">
      <c r="A10" t="s">
        <v>11</v>
      </c>
      <c r="B10" t="s">
        <v>40</v>
      </c>
      <c r="C10" t="s">
        <v>46</v>
      </c>
      <c r="D10" s="3">
        <v>486.62</v>
      </c>
      <c r="E10" s="3">
        <v>-25.99</v>
      </c>
      <c r="F10">
        <v>548</v>
      </c>
      <c r="G10">
        <v>690</v>
      </c>
      <c r="H10">
        <v>1963</v>
      </c>
      <c r="I10">
        <v>571</v>
      </c>
      <c r="J10" s="6">
        <v>41499</v>
      </c>
      <c r="K10">
        <f>17.25</f>
        <v>17.25</v>
      </c>
      <c r="L10" s="6">
        <f>J10+365*K10</f>
        <v>47795.25</v>
      </c>
    </row>
    <row r="11" spans="1:12" x14ac:dyDescent="0.35">
      <c r="A11" t="s">
        <v>12</v>
      </c>
      <c r="B11" t="s">
        <v>40</v>
      </c>
      <c r="C11" t="s">
        <v>44</v>
      </c>
      <c r="D11" s="3">
        <v>758.42</v>
      </c>
      <c r="E11" s="3">
        <v>-92.29</v>
      </c>
      <c r="G11">
        <v>2009</v>
      </c>
      <c r="H11">
        <v>3066</v>
      </c>
      <c r="I11">
        <v>522</v>
      </c>
      <c r="J11" s="6">
        <v>42010</v>
      </c>
      <c r="K11">
        <v>22.5</v>
      </c>
      <c r="L11" s="6">
        <f>J11+365*K11</f>
        <v>50222.5</v>
      </c>
    </row>
    <row r="12" spans="1:12" x14ac:dyDescent="0.35">
      <c r="A12" t="s">
        <v>13</v>
      </c>
      <c r="B12" t="s">
        <v>40</v>
      </c>
      <c r="C12" t="s">
        <v>45</v>
      </c>
      <c r="D12" s="3">
        <v>298.98</v>
      </c>
      <c r="E12" s="3">
        <v>-28.69</v>
      </c>
      <c r="G12">
        <v>2438</v>
      </c>
      <c r="H12">
        <v>2553</v>
      </c>
      <c r="I12">
        <v>664</v>
      </c>
      <c r="J12" s="6">
        <v>41173</v>
      </c>
      <c r="K12">
        <v>15</v>
      </c>
      <c r="L12" s="6">
        <f>J12+365*K12</f>
        <v>46648</v>
      </c>
    </row>
    <row r="13" spans="1:12" x14ac:dyDescent="0.35">
      <c r="A13" t="s">
        <v>14</v>
      </c>
      <c r="B13" t="s">
        <v>40</v>
      </c>
      <c r="C13" t="s">
        <v>46</v>
      </c>
      <c r="D13" s="3">
        <v>246.03</v>
      </c>
      <c r="E13" s="3">
        <v>-209.53</v>
      </c>
      <c r="G13">
        <v>4309</v>
      </c>
      <c r="H13">
        <v>5269</v>
      </c>
      <c r="I13">
        <v>9</v>
      </c>
      <c r="J13" s="6">
        <v>42802</v>
      </c>
      <c r="K13">
        <v>15</v>
      </c>
      <c r="L13" s="6">
        <f>J13+365*K13</f>
        <v>48277</v>
      </c>
    </row>
    <row r="14" spans="1:12" hidden="1" x14ac:dyDescent="0.35">
      <c r="A14" t="s">
        <v>15</v>
      </c>
      <c r="D14" s="3">
        <v>-349.9</v>
      </c>
      <c r="E14" s="3">
        <v>-189.39</v>
      </c>
    </row>
    <row r="15" spans="1:12" hidden="1" x14ac:dyDescent="0.35">
      <c r="A15" t="s">
        <v>16</v>
      </c>
      <c r="D15" s="3">
        <v>725.48</v>
      </c>
      <c r="E15" s="3">
        <v>31.19</v>
      </c>
    </row>
    <row r="16" spans="1:12" x14ac:dyDescent="0.35">
      <c r="A16" t="s">
        <v>17</v>
      </c>
      <c r="B16" t="s">
        <v>40</v>
      </c>
      <c r="C16" t="s">
        <v>46</v>
      </c>
      <c r="D16" s="3">
        <v>98.29</v>
      </c>
      <c r="E16" s="3">
        <v>-74.33</v>
      </c>
      <c r="G16">
        <v>535</v>
      </c>
      <c r="H16">
        <v>660</v>
      </c>
      <c r="I16">
        <v>477</v>
      </c>
      <c r="J16" s="6">
        <v>42364</v>
      </c>
      <c r="K16">
        <v>21.5</v>
      </c>
      <c r="L16" s="6">
        <f>J16+365*K16</f>
        <v>50211.5</v>
      </c>
    </row>
    <row r="17" spans="1:12" x14ac:dyDescent="0.35">
      <c r="A17" t="s">
        <v>18</v>
      </c>
      <c r="B17" t="s">
        <v>40</v>
      </c>
      <c r="C17" t="s">
        <v>46</v>
      </c>
      <c r="D17" s="3">
        <v>477.92</v>
      </c>
      <c r="E17" s="3">
        <v>-42.73</v>
      </c>
      <c r="G17">
        <v>417</v>
      </c>
      <c r="H17">
        <v>901</v>
      </c>
      <c r="I17">
        <v>540</v>
      </c>
      <c r="J17" s="6">
        <v>42287</v>
      </c>
      <c r="K17">
        <v>22.5</v>
      </c>
      <c r="L17" s="6">
        <f>J17+365*K17</f>
        <v>50499.5</v>
      </c>
    </row>
    <row r="18" spans="1:12" x14ac:dyDescent="0.35">
      <c r="A18" t="s">
        <v>19</v>
      </c>
      <c r="B18" t="s">
        <v>40</v>
      </c>
      <c r="C18" t="s">
        <v>46</v>
      </c>
      <c r="D18" s="3">
        <v>522.30999999999995</v>
      </c>
      <c r="E18" s="3">
        <v>56.06</v>
      </c>
      <c r="G18">
        <v>1093</v>
      </c>
      <c r="H18">
        <v>2015</v>
      </c>
      <c r="I18">
        <v>557</v>
      </c>
      <c r="J18" s="6">
        <v>42766</v>
      </c>
      <c r="K18">
        <v>17.5</v>
      </c>
      <c r="L18" s="6">
        <f>J18+365*K18</f>
        <v>49153.5</v>
      </c>
    </row>
    <row r="19" spans="1:12" hidden="1" x14ac:dyDescent="0.35">
      <c r="A19" t="s">
        <v>20</v>
      </c>
      <c r="D19" s="3">
        <v>678.81</v>
      </c>
      <c r="E19" s="3">
        <v>150.62</v>
      </c>
    </row>
    <row r="20" spans="1:12" hidden="1" x14ac:dyDescent="0.35">
      <c r="A20" t="s">
        <v>21</v>
      </c>
      <c r="D20" s="3">
        <v>155.84</v>
      </c>
      <c r="E20" s="3">
        <v>35.51</v>
      </c>
    </row>
    <row r="21" spans="1:12" hidden="1" x14ac:dyDescent="0.35">
      <c r="A21" t="s">
        <v>22</v>
      </c>
      <c r="D21" s="3">
        <v>378.41</v>
      </c>
      <c r="E21" s="3">
        <v>83.92</v>
      </c>
    </row>
    <row r="22" spans="1:12" hidden="1" x14ac:dyDescent="0.35">
      <c r="A22" t="s">
        <v>24</v>
      </c>
      <c r="D22" s="3">
        <v>154.52000000000001</v>
      </c>
      <c r="E22" s="3">
        <v>80.180000000000007</v>
      </c>
    </row>
    <row r="23" spans="1:12" x14ac:dyDescent="0.35">
      <c r="A23" t="s">
        <v>47</v>
      </c>
      <c r="B23" t="s">
        <v>40</v>
      </c>
      <c r="C23" t="s">
        <v>46</v>
      </c>
      <c r="D23">
        <v>26.94</v>
      </c>
      <c r="E23" s="3">
        <v>-1.86</v>
      </c>
      <c r="G23">
        <v>537</v>
      </c>
      <c r="H23">
        <v>824</v>
      </c>
      <c r="I23">
        <v>262</v>
      </c>
      <c r="J23" s="6">
        <v>43128</v>
      </c>
      <c r="K23">
        <v>17</v>
      </c>
      <c r="L23" s="6">
        <f>J23+365*K23</f>
        <v>49333</v>
      </c>
    </row>
    <row r="24" spans="1:12" x14ac:dyDescent="0.35">
      <c r="A24" t="s">
        <v>42</v>
      </c>
      <c r="B24" t="s">
        <v>40</v>
      </c>
      <c r="C24" t="s">
        <v>45</v>
      </c>
      <c r="D24">
        <v>-17.03</v>
      </c>
      <c r="E24" s="3"/>
      <c r="G24">
        <v>162</v>
      </c>
      <c r="H24">
        <v>360</v>
      </c>
      <c r="I24">
        <v>159</v>
      </c>
      <c r="J24" s="6">
        <v>39036</v>
      </c>
      <c r="K24">
        <v>15</v>
      </c>
      <c r="L24" s="6">
        <f>J24+365*K24</f>
        <v>44511</v>
      </c>
    </row>
    <row r="25" spans="1:12" x14ac:dyDescent="0.35">
      <c r="A25" t="s">
        <v>41</v>
      </c>
      <c r="B25" t="s">
        <v>40</v>
      </c>
      <c r="C25" t="s">
        <v>46</v>
      </c>
      <c r="D25">
        <v>51.6</v>
      </c>
      <c r="E25" s="3">
        <v>2.4500000000000002</v>
      </c>
      <c r="G25">
        <v>296</v>
      </c>
      <c r="H25">
        <v>689</v>
      </c>
      <c r="I25">
        <v>275</v>
      </c>
      <c r="J25" s="6">
        <v>41999</v>
      </c>
      <c r="K25">
        <v>30</v>
      </c>
      <c r="L25" s="6">
        <f>J25+365*K25</f>
        <v>52949</v>
      </c>
    </row>
    <row r="26" spans="1:12" x14ac:dyDescent="0.35">
      <c r="A26" t="s">
        <v>38</v>
      </c>
      <c r="B26" t="s">
        <v>40</v>
      </c>
      <c r="C26" t="s">
        <v>45</v>
      </c>
      <c r="D26">
        <v>10.79</v>
      </c>
      <c r="E26" s="3">
        <v>0</v>
      </c>
      <c r="I26">
        <v>152</v>
      </c>
      <c r="J26" s="6">
        <v>40143</v>
      </c>
      <c r="K26">
        <v>12.5</v>
      </c>
      <c r="L26" s="6">
        <f>J26+365*K26</f>
        <v>44705.5</v>
      </c>
    </row>
    <row r="27" spans="1:12" x14ac:dyDescent="0.35">
      <c r="A27" t="s">
        <v>37</v>
      </c>
      <c r="B27" t="s">
        <v>40</v>
      </c>
      <c r="C27" t="s">
        <v>44</v>
      </c>
      <c r="D27">
        <v>-162.5</v>
      </c>
      <c r="E27" s="3">
        <v>0</v>
      </c>
      <c r="G27">
        <f>2125+648</f>
        <v>2773</v>
      </c>
      <c r="H27">
        <f>2255+449</f>
        <v>2704</v>
      </c>
      <c r="I27">
        <v>3071</v>
      </c>
      <c r="J27" s="6">
        <v>40817</v>
      </c>
      <c r="K27">
        <v>30</v>
      </c>
      <c r="L27" s="6">
        <f>J27+365*K27</f>
        <v>51767</v>
      </c>
    </row>
    <row r="28" spans="1:12" x14ac:dyDescent="0.35">
      <c r="A28" t="s">
        <v>35</v>
      </c>
      <c r="B28" t="s">
        <v>40</v>
      </c>
      <c r="C28" t="s">
        <v>44</v>
      </c>
      <c r="D28">
        <v>-75.11</v>
      </c>
      <c r="E28">
        <v>-1.0900000000000001</v>
      </c>
      <c r="G28">
        <v>131</v>
      </c>
      <c r="H28">
        <v>276</v>
      </c>
      <c r="I28">
        <v>389</v>
      </c>
      <c r="J28" s="6">
        <v>39524</v>
      </c>
      <c r="K28">
        <v>17.5</v>
      </c>
      <c r="L28" s="6">
        <f>J28+365*K28</f>
        <v>45911.5</v>
      </c>
    </row>
    <row r="29" spans="1:12" x14ac:dyDescent="0.35">
      <c r="A29" t="s">
        <v>34</v>
      </c>
      <c r="B29" t="s">
        <v>40</v>
      </c>
      <c r="C29" t="s">
        <v>45</v>
      </c>
      <c r="D29">
        <v>120.04</v>
      </c>
      <c r="E29" s="3">
        <v>5.58</v>
      </c>
      <c r="G29">
        <v>51</v>
      </c>
      <c r="H29">
        <v>600</v>
      </c>
      <c r="I29">
        <v>472</v>
      </c>
      <c r="J29" s="6">
        <v>38187</v>
      </c>
      <c r="K29">
        <v>15</v>
      </c>
      <c r="L29" s="6">
        <f>J29+365*K29</f>
        <v>43662</v>
      </c>
    </row>
    <row r="30" spans="1:12" x14ac:dyDescent="0.35">
      <c r="A30" t="s">
        <v>48</v>
      </c>
      <c r="B30" t="s">
        <v>40</v>
      </c>
      <c r="C30" t="s">
        <v>46</v>
      </c>
      <c r="D30">
        <v>-6.73</v>
      </c>
      <c r="E30" s="3">
        <v>8.27</v>
      </c>
      <c r="I30">
        <v>256</v>
      </c>
      <c r="J30" s="6">
        <v>40483</v>
      </c>
      <c r="K30">
        <v>19</v>
      </c>
      <c r="L30" s="6">
        <f>J30+365*K30</f>
        <v>47418</v>
      </c>
    </row>
    <row r="31" spans="1:12" x14ac:dyDescent="0.35">
      <c r="A31" t="s">
        <v>49</v>
      </c>
      <c r="B31" t="s">
        <v>40</v>
      </c>
      <c r="C31" t="s">
        <v>50</v>
      </c>
      <c r="D31">
        <v>141.54</v>
      </c>
      <c r="E31" s="3">
        <v>0</v>
      </c>
      <c r="I31">
        <v>232</v>
      </c>
      <c r="J31" s="6">
        <v>40886</v>
      </c>
      <c r="K31">
        <v>30</v>
      </c>
      <c r="L31" s="6">
        <f>J31+365*K31</f>
        <v>51836</v>
      </c>
    </row>
    <row r="32" spans="1:12" x14ac:dyDescent="0.35">
      <c r="A32" t="s">
        <v>33</v>
      </c>
      <c r="B32" t="s">
        <v>40</v>
      </c>
      <c r="C32" t="s">
        <v>44</v>
      </c>
      <c r="D32">
        <v>61.3</v>
      </c>
      <c r="E32" s="3">
        <v>-15.26</v>
      </c>
      <c r="G32">
        <v>62</v>
      </c>
      <c r="H32">
        <v>589</v>
      </c>
      <c r="I32">
        <v>60</v>
      </c>
      <c r="J32" s="6">
        <v>36929</v>
      </c>
      <c r="K32">
        <v>27.5</v>
      </c>
      <c r="L32" s="6">
        <f>J32+365*K32</f>
        <v>46966.5</v>
      </c>
    </row>
    <row r="33" spans="1:12" x14ac:dyDescent="0.35">
      <c r="A33" t="s">
        <v>23</v>
      </c>
      <c r="B33" t="s">
        <v>40</v>
      </c>
      <c r="C33" t="s">
        <v>44</v>
      </c>
      <c r="D33" s="4">
        <v>241.54</v>
      </c>
      <c r="E33" s="4">
        <v>-33.18</v>
      </c>
      <c r="G33">
        <v>1018</v>
      </c>
      <c r="H33">
        <v>1918</v>
      </c>
      <c r="I33">
        <v>888</v>
      </c>
      <c r="J33" s="6">
        <v>41709</v>
      </c>
      <c r="K33">
        <f>21.5</f>
        <v>21.5</v>
      </c>
      <c r="L33" s="6">
        <f>J33+365*K33</f>
        <v>49556.5</v>
      </c>
    </row>
    <row r="34" spans="1:12" hidden="1" x14ac:dyDescent="0.35">
      <c r="A34" s="2" t="s">
        <v>53</v>
      </c>
      <c r="B34" s="2"/>
      <c r="C34" s="2"/>
      <c r="D34" s="3">
        <f>SUM(D2:D33)</f>
        <v>9924.0700000000052</v>
      </c>
      <c r="E34" s="3">
        <f>SUM(E2:E33)</f>
        <v>-464.7600000000001</v>
      </c>
    </row>
    <row r="35" spans="1:12" hidden="1" x14ac:dyDescent="0.35">
      <c r="A35" t="s">
        <v>28</v>
      </c>
      <c r="D35" s="3">
        <f>11422.15-D34</f>
        <v>1498.0799999999945</v>
      </c>
      <c r="E35" s="3">
        <f>-448.29-E34</f>
        <v>16.470000000000084</v>
      </c>
    </row>
    <row r="36" spans="1:12" hidden="1" x14ac:dyDescent="0.35">
      <c r="A36" s="2" t="s">
        <v>25</v>
      </c>
      <c r="B36" s="2"/>
      <c r="C36" s="2"/>
      <c r="D36" s="3">
        <v>-6131.05</v>
      </c>
      <c r="E36" s="3">
        <v>402.71</v>
      </c>
    </row>
    <row r="37" spans="1:12" hidden="1" x14ac:dyDescent="0.35">
      <c r="A37" t="s">
        <v>26</v>
      </c>
      <c r="D37" s="4">
        <v>-464.94</v>
      </c>
      <c r="E37" s="4">
        <v>110.65</v>
      </c>
    </row>
    <row r="38" spans="1:12" hidden="1" x14ac:dyDescent="0.35">
      <c r="A38" t="s">
        <v>27</v>
      </c>
      <c r="D38" s="3">
        <v>4826.16</v>
      </c>
      <c r="E38" s="3">
        <v>65.069999999999993</v>
      </c>
    </row>
    <row r="39" spans="1:12" hidden="1" x14ac:dyDescent="0.35">
      <c r="D39" s="1">
        <f>D38-SUM(D34:D37)</f>
        <v>0</v>
      </c>
      <c r="E39" s="1">
        <f>E38-SUM(E34:E37)</f>
        <v>0</v>
      </c>
    </row>
  </sheetData>
  <autoFilter ref="A1:L39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Sundar, Anandh</dc:creator>
  <cp:lastModifiedBy>Sundar, Anandh</cp:lastModifiedBy>
  <dcterms:created xsi:type="dcterms:W3CDTF">2018-09-09T18:22:41Z</dcterms:created>
  <dcterms:modified xsi:type="dcterms:W3CDTF">2018-09-10T03:55:06Z</dcterms:modified>
</cp:coreProperties>
</file>