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ashifkidwai/Desktop/Investment/Company Research/Max india/"/>
    </mc:Choice>
  </mc:AlternateContent>
  <bookViews>
    <workbookView xWindow="0" yWindow="0" windowWidth="28800" windowHeight="18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1" l="1"/>
  <c r="J11" i="1"/>
  <c r="N9" i="1"/>
  <c r="M9" i="1"/>
  <c r="L9" i="1"/>
  <c r="K9" i="1"/>
  <c r="J9" i="1"/>
  <c r="N7" i="1"/>
  <c r="M7" i="1"/>
  <c r="L7" i="1"/>
  <c r="K7" i="1"/>
  <c r="J7" i="1"/>
  <c r="K5" i="1"/>
  <c r="J5" i="1"/>
  <c r="M3" i="1"/>
  <c r="J2" i="1"/>
  <c r="J17" i="1"/>
  <c r="J19" i="1"/>
  <c r="N3" i="1"/>
  <c r="N5" i="1"/>
  <c r="N11" i="1"/>
  <c r="K13" i="1"/>
  <c r="L13" i="1"/>
  <c r="M13" i="1"/>
  <c r="N13" i="1"/>
  <c r="K15" i="1"/>
  <c r="L15" i="1"/>
  <c r="M15" i="1"/>
  <c r="N15" i="1"/>
  <c r="N17" i="1"/>
  <c r="N19" i="1"/>
  <c r="N20" i="1"/>
  <c r="M5" i="1"/>
  <c r="M11" i="1"/>
  <c r="M17" i="1"/>
  <c r="M19" i="1"/>
  <c r="M20" i="1"/>
  <c r="C5" i="1"/>
  <c r="L2" i="1"/>
  <c r="L5" i="1"/>
  <c r="L11" i="1"/>
  <c r="L17" i="1"/>
  <c r="L19" i="1"/>
  <c r="L20" i="1"/>
  <c r="K11" i="1"/>
  <c r="K17" i="1"/>
  <c r="K19" i="1"/>
  <c r="K20" i="1"/>
  <c r="J20" i="1"/>
  <c r="F2" i="1"/>
  <c r="F4" i="1"/>
</calcChain>
</file>

<file path=xl/sharedStrings.xml><?xml version="1.0" encoding="utf-8"?>
<sst xmlns="http://schemas.openxmlformats.org/spreadsheetml/2006/main" count="32" uniqueCount="30">
  <si>
    <t>Max towers</t>
  </si>
  <si>
    <t>Assets</t>
  </si>
  <si>
    <t>Revenue</t>
  </si>
  <si>
    <t>Rajpur</t>
  </si>
  <si>
    <t>Area</t>
  </si>
  <si>
    <t>Revenue based area</t>
  </si>
  <si>
    <t>Investments</t>
  </si>
  <si>
    <t>Azure</t>
  </si>
  <si>
    <t>Investment</t>
  </si>
  <si>
    <t>Stake</t>
  </si>
  <si>
    <t>Nyka</t>
  </si>
  <si>
    <t>Revenue per sq ft</t>
  </si>
  <si>
    <t>residual income</t>
  </si>
  <si>
    <t>Max house phase 1</t>
  </si>
  <si>
    <t>Max house phase 2</t>
  </si>
  <si>
    <t>Azure Revenue (FY18)</t>
  </si>
  <si>
    <t>Occupancy</t>
  </si>
  <si>
    <t>EBITDA</t>
  </si>
  <si>
    <t>Multiple</t>
  </si>
  <si>
    <t>Return</t>
  </si>
  <si>
    <t>EBITDA Margin</t>
  </si>
  <si>
    <t>Current Valuation</t>
  </si>
  <si>
    <t>Real Estate Valuation</t>
  </si>
  <si>
    <t>Total (RE+Azure+Films)</t>
  </si>
  <si>
    <t>Multiple (Total/Current valuation)</t>
  </si>
  <si>
    <t>Azure stake valuation (annual growth @20%)</t>
  </si>
  <si>
    <t>Packaging Films valuation (annual growth @10%)</t>
  </si>
  <si>
    <t>Rent (Per sq ft)</t>
  </si>
  <si>
    <t>Revenue (222 Rajpur)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</si>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</sst>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9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1" applyNumberFormat="1" applyFont="1" applyBorder="1"/>
    <xf numFmtId="9" fontId="0" fillId="0" borderId="1" xfId="0" applyNumberFormat="1" applyBorder="1"/>
    <xf numFmtId="164" fontId="0" fillId="0" borderId="1" xfId="2" applyNumberFormat="1" applyFont="1" applyBorder="1"/>
    <xf numFmtId="43" fontId="0" fillId="0" borderId="1" xfId="0" applyNumberFormat="1" applyBorder="1"/>
    <xf numFmtId="9" fontId="0" fillId="0" borderId="1" xfId="2" applyFont="1" applyBorder="1"/>
    <xf numFmtId="0" fontId="0" fillId="0" borderId="1" xfId="0" applyFill="1" applyBorder="1"/>
  </cellXfs>
  <cellStyles count="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C4" sqref="C4"/>
    </sheetView>
  </sheetViews>
  <sheetFormatPr baseColWidth="10" defaultRowHeight="16" x14ac:dyDescent="0.2"/>
  <cols>
    <col min="2" max="3" width="11.33203125" bestFit="1" customWidth="1"/>
    <col min="9" max="9" width="41" bestFit="1" customWidth="1"/>
    <col min="13" max="14" width="13" bestFit="1" customWidth="1"/>
  </cols>
  <sheetData>
    <row r="1" spans="1:14" x14ac:dyDescent="0.2">
      <c r="B1" t="s">
        <v>4</v>
      </c>
      <c r="C1" t="s">
        <v>5</v>
      </c>
      <c r="D1" t="s">
        <v>1</v>
      </c>
      <c r="E1" t="s">
        <v>11</v>
      </c>
      <c r="F1" t="s">
        <v>2</v>
      </c>
      <c r="I1" s="5"/>
      <c r="J1" s="5">
        <v>1</v>
      </c>
      <c r="K1" s="5">
        <v>2</v>
      </c>
      <c r="L1" s="5">
        <v>3</v>
      </c>
      <c r="M1" s="5">
        <v>4</v>
      </c>
      <c r="N1" s="5">
        <v>5</v>
      </c>
    </row>
    <row r="2" spans="1:14" x14ac:dyDescent="0.2">
      <c r="A2" t="s">
        <v>0</v>
      </c>
      <c r="B2" s="3">
        <v>615000</v>
      </c>
      <c r="C2" s="3">
        <v>497500</v>
      </c>
      <c r="D2">
        <v>500</v>
      </c>
      <c r="E2">
        <v>100</v>
      </c>
      <c r="F2">
        <f>C2*E2*12/10000000</f>
        <v>59.7</v>
      </c>
      <c r="I2" s="5" t="s">
        <v>4</v>
      </c>
      <c r="J2" s="6">
        <f>C2</f>
        <v>497500</v>
      </c>
      <c r="K2" s="6">
        <f>C2+C4</f>
        <v>607500</v>
      </c>
      <c r="L2" s="6">
        <f>C2+C4+C5</f>
        <v>757500</v>
      </c>
      <c r="M2" s="7">
        <v>1000000</v>
      </c>
      <c r="N2" s="7">
        <v>2000000</v>
      </c>
    </row>
    <row r="3" spans="1:14" x14ac:dyDescent="0.2">
      <c r="A3" t="s">
        <v>3</v>
      </c>
      <c r="B3" s="3"/>
      <c r="C3" s="3"/>
      <c r="F3">
        <v>60</v>
      </c>
      <c r="G3" t="s">
        <v>12</v>
      </c>
      <c r="I3" s="5" t="s">
        <v>27</v>
      </c>
      <c r="J3" s="5">
        <v>100</v>
      </c>
      <c r="K3" s="5">
        <v>120</v>
      </c>
      <c r="L3" s="5">
        <v>140</v>
      </c>
      <c r="M3" s="5">
        <f>L3*1.1</f>
        <v>154</v>
      </c>
      <c r="N3" s="5">
        <f>M3*1.2</f>
        <v>184.79999999999998</v>
      </c>
    </row>
    <row r="4" spans="1:14" x14ac:dyDescent="0.2">
      <c r="A4" t="s">
        <v>13</v>
      </c>
      <c r="B4" s="3">
        <v>110000</v>
      </c>
      <c r="C4" s="3">
        <v>110000</v>
      </c>
      <c r="E4">
        <v>150</v>
      </c>
      <c r="F4">
        <f>C4*E4*12/10000000</f>
        <v>19.8</v>
      </c>
      <c r="I4" s="5" t="s">
        <v>16</v>
      </c>
      <c r="J4" s="8">
        <v>0.5</v>
      </c>
      <c r="K4" s="8">
        <v>0.6</v>
      </c>
      <c r="L4" s="8">
        <v>0.7</v>
      </c>
      <c r="M4" s="8">
        <v>0.75</v>
      </c>
      <c r="N4" s="8">
        <v>0.8</v>
      </c>
    </row>
    <row r="5" spans="1:14" x14ac:dyDescent="0.2">
      <c r="A5" t="s">
        <v>14</v>
      </c>
      <c r="B5" s="3">
        <v>150000</v>
      </c>
      <c r="C5" s="3">
        <f>B5</f>
        <v>150000</v>
      </c>
      <c r="I5" s="5" t="s">
        <v>2</v>
      </c>
      <c r="J5" s="7">
        <f>J2*J3*12*J4/10000000</f>
        <v>29.85</v>
      </c>
      <c r="K5" s="7">
        <f>K2*K3*12*K4/10000000</f>
        <v>52.488</v>
      </c>
      <c r="L5" s="7">
        <f t="shared" ref="L5:N5" si="0">L2*L3*12*L4/10000000</f>
        <v>89.081999999999994</v>
      </c>
      <c r="M5" s="7">
        <f t="shared" si="0"/>
        <v>138.6</v>
      </c>
      <c r="N5" s="7">
        <f t="shared" si="0"/>
        <v>354.81599999999997</v>
      </c>
    </row>
    <row r="6" spans="1:14" x14ac:dyDescent="0.2">
      <c r="I6" s="12" t="s">
        <v>28</v>
      </c>
      <c r="J6" s="7">
        <v>40</v>
      </c>
      <c r="K6" s="7">
        <v>20</v>
      </c>
      <c r="L6" s="7">
        <v>0</v>
      </c>
      <c r="M6" s="7">
        <v>0</v>
      </c>
      <c r="N6" s="7">
        <v>0</v>
      </c>
    </row>
    <row r="7" spans="1:14" x14ac:dyDescent="0.2">
      <c r="I7" s="12" t="s">
        <v>29</v>
      </c>
      <c r="J7" s="6">
        <f>J5+J6</f>
        <v>69.849999999999994</v>
      </c>
      <c r="K7" s="6">
        <f t="shared" ref="K7:N7" si="1">K5+K6</f>
        <v>72.488</v>
      </c>
      <c r="L7" s="6">
        <f t="shared" si="1"/>
        <v>89.081999999999994</v>
      </c>
      <c r="M7" s="6">
        <f t="shared" si="1"/>
        <v>138.6</v>
      </c>
      <c r="N7" s="6">
        <f t="shared" si="1"/>
        <v>354.81599999999997</v>
      </c>
    </row>
    <row r="8" spans="1:14" x14ac:dyDescent="0.2">
      <c r="A8" t="s">
        <v>6</v>
      </c>
      <c r="B8" t="s">
        <v>8</v>
      </c>
      <c r="C8" t="s">
        <v>9</v>
      </c>
      <c r="D8" t="s">
        <v>15</v>
      </c>
      <c r="I8" s="5" t="s">
        <v>20</v>
      </c>
      <c r="J8" s="8">
        <v>0.3</v>
      </c>
      <c r="K8" s="8">
        <v>0.4</v>
      </c>
      <c r="L8" s="8">
        <v>0.5</v>
      </c>
      <c r="M8" s="8">
        <v>0.6</v>
      </c>
      <c r="N8" s="8">
        <v>0.7</v>
      </c>
    </row>
    <row r="9" spans="1:14" x14ac:dyDescent="0.2">
      <c r="A9" t="s">
        <v>7</v>
      </c>
      <c r="B9">
        <v>70</v>
      </c>
      <c r="C9" s="1">
        <v>0.1787</v>
      </c>
      <c r="D9">
        <v>120</v>
      </c>
      <c r="I9" s="5" t="s">
        <v>17</v>
      </c>
      <c r="J9" s="7">
        <f>J7*J8</f>
        <v>20.954999999999998</v>
      </c>
      <c r="K9" s="7">
        <f t="shared" ref="K9:N9" si="2">K7*K8</f>
        <v>28.995200000000001</v>
      </c>
      <c r="L9" s="7">
        <f t="shared" si="2"/>
        <v>44.540999999999997</v>
      </c>
      <c r="M9" s="7">
        <f t="shared" si="2"/>
        <v>83.16</v>
      </c>
      <c r="N9" s="7">
        <f t="shared" si="2"/>
        <v>248.37119999999996</v>
      </c>
    </row>
    <row r="10" spans="1:14" x14ac:dyDescent="0.2">
      <c r="A10" t="s">
        <v>10</v>
      </c>
      <c r="C10" s="2">
        <v>0.01</v>
      </c>
      <c r="I10" s="5" t="s">
        <v>18</v>
      </c>
      <c r="J10" s="5">
        <v>5</v>
      </c>
      <c r="K10" s="5">
        <v>6</v>
      </c>
      <c r="L10" s="5">
        <v>8</v>
      </c>
      <c r="M10" s="5">
        <v>10</v>
      </c>
      <c r="N10" s="5">
        <v>15</v>
      </c>
    </row>
    <row r="11" spans="1:14" x14ac:dyDescent="0.2">
      <c r="I11" s="5" t="s">
        <v>22</v>
      </c>
      <c r="J11" s="7">
        <f>J9*J10</f>
        <v>104.77499999999999</v>
      </c>
      <c r="K11" s="7">
        <f t="shared" ref="K11:N11" si="3">K9*K10</f>
        <v>173.97120000000001</v>
      </c>
      <c r="L11" s="7">
        <f t="shared" si="3"/>
        <v>356.32799999999997</v>
      </c>
      <c r="M11" s="7">
        <f t="shared" si="3"/>
        <v>831.59999999999991</v>
      </c>
      <c r="N11" s="7">
        <f t="shared" si="3"/>
        <v>3725.5679999999993</v>
      </c>
    </row>
    <row r="12" spans="1:14" x14ac:dyDescent="0.2">
      <c r="I12" s="5"/>
      <c r="J12" s="5"/>
      <c r="K12" s="5"/>
      <c r="L12" s="5"/>
      <c r="M12" s="5"/>
      <c r="N12" s="5"/>
    </row>
    <row r="13" spans="1:14" x14ac:dyDescent="0.2">
      <c r="I13" s="5" t="s">
        <v>25</v>
      </c>
      <c r="J13" s="7">
        <v>200</v>
      </c>
      <c r="K13" s="7">
        <f>J13*1.2</f>
        <v>240</v>
      </c>
      <c r="L13" s="7">
        <f t="shared" ref="L13:N13" si="4">K13*1.2</f>
        <v>288</v>
      </c>
      <c r="M13" s="7">
        <f t="shared" si="4"/>
        <v>345.59999999999997</v>
      </c>
      <c r="N13" s="7">
        <f t="shared" si="4"/>
        <v>414.71999999999997</v>
      </c>
    </row>
    <row r="14" spans="1:14" x14ac:dyDescent="0.2">
      <c r="I14" s="5"/>
      <c r="J14" s="5"/>
      <c r="K14" s="5"/>
      <c r="L14" s="5"/>
      <c r="M14" s="5"/>
      <c r="N14" s="5"/>
    </row>
    <row r="15" spans="1:14" x14ac:dyDescent="0.2">
      <c r="I15" s="5" t="s">
        <v>26</v>
      </c>
      <c r="J15" s="7">
        <v>200</v>
      </c>
      <c r="K15" s="7">
        <f>J15*1.1</f>
        <v>220.00000000000003</v>
      </c>
      <c r="L15" s="7">
        <f t="shared" ref="L15:N15" si="5">K15*1.1</f>
        <v>242.00000000000006</v>
      </c>
      <c r="M15" s="7">
        <f t="shared" si="5"/>
        <v>266.2000000000001</v>
      </c>
      <c r="N15" s="7">
        <f t="shared" si="5"/>
        <v>292.82000000000016</v>
      </c>
    </row>
    <row r="16" spans="1:14" x14ac:dyDescent="0.2">
      <c r="I16" s="5"/>
      <c r="J16" s="5"/>
      <c r="K16" s="5"/>
      <c r="L16" s="5"/>
      <c r="M16" s="5"/>
      <c r="N16" s="5"/>
    </row>
    <row r="17" spans="9:14" x14ac:dyDescent="0.2">
      <c r="I17" s="5" t="s">
        <v>23</v>
      </c>
      <c r="J17" s="9">
        <f>J11+J13+J15</f>
        <v>504.77499999999998</v>
      </c>
      <c r="K17" s="9">
        <f t="shared" ref="K17:N17" si="6">K11+K13+K15</f>
        <v>633.97120000000007</v>
      </c>
      <c r="L17" s="9">
        <f t="shared" si="6"/>
        <v>886.32799999999997</v>
      </c>
      <c r="M17" s="9">
        <f t="shared" si="6"/>
        <v>1443.3999999999999</v>
      </c>
      <c r="N17" s="9">
        <f t="shared" si="6"/>
        <v>4433.1080000000002</v>
      </c>
    </row>
    <row r="18" spans="9:14" x14ac:dyDescent="0.2">
      <c r="I18" s="5" t="s">
        <v>21</v>
      </c>
      <c r="J18" s="5">
        <v>628</v>
      </c>
      <c r="K18" s="5"/>
      <c r="L18" s="5"/>
      <c r="M18" s="5"/>
      <c r="N18" s="5"/>
    </row>
    <row r="19" spans="9:14" x14ac:dyDescent="0.2">
      <c r="I19" s="5" t="s">
        <v>24</v>
      </c>
      <c r="J19" s="10">
        <f>J17/$J$18</f>
        <v>0.80378184713375789</v>
      </c>
      <c r="K19" s="10">
        <f>K17/$J$18</f>
        <v>1.0095082802547772</v>
      </c>
      <c r="L19" s="10">
        <f>L17/$J$18</f>
        <v>1.4113503184713376</v>
      </c>
      <c r="M19" s="10">
        <f>M17/$J$18</f>
        <v>2.2984076433121019</v>
      </c>
      <c r="N19" s="10">
        <f>N17/$J$18</f>
        <v>7.0590891719745228</v>
      </c>
    </row>
    <row r="20" spans="9:14" x14ac:dyDescent="0.2">
      <c r="I20" s="5" t="s">
        <v>19</v>
      </c>
      <c r="J20" s="11">
        <f>J19^(1/J1)-1</f>
        <v>-0.19621815286624211</v>
      </c>
      <c r="K20" s="11">
        <f>K19^(1/K1)-1</f>
        <v>4.7428926122230486E-3</v>
      </c>
      <c r="L20" s="11">
        <f>L19^(1/L1)-1</f>
        <v>0.12170401710718903</v>
      </c>
      <c r="M20" s="11">
        <f>M19^(1/M1)-1</f>
        <v>0.2312798274397303</v>
      </c>
      <c r="N20" s="11">
        <f>N19^(1/N1)-1</f>
        <v>0.47825628320266578</v>
      </c>
    </row>
    <row r="21" spans="9:14" x14ac:dyDescent="0.2">
      <c r="J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2019-04-18T01:03:04Z</dcterms:created>
  <dcterms:modified xsi:type="dcterms:W3CDTF">2019-05-13T13:25:26Z</dcterms:modified>
</cp:coreProperties>
</file>