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inox\Google Drive\NBFCs &amp; Banks\"/>
    </mc:Choice>
  </mc:AlternateContent>
  <xr:revisionPtr revIDLastSave="0" documentId="13_ncr:1_{9CAA2F5A-7703-4065-88BC-1506014652BD}" xr6:coauthVersionLast="37" xr6:coauthVersionMax="37" xr10:uidLastSave="{00000000-0000-0000-0000-000000000000}"/>
  <bookViews>
    <workbookView xWindow="0" yWindow="0" windowWidth="20490" windowHeight="7485" xr2:uid="{5B4DEB0A-3CD9-4127-AF6E-FA191A4FEA6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18" i="1"/>
  <c r="C17" i="1"/>
  <c r="C12" i="1"/>
  <c r="C11" i="1"/>
  <c r="C9" i="1"/>
  <c r="C8" i="1"/>
  <c r="C7" i="1"/>
  <c r="C6" i="1"/>
  <c r="B6" i="1"/>
  <c r="C5" i="1"/>
  <c r="C4" i="1"/>
  <c r="B4" i="1"/>
  <c r="C3" i="1"/>
</calcChain>
</file>

<file path=xl/sharedStrings.xml><?xml version="1.0" encoding="utf-8"?>
<sst xmlns="http://schemas.openxmlformats.org/spreadsheetml/2006/main" count="63" uniqueCount="57">
  <si>
    <t>Name</t>
  </si>
  <si>
    <t>Leverage</t>
  </si>
  <si>
    <t>Pros</t>
  </si>
  <si>
    <t>Cons</t>
  </si>
  <si>
    <t>Hypothesis</t>
  </si>
  <si>
    <t>Fear</t>
  </si>
  <si>
    <t>Yes Bank</t>
  </si>
  <si>
    <t>L&amp;T Finance Holdings</t>
  </si>
  <si>
    <t>AB Capital</t>
  </si>
  <si>
    <t>IDFC Bank+CAPF</t>
  </si>
  <si>
    <t>Edelweiss</t>
  </si>
  <si>
    <t>PNB Housing Finance</t>
  </si>
  <si>
    <t>JM Financials</t>
  </si>
  <si>
    <t>Equitas</t>
  </si>
  <si>
    <t>Ujjivan</t>
  </si>
  <si>
    <t>Federal Bank</t>
  </si>
  <si>
    <t>High leverge, Low ROE despite high leverage</t>
  </si>
  <si>
    <t>Karnataka Bank</t>
  </si>
  <si>
    <t>Diversified NBFC, Not fullly leveraged, GNPA &lt;1%,</t>
  </si>
  <si>
    <t>Beaten down valuations, aggressive management</t>
  </si>
  <si>
    <t>High Leverage. Needs to raise capital to sustain past growth track record</t>
  </si>
  <si>
    <t>The bank would pass through multiple headwinds and come out winner</t>
  </si>
  <si>
    <t>M. Cap (R/Off)
Rs. Cr</t>
  </si>
  <si>
    <t>Succession could be a failure, high undisclosed bad loans</t>
  </si>
  <si>
    <t>Management has performed on ROE trajectory, has scope to increase the leverage</t>
  </si>
  <si>
    <t>Cheap Valuations.</t>
  </si>
  <si>
    <t>IDFC Legacy</t>
  </si>
  <si>
    <t>Vaidyanathan would be able to turn this around</t>
  </si>
  <si>
    <t>Would come out stronger after this phase is over</t>
  </si>
  <si>
    <t>Too many businesses under one roof and at different stages of maturity. Also a bit expensive even after 50% correction</t>
  </si>
  <si>
    <t>Would deliver steady and solid growth in years to come</t>
  </si>
  <si>
    <t>Unfair treatment for minority shareholders</t>
  </si>
  <si>
    <t>IDFC book would be drag for many years to come</t>
  </si>
  <si>
    <t>Good track record. Capable management</t>
  </si>
  <si>
    <t>Would come out stronger after this phase is over. Optionality on ARC Business</t>
  </si>
  <si>
    <t>Undisclosed bad loans/investments</t>
  </si>
  <si>
    <t>Fast growth, capable mgmt. Beaten down valuations</t>
  </si>
  <si>
    <t>Company well placed to take advantage of housing finance requirement and hence keep growing</t>
  </si>
  <si>
    <t>Conservative Management</t>
  </si>
  <si>
    <t>Beaten down valuations. Conservative Management.</t>
  </si>
  <si>
    <t>Will deliver steady returns</t>
  </si>
  <si>
    <t>Overhang of regulatory requirements - Listing</t>
  </si>
  <si>
    <t>Will take advantage of opportunities in smaller cities/towns and has long runway</t>
  </si>
  <si>
    <t>Canfin Homes</t>
  </si>
  <si>
    <t>Who after Sanjoy Gupta?</t>
  </si>
  <si>
    <t>High Leverage. Overhang of stake sale by Promoters</t>
  </si>
  <si>
    <t xml:space="preserve">Good return ratios. </t>
  </si>
  <si>
    <t>Valuations would bounce back after the storm has passed away</t>
  </si>
  <si>
    <t>Shortlisted Stocks</t>
  </si>
  <si>
    <t>Stocks Ruled out</t>
  </si>
  <si>
    <t>Beaten down valuations. Not Fully leveraged.</t>
  </si>
  <si>
    <t>HDFC Group/Bajaj Finanace</t>
  </si>
  <si>
    <t>Don’t have heart to pay rich valuations. Although in the past have been proved wrong. But still unable to convince myself to pay high price</t>
  </si>
  <si>
    <t>M. Cap</t>
  </si>
  <si>
    <t>Reasons for Ruling out</t>
  </si>
  <si>
    <t>Vijaya Bank</t>
  </si>
  <si>
    <t>Merger announcement helped to rule this ouot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</si>
</sst>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2" fillId="0" borderId="3" xfId="0" applyFon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0" fontId="0" fillId="0" borderId="8" xfId="0" applyFont="1" applyBorder="1"/>
    <xf numFmtId="2" fontId="0" fillId="0" borderId="8" xfId="0" applyNumberFormat="1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5" fillId="0" borderId="7" xfId="0" applyFont="1" applyBorder="1"/>
    <xf numFmtId="0" fontId="6" fillId="0" borderId="0" xfId="0" applyFont="1" applyFill="1" applyBorder="1"/>
    <xf numFmtId="0" fontId="7" fillId="0" borderId="0" xfId="0" applyFont="1"/>
    <xf numFmtId="0" fontId="0" fillId="0" borderId="3" xfId="0" applyBorder="1"/>
    <xf numFmtId="0" fontId="1" fillId="0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2373-BDD6-43F4-B641-F941997712BB}">
  <dimension ref="A1:G20"/>
  <sheetViews>
    <sheetView tabSelected="1" workbookViewId="0">
      <selection activeCell="A2" sqref="A2"/>
    </sheetView>
  </sheetViews>
  <sheetFormatPr defaultRowHeight="15" x14ac:dyDescent="0.25"/>
  <cols>
    <col min="1" max="1" width="19.5703125" bestFit="1" customWidth="1"/>
    <col min="2" max="2" width="13.5703125" bestFit="1" customWidth="1"/>
    <col min="3" max="3" width="9.5703125" bestFit="1" customWidth="1"/>
    <col min="4" max="8" width="29.42578125" customWidth="1"/>
  </cols>
  <sheetData>
    <row r="1" spans="1:7" ht="21.75" thickBot="1" x14ac:dyDescent="0.4">
      <c r="A1" s="26" t="s">
        <v>48</v>
      </c>
    </row>
    <row r="2" spans="1:7" ht="45.75" thickBot="1" x14ac:dyDescent="0.3">
      <c r="A2" s="18" t="s">
        <v>0</v>
      </c>
      <c r="B2" s="19" t="s">
        <v>22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</row>
    <row r="3" spans="1:7" ht="45" x14ac:dyDescent="0.25">
      <c r="A3" s="22" t="s">
        <v>6</v>
      </c>
      <c r="B3" s="9">
        <v>42000</v>
      </c>
      <c r="C3" s="10">
        <f>275632/(461+25298)</f>
        <v>10.700415388796149</v>
      </c>
      <c r="D3" s="11" t="s">
        <v>19</v>
      </c>
      <c r="E3" s="11" t="s">
        <v>20</v>
      </c>
      <c r="F3" s="11" t="s">
        <v>21</v>
      </c>
      <c r="G3" s="12" t="s">
        <v>23</v>
      </c>
    </row>
    <row r="4" spans="1:7" ht="45" x14ac:dyDescent="0.25">
      <c r="A4" s="22" t="s">
        <v>7</v>
      </c>
      <c r="B4" s="9">
        <f>24000</f>
        <v>24000</v>
      </c>
      <c r="C4" s="10">
        <f>71577/(3030+10554)</f>
        <v>5.2692137809187276</v>
      </c>
      <c r="D4" s="11" t="s">
        <v>24</v>
      </c>
      <c r="E4" s="11"/>
      <c r="F4" s="11" t="s">
        <v>28</v>
      </c>
      <c r="G4" s="12"/>
    </row>
    <row r="5" spans="1:7" ht="75" x14ac:dyDescent="0.25">
      <c r="A5" s="22" t="s">
        <v>8</v>
      </c>
      <c r="B5" s="9">
        <v>21000</v>
      </c>
      <c r="C5" s="10">
        <f>44472/(6450+2201)</f>
        <v>5.1406773783377648</v>
      </c>
      <c r="D5" s="11" t="s">
        <v>18</v>
      </c>
      <c r="E5" s="11" t="s">
        <v>29</v>
      </c>
      <c r="F5" s="11" t="s">
        <v>30</v>
      </c>
      <c r="G5" s="12" t="s">
        <v>31</v>
      </c>
    </row>
    <row r="6" spans="1:7" ht="30" x14ac:dyDescent="0.25">
      <c r="A6" s="22" t="s">
        <v>9</v>
      </c>
      <c r="B6" s="9">
        <f>11500+4500</f>
        <v>16000</v>
      </c>
      <c r="C6" s="10">
        <f>(105485+24550)/(3404+11852+99+2829)</f>
        <v>7.1510668719753632</v>
      </c>
      <c r="D6" s="11" t="s">
        <v>25</v>
      </c>
      <c r="E6" s="11" t="s">
        <v>26</v>
      </c>
      <c r="F6" s="11" t="s">
        <v>27</v>
      </c>
      <c r="G6" s="12" t="s">
        <v>32</v>
      </c>
    </row>
    <row r="7" spans="1:7" ht="45" x14ac:dyDescent="0.25">
      <c r="A7" s="22" t="s">
        <v>10</v>
      </c>
      <c r="B7" s="9">
        <v>13200</v>
      </c>
      <c r="C7" s="10">
        <f>47323/(92+6579)</f>
        <v>7.0938390046469797</v>
      </c>
      <c r="D7" s="11" t="s">
        <v>33</v>
      </c>
      <c r="E7" s="11"/>
      <c r="F7" s="11" t="s">
        <v>34</v>
      </c>
      <c r="G7" s="12" t="s">
        <v>35</v>
      </c>
    </row>
    <row r="8" spans="1:7" ht="60" x14ac:dyDescent="0.25">
      <c r="A8" s="22" t="s">
        <v>11</v>
      </c>
      <c r="B8" s="9">
        <v>12000</v>
      </c>
      <c r="C8" s="10">
        <f>54072/(167+6140)</f>
        <v>8.5733312192801652</v>
      </c>
      <c r="D8" s="11" t="s">
        <v>36</v>
      </c>
      <c r="E8" s="23" t="s">
        <v>45</v>
      </c>
      <c r="F8" s="11" t="s">
        <v>37</v>
      </c>
      <c r="G8" s="12" t="s">
        <v>44</v>
      </c>
    </row>
    <row r="9" spans="1:7" ht="30" x14ac:dyDescent="0.25">
      <c r="A9" s="22" t="s">
        <v>12</v>
      </c>
      <c r="B9" s="9">
        <v>5500</v>
      </c>
      <c r="C9" s="10">
        <f>12293/(84+4338)</f>
        <v>2.7799638172772503</v>
      </c>
      <c r="D9" s="11" t="s">
        <v>39</v>
      </c>
      <c r="E9" s="11" t="s">
        <v>38</v>
      </c>
      <c r="F9" s="11" t="s">
        <v>40</v>
      </c>
      <c r="G9" s="13"/>
    </row>
    <row r="10" spans="1:7" ht="45" x14ac:dyDescent="0.25">
      <c r="A10" s="22" t="s">
        <v>43</v>
      </c>
      <c r="B10" s="9">
        <v>3400</v>
      </c>
      <c r="C10" s="10">
        <f>13925/(27+1320)</f>
        <v>10.337787676317744</v>
      </c>
      <c r="D10" s="11" t="s">
        <v>46</v>
      </c>
      <c r="E10" s="11" t="s">
        <v>20</v>
      </c>
      <c r="F10" s="11" t="s">
        <v>47</v>
      </c>
      <c r="G10" s="13"/>
    </row>
    <row r="11" spans="1:7" ht="60" x14ac:dyDescent="0.25">
      <c r="A11" s="22" t="s">
        <v>13</v>
      </c>
      <c r="B11" s="9">
        <v>3400</v>
      </c>
      <c r="C11" s="10">
        <f>10607/(340+1936)</f>
        <v>4.6603690685413008</v>
      </c>
      <c r="D11" s="11" t="s">
        <v>50</v>
      </c>
      <c r="E11" s="11" t="s">
        <v>41</v>
      </c>
      <c r="F11" s="11" t="s">
        <v>42</v>
      </c>
      <c r="G11" s="12"/>
    </row>
    <row r="12" spans="1:7" ht="60.75" thickBot="1" x14ac:dyDescent="0.3">
      <c r="A12" s="24" t="s">
        <v>14</v>
      </c>
      <c r="B12" s="14">
        <v>2200</v>
      </c>
      <c r="C12" s="15">
        <f>7405/(121+1640)</f>
        <v>4.2049971607041456</v>
      </c>
      <c r="D12" s="16" t="s">
        <v>50</v>
      </c>
      <c r="E12" s="16" t="s">
        <v>41</v>
      </c>
      <c r="F12" s="16" t="s">
        <v>42</v>
      </c>
      <c r="G12" s="17"/>
    </row>
    <row r="15" spans="1:7" ht="21.75" thickBot="1" x14ac:dyDescent="0.4">
      <c r="A15" s="25" t="s">
        <v>49</v>
      </c>
    </row>
    <row r="16" spans="1:7" x14ac:dyDescent="0.25">
      <c r="A16" s="30" t="s">
        <v>0</v>
      </c>
      <c r="B16" s="3" t="s">
        <v>53</v>
      </c>
      <c r="C16" s="27"/>
      <c r="D16" s="28" t="s">
        <v>54</v>
      </c>
    </row>
    <row r="17" spans="1:4" ht="30" x14ac:dyDescent="0.25">
      <c r="A17" s="5" t="s">
        <v>15</v>
      </c>
      <c r="B17" s="1">
        <v>16000</v>
      </c>
      <c r="C17" s="2">
        <f>123526/(394+11811)</f>
        <v>10.120934043424826</v>
      </c>
      <c r="D17" s="6" t="s">
        <v>16</v>
      </c>
    </row>
    <row r="18" spans="1:4" ht="30" x14ac:dyDescent="0.25">
      <c r="A18" s="5" t="s">
        <v>17</v>
      </c>
      <c r="B18" s="1">
        <v>2800</v>
      </c>
      <c r="C18" s="2">
        <f>63687/(283+4711)</f>
        <v>12.752703243892672</v>
      </c>
      <c r="D18" s="6" t="s">
        <v>16</v>
      </c>
    </row>
    <row r="19" spans="1:4" ht="30" x14ac:dyDescent="0.25">
      <c r="A19" s="4" t="s">
        <v>55</v>
      </c>
      <c r="B19" s="1">
        <v>5400</v>
      </c>
      <c r="C19" s="1"/>
      <c r="D19" s="6" t="s">
        <v>56</v>
      </c>
    </row>
    <row r="20" spans="1:4" ht="75.75" thickBot="1" x14ac:dyDescent="0.3">
      <c r="A20" s="29" t="s">
        <v>51</v>
      </c>
      <c r="B20" s="7"/>
      <c r="C20" s="7"/>
      <c r="D20" s="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isinox</dc:creator>
  <cp:lastModifiedBy>isinox</cp:lastModifiedBy>
  <dcterms:created xsi:type="dcterms:W3CDTF">2018-10-28T06:31:15Z</dcterms:created>
  <dcterms:modified xsi:type="dcterms:W3CDTF">2018-10-28T07:37:47Z</dcterms:modified>
</cp:coreProperties>
</file>