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88" windowWidth="15924" windowHeight="5256" activeTab="1"/>
  </bookViews>
  <sheets>
    <sheet name="mclallen osc-summation index" sheetId="6" r:id="rId1"/>
    <sheet name="chart" sheetId="7" r:id="rId2"/>
  </sheets>
  <calcPr calcId="124519"/>
</workbook>
</file>

<file path=xl/calcChain.xml><?xml version="1.0" encoding="utf-8"?>
<calcChain xmlns="http://schemas.openxmlformats.org/spreadsheetml/2006/main">
  <c r="F10" i="6"/>
  <c r="G10"/>
  <c r="H10"/>
  <c r="I10" s="1"/>
  <c r="J10"/>
  <c r="F11"/>
  <c r="G11"/>
  <c r="H11"/>
  <c r="I11" s="1"/>
  <c r="B13"/>
  <c r="B12" s="1"/>
  <c r="J12"/>
  <c r="I13"/>
  <c r="I12" s="1"/>
  <c r="K12" s="1"/>
  <c r="J13"/>
  <c r="K13"/>
  <c r="F12"/>
  <c r="G12"/>
  <c r="H12"/>
  <c r="F13"/>
  <c r="G13"/>
  <c r="H13"/>
  <c r="B21"/>
  <c r="B20" s="1"/>
  <c r="B19" s="1"/>
  <c r="B18" s="1"/>
  <c r="B17" s="1"/>
  <c r="B16" s="1"/>
  <c r="B15" s="1"/>
  <c r="B14" s="1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K10" l="1"/>
  <c r="B10" s="1"/>
  <c r="J11"/>
  <c r="K11" s="1"/>
  <c r="B11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G217"/>
  <c r="F217"/>
  <c r="I199" l="1"/>
  <c r="I198" s="1"/>
  <c r="I197" s="1"/>
  <c r="I196" s="1"/>
  <c r="I195" s="1"/>
  <c r="I194" s="1"/>
  <c r="I193" s="1"/>
  <c r="I192" s="1"/>
  <c r="I191" s="1"/>
  <c r="I190" s="1"/>
  <c r="I189" s="1"/>
  <c r="I188" s="1"/>
  <c r="I187" s="1"/>
  <c r="I186" s="1"/>
  <c r="I185" s="1"/>
  <c r="I184" s="1"/>
  <c r="I183" s="1"/>
  <c r="I182" s="1"/>
  <c r="I181" s="1"/>
  <c r="I180" s="1"/>
  <c r="I179" s="1"/>
  <c r="J179"/>
  <c r="J178" s="1"/>
  <c r="J177" s="1"/>
  <c r="J176" s="1"/>
  <c r="J175" s="1"/>
  <c r="J174" s="1"/>
  <c r="J173" s="1"/>
  <c r="J172" s="1"/>
  <c r="J171" s="1"/>
  <c r="J170" s="1"/>
  <c r="J169" s="1"/>
  <c r="J168" s="1"/>
  <c r="J167" s="1"/>
  <c r="J166" s="1"/>
  <c r="J165" s="1"/>
  <c r="J164" s="1"/>
  <c r="J163" s="1"/>
  <c r="J162" s="1"/>
  <c r="J161" s="1"/>
  <c r="J160" s="1"/>
  <c r="J159" s="1"/>
  <c r="J158" s="1"/>
  <c r="J157" s="1"/>
  <c r="J156" s="1"/>
  <c r="J155" s="1"/>
  <c r="J154" s="1"/>
  <c r="J153" s="1"/>
  <c r="J152" s="1"/>
  <c r="J151" s="1"/>
  <c r="J150" s="1"/>
  <c r="J149" s="1"/>
  <c r="J148" s="1"/>
  <c r="J147" s="1"/>
  <c r="J146" s="1"/>
  <c r="J145" s="1"/>
  <c r="J144" s="1"/>
  <c r="J143" s="1"/>
  <c r="J142" s="1"/>
  <c r="J141" s="1"/>
  <c r="J140" s="1"/>
  <c r="J139" s="1"/>
  <c r="J138" s="1"/>
  <c r="J137" s="1"/>
  <c r="J136" s="1"/>
  <c r="J135" s="1"/>
  <c r="J134" s="1"/>
  <c r="J133" s="1"/>
  <c r="J132" s="1"/>
  <c r="J131" s="1"/>
  <c r="J130" s="1"/>
  <c r="J129" s="1"/>
  <c r="J128" s="1"/>
  <c r="J127" s="1"/>
  <c r="J126" s="1"/>
  <c r="J125" s="1"/>
  <c r="J124" s="1"/>
  <c r="J123" s="1"/>
  <c r="J122" s="1"/>
  <c r="J121" s="1"/>
  <c r="J120" s="1"/>
  <c r="J119" s="1"/>
  <c r="J118" s="1"/>
  <c r="J117" s="1"/>
  <c r="J116" s="1"/>
  <c r="J115" s="1"/>
  <c r="J114" s="1"/>
  <c r="J113" s="1"/>
  <c r="J112" s="1"/>
  <c r="J111" s="1"/>
  <c r="J110" s="1"/>
  <c r="J109" s="1"/>
  <c r="J108" s="1"/>
  <c r="J107" s="1"/>
  <c r="J106" s="1"/>
  <c r="J105" s="1"/>
  <c r="J104" s="1"/>
  <c r="J103" s="1"/>
  <c r="J102" s="1"/>
  <c r="J101" s="1"/>
  <c r="J100" s="1"/>
  <c r="J99" s="1"/>
  <c r="J98" s="1"/>
  <c r="J97" s="1"/>
  <c r="J96" s="1"/>
  <c r="J95" s="1"/>
  <c r="J94" s="1"/>
  <c r="J93" s="1"/>
  <c r="J92" s="1"/>
  <c r="J91" s="1"/>
  <c r="J90" s="1"/>
  <c r="J89" s="1"/>
  <c r="J88" s="1"/>
  <c r="J87" s="1"/>
  <c r="J86" s="1"/>
  <c r="J85" s="1"/>
  <c r="J84" s="1"/>
  <c r="J83" s="1"/>
  <c r="J82" s="1"/>
  <c r="J81" s="1"/>
  <c r="J80" s="1"/>
  <c r="J79" s="1"/>
  <c r="J78" s="1"/>
  <c r="J77" s="1"/>
  <c r="J76" s="1"/>
  <c r="J75" s="1"/>
  <c r="J74" s="1"/>
  <c r="J73" s="1"/>
  <c r="J72" s="1"/>
  <c r="J71" s="1"/>
  <c r="J70" s="1"/>
  <c r="J69" s="1"/>
  <c r="J68" s="1"/>
  <c r="J67" s="1"/>
  <c r="J66" s="1"/>
  <c r="J65" s="1"/>
  <c r="J64" s="1"/>
  <c r="J63" s="1"/>
  <c r="J62" s="1"/>
  <c r="J61" s="1"/>
  <c r="J60" s="1"/>
  <c r="J59" s="1"/>
  <c r="J58" s="1"/>
  <c r="J57" s="1"/>
  <c r="J56" s="1"/>
  <c r="J55" s="1"/>
  <c r="J54" s="1"/>
  <c r="J53" s="1"/>
  <c r="J52" s="1"/>
  <c r="J51" s="1"/>
  <c r="J50" s="1"/>
  <c r="J49" s="1"/>
  <c r="J48" s="1"/>
  <c r="J47" s="1"/>
  <c r="J46" s="1"/>
  <c r="J45" s="1"/>
  <c r="J44" s="1"/>
  <c r="J43" s="1"/>
  <c r="J42" s="1"/>
  <c r="J41" s="1"/>
  <c r="J40" s="1"/>
  <c r="J39" s="1"/>
  <c r="J38" s="1"/>
  <c r="J37" s="1"/>
  <c r="J36" s="1"/>
  <c r="J35" s="1"/>
  <c r="J34" s="1"/>
  <c r="J33" s="1"/>
  <c r="J32" s="1"/>
  <c r="J31" s="1"/>
  <c r="J30" s="1"/>
  <c r="J29" s="1"/>
  <c r="J28" s="1"/>
  <c r="J27" s="1"/>
  <c r="J26" s="1"/>
  <c r="J25" s="1"/>
  <c r="J24" s="1"/>
  <c r="J23" s="1"/>
  <c r="J22" l="1"/>
  <c r="J21" s="1"/>
  <c r="J20" s="1"/>
  <c r="J19" s="1"/>
  <c r="J18" s="1"/>
  <c r="J17" s="1"/>
  <c r="J16" s="1"/>
  <c r="J15" s="1"/>
  <c r="J14" s="1"/>
  <c r="I178"/>
  <c r="K179"/>
  <c r="B179" s="1"/>
  <c r="K178" l="1"/>
  <c r="I177"/>
  <c r="B178"/>
  <c r="I176" l="1"/>
  <c r="K177"/>
  <c r="B177" s="1"/>
  <c r="K176" l="1"/>
  <c r="B176" s="1"/>
  <c r="I175"/>
  <c r="K175" l="1"/>
  <c r="B175" s="1"/>
  <c r="I174"/>
  <c r="I173" l="1"/>
  <c r="K174"/>
  <c r="B174" s="1"/>
  <c r="I172" l="1"/>
  <c r="K173"/>
  <c r="B173" s="1"/>
  <c r="K172" l="1"/>
  <c r="B172" s="1"/>
  <c r="I171"/>
  <c r="K171" l="1"/>
  <c r="B171" s="1"/>
  <c r="I170"/>
  <c r="K170" l="1"/>
  <c r="B170" s="1"/>
  <c r="I169"/>
  <c r="K169" l="1"/>
  <c r="B169" s="1"/>
  <c r="I168"/>
  <c r="I167" l="1"/>
  <c r="K168"/>
  <c r="B168" s="1"/>
  <c r="K167" l="1"/>
  <c r="B167" s="1"/>
  <c r="I166"/>
  <c r="I165" l="1"/>
  <c r="K166"/>
  <c r="B166" s="1"/>
  <c r="K165" l="1"/>
  <c r="B165" s="1"/>
  <c r="I164"/>
  <c r="I163" l="1"/>
  <c r="K164"/>
  <c r="B164" s="1"/>
  <c r="K163" l="1"/>
  <c r="B163" s="1"/>
  <c r="I162"/>
  <c r="I161" l="1"/>
  <c r="K162"/>
  <c r="B162" s="1"/>
  <c r="K161" l="1"/>
  <c r="B161" s="1"/>
  <c r="I160"/>
  <c r="I159" l="1"/>
  <c r="K160"/>
  <c r="B160" s="1"/>
  <c r="K159" l="1"/>
  <c r="B159" s="1"/>
  <c r="I158"/>
  <c r="I157" l="1"/>
  <c r="K158"/>
  <c r="B158" s="1"/>
  <c r="K157" l="1"/>
  <c r="B157" s="1"/>
  <c r="I156"/>
  <c r="I155" l="1"/>
  <c r="K156"/>
  <c r="B156" s="1"/>
  <c r="K155" l="1"/>
  <c r="B155" s="1"/>
  <c r="I154"/>
  <c r="I153" l="1"/>
  <c r="K154"/>
  <c r="B154" s="1"/>
  <c r="K153" l="1"/>
  <c r="B153" s="1"/>
  <c r="I152"/>
  <c r="I151" l="1"/>
  <c r="K152"/>
  <c r="B152" s="1"/>
  <c r="K151" l="1"/>
  <c r="B151" s="1"/>
  <c r="I150"/>
  <c r="I149" l="1"/>
  <c r="K150"/>
  <c r="B150" s="1"/>
  <c r="K149" l="1"/>
  <c r="B149" s="1"/>
  <c r="I148"/>
  <c r="I147" l="1"/>
  <c r="K148"/>
  <c r="B148" s="1"/>
  <c r="K147" l="1"/>
  <c r="B147" s="1"/>
  <c r="I146"/>
  <c r="I145" l="1"/>
  <c r="K146"/>
  <c r="B146" s="1"/>
  <c r="K145" l="1"/>
  <c r="B145" s="1"/>
  <c r="I144"/>
  <c r="I143" l="1"/>
  <c r="K144"/>
  <c r="B144" s="1"/>
  <c r="K143" l="1"/>
  <c r="B143" s="1"/>
  <c r="I142"/>
  <c r="I141" l="1"/>
  <c r="K142"/>
  <c r="B142" s="1"/>
  <c r="K141" l="1"/>
  <c r="B141" s="1"/>
  <c r="I140"/>
  <c r="I139" l="1"/>
  <c r="K140"/>
  <c r="B140" s="1"/>
  <c r="K139" l="1"/>
  <c r="B139" s="1"/>
  <c r="I138"/>
  <c r="I137" l="1"/>
  <c r="K138"/>
  <c r="B138" s="1"/>
  <c r="K137" l="1"/>
  <c r="B137" s="1"/>
  <c r="I136"/>
  <c r="I135" l="1"/>
  <c r="K136"/>
  <c r="B136" s="1"/>
  <c r="K135" l="1"/>
  <c r="B135" s="1"/>
  <c r="I134"/>
  <c r="I133" l="1"/>
  <c r="K134"/>
  <c r="B134" s="1"/>
  <c r="K133" l="1"/>
  <c r="B133" s="1"/>
  <c r="I132"/>
  <c r="I131" l="1"/>
  <c r="K132"/>
  <c r="B132" s="1"/>
  <c r="K131" l="1"/>
  <c r="B131" s="1"/>
  <c r="I130"/>
  <c r="I129" l="1"/>
  <c r="K130"/>
  <c r="B130" s="1"/>
  <c r="K129" l="1"/>
  <c r="B129" s="1"/>
  <c r="I128"/>
  <c r="I127" l="1"/>
  <c r="K128"/>
  <c r="B128" s="1"/>
  <c r="K127" l="1"/>
  <c r="B127" s="1"/>
  <c r="I126"/>
  <c r="I125" l="1"/>
  <c r="K126"/>
  <c r="B126" s="1"/>
  <c r="K125" l="1"/>
  <c r="B125" s="1"/>
  <c r="I124"/>
  <c r="I123" l="1"/>
  <c r="K124"/>
  <c r="B124" s="1"/>
  <c r="K123" l="1"/>
  <c r="B123" s="1"/>
  <c r="I122"/>
  <c r="I121" l="1"/>
  <c r="K122"/>
  <c r="B122" s="1"/>
  <c r="K121" l="1"/>
  <c r="B121" s="1"/>
  <c r="I120"/>
  <c r="I119" l="1"/>
  <c r="K120"/>
  <c r="B120" s="1"/>
  <c r="K119" l="1"/>
  <c r="B119" s="1"/>
  <c r="I118"/>
  <c r="I117" l="1"/>
  <c r="K118"/>
  <c r="B118" s="1"/>
  <c r="K117" l="1"/>
  <c r="B117" s="1"/>
  <c r="I116"/>
  <c r="I115" l="1"/>
  <c r="K116"/>
  <c r="B116" s="1"/>
  <c r="K115" l="1"/>
  <c r="B115" s="1"/>
  <c r="I114"/>
  <c r="I113" l="1"/>
  <c r="K114"/>
  <c r="B114" s="1"/>
  <c r="K113" l="1"/>
  <c r="B113" s="1"/>
  <c r="I112"/>
  <c r="I111" l="1"/>
  <c r="K112"/>
  <c r="B112" s="1"/>
  <c r="K111" l="1"/>
  <c r="B111" s="1"/>
  <c r="I110"/>
  <c r="I109" l="1"/>
  <c r="K110"/>
  <c r="B110" s="1"/>
  <c r="K109" l="1"/>
  <c r="B109" s="1"/>
  <c r="I108"/>
  <c r="I107" l="1"/>
  <c r="K108"/>
  <c r="B108" s="1"/>
  <c r="K107" l="1"/>
  <c r="B107" s="1"/>
  <c r="I106"/>
  <c r="I105" l="1"/>
  <c r="K106"/>
  <c r="B106" s="1"/>
  <c r="K105" l="1"/>
  <c r="B105" s="1"/>
  <c r="I104"/>
  <c r="I103" l="1"/>
  <c r="K104"/>
  <c r="B104" s="1"/>
  <c r="K103" l="1"/>
  <c r="B103" s="1"/>
  <c r="I102"/>
  <c r="I101" l="1"/>
  <c r="K102"/>
  <c r="B102" s="1"/>
  <c r="K101" l="1"/>
  <c r="B101" s="1"/>
  <c r="I100"/>
  <c r="I99" l="1"/>
  <c r="K100"/>
  <c r="B100" s="1"/>
  <c r="K99" l="1"/>
  <c r="B99" s="1"/>
  <c r="I98"/>
  <c r="I97" l="1"/>
  <c r="K98"/>
  <c r="B98" s="1"/>
  <c r="K97" l="1"/>
  <c r="B97" s="1"/>
  <c r="I96"/>
  <c r="I95" l="1"/>
  <c r="K96"/>
  <c r="B96" s="1"/>
  <c r="K95" l="1"/>
  <c r="B95" s="1"/>
  <c r="I94"/>
  <c r="I93" l="1"/>
  <c r="K94"/>
  <c r="B94" s="1"/>
  <c r="K93" l="1"/>
  <c r="B93" s="1"/>
  <c r="I92"/>
  <c r="I91" l="1"/>
  <c r="K92"/>
  <c r="B92" s="1"/>
  <c r="K91" l="1"/>
  <c r="B91" s="1"/>
  <c r="I90"/>
  <c r="I89" l="1"/>
  <c r="K90"/>
  <c r="B90" s="1"/>
  <c r="K89" l="1"/>
  <c r="B89" s="1"/>
  <c r="I88"/>
  <c r="I87" l="1"/>
  <c r="K88"/>
  <c r="B88" s="1"/>
  <c r="K87" l="1"/>
  <c r="B87" s="1"/>
  <c r="I86"/>
  <c r="I85" l="1"/>
  <c r="K86"/>
  <c r="B86" s="1"/>
  <c r="K85" l="1"/>
  <c r="B85" s="1"/>
  <c r="I84"/>
  <c r="I83" l="1"/>
  <c r="K84"/>
  <c r="B84" s="1"/>
  <c r="K83" l="1"/>
  <c r="B83" s="1"/>
  <c r="I82"/>
  <c r="I81" l="1"/>
  <c r="K82"/>
  <c r="B82" s="1"/>
  <c r="K81" l="1"/>
  <c r="B81" s="1"/>
  <c r="I80"/>
  <c r="I79" l="1"/>
  <c r="K80"/>
  <c r="B80" s="1"/>
  <c r="K79" l="1"/>
  <c r="B79" s="1"/>
  <c r="I78"/>
  <c r="I77" l="1"/>
  <c r="K78"/>
  <c r="B78" s="1"/>
  <c r="K77" l="1"/>
  <c r="B77" s="1"/>
  <c r="I76"/>
  <c r="I75" l="1"/>
  <c r="K76"/>
  <c r="B76" s="1"/>
  <c r="K75" l="1"/>
  <c r="B75" s="1"/>
  <c r="I74"/>
  <c r="I73" l="1"/>
  <c r="K74"/>
  <c r="B74" s="1"/>
  <c r="K73" l="1"/>
  <c r="B73" s="1"/>
  <c r="I72"/>
  <c r="I71" l="1"/>
  <c r="K72"/>
  <c r="B72" s="1"/>
  <c r="K71" l="1"/>
  <c r="B71" s="1"/>
  <c r="I70"/>
  <c r="I69" l="1"/>
  <c r="K70"/>
  <c r="B70" s="1"/>
  <c r="K69" l="1"/>
  <c r="B69" s="1"/>
  <c r="I68"/>
  <c r="I67" l="1"/>
  <c r="K68"/>
  <c r="B68" s="1"/>
  <c r="K67" l="1"/>
  <c r="B67" s="1"/>
  <c r="I66"/>
  <c r="I65" l="1"/>
  <c r="K66"/>
  <c r="B66" s="1"/>
  <c r="K65" l="1"/>
  <c r="B65" s="1"/>
  <c r="I64"/>
  <c r="I63" l="1"/>
  <c r="K64"/>
  <c r="B64" s="1"/>
  <c r="K63" l="1"/>
  <c r="B63" s="1"/>
  <c r="I62"/>
  <c r="I61" l="1"/>
  <c r="K62"/>
  <c r="B62" s="1"/>
  <c r="K61" l="1"/>
  <c r="B61" s="1"/>
  <c r="I60"/>
  <c r="I59" l="1"/>
  <c r="K60"/>
  <c r="B60" s="1"/>
  <c r="K59" l="1"/>
  <c r="B59" s="1"/>
  <c r="I58"/>
  <c r="I57" l="1"/>
  <c r="K58"/>
  <c r="B58" s="1"/>
  <c r="K57" l="1"/>
  <c r="B57" s="1"/>
  <c r="I56"/>
  <c r="I55" l="1"/>
  <c r="K56"/>
  <c r="B56" s="1"/>
  <c r="K55" l="1"/>
  <c r="B55" s="1"/>
  <c r="I54"/>
  <c r="I53" l="1"/>
  <c r="K54"/>
  <c r="B54" s="1"/>
  <c r="K53" l="1"/>
  <c r="B53" s="1"/>
  <c r="I52"/>
  <c r="I51" l="1"/>
  <c r="K52"/>
  <c r="B52" s="1"/>
  <c r="K51" l="1"/>
  <c r="B51" s="1"/>
  <c r="I50"/>
  <c r="I49" l="1"/>
  <c r="K50"/>
  <c r="B50" s="1"/>
  <c r="K49" l="1"/>
  <c r="B49" s="1"/>
  <c r="I48"/>
  <c r="I47" l="1"/>
  <c r="K48"/>
  <c r="B48" s="1"/>
  <c r="K47" l="1"/>
  <c r="B47" s="1"/>
  <c r="I46"/>
  <c r="I45" l="1"/>
  <c r="K46"/>
  <c r="B46" s="1"/>
  <c r="K45" l="1"/>
  <c r="B45" s="1"/>
  <c r="I44"/>
  <c r="I43" l="1"/>
  <c r="K44"/>
  <c r="B44" s="1"/>
  <c r="K43" l="1"/>
  <c r="B43" s="1"/>
  <c r="I42"/>
  <c r="I41" l="1"/>
  <c r="K42"/>
  <c r="B42" s="1"/>
  <c r="K41" l="1"/>
  <c r="B41" s="1"/>
  <c r="I40"/>
  <c r="I39" l="1"/>
  <c r="K40"/>
  <c r="B40" s="1"/>
  <c r="K39" l="1"/>
  <c r="B39" s="1"/>
  <c r="I38"/>
  <c r="I37" l="1"/>
  <c r="K38"/>
  <c r="B38" s="1"/>
  <c r="K37" l="1"/>
  <c r="B37" s="1"/>
  <c r="I36"/>
  <c r="K36" l="1"/>
  <c r="B36" s="1"/>
  <c r="I35"/>
  <c r="K35" l="1"/>
  <c r="B35" s="1"/>
  <c r="I34"/>
  <c r="K34" l="1"/>
  <c r="B34" s="1"/>
  <c r="I33"/>
  <c r="K33" l="1"/>
  <c r="B33" s="1"/>
  <c r="I32"/>
  <c r="K32" l="1"/>
  <c r="B32" s="1"/>
  <c r="I31"/>
  <c r="K31" l="1"/>
  <c r="B31" s="1"/>
  <c r="I30"/>
  <c r="I29" l="1"/>
  <c r="K30"/>
  <c r="B30" s="1"/>
  <c r="I28" l="1"/>
  <c r="K29"/>
  <c r="B29" s="1"/>
  <c r="I27" l="1"/>
  <c r="I26" s="1"/>
  <c r="K28"/>
  <c r="B28" s="1"/>
  <c r="I25" l="1"/>
  <c r="K26"/>
  <c r="K27"/>
  <c r="B27" s="1"/>
  <c r="B26" l="1"/>
  <c r="K25"/>
  <c r="I24"/>
  <c r="B25" l="1"/>
  <c r="K24"/>
  <c r="I23"/>
  <c r="B24" l="1"/>
  <c r="I22"/>
  <c r="K23"/>
  <c r="K22" l="1"/>
  <c r="I21"/>
  <c r="B23"/>
  <c r="K21" l="1"/>
  <c r="I20"/>
  <c r="B22"/>
  <c r="K20" l="1"/>
  <c r="I19"/>
  <c r="K19" l="1"/>
  <c r="I18"/>
  <c r="K18" l="1"/>
  <c r="I17"/>
  <c r="K17" l="1"/>
  <c r="I16"/>
  <c r="K16" l="1"/>
  <c r="I15"/>
  <c r="K15" l="1"/>
  <c r="I14"/>
  <c r="K14" s="1"/>
</calcChain>
</file>

<file path=xl/sharedStrings.xml><?xml version="1.0" encoding="utf-8"?>
<sst xmlns="http://schemas.openxmlformats.org/spreadsheetml/2006/main" count="2" uniqueCount="2">
  <si>
    <t>Advances</t>
  </si>
  <si>
    <t>Declines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</si>
</sst>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2" borderId="1" xfId="1" applyNumberFormat="1" applyFont="1" applyFill="1" applyBorder="1" applyAlignment="1">
      <alignment horizontal="center"/>
    </xf>
    <xf numFmtId="2" fontId="0" fillId="0" borderId="0" xfId="0" applyNumberFormat="1"/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'mclallen osc-summation index'!$B$1</c:f>
              <c:strCache>
                <c:ptCount val="1"/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'mclallen osc-summation index'!$A$2:$A$220</c:f>
              <c:numCache>
                <c:formatCode>mmm\-yy</c:formatCode>
                <c:ptCount val="219"/>
                <c:pt idx="0">
                  <c:v>43160</c:v>
                </c:pt>
                <c:pt idx="1">
                  <c:v>43132</c:v>
                </c:pt>
                <c:pt idx="2">
                  <c:v>43101</c:v>
                </c:pt>
                <c:pt idx="3">
                  <c:v>43070</c:v>
                </c:pt>
                <c:pt idx="4">
                  <c:v>43040</c:v>
                </c:pt>
                <c:pt idx="5">
                  <c:v>43009</c:v>
                </c:pt>
                <c:pt idx="6">
                  <c:v>42979</c:v>
                </c:pt>
                <c:pt idx="7">
                  <c:v>42948</c:v>
                </c:pt>
                <c:pt idx="8">
                  <c:v>42917</c:v>
                </c:pt>
                <c:pt idx="9">
                  <c:v>42887</c:v>
                </c:pt>
                <c:pt idx="10">
                  <c:v>42856</c:v>
                </c:pt>
                <c:pt idx="11">
                  <c:v>42826</c:v>
                </c:pt>
                <c:pt idx="12">
                  <c:v>42795</c:v>
                </c:pt>
                <c:pt idx="13">
                  <c:v>42767</c:v>
                </c:pt>
                <c:pt idx="14">
                  <c:v>42736</c:v>
                </c:pt>
                <c:pt idx="15">
                  <c:v>42705</c:v>
                </c:pt>
                <c:pt idx="16">
                  <c:v>42675</c:v>
                </c:pt>
                <c:pt idx="17">
                  <c:v>42644</c:v>
                </c:pt>
                <c:pt idx="18">
                  <c:v>42614</c:v>
                </c:pt>
                <c:pt idx="19">
                  <c:v>42583</c:v>
                </c:pt>
                <c:pt idx="20">
                  <c:v>42552</c:v>
                </c:pt>
                <c:pt idx="21">
                  <c:v>42522</c:v>
                </c:pt>
                <c:pt idx="22">
                  <c:v>42491</c:v>
                </c:pt>
                <c:pt idx="23">
                  <c:v>42461</c:v>
                </c:pt>
                <c:pt idx="24">
                  <c:v>42430</c:v>
                </c:pt>
                <c:pt idx="25">
                  <c:v>42401</c:v>
                </c:pt>
                <c:pt idx="26">
                  <c:v>42370</c:v>
                </c:pt>
                <c:pt idx="27">
                  <c:v>42339</c:v>
                </c:pt>
                <c:pt idx="28">
                  <c:v>42309</c:v>
                </c:pt>
                <c:pt idx="29">
                  <c:v>42278</c:v>
                </c:pt>
                <c:pt idx="30">
                  <c:v>42248</c:v>
                </c:pt>
                <c:pt idx="31">
                  <c:v>42217</c:v>
                </c:pt>
                <c:pt idx="32">
                  <c:v>42186</c:v>
                </c:pt>
                <c:pt idx="33">
                  <c:v>42156</c:v>
                </c:pt>
                <c:pt idx="34">
                  <c:v>42125</c:v>
                </c:pt>
                <c:pt idx="35">
                  <c:v>42095</c:v>
                </c:pt>
                <c:pt idx="36">
                  <c:v>42064</c:v>
                </c:pt>
                <c:pt idx="37">
                  <c:v>42036</c:v>
                </c:pt>
                <c:pt idx="38">
                  <c:v>42005</c:v>
                </c:pt>
                <c:pt idx="39">
                  <c:v>41974</c:v>
                </c:pt>
                <c:pt idx="40">
                  <c:v>41944</c:v>
                </c:pt>
                <c:pt idx="41">
                  <c:v>41913</c:v>
                </c:pt>
                <c:pt idx="42">
                  <c:v>41883</c:v>
                </c:pt>
                <c:pt idx="43">
                  <c:v>41852</c:v>
                </c:pt>
                <c:pt idx="44">
                  <c:v>41821</c:v>
                </c:pt>
                <c:pt idx="45">
                  <c:v>41791</c:v>
                </c:pt>
                <c:pt idx="46">
                  <c:v>41760</c:v>
                </c:pt>
                <c:pt idx="47">
                  <c:v>41730</c:v>
                </c:pt>
                <c:pt idx="48">
                  <c:v>41699</c:v>
                </c:pt>
                <c:pt idx="49">
                  <c:v>41671</c:v>
                </c:pt>
                <c:pt idx="50">
                  <c:v>41640</c:v>
                </c:pt>
                <c:pt idx="51">
                  <c:v>41609</c:v>
                </c:pt>
                <c:pt idx="52">
                  <c:v>41579</c:v>
                </c:pt>
                <c:pt idx="53">
                  <c:v>41548</c:v>
                </c:pt>
                <c:pt idx="54">
                  <c:v>41518</c:v>
                </c:pt>
                <c:pt idx="55">
                  <c:v>41487</c:v>
                </c:pt>
                <c:pt idx="56">
                  <c:v>41456</c:v>
                </c:pt>
                <c:pt idx="57">
                  <c:v>41426</c:v>
                </c:pt>
                <c:pt idx="58">
                  <c:v>41395</c:v>
                </c:pt>
                <c:pt idx="59">
                  <c:v>41365</c:v>
                </c:pt>
                <c:pt idx="60">
                  <c:v>41334</c:v>
                </c:pt>
                <c:pt idx="61">
                  <c:v>41306</c:v>
                </c:pt>
                <c:pt idx="62">
                  <c:v>41275</c:v>
                </c:pt>
                <c:pt idx="63">
                  <c:v>41244</c:v>
                </c:pt>
                <c:pt idx="64">
                  <c:v>41214</c:v>
                </c:pt>
                <c:pt idx="65">
                  <c:v>41183</c:v>
                </c:pt>
                <c:pt idx="66">
                  <c:v>41153</c:v>
                </c:pt>
                <c:pt idx="67">
                  <c:v>41122</c:v>
                </c:pt>
                <c:pt idx="68">
                  <c:v>41091</c:v>
                </c:pt>
                <c:pt idx="69">
                  <c:v>41061</c:v>
                </c:pt>
                <c:pt idx="70">
                  <c:v>41030</c:v>
                </c:pt>
                <c:pt idx="71">
                  <c:v>41000</c:v>
                </c:pt>
                <c:pt idx="72">
                  <c:v>40969</c:v>
                </c:pt>
                <c:pt idx="73">
                  <c:v>40940</c:v>
                </c:pt>
                <c:pt idx="74">
                  <c:v>40909</c:v>
                </c:pt>
                <c:pt idx="75">
                  <c:v>40878</c:v>
                </c:pt>
                <c:pt idx="76">
                  <c:v>40848</c:v>
                </c:pt>
                <c:pt idx="77">
                  <c:v>40817</c:v>
                </c:pt>
                <c:pt idx="78">
                  <c:v>40787</c:v>
                </c:pt>
                <c:pt idx="79">
                  <c:v>40756</c:v>
                </c:pt>
                <c:pt idx="80">
                  <c:v>40725</c:v>
                </c:pt>
                <c:pt idx="81">
                  <c:v>40695</c:v>
                </c:pt>
                <c:pt idx="82">
                  <c:v>40664</c:v>
                </c:pt>
                <c:pt idx="83">
                  <c:v>40634</c:v>
                </c:pt>
                <c:pt idx="84">
                  <c:v>40603</c:v>
                </c:pt>
                <c:pt idx="85">
                  <c:v>40575</c:v>
                </c:pt>
                <c:pt idx="86">
                  <c:v>40544</c:v>
                </c:pt>
                <c:pt idx="87">
                  <c:v>40513</c:v>
                </c:pt>
                <c:pt idx="88">
                  <c:v>40483</c:v>
                </c:pt>
                <c:pt idx="89">
                  <c:v>40452</c:v>
                </c:pt>
                <c:pt idx="90">
                  <c:v>40422</c:v>
                </c:pt>
                <c:pt idx="91">
                  <c:v>40391</c:v>
                </c:pt>
                <c:pt idx="92">
                  <c:v>40360</c:v>
                </c:pt>
                <c:pt idx="93">
                  <c:v>40330</c:v>
                </c:pt>
                <c:pt idx="94">
                  <c:v>40299</c:v>
                </c:pt>
                <c:pt idx="95">
                  <c:v>40269</c:v>
                </c:pt>
                <c:pt idx="96">
                  <c:v>40238</c:v>
                </c:pt>
                <c:pt idx="97">
                  <c:v>40210</c:v>
                </c:pt>
                <c:pt idx="98">
                  <c:v>40179</c:v>
                </c:pt>
                <c:pt idx="99">
                  <c:v>40148</c:v>
                </c:pt>
                <c:pt idx="100">
                  <c:v>40118</c:v>
                </c:pt>
                <c:pt idx="101">
                  <c:v>40087</c:v>
                </c:pt>
                <c:pt idx="102">
                  <c:v>40057</c:v>
                </c:pt>
                <c:pt idx="103">
                  <c:v>40026</c:v>
                </c:pt>
                <c:pt idx="104">
                  <c:v>39995</c:v>
                </c:pt>
                <c:pt idx="105">
                  <c:v>39965</c:v>
                </c:pt>
                <c:pt idx="106">
                  <c:v>39934</c:v>
                </c:pt>
                <c:pt idx="107">
                  <c:v>39904</c:v>
                </c:pt>
                <c:pt idx="108">
                  <c:v>39873</c:v>
                </c:pt>
                <c:pt idx="109">
                  <c:v>39845</c:v>
                </c:pt>
                <c:pt idx="110">
                  <c:v>39814</c:v>
                </c:pt>
                <c:pt idx="111">
                  <c:v>39783</c:v>
                </c:pt>
                <c:pt idx="112">
                  <c:v>39753</c:v>
                </c:pt>
                <c:pt idx="113">
                  <c:v>39722</c:v>
                </c:pt>
                <c:pt idx="114">
                  <c:v>39692</c:v>
                </c:pt>
                <c:pt idx="115">
                  <c:v>39661</c:v>
                </c:pt>
                <c:pt idx="116">
                  <c:v>39630</c:v>
                </c:pt>
                <c:pt idx="117">
                  <c:v>39600</c:v>
                </c:pt>
                <c:pt idx="118">
                  <c:v>39569</c:v>
                </c:pt>
                <c:pt idx="119">
                  <c:v>39539</c:v>
                </c:pt>
                <c:pt idx="120">
                  <c:v>39508</c:v>
                </c:pt>
                <c:pt idx="121">
                  <c:v>39479</c:v>
                </c:pt>
                <c:pt idx="122">
                  <c:v>39448</c:v>
                </c:pt>
                <c:pt idx="123">
                  <c:v>39417</c:v>
                </c:pt>
                <c:pt idx="124">
                  <c:v>39387</c:v>
                </c:pt>
                <c:pt idx="125">
                  <c:v>39356</c:v>
                </c:pt>
                <c:pt idx="126">
                  <c:v>39326</c:v>
                </c:pt>
                <c:pt idx="127">
                  <c:v>39295</c:v>
                </c:pt>
                <c:pt idx="128">
                  <c:v>39264</c:v>
                </c:pt>
                <c:pt idx="129">
                  <c:v>39234</c:v>
                </c:pt>
                <c:pt idx="130">
                  <c:v>39203</c:v>
                </c:pt>
                <c:pt idx="131">
                  <c:v>39173</c:v>
                </c:pt>
                <c:pt idx="132">
                  <c:v>39142</c:v>
                </c:pt>
                <c:pt idx="133">
                  <c:v>39114</c:v>
                </c:pt>
                <c:pt idx="134">
                  <c:v>39083</c:v>
                </c:pt>
                <c:pt idx="135">
                  <c:v>39052</c:v>
                </c:pt>
                <c:pt idx="136">
                  <c:v>39022</c:v>
                </c:pt>
                <c:pt idx="137">
                  <c:v>38991</c:v>
                </c:pt>
                <c:pt idx="138">
                  <c:v>38961</c:v>
                </c:pt>
                <c:pt idx="139">
                  <c:v>38930</c:v>
                </c:pt>
                <c:pt idx="140">
                  <c:v>38899</c:v>
                </c:pt>
                <c:pt idx="141">
                  <c:v>38869</c:v>
                </c:pt>
                <c:pt idx="142">
                  <c:v>38838</c:v>
                </c:pt>
                <c:pt idx="143">
                  <c:v>38808</c:v>
                </c:pt>
                <c:pt idx="144">
                  <c:v>38777</c:v>
                </c:pt>
                <c:pt idx="145">
                  <c:v>38749</c:v>
                </c:pt>
                <c:pt idx="146">
                  <c:v>38718</c:v>
                </c:pt>
                <c:pt idx="147">
                  <c:v>38687</c:v>
                </c:pt>
                <c:pt idx="148">
                  <c:v>38657</c:v>
                </c:pt>
                <c:pt idx="149">
                  <c:v>38626</c:v>
                </c:pt>
                <c:pt idx="150">
                  <c:v>38596</c:v>
                </c:pt>
                <c:pt idx="151">
                  <c:v>38565</c:v>
                </c:pt>
                <c:pt idx="152">
                  <c:v>38534</c:v>
                </c:pt>
                <c:pt idx="153">
                  <c:v>38504</c:v>
                </c:pt>
                <c:pt idx="154">
                  <c:v>38473</c:v>
                </c:pt>
                <c:pt idx="155">
                  <c:v>38443</c:v>
                </c:pt>
                <c:pt idx="156">
                  <c:v>38412</c:v>
                </c:pt>
                <c:pt idx="157">
                  <c:v>38384</c:v>
                </c:pt>
                <c:pt idx="158">
                  <c:v>38353</c:v>
                </c:pt>
                <c:pt idx="159">
                  <c:v>38322</c:v>
                </c:pt>
                <c:pt idx="160">
                  <c:v>38292</c:v>
                </c:pt>
                <c:pt idx="161">
                  <c:v>38261</c:v>
                </c:pt>
                <c:pt idx="162">
                  <c:v>38231</c:v>
                </c:pt>
                <c:pt idx="163">
                  <c:v>38200</c:v>
                </c:pt>
                <c:pt idx="164">
                  <c:v>38169</c:v>
                </c:pt>
                <c:pt idx="165">
                  <c:v>38139</c:v>
                </c:pt>
                <c:pt idx="166">
                  <c:v>38108</c:v>
                </c:pt>
                <c:pt idx="167">
                  <c:v>38078</c:v>
                </c:pt>
                <c:pt idx="168">
                  <c:v>38047</c:v>
                </c:pt>
                <c:pt idx="169">
                  <c:v>38018</c:v>
                </c:pt>
                <c:pt idx="170">
                  <c:v>37987</c:v>
                </c:pt>
                <c:pt idx="171">
                  <c:v>37956</c:v>
                </c:pt>
                <c:pt idx="172">
                  <c:v>37926</c:v>
                </c:pt>
                <c:pt idx="173">
                  <c:v>37895</c:v>
                </c:pt>
                <c:pt idx="174">
                  <c:v>37865</c:v>
                </c:pt>
                <c:pt idx="175">
                  <c:v>37834</c:v>
                </c:pt>
                <c:pt idx="176">
                  <c:v>37803</c:v>
                </c:pt>
                <c:pt idx="177">
                  <c:v>37773</c:v>
                </c:pt>
                <c:pt idx="178">
                  <c:v>37742</c:v>
                </c:pt>
                <c:pt idx="179">
                  <c:v>37712</c:v>
                </c:pt>
                <c:pt idx="180">
                  <c:v>37681</c:v>
                </c:pt>
                <c:pt idx="181">
                  <c:v>37653</c:v>
                </c:pt>
                <c:pt idx="182">
                  <c:v>37622</c:v>
                </c:pt>
                <c:pt idx="183">
                  <c:v>37591</c:v>
                </c:pt>
                <c:pt idx="184">
                  <c:v>37561</c:v>
                </c:pt>
                <c:pt idx="185">
                  <c:v>37530</c:v>
                </c:pt>
                <c:pt idx="186">
                  <c:v>37500</c:v>
                </c:pt>
                <c:pt idx="187">
                  <c:v>37469</c:v>
                </c:pt>
                <c:pt idx="188">
                  <c:v>37438</c:v>
                </c:pt>
                <c:pt idx="189">
                  <c:v>37408</c:v>
                </c:pt>
                <c:pt idx="190">
                  <c:v>37377</c:v>
                </c:pt>
                <c:pt idx="191">
                  <c:v>37347</c:v>
                </c:pt>
                <c:pt idx="192">
                  <c:v>37316</c:v>
                </c:pt>
                <c:pt idx="193">
                  <c:v>37288</c:v>
                </c:pt>
                <c:pt idx="194">
                  <c:v>37257</c:v>
                </c:pt>
                <c:pt idx="195">
                  <c:v>37226</c:v>
                </c:pt>
                <c:pt idx="196">
                  <c:v>37196</c:v>
                </c:pt>
                <c:pt idx="197">
                  <c:v>37165</c:v>
                </c:pt>
                <c:pt idx="198">
                  <c:v>37135</c:v>
                </c:pt>
                <c:pt idx="199">
                  <c:v>37104</c:v>
                </c:pt>
                <c:pt idx="200">
                  <c:v>37073</c:v>
                </c:pt>
                <c:pt idx="201">
                  <c:v>37043</c:v>
                </c:pt>
                <c:pt idx="202">
                  <c:v>37012</c:v>
                </c:pt>
                <c:pt idx="203">
                  <c:v>36982</c:v>
                </c:pt>
                <c:pt idx="204">
                  <c:v>36951</c:v>
                </c:pt>
                <c:pt idx="205">
                  <c:v>36923</c:v>
                </c:pt>
                <c:pt idx="206">
                  <c:v>36892</c:v>
                </c:pt>
                <c:pt idx="207">
                  <c:v>36861</c:v>
                </c:pt>
                <c:pt idx="208">
                  <c:v>36831</c:v>
                </c:pt>
                <c:pt idx="209">
                  <c:v>36800</c:v>
                </c:pt>
                <c:pt idx="210">
                  <c:v>36770</c:v>
                </c:pt>
                <c:pt idx="211">
                  <c:v>36739</c:v>
                </c:pt>
                <c:pt idx="212">
                  <c:v>36708</c:v>
                </c:pt>
                <c:pt idx="213">
                  <c:v>36678</c:v>
                </c:pt>
                <c:pt idx="214">
                  <c:v>36647</c:v>
                </c:pt>
                <c:pt idx="215">
                  <c:v>36617</c:v>
                </c:pt>
              </c:numCache>
            </c:numRef>
          </c:cat>
          <c:val>
            <c:numRef>
              <c:f>'mclallen osc-summation index'!$B$2:$B$220</c:f>
              <c:numCache>
                <c:formatCode>0.00</c:formatCode>
                <c:ptCount val="219"/>
                <c:pt idx="8">
                  <c:v>38.402264563294416</c:v>
                </c:pt>
                <c:pt idx="9">
                  <c:v>37.581759540737366</c:v>
                </c:pt>
                <c:pt idx="10">
                  <c:v>37.548980628868279</c:v>
                </c:pt>
                <c:pt idx="11">
                  <c:v>37.308468632943772</c:v>
                </c:pt>
                <c:pt idx="12">
                  <c:v>36.524294499977529</c:v>
                </c:pt>
                <c:pt idx="13">
                  <c:v>35.968750408156382</c:v>
                </c:pt>
                <c:pt idx="14">
                  <c:v>35.27710988154341</c:v>
                </c:pt>
                <c:pt idx="15">
                  <c:v>34.649144887311586</c:v>
                </c:pt>
                <c:pt idx="16">
                  <c:v>34.461986082258946</c:v>
                </c:pt>
                <c:pt idx="17">
                  <c:v>33.918298375289368</c:v>
                </c:pt>
                <c:pt idx="18">
                  <c:v>32.908828793838758</c:v>
                </c:pt>
                <c:pt idx="19">
                  <c:v>32.377523763051911</c:v>
                </c:pt>
                <c:pt idx="20">
                  <c:v>31.935473425457126</c:v>
                </c:pt>
                <c:pt idx="21">
                  <c:v>31.245811784465047</c:v>
                </c:pt>
                <c:pt idx="22">
                  <c:v>30.628482799508841</c:v>
                </c:pt>
                <c:pt idx="23">
                  <c:v>30.386201995943118</c:v>
                </c:pt>
                <c:pt idx="24">
                  <c:v>29.888049087023447</c:v>
                </c:pt>
                <c:pt idx="25">
                  <c:v>29.836238528540893</c:v>
                </c:pt>
                <c:pt idx="26">
                  <c:v>30.474745778802802</c:v>
                </c:pt>
                <c:pt idx="27">
                  <c:v>30.120474923886981</c:v>
                </c:pt>
                <c:pt idx="28">
                  <c:v>29.281013699119082</c:v>
                </c:pt>
                <c:pt idx="29">
                  <c:v>28.5511870807413</c:v>
                </c:pt>
                <c:pt idx="30">
                  <c:v>27.973336958491309</c:v>
                </c:pt>
                <c:pt idx="31">
                  <c:v>27.568886089354624</c:v>
                </c:pt>
                <c:pt idx="32">
                  <c:v>27.260910172274297</c:v>
                </c:pt>
                <c:pt idx="33">
                  <c:v>26.591011242366736</c:v>
                </c:pt>
                <c:pt idx="34">
                  <c:v>26.455969343627867</c:v>
                </c:pt>
                <c:pt idx="35">
                  <c:v>26.141821887260299</c:v>
                </c:pt>
                <c:pt idx="36">
                  <c:v>25.931281565916972</c:v>
                </c:pt>
                <c:pt idx="37">
                  <c:v>25.717599623673358</c:v>
                </c:pt>
                <c:pt idx="38">
                  <c:v>24.747942131202823</c:v>
                </c:pt>
                <c:pt idx="39">
                  <c:v>23.376595545093458</c:v>
                </c:pt>
                <c:pt idx="40">
                  <c:v>21.906769925353149</c:v>
                </c:pt>
                <c:pt idx="41">
                  <c:v>20.031269608877281</c:v>
                </c:pt>
                <c:pt idx="42">
                  <c:v>17.863515882948342</c:v>
                </c:pt>
                <c:pt idx="43">
                  <c:v>15.681396313697547</c:v>
                </c:pt>
                <c:pt idx="44">
                  <c:v>13.438169163958218</c:v>
                </c:pt>
                <c:pt idx="45">
                  <c:v>11.007471214528657</c:v>
                </c:pt>
                <c:pt idx="46">
                  <c:v>8.1905301818245846</c:v>
                </c:pt>
                <c:pt idx="47">
                  <c:v>5.9791634950674677</c:v>
                </c:pt>
                <c:pt idx="48">
                  <c:v>4.4223864583265104</c:v>
                </c:pt>
                <c:pt idx="49">
                  <c:v>3.2691198800341272</c:v>
                </c:pt>
                <c:pt idx="50">
                  <c:v>2.6490353093733914</c:v>
                </c:pt>
                <c:pt idx="51">
                  <c:v>2.0966514656920063</c:v>
                </c:pt>
                <c:pt idx="52">
                  <c:v>1.1462715922435276</c:v>
                </c:pt>
                <c:pt idx="53">
                  <c:v>0.52141350867983949</c:v>
                </c:pt>
                <c:pt idx="54">
                  <c:v>0.20319444377408757</c:v>
                </c:pt>
                <c:pt idx="55">
                  <c:v>0.59205630869607884</c:v>
                </c:pt>
                <c:pt idx="56">
                  <c:v>1.6187931454772873</c:v>
                </c:pt>
                <c:pt idx="57">
                  <c:v>2.7732464104946697</c:v>
                </c:pt>
                <c:pt idx="58">
                  <c:v>3.7470400175945251</c:v>
                </c:pt>
                <c:pt idx="59">
                  <c:v>4.3581778431327178</c:v>
                </c:pt>
                <c:pt idx="60">
                  <c:v>4.8689991337536735</c:v>
                </c:pt>
                <c:pt idx="61">
                  <c:v>6.0007803223307965</c:v>
                </c:pt>
                <c:pt idx="62">
                  <c:v>6.7304081635527906</c:v>
                </c:pt>
                <c:pt idx="63">
                  <c:v>6.5973677759428071</c:v>
                </c:pt>
                <c:pt idx="64">
                  <c:v>6.099451119853458</c:v>
                </c:pt>
                <c:pt idx="65">
                  <c:v>5.6381172373552593</c:v>
                </c:pt>
                <c:pt idx="66">
                  <c:v>5.3139255918255186</c:v>
                </c:pt>
                <c:pt idx="67">
                  <c:v>4.8271631294689099</c:v>
                </c:pt>
                <c:pt idx="68">
                  <c:v>5.2387795767903906</c:v>
                </c:pt>
                <c:pt idx="69">
                  <c:v>5.5743127472638472</c:v>
                </c:pt>
                <c:pt idx="70">
                  <c:v>5.7622535384132583</c:v>
                </c:pt>
                <c:pt idx="71">
                  <c:v>6.5648508141715167</c:v>
                </c:pt>
                <c:pt idx="72">
                  <c:v>6.9709686892568339</c:v>
                </c:pt>
                <c:pt idx="73">
                  <c:v>7.5977700780624637</c:v>
                </c:pt>
                <c:pt idx="74">
                  <c:v>7.8767820403287372</c:v>
                </c:pt>
                <c:pt idx="75">
                  <c:v>8.8144224723099835</c:v>
                </c:pt>
                <c:pt idx="76">
                  <c:v>11.325839144799023</c:v>
                </c:pt>
                <c:pt idx="77">
                  <c:v>13.223257172671634</c:v>
                </c:pt>
                <c:pt idx="78">
                  <c:v>14.536712091695673</c:v>
                </c:pt>
                <c:pt idx="79">
                  <c:v>16.479825167729246</c:v>
                </c:pt>
                <c:pt idx="80">
                  <c:v>18.748863976121871</c:v>
                </c:pt>
                <c:pt idx="81">
                  <c:v>20.478625922765101</c:v>
                </c:pt>
                <c:pt idx="82">
                  <c:v>22.526488797159804</c:v>
                </c:pt>
                <c:pt idx="83">
                  <c:v>23.617850276890763</c:v>
                </c:pt>
                <c:pt idx="84">
                  <c:v>24.316539707468447</c:v>
                </c:pt>
                <c:pt idx="85">
                  <c:v>25.443499337028832</c:v>
                </c:pt>
                <c:pt idx="86">
                  <c:v>26.931919260282626</c:v>
                </c:pt>
                <c:pt idx="87">
                  <c:v>28.076819397262522</c:v>
                </c:pt>
                <c:pt idx="88">
                  <c:v>28.130572088177601</c:v>
                </c:pt>
                <c:pt idx="89">
                  <c:v>28.576192277603184</c:v>
                </c:pt>
                <c:pt idx="90">
                  <c:v>28.448453096508327</c:v>
                </c:pt>
                <c:pt idx="91">
                  <c:v>28.037115307988628</c:v>
                </c:pt>
                <c:pt idx="92">
                  <c:v>27.790888403128271</c:v>
                </c:pt>
                <c:pt idx="93">
                  <c:v>27.200507856713898</c:v>
                </c:pt>
                <c:pt idx="94">
                  <c:v>26.486066179977925</c:v>
                </c:pt>
                <c:pt idx="95">
                  <c:v>26.107470949423696</c:v>
                </c:pt>
                <c:pt idx="96">
                  <c:v>24.966105679610628</c:v>
                </c:pt>
                <c:pt idx="97">
                  <c:v>24.154331945673505</c:v>
                </c:pt>
                <c:pt idx="98">
                  <c:v>23.329346365254853</c:v>
                </c:pt>
                <c:pt idx="99">
                  <c:v>22.088438215830486</c:v>
                </c:pt>
                <c:pt idx="100">
                  <c:v>20.362201659602533</c:v>
                </c:pt>
                <c:pt idx="101">
                  <c:v>18.90788062486795</c:v>
                </c:pt>
                <c:pt idx="102">
                  <c:v>17.804861500962073</c:v>
                </c:pt>
                <c:pt idx="103">
                  <c:v>15.752579295023166</c:v>
                </c:pt>
                <c:pt idx="104">
                  <c:v>13.685054942354229</c:v>
                </c:pt>
                <c:pt idx="105">
                  <c:v>12.000505750548593</c:v>
                </c:pt>
                <c:pt idx="106">
                  <c:v>10.66862271812241</c:v>
                </c:pt>
                <c:pt idx="107">
                  <c:v>9.0013458191264633</c:v>
                </c:pt>
                <c:pt idx="108">
                  <c:v>9.0824061047940639</c:v>
                </c:pt>
                <c:pt idx="109">
                  <c:v>10.669314030999262</c:v>
                </c:pt>
                <c:pt idx="110">
                  <c:v>12.957107365060786</c:v>
                </c:pt>
                <c:pt idx="111">
                  <c:v>15.1089854349046</c:v>
                </c:pt>
                <c:pt idx="112">
                  <c:v>17.317456466965879</c:v>
                </c:pt>
                <c:pt idx="113">
                  <c:v>20.776683585059285</c:v>
                </c:pt>
                <c:pt idx="114">
                  <c:v>23.94132542321654</c:v>
                </c:pt>
                <c:pt idx="115">
                  <c:v>26.212856379265091</c:v>
                </c:pt>
                <c:pt idx="116">
                  <c:v>27.437271505496852</c:v>
                </c:pt>
                <c:pt idx="117">
                  <c:v>28.778282017471124</c:v>
                </c:pt>
                <c:pt idx="118">
                  <c:v>30.603729710549594</c:v>
                </c:pt>
                <c:pt idx="119">
                  <c:v>31.38406687598264</c:v>
                </c:pt>
                <c:pt idx="120">
                  <c:v>31.493444535191305</c:v>
                </c:pt>
                <c:pt idx="121">
                  <c:v>32.583851888577712</c:v>
                </c:pt>
                <c:pt idx="122">
                  <c:v>32.772873509729088</c:v>
                </c:pt>
                <c:pt idx="123">
                  <c:v>32.780219728146562</c:v>
                </c:pt>
                <c:pt idx="124">
                  <c:v>31.424136333867629</c:v>
                </c:pt>
                <c:pt idx="125">
                  <c:v>31.35849737470814</c:v>
                </c:pt>
                <c:pt idx="126">
                  <c:v>31.514001941467953</c:v>
                </c:pt>
                <c:pt idx="127">
                  <c:v>31.547640542820432</c:v>
                </c:pt>
                <c:pt idx="128">
                  <c:v>32.003802423500204</c:v>
                </c:pt>
                <c:pt idx="129">
                  <c:v>32.613999760056885</c:v>
                </c:pt>
                <c:pt idx="130">
                  <c:v>33.106043042572537</c:v>
                </c:pt>
                <c:pt idx="131">
                  <c:v>33.56662412876684</c:v>
                </c:pt>
                <c:pt idx="132">
                  <c:v>34.049867883326016</c:v>
                </c:pt>
                <c:pt idx="133">
                  <c:v>35.182813207781187</c:v>
                </c:pt>
                <c:pt idx="134">
                  <c:v>36.297662106094712</c:v>
                </c:pt>
                <c:pt idx="135">
                  <c:v>36.513714604215494</c:v>
                </c:pt>
                <c:pt idx="136">
                  <c:v>36.968535394522362</c:v>
                </c:pt>
                <c:pt idx="137">
                  <c:v>37.419158150826497</c:v>
                </c:pt>
                <c:pt idx="138">
                  <c:v>37.551389169736431</c:v>
                </c:pt>
                <c:pt idx="139">
                  <c:v>37.732507945297414</c:v>
                </c:pt>
                <c:pt idx="140">
                  <c:v>38.183983998371637</c:v>
                </c:pt>
                <c:pt idx="141">
                  <c:v>39.445386395768516</c:v>
                </c:pt>
                <c:pt idx="142">
                  <c:v>40.477508917027386</c:v>
                </c:pt>
                <c:pt idx="143">
                  <c:v>41.171096711329731</c:v>
                </c:pt>
                <c:pt idx="144">
                  <c:v>41.229157413655813</c:v>
                </c:pt>
                <c:pt idx="145">
                  <c:v>41.626872184067899</c:v>
                </c:pt>
                <c:pt idx="146">
                  <c:v>41.92649795966306</c:v>
                </c:pt>
                <c:pt idx="147">
                  <c:v>41.745116956908767</c:v>
                </c:pt>
                <c:pt idx="148">
                  <c:v>41.366087028513419</c:v>
                </c:pt>
                <c:pt idx="149">
                  <c:v>40.999753894349539</c:v>
                </c:pt>
                <c:pt idx="150">
                  <c:v>41.378461466584106</c:v>
                </c:pt>
                <c:pt idx="151">
                  <c:v>40.509005186139895</c:v>
                </c:pt>
                <c:pt idx="152">
                  <c:v>39.111965497698115</c:v>
                </c:pt>
                <c:pt idx="153">
                  <c:v>38.141331915776355</c:v>
                </c:pt>
                <c:pt idx="154">
                  <c:v>37.655020420497991</c:v>
                </c:pt>
                <c:pt idx="155">
                  <c:v>36.806362306281756</c:v>
                </c:pt>
                <c:pt idx="156">
                  <c:v>36.560393510416276</c:v>
                </c:pt>
                <c:pt idx="157">
                  <c:v>36.020213287317141</c:v>
                </c:pt>
                <c:pt idx="158">
                  <c:v>34.737285375643033</c:v>
                </c:pt>
                <c:pt idx="159">
                  <c:v>33.163856654267946</c:v>
                </c:pt>
                <c:pt idx="160">
                  <c:v>31.16613773003602</c:v>
                </c:pt>
                <c:pt idx="161">
                  <c:v>29.129562584273202</c:v>
                </c:pt>
                <c:pt idx="162">
                  <c:v>27.715526662440389</c:v>
                </c:pt>
                <c:pt idx="163">
                  <c:v>25.851380825916348</c:v>
                </c:pt>
                <c:pt idx="164">
                  <c:v>24.156682989489148</c:v>
                </c:pt>
                <c:pt idx="165">
                  <c:v>22.715500108520185</c:v>
                </c:pt>
                <c:pt idx="166">
                  <c:v>21.879170891653043</c:v>
                </c:pt>
                <c:pt idx="167">
                  <c:v>21.01791547405313</c:v>
                </c:pt>
                <c:pt idx="168">
                  <c:v>19.712159187232281</c:v>
                </c:pt>
                <c:pt idx="169">
                  <c:v>19.091975522934952</c:v>
                </c:pt>
                <c:pt idx="170">
                  <c:v>18.019041306132394</c:v>
                </c:pt>
                <c:pt idx="171">
                  <c:v>16.283285586408994</c:v>
                </c:pt>
                <c:pt idx="172">
                  <c:v>13.334084527065801</c:v>
                </c:pt>
                <c:pt idx="173">
                  <c:v>10.972559005403784</c:v>
                </c:pt>
                <c:pt idx="174">
                  <c:v>9.2269597696811658</c:v>
                </c:pt>
                <c:pt idx="175">
                  <c:v>7.3447626763648817</c:v>
                </c:pt>
                <c:pt idx="176">
                  <c:v>4.8143146575515035</c:v>
                </c:pt>
                <c:pt idx="177">
                  <c:v>2.4444421330699138</c:v>
                </c:pt>
              </c:numCache>
            </c:numRef>
          </c:val>
        </c:ser>
        <c:ser>
          <c:idx val="1"/>
          <c:order val="1"/>
          <c:tx>
            <c:strRef>
              <c:f>mosi!#REF!</c:f>
              <c:strCache>
                <c:ptCount val="1"/>
                <c:pt idx="0">
                  <c:v>#REF!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'mclallen osc-summation index'!$A$2:$A$220</c:f>
              <c:numCache>
                <c:formatCode>mmm\-yy</c:formatCode>
                <c:ptCount val="219"/>
                <c:pt idx="0">
                  <c:v>43160</c:v>
                </c:pt>
                <c:pt idx="1">
                  <c:v>43132</c:v>
                </c:pt>
                <c:pt idx="2">
                  <c:v>43101</c:v>
                </c:pt>
                <c:pt idx="3">
                  <c:v>43070</c:v>
                </c:pt>
                <c:pt idx="4">
                  <c:v>43040</c:v>
                </c:pt>
                <c:pt idx="5">
                  <c:v>43009</c:v>
                </c:pt>
                <c:pt idx="6">
                  <c:v>42979</c:v>
                </c:pt>
                <c:pt idx="7">
                  <c:v>42948</c:v>
                </c:pt>
                <c:pt idx="8">
                  <c:v>42917</c:v>
                </c:pt>
                <c:pt idx="9">
                  <c:v>42887</c:v>
                </c:pt>
                <c:pt idx="10">
                  <c:v>42856</c:v>
                </c:pt>
                <c:pt idx="11">
                  <c:v>42826</c:v>
                </c:pt>
                <c:pt idx="12">
                  <c:v>42795</c:v>
                </c:pt>
                <c:pt idx="13">
                  <c:v>42767</c:v>
                </c:pt>
                <c:pt idx="14">
                  <c:v>42736</c:v>
                </c:pt>
                <c:pt idx="15">
                  <c:v>42705</c:v>
                </c:pt>
                <c:pt idx="16">
                  <c:v>42675</c:v>
                </c:pt>
                <c:pt idx="17">
                  <c:v>42644</c:v>
                </c:pt>
                <c:pt idx="18">
                  <c:v>42614</c:v>
                </c:pt>
                <c:pt idx="19">
                  <c:v>42583</c:v>
                </c:pt>
                <c:pt idx="20">
                  <c:v>42552</c:v>
                </c:pt>
                <c:pt idx="21">
                  <c:v>42522</c:v>
                </c:pt>
                <c:pt idx="22">
                  <c:v>42491</c:v>
                </c:pt>
                <c:pt idx="23">
                  <c:v>42461</c:v>
                </c:pt>
                <c:pt idx="24">
                  <c:v>42430</c:v>
                </c:pt>
                <c:pt idx="25">
                  <c:v>42401</c:v>
                </c:pt>
                <c:pt idx="26">
                  <c:v>42370</c:v>
                </c:pt>
                <c:pt idx="27">
                  <c:v>42339</c:v>
                </c:pt>
                <c:pt idx="28">
                  <c:v>42309</c:v>
                </c:pt>
                <c:pt idx="29">
                  <c:v>42278</c:v>
                </c:pt>
                <c:pt idx="30">
                  <c:v>42248</c:v>
                </c:pt>
                <c:pt idx="31">
                  <c:v>42217</c:v>
                </c:pt>
                <c:pt idx="32">
                  <c:v>42186</c:v>
                </c:pt>
                <c:pt idx="33">
                  <c:v>42156</c:v>
                </c:pt>
                <c:pt idx="34">
                  <c:v>42125</c:v>
                </c:pt>
                <c:pt idx="35">
                  <c:v>42095</c:v>
                </c:pt>
                <c:pt idx="36">
                  <c:v>42064</c:v>
                </c:pt>
                <c:pt idx="37">
                  <c:v>42036</c:v>
                </c:pt>
                <c:pt idx="38">
                  <c:v>42005</c:v>
                </c:pt>
                <c:pt idx="39">
                  <c:v>41974</c:v>
                </c:pt>
                <c:pt idx="40">
                  <c:v>41944</c:v>
                </c:pt>
                <c:pt idx="41">
                  <c:v>41913</c:v>
                </c:pt>
                <c:pt idx="42">
                  <c:v>41883</c:v>
                </c:pt>
                <c:pt idx="43">
                  <c:v>41852</c:v>
                </c:pt>
                <c:pt idx="44">
                  <c:v>41821</c:v>
                </c:pt>
                <c:pt idx="45">
                  <c:v>41791</c:v>
                </c:pt>
                <c:pt idx="46">
                  <c:v>41760</c:v>
                </c:pt>
                <c:pt idx="47">
                  <c:v>41730</c:v>
                </c:pt>
                <c:pt idx="48">
                  <c:v>41699</c:v>
                </c:pt>
                <c:pt idx="49">
                  <c:v>41671</c:v>
                </c:pt>
                <c:pt idx="50">
                  <c:v>41640</c:v>
                </c:pt>
                <c:pt idx="51">
                  <c:v>41609</c:v>
                </c:pt>
                <c:pt idx="52">
                  <c:v>41579</c:v>
                </c:pt>
                <c:pt idx="53">
                  <c:v>41548</c:v>
                </c:pt>
                <c:pt idx="54">
                  <c:v>41518</c:v>
                </c:pt>
                <c:pt idx="55">
                  <c:v>41487</c:v>
                </c:pt>
                <c:pt idx="56">
                  <c:v>41456</c:v>
                </c:pt>
                <c:pt idx="57">
                  <c:v>41426</c:v>
                </c:pt>
                <c:pt idx="58">
                  <c:v>41395</c:v>
                </c:pt>
                <c:pt idx="59">
                  <c:v>41365</c:v>
                </c:pt>
                <c:pt idx="60">
                  <c:v>41334</c:v>
                </c:pt>
                <c:pt idx="61">
                  <c:v>41306</c:v>
                </c:pt>
                <c:pt idx="62">
                  <c:v>41275</c:v>
                </c:pt>
                <c:pt idx="63">
                  <c:v>41244</c:v>
                </c:pt>
                <c:pt idx="64">
                  <c:v>41214</c:v>
                </c:pt>
                <c:pt idx="65">
                  <c:v>41183</c:v>
                </c:pt>
                <c:pt idx="66">
                  <c:v>41153</c:v>
                </c:pt>
                <c:pt idx="67">
                  <c:v>41122</c:v>
                </c:pt>
                <c:pt idx="68">
                  <c:v>41091</c:v>
                </c:pt>
                <c:pt idx="69">
                  <c:v>41061</c:v>
                </c:pt>
                <c:pt idx="70">
                  <c:v>41030</c:v>
                </c:pt>
                <c:pt idx="71">
                  <c:v>41000</c:v>
                </c:pt>
                <c:pt idx="72">
                  <c:v>40969</c:v>
                </c:pt>
                <c:pt idx="73">
                  <c:v>40940</c:v>
                </c:pt>
                <c:pt idx="74">
                  <c:v>40909</c:v>
                </c:pt>
                <c:pt idx="75">
                  <c:v>40878</c:v>
                </c:pt>
                <c:pt idx="76">
                  <c:v>40848</c:v>
                </c:pt>
                <c:pt idx="77">
                  <c:v>40817</c:v>
                </c:pt>
                <c:pt idx="78">
                  <c:v>40787</c:v>
                </c:pt>
                <c:pt idx="79">
                  <c:v>40756</c:v>
                </c:pt>
                <c:pt idx="80">
                  <c:v>40725</c:v>
                </c:pt>
                <c:pt idx="81">
                  <c:v>40695</c:v>
                </c:pt>
                <c:pt idx="82">
                  <c:v>40664</c:v>
                </c:pt>
                <c:pt idx="83">
                  <c:v>40634</c:v>
                </c:pt>
                <c:pt idx="84">
                  <c:v>40603</c:v>
                </c:pt>
                <c:pt idx="85">
                  <c:v>40575</c:v>
                </c:pt>
                <c:pt idx="86">
                  <c:v>40544</c:v>
                </c:pt>
                <c:pt idx="87">
                  <c:v>40513</c:v>
                </c:pt>
                <c:pt idx="88">
                  <c:v>40483</c:v>
                </c:pt>
                <c:pt idx="89">
                  <c:v>40452</c:v>
                </c:pt>
                <c:pt idx="90">
                  <c:v>40422</c:v>
                </c:pt>
                <c:pt idx="91">
                  <c:v>40391</c:v>
                </c:pt>
                <c:pt idx="92">
                  <c:v>40360</c:v>
                </c:pt>
                <c:pt idx="93">
                  <c:v>40330</c:v>
                </c:pt>
                <c:pt idx="94">
                  <c:v>40299</c:v>
                </c:pt>
                <c:pt idx="95">
                  <c:v>40269</c:v>
                </c:pt>
                <c:pt idx="96">
                  <c:v>40238</c:v>
                </c:pt>
                <c:pt idx="97">
                  <c:v>40210</c:v>
                </c:pt>
                <c:pt idx="98">
                  <c:v>40179</c:v>
                </c:pt>
                <c:pt idx="99">
                  <c:v>40148</c:v>
                </c:pt>
                <c:pt idx="100">
                  <c:v>40118</c:v>
                </c:pt>
                <c:pt idx="101">
                  <c:v>40087</c:v>
                </c:pt>
                <c:pt idx="102">
                  <c:v>40057</c:v>
                </c:pt>
                <c:pt idx="103">
                  <c:v>40026</c:v>
                </c:pt>
                <c:pt idx="104">
                  <c:v>39995</c:v>
                </c:pt>
                <c:pt idx="105">
                  <c:v>39965</c:v>
                </c:pt>
                <c:pt idx="106">
                  <c:v>39934</c:v>
                </c:pt>
                <c:pt idx="107">
                  <c:v>39904</c:v>
                </c:pt>
                <c:pt idx="108">
                  <c:v>39873</c:v>
                </c:pt>
                <c:pt idx="109">
                  <c:v>39845</c:v>
                </c:pt>
                <c:pt idx="110">
                  <c:v>39814</c:v>
                </c:pt>
                <c:pt idx="111">
                  <c:v>39783</c:v>
                </c:pt>
                <c:pt idx="112">
                  <c:v>39753</c:v>
                </c:pt>
                <c:pt idx="113">
                  <c:v>39722</c:v>
                </c:pt>
                <c:pt idx="114">
                  <c:v>39692</c:v>
                </c:pt>
                <c:pt idx="115">
                  <c:v>39661</c:v>
                </c:pt>
                <c:pt idx="116">
                  <c:v>39630</c:v>
                </c:pt>
                <c:pt idx="117">
                  <c:v>39600</c:v>
                </c:pt>
                <c:pt idx="118">
                  <c:v>39569</c:v>
                </c:pt>
                <c:pt idx="119">
                  <c:v>39539</c:v>
                </c:pt>
                <c:pt idx="120">
                  <c:v>39508</c:v>
                </c:pt>
                <c:pt idx="121">
                  <c:v>39479</c:v>
                </c:pt>
                <c:pt idx="122">
                  <c:v>39448</c:v>
                </c:pt>
                <c:pt idx="123">
                  <c:v>39417</c:v>
                </c:pt>
                <c:pt idx="124">
                  <c:v>39387</c:v>
                </c:pt>
                <c:pt idx="125">
                  <c:v>39356</c:v>
                </c:pt>
                <c:pt idx="126">
                  <c:v>39326</c:v>
                </c:pt>
                <c:pt idx="127">
                  <c:v>39295</c:v>
                </c:pt>
                <c:pt idx="128">
                  <c:v>39264</c:v>
                </c:pt>
                <c:pt idx="129">
                  <c:v>39234</c:v>
                </c:pt>
                <c:pt idx="130">
                  <c:v>39203</c:v>
                </c:pt>
                <c:pt idx="131">
                  <c:v>39173</c:v>
                </c:pt>
                <c:pt idx="132">
                  <c:v>39142</c:v>
                </c:pt>
                <c:pt idx="133">
                  <c:v>39114</c:v>
                </c:pt>
                <c:pt idx="134">
                  <c:v>39083</c:v>
                </c:pt>
                <c:pt idx="135">
                  <c:v>39052</c:v>
                </c:pt>
                <c:pt idx="136">
                  <c:v>39022</c:v>
                </c:pt>
                <c:pt idx="137">
                  <c:v>38991</c:v>
                </c:pt>
                <c:pt idx="138">
                  <c:v>38961</c:v>
                </c:pt>
                <c:pt idx="139">
                  <c:v>38930</c:v>
                </c:pt>
                <c:pt idx="140">
                  <c:v>38899</c:v>
                </c:pt>
                <c:pt idx="141">
                  <c:v>38869</c:v>
                </c:pt>
                <c:pt idx="142">
                  <c:v>38838</c:v>
                </c:pt>
                <c:pt idx="143">
                  <c:v>38808</c:v>
                </c:pt>
                <c:pt idx="144">
                  <c:v>38777</c:v>
                </c:pt>
                <c:pt idx="145">
                  <c:v>38749</c:v>
                </c:pt>
                <c:pt idx="146">
                  <c:v>38718</c:v>
                </c:pt>
                <c:pt idx="147">
                  <c:v>38687</c:v>
                </c:pt>
                <c:pt idx="148">
                  <c:v>38657</c:v>
                </c:pt>
                <c:pt idx="149">
                  <c:v>38626</c:v>
                </c:pt>
                <c:pt idx="150">
                  <c:v>38596</c:v>
                </c:pt>
                <c:pt idx="151">
                  <c:v>38565</c:v>
                </c:pt>
                <c:pt idx="152">
                  <c:v>38534</c:v>
                </c:pt>
                <c:pt idx="153">
                  <c:v>38504</c:v>
                </c:pt>
                <c:pt idx="154">
                  <c:v>38473</c:v>
                </c:pt>
                <c:pt idx="155">
                  <c:v>38443</c:v>
                </c:pt>
                <c:pt idx="156">
                  <c:v>38412</c:v>
                </c:pt>
                <c:pt idx="157">
                  <c:v>38384</c:v>
                </c:pt>
                <c:pt idx="158">
                  <c:v>38353</c:v>
                </c:pt>
                <c:pt idx="159">
                  <c:v>38322</c:v>
                </c:pt>
                <c:pt idx="160">
                  <c:v>38292</c:v>
                </c:pt>
                <c:pt idx="161">
                  <c:v>38261</c:v>
                </c:pt>
                <c:pt idx="162">
                  <c:v>38231</c:v>
                </c:pt>
                <c:pt idx="163">
                  <c:v>38200</c:v>
                </c:pt>
                <c:pt idx="164">
                  <c:v>38169</c:v>
                </c:pt>
                <c:pt idx="165">
                  <c:v>38139</c:v>
                </c:pt>
                <c:pt idx="166">
                  <c:v>38108</c:v>
                </c:pt>
                <c:pt idx="167">
                  <c:v>38078</c:v>
                </c:pt>
                <c:pt idx="168">
                  <c:v>38047</c:v>
                </c:pt>
                <c:pt idx="169">
                  <c:v>38018</c:v>
                </c:pt>
                <c:pt idx="170">
                  <c:v>37987</c:v>
                </c:pt>
                <c:pt idx="171">
                  <c:v>37956</c:v>
                </c:pt>
                <c:pt idx="172">
                  <c:v>37926</c:v>
                </c:pt>
                <c:pt idx="173">
                  <c:v>37895</c:v>
                </c:pt>
                <c:pt idx="174">
                  <c:v>37865</c:v>
                </c:pt>
                <c:pt idx="175">
                  <c:v>37834</c:v>
                </c:pt>
                <c:pt idx="176">
                  <c:v>37803</c:v>
                </c:pt>
                <c:pt idx="177">
                  <c:v>37773</c:v>
                </c:pt>
                <c:pt idx="178">
                  <c:v>37742</c:v>
                </c:pt>
                <c:pt idx="179">
                  <c:v>37712</c:v>
                </c:pt>
                <c:pt idx="180">
                  <c:v>37681</c:v>
                </c:pt>
                <c:pt idx="181">
                  <c:v>37653</c:v>
                </c:pt>
                <c:pt idx="182">
                  <c:v>37622</c:v>
                </c:pt>
                <c:pt idx="183">
                  <c:v>37591</c:v>
                </c:pt>
                <c:pt idx="184">
                  <c:v>37561</c:v>
                </c:pt>
                <c:pt idx="185">
                  <c:v>37530</c:v>
                </c:pt>
                <c:pt idx="186">
                  <c:v>37500</c:v>
                </c:pt>
                <c:pt idx="187">
                  <c:v>37469</c:v>
                </c:pt>
                <c:pt idx="188">
                  <c:v>37438</c:v>
                </c:pt>
                <c:pt idx="189">
                  <c:v>37408</c:v>
                </c:pt>
                <c:pt idx="190">
                  <c:v>37377</c:v>
                </c:pt>
                <c:pt idx="191">
                  <c:v>37347</c:v>
                </c:pt>
                <c:pt idx="192">
                  <c:v>37316</c:v>
                </c:pt>
                <c:pt idx="193">
                  <c:v>37288</c:v>
                </c:pt>
                <c:pt idx="194">
                  <c:v>37257</c:v>
                </c:pt>
                <c:pt idx="195">
                  <c:v>37226</c:v>
                </c:pt>
                <c:pt idx="196">
                  <c:v>37196</c:v>
                </c:pt>
                <c:pt idx="197">
                  <c:v>37165</c:v>
                </c:pt>
                <c:pt idx="198">
                  <c:v>37135</c:v>
                </c:pt>
                <c:pt idx="199">
                  <c:v>37104</c:v>
                </c:pt>
                <c:pt idx="200">
                  <c:v>37073</c:v>
                </c:pt>
                <c:pt idx="201">
                  <c:v>37043</c:v>
                </c:pt>
                <c:pt idx="202">
                  <c:v>37012</c:v>
                </c:pt>
                <c:pt idx="203">
                  <c:v>36982</c:v>
                </c:pt>
                <c:pt idx="204">
                  <c:v>36951</c:v>
                </c:pt>
                <c:pt idx="205">
                  <c:v>36923</c:v>
                </c:pt>
                <c:pt idx="206">
                  <c:v>36892</c:v>
                </c:pt>
                <c:pt idx="207">
                  <c:v>36861</c:v>
                </c:pt>
                <c:pt idx="208">
                  <c:v>36831</c:v>
                </c:pt>
                <c:pt idx="209">
                  <c:v>36800</c:v>
                </c:pt>
                <c:pt idx="210">
                  <c:v>36770</c:v>
                </c:pt>
                <c:pt idx="211">
                  <c:v>36739</c:v>
                </c:pt>
                <c:pt idx="212">
                  <c:v>36708</c:v>
                </c:pt>
                <c:pt idx="213">
                  <c:v>36678</c:v>
                </c:pt>
                <c:pt idx="214">
                  <c:v>36647</c:v>
                </c:pt>
                <c:pt idx="215">
                  <c:v>36617</c:v>
                </c:pt>
              </c:numCache>
            </c:numRef>
          </c:cat>
          <c:val>
            <c:numRef>
              <c:f>mosi!#REF!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6993664"/>
        <c:axId val="96995200"/>
      </c:lineChart>
      <c:lineChart>
        <c:grouping val="standard"/>
        <c:ser>
          <c:idx val="2"/>
          <c:order val="2"/>
          <c:tx>
            <c:strRef>
              <c:f>'mclallen osc-summation index'!$C$1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'mclallen osc-summation index'!$A$2:$A$220</c:f>
              <c:numCache>
                <c:formatCode>mmm\-yy</c:formatCode>
                <c:ptCount val="219"/>
                <c:pt idx="0">
                  <c:v>43160</c:v>
                </c:pt>
                <c:pt idx="1">
                  <c:v>43132</c:v>
                </c:pt>
                <c:pt idx="2">
                  <c:v>43101</c:v>
                </c:pt>
                <c:pt idx="3">
                  <c:v>43070</c:v>
                </c:pt>
                <c:pt idx="4">
                  <c:v>43040</c:v>
                </c:pt>
                <c:pt idx="5">
                  <c:v>43009</c:v>
                </c:pt>
                <c:pt idx="6">
                  <c:v>42979</c:v>
                </c:pt>
                <c:pt idx="7">
                  <c:v>42948</c:v>
                </c:pt>
                <c:pt idx="8">
                  <c:v>42917</c:v>
                </c:pt>
                <c:pt idx="9">
                  <c:v>42887</c:v>
                </c:pt>
                <c:pt idx="10">
                  <c:v>42856</c:v>
                </c:pt>
                <c:pt idx="11">
                  <c:v>42826</c:v>
                </c:pt>
                <c:pt idx="12">
                  <c:v>42795</c:v>
                </c:pt>
                <c:pt idx="13">
                  <c:v>42767</c:v>
                </c:pt>
                <c:pt idx="14">
                  <c:v>42736</c:v>
                </c:pt>
                <c:pt idx="15">
                  <c:v>42705</c:v>
                </c:pt>
                <c:pt idx="16">
                  <c:v>42675</c:v>
                </c:pt>
                <c:pt idx="17">
                  <c:v>42644</c:v>
                </c:pt>
                <c:pt idx="18">
                  <c:v>42614</c:v>
                </c:pt>
                <c:pt idx="19">
                  <c:v>42583</c:v>
                </c:pt>
                <c:pt idx="20">
                  <c:v>42552</c:v>
                </c:pt>
                <c:pt idx="21">
                  <c:v>42522</c:v>
                </c:pt>
                <c:pt idx="22">
                  <c:v>42491</c:v>
                </c:pt>
                <c:pt idx="23">
                  <c:v>42461</c:v>
                </c:pt>
                <c:pt idx="24">
                  <c:v>42430</c:v>
                </c:pt>
                <c:pt idx="25">
                  <c:v>42401</c:v>
                </c:pt>
                <c:pt idx="26">
                  <c:v>42370</c:v>
                </c:pt>
                <c:pt idx="27">
                  <c:v>42339</c:v>
                </c:pt>
                <c:pt idx="28">
                  <c:v>42309</c:v>
                </c:pt>
                <c:pt idx="29">
                  <c:v>42278</c:v>
                </c:pt>
                <c:pt idx="30">
                  <c:v>42248</c:v>
                </c:pt>
                <c:pt idx="31">
                  <c:v>42217</c:v>
                </c:pt>
                <c:pt idx="32">
                  <c:v>42186</c:v>
                </c:pt>
                <c:pt idx="33">
                  <c:v>42156</c:v>
                </c:pt>
                <c:pt idx="34">
                  <c:v>42125</c:v>
                </c:pt>
                <c:pt idx="35">
                  <c:v>42095</c:v>
                </c:pt>
                <c:pt idx="36">
                  <c:v>42064</c:v>
                </c:pt>
                <c:pt idx="37">
                  <c:v>42036</c:v>
                </c:pt>
                <c:pt idx="38">
                  <c:v>42005</c:v>
                </c:pt>
                <c:pt idx="39">
                  <c:v>41974</c:v>
                </c:pt>
                <c:pt idx="40">
                  <c:v>41944</c:v>
                </c:pt>
                <c:pt idx="41">
                  <c:v>41913</c:v>
                </c:pt>
                <c:pt idx="42">
                  <c:v>41883</c:v>
                </c:pt>
                <c:pt idx="43">
                  <c:v>41852</c:v>
                </c:pt>
                <c:pt idx="44">
                  <c:v>41821</c:v>
                </c:pt>
                <c:pt idx="45">
                  <c:v>41791</c:v>
                </c:pt>
                <c:pt idx="46">
                  <c:v>41760</c:v>
                </c:pt>
                <c:pt idx="47">
                  <c:v>41730</c:v>
                </c:pt>
                <c:pt idx="48">
                  <c:v>41699</c:v>
                </c:pt>
                <c:pt idx="49">
                  <c:v>41671</c:v>
                </c:pt>
                <c:pt idx="50">
                  <c:v>41640</c:v>
                </c:pt>
                <c:pt idx="51">
                  <c:v>41609</c:v>
                </c:pt>
                <c:pt idx="52">
                  <c:v>41579</c:v>
                </c:pt>
                <c:pt idx="53">
                  <c:v>41548</c:v>
                </c:pt>
                <c:pt idx="54">
                  <c:v>41518</c:v>
                </c:pt>
                <c:pt idx="55">
                  <c:v>41487</c:v>
                </c:pt>
                <c:pt idx="56">
                  <c:v>41456</c:v>
                </c:pt>
                <c:pt idx="57">
                  <c:v>41426</c:v>
                </c:pt>
                <c:pt idx="58">
                  <c:v>41395</c:v>
                </c:pt>
                <c:pt idx="59">
                  <c:v>41365</c:v>
                </c:pt>
                <c:pt idx="60">
                  <c:v>41334</c:v>
                </c:pt>
                <c:pt idx="61">
                  <c:v>41306</c:v>
                </c:pt>
                <c:pt idx="62">
                  <c:v>41275</c:v>
                </c:pt>
                <c:pt idx="63">
                  <c:v>41244</c:v>
                </c:pt>
                <c:pt idx="64">
                  <c:v>41214</c:v>
                </c:pt>
                <c:pt idx="65">
                  <c:v>41183</c:v>
                </c:pt>
                <c:pt idx="66">
                  <c:v>41153</c:v>
                </c:pt>
                <c:pt idx="67">
                  <c:v>41122</c:v>
                </c:pt>
                <c:pt idx="68">
                  <c:v>41091</c:v>
                </c:pt>
                <c:pt idx="69">
                  <c:v>41061</c:v>
                </c:pt>
                <c:pt idx="70">
                  <c:v>41030</c:v>
                </c:pt>
                <c:pt idx="71">
                  <c:v>41000</c:v>
                </c:pt>
                <c:pt idx="72">
                  <c:v>40969</c:v>
                </c:pt>
                <c:pt idx="73">
                  <c:v>40940</c:v>
                </c:pt>
                <c:pt idx="74">
                  <c:v>40909</c:v>
                </c:pt>
                <c:pt idx="75">
                  <c:v>40878</c:v>
                </c:pt>
                <c:pt idx="76">
                  <c:v>40848</c:v>
                </c:pt>
                <c:pt idx="77">
                  <c:v>40817</c:v>
                </c:pt>
                <c:pt idx="78">
                  <c:v>40787</c:v>
                </c:pt>
                <c:pt idx="79">
                  <c:v>40756</c:v>
                </c:pt>
                <c:pt idx="80">
                  <c:v>40725</c:v>
                </c:pt>
                <c:pt idx="81">
                  <c:v>40695</c:v>
                </c:pt>
                <c:pt idx="82">
                  <c:v>40664</c:v>
                </c:pt>
                <c:pt idx="83">
                  <c:v>40634</c:v>
                </c:pt>
                <c:pt idx="84">
                  <c:v>40603</c:v>
                </c:pt>
                <c:pt idx="85">
                  <c:v>40575</c:v>
                </c:pt>
                <c:pt idx="86">
                  <c:v>40544</c:v>
                </c:pt>
                <c:pt idx="87">
                  <c:v>40513</c:v>
                </c:pt>
                <c:pt idx="88">
                  <c:v>40483</c:v>
                </c:pt>
                <c:pt idx="89">
                  <c:v>40452</c:v>
                </c:pt>
                <c:pt idx="90">
                  <c:v>40422</c:v>
                </c:pt>
                <c:pt idx="91">
                  <c:v>40391</c:v>
                </c:pt>
                <c:pt idx="92">
                  <c:v>40360</c:v>
                </c:pt>
                <c:pt idx="93">
                  <c:v>40330</c:v>
                </c:pt>
                <c:pt idx="94">
                  <c:v>40299</c:v>
                </c:pt>
                <c:pt idx="95">
                  <c:v>40269</c:v>
                </c:pt>
                <c:pt idx="96">
                  <c:v>40238</c:v>
                </c:pt>
                <c:pt idx="97">
                  <c:v>40210</c:v>
                </c:pt>
                <c:pt idx="98">
                  <c:v>40179</c:v>
                </c:pt>
                <c:pt idx="99">
                  <c:v>40148</c:v>
                </c:pt>
                <c:pt idx="100">
                  <c:v>40118</c:v>
                </c:pt>
                <c:pt idx="101">
                  <c:v>40087</c:v>
                </c:pt>
                <c:pt idx="102">
                  <c:v>40057</c:v>
                </c:pt>
                <c:pt idx="103">
                  <c:v>40026</c:v>
                </c:pt>
                <c:pt idx="104">
                  <c:v>39995</c:v>
                </c:pt>
                <c:pt idx="105">
                  <c:v>39965</c:v>
                </c:pt>
                <c:pt idx="106">
                  <c:v>39934</c:v>
                </c:pt>
                <c:pt idx="107">
                  <c:v>39904</c:v>
                </c:pt>
                <c:pt idx="108">
                  <c:v>39873</c:v>
                </c:pt>
                <c:pt idx="109">
                  <c:v>39845</c:v>
                </c:pt>
                <c:pt idx="110">
                  <c:v>39814</c:v>
                </c:pt>
                <c:pt idx="111">
                  <c:v>39783</c:v>
                </c:pt>
                <c:pt idx="112">
                  <c:v>39753</c:v>
                </c:pt>
                <c:pt idx="113">
                  <c:v>39722</c:v>
                </c:pt>
                <c:pt idx="114">
                  <c:v>39692</c:v>
                </c:pt>
                <c:pt idx="115">
                  <c:v>39661</c:v>
                </c:pt>
                <c:pt idx="116">
                  <c:v>39630</c:v>
                </c:pt>
                <c:pt idx="117">
                  <c:v>39600</c:v>
                </c:pt>
                <c:pt idx="118">
                  <c:v>39569</c:v>
                </c:pt>
                <c:pt idx="119">
                  <c:v>39539</c:v>
                </c:pt>
                <c:pt idx="120">
                  <c:v>39508</c:v>
                </c:pt>
                <c:pt idx="121">
                  <c:v>39479</c:v>
                </c:pt>
                <c:pt idx="122">
                  <c:v>39448</c:v>
                </c:pt>
                <c:pt idx="123">
                  <c:v>39417</c:v>
                </c:pt>
                <c:pt idx="124">
                  <c:v>39387</c:v>
                </c:pt>
                <c:pt idx="125">
                  <c:v>39356</c:v>
                </c:pt>
                <c:pt idx="126">
                  <c:v>39326</c:v>
                </c:pt>
                <c:pt idx="127">
                  <c:v>39295</c:v>
                </c:pt>
                <c:pt idx="128">
                  <c:v>39264</c:v>
                </c:pt>
                <c:pt idx="129">
                  <c:v>39234</c:v>
                </c:pt>
                <c:pt idx="130">
                  <c:v>39203</c:v>
                </c:pt>
                <c:pt idx="131">
                  <c:v>39173</c:v>
                </c:pt>
                <c:pt idx="132">
                  <c:v>39142</c:v>
                </c:pt>
                <c:pt idx="133">
                  <c:v>39114</c:v>
                </c:pt>
                <c:pt idx="134">
                  <c:v>39083</c:v>
                </c:pt>
                <c:pt idx="135">
                  <c:v>39052</c:v>
                </c:pt>
                <c:pt idx="136">
                  <c:v>39022</c:v>
                </c:pt>
                <c:pt idx="137">
                  <c:v>38991</c:v>
                </c:pt>
                <c:pt idx="138">
                  <c:v>38961</c:v>
                </c:pt>
                <c:pt idx="139">
                  <c:v>38930</c:v>
                </c:pt>
                <c:pt idx="140">
                  <c:v>38899</c:v>
                </c:pt>
                <c:pt idx="141">
                  <c:v>38869</c:v>
                </c:pt>
                <c:pt idx="142">
                  <c:v>38838</c:v>
                </c:pt>
                <c:pt idx="143">
                  <c:v>38808</c:v>
                </c:pt>
                <c:pt idx="144">
                  <c:v>38777</c:v>
                </c:pt>
                <c:pt idx="145">
                  <c:v>38749</c:v>
                </c:pt>
                <c:pt idx="146">
                  <c:v>38718</c:v>
                </c:pt>
                <c:pt idx="147">
                  <c:v>38687</c:v>
                </c:pt>
                <c:pt idx="148">
                  <c:v>38657</c:v>
                </c:pt>
                <c:pt idx="149">
                  <c:v>38626</c:v>
                </c:pt>
                <c:pt idx="150">
                  <c:v>38596</c:v>
                </c:pt>
                <c:pt idx="151">
                  <c:v>38565</c:v>
                </c:pt>
                <c:pt idx="152">
                  <c:v>38534</c:v>
                </c:pt>
                <c:pt idx="153">
                  <c:v>38504</c:v>
                </c:pt>
                <c:pt idx="154">
                  <c:v>38473</c:v>
                </c:pt>
                <c:pt idx="155">
                  <c:v>38443</c:v>
                </c:pt>
                <c:pt idx="156">
                  <c:v>38412</c:v>
                </c:pt>
                <c:pt idx="157">
                  <c:v>38384</c:v>
                </c:pt>
                <c:pt idx="158">
                  <c:v>38353</c:v>
                </c:pt>
                <c:pt idx="159">
                  <c:v>38322</c:v>
                </c:pt>
                <c:pt idx="160">
                  <c:v>38292</c:v>
                </c:pt>
                <c:pt idx="161">
                  <c:v>38261</c:v>
                </c:pt>
                <c:pt idx="162">
                  <c:v>38231</c:v>
                </c:pt>
                <c:pt idx="163">
                  <c:v>38200</c:v>
                </c:pt>
                <c:pt idx="164">
                  <c:v>38169</c:v>
                </c:pt>
                <c:pt idx="165">
                  <c:v>38139</c:v>
                </c:pt>
                <c:pt idx="166">
                  <c:v>38108</c:v>
                </c:pt>
                <c:pt idx="167">
                  <c:v>38078</c:v>
                </c:pt>
                <c:pt idx="168">
                  <c:v>38047</c:v>
                </c:pt>
                <c:pt idx="169">
                  <c:v>38018</c:v>
                </c:pt>
                <c:pt idx="170">
                  <c:v>37987</c:v>
                </c:pt>
                <c:pt idx="171">
                  <c:v>37956</c:v>
                </c:pt>
                <c:pt idx="172">
                  <c:v>37926</c:v>
                </c:pt>
                <c:pt idx="173">
                  <c:v>37895</c:v>
                </c:pt>
                <c:pt idx="174">
                  <c:v>37865</c:v>
                </c:pt>
                <c:pt idx="175">
                  <c:v>37834</c:v>
                </c:pt>
                <c:pt idx="176">
                  <c:v>37803</c:v>
                </c:pt>
                <c:pt idx="177">
                  <c:v>37773</c:v>
                </c:pt>
                <c:pt idx="178">
                  <c:v>37742</c:v>
                </c:pt>
                <c:pt idx="179">
                  <c:v>37712</c:v>
                </c:pt>
                <c:pt idx="180">
                  <c:v>37681</c:v>
                </c:pt>
                <c:pt idx="181">
                  <c:v>37653</c:v>
                </c:pt>
                <c:pt idx="182">
                  <c:v>37622</c:v>
                </c:pt>
                <c:pt idx="183">
                  <c:v>37591</c:v>
                </c:pt>
                <c:pt idx="184">
                  <c:v>37561</c:v>
                </c:pt>
                <c:pt idx="185">
                  <c:v>37530</c:v>
                </c:pt>
                <c:pt idx="186">
                  <c:v>37500</c:v>
                </c:pt>
                <c:pt idx="187">
                  <c:v>37469</c:v>
                </c:pt>
                <c:pt idx="188">
                  <c:v>37438</c:v>
                </c:pt>
                <c:pt idx="189">
                  <c:v>37408</c:v>
                </c:pt>
                <c:pt idx="190">
                  <c:v>37377</c:v>
                </c:pt>
                <c:pt idx="191">
                  <c:v>37347</c:v>
                </c:pt>
                <c:pt idx="192">
                  <c:v>37316</c:v>
                </c:pt>
                <c:pt idx="193">
                  <c:v>37288</c:v>
                </c:pt>
                <c:pt idx="194">
                  <c:v>37257</c:v>
                </c:pt>
                <c:pt idx="195">
                  <c:v>37226</c:v>
                </c:pt>
                <c:pt idx="196">
                  <c:v>37196</c:v>
                </c:pt>
                <c:pt idx="197">
                  <c:v>37165</c:v>
                </c:pt>
                <c:pt idx="198">
                  <c:v>37135</c:v>
                </c:pt>
                <c:pt idx="199">
                  <c:v>37104</c:v>
                </c:pt>
                <c:pt idx="200">
                  <c:v>37073</c:v>
                </c:pt>
                <c:pt idx="201">
                  <c:v>37043</c:v>
                </c:pt>
                <c:pt idx="202">
                  <c:v>37012</c:v>
                </c:pt>
                <c:pt idx="203">
                  <c:v>36982</c:v>
                </c:pt>
                <c:pt idx="204">
                  <c:v>36951</c:v>
                </c:pt>
                <c:pt idx="205">
                  <c:v>36923</c:v>
                </c:pt>
                <c:pt idx="206">
                  <c:v>36892</c:v>
                </c:pt>
                <c:pt idx="207">
                  <c:v>36861</c:v>
                </c:pt>
                <c:pt idx="208">
                  <c:v>36831</c:v>
                </c:pt>
                <c:pt idx="209">
                  <c:v>36800</c:v>
                </c:pt>
                <c:pt idx="210">
                  <c:v>36770</c:v>
                </c:pt>
                <c:pt idx="211">
                  <c:v>36739</c:v>
                </c:pt>
                <c:pt idx="212">
                  <c:v>36708</c:v>
                </c:pt>
                <c:pt idx="213">
                  <c:v>36678</c:v>
                </c:pt>
                <c:pt idx="214">
                  <c:v>36647</c:v>
                </c:pt>
                <c:pt idx="215">
                  <c:v>36617</c:v>
                </c:pt>
              </c:numCache>
            </c:numRef>
          </c:cat>
          <c:val>
            <c:numRef>
              <c:f>'mclallen osc-summation index'!$C$2:$C$220</c:f>
              <c:numCache>
                <c:formatCode>General</c:formatCode>
                <c:ptCount val="219"/>
                <c:pt idx="8">
                  <c:v>10000</c:v>
                </c:pt>
                <c:pt idx="9">
                  <c:v>9520</c:v>
                </c:pt>
                <c:pt idx="10">
                  <c:v>9621</c:v>
                </c:pt>
                <c:pt idx="11">
                  <c:v>9304</c:v>
                </c:pt>
                <c:pt idx="12">
                  <c:v>9173</c:v>
                </c:pt>
                <c:pt idx="13">
                  <c:v>8880</c:v>
                </c:pt>
                <c:pt idx="14">
                  <c:v>8561</c:v>
                </c:pt>
                <c:pt idx="15">
                  <c:v>8186</c:v>
                </c:pt>
                <c:pt idx="16">
                  <c:v>8224</c:v>
                </c:pt>
                <c:pt idx="17">
                  <c:v>8626</c:v>
                </c:pt>
                <c:pt idx="18">
                  <c:v>8611</c:v>
                </c:pt>
                <c:pt idx="19">
                  <c:v>8786</c:v>
                </c:pt>
                <c:pt idx="20">
                  <c:v>8639</c:v>
                </c:pt>
                <c:pt idx="21">
                  <c:v>8288</c:v>
                </c:pt>
                <c:pt idx="22">
                  <c:v>8219</c:v>
                </c:pt>
                <c:pt idx="23">
                  <c:v>7850</c:v>
                </c:pt>
                <c:pt idx="24">
                  <c:v>7738</c:v>
                </c:pt>
                <c:pt idx="25">
                  <c:v>6987</c:v>
                </c:pt>
                <c:pt idx="26">
                  <c:v>7564</c:v>
                </c:pt>
                <c:pt idx="27">
                  <c:v>7946</c:v>
                </c:pt>
                <c:pt idx="28">
                  <c:v>7935</c:v>
                </c:pt>
                <c:pt idx="29">
                  <c:v>8066</c:v>
                </c:pt>
                <c:pt idx="30">
                  <c:v>7949</c:v>
                </c:pt>
                <c:pt idx="31">
                  <c:v>7971</c:v>
                </c:pt>
                <c:pt idx="32">
                  <c:v>8533</c:v>
                </c:pt>
                <c:pt idx="33">
                  <c:v>8369</c:v>
                </c:pt>
                <c:pt idx="34">
                  <c:v>8434</c:v>
                </c:pt>
                <c:pt idx="35">
                  <c:v>8182</c:v>
                </c:pt>
                <c:pt idx="36">
                  <c:v>8491</c:v>
                </c:pt>
                <c:pt idx="37">
                  <c:v>8845</c:v>
                </c:pt>
                <c:pt idx="38">
                  <c:v>8809</c:v>
                </c:pt>
                <c:pt idx="39">
                  <c:v>8283</c:v>
                </c:pt>
                <c:pt idx="40">
                  <c:v>8588</c:v>
                </c:pt>
                <c:pt idx="41">
                  <c:v>8322</c:v>
                </c:pt>
                <c:pt idx="42">
                  <c:v>7965</c:v>
                </c:pt>
                <c:pt idx="43">
                  <c:v>7954</c:v>
                </c:pt>
                <c:pt idx="44">
                  <c:v>7721</c:v>
                </c:pt>
                <c:pt idx="45">
                  <c:v>7611</c:v>
                </c:pt>
                <c:pt idx="46">
                  <c:v>7230</c:v>
                </c:pt>
                <c:pt idx="47">
                  <c:v>6696</c:v>
                </c:pt>
                <c:pt idx="48">
                  <c:v>6704</c:v>
                </c:pt>
                <c:pt idx="49">
                  <c:v>6277</c:v>
                </c:pt>
                <c:pt idx="50">
                  <c:v>6090</c:v>
                </c:pt>
                <c:pt idx="51">
                  <c:v>6304</c:v>
                </c:pt>
                <c:pt idx="52">
                  <c:v>6176</c:v>
                </c:pt>
                <c:pt idx="53">
                  <c:v>6299</c:v>
                </c:pt>
                <c:pt idx="54">
                  <c:v>5735</c:v>
                </c:pt>
                <c:pt idx="55">
                  <c:v>5472</c:v>
                </c:pt>
                <c:pt idx="56">
                  <c:v>5742</c:v>
                </c:pt>
                <c:pt idx="57">
                  <c:v>5842</c:v>
                </c:pt>
                <c:pt idx="58">
                  <c:v>5986</c:v>
                </c:pt>
                <c:pt idx="59">
                  <c:v>5930</c:v>
                </c:pt>
                <c:pt idx="60">
                  <c:v>5683</c:v>
                </c:pt>
                <c:pt idx="61">
                  <c:v>5693</c:v>
                </c:pt>
                <c:pt idx="62">
                  <c:v>6035</c:v>
                </c:pt>
                <c:pt idx="63">
                  <c:v>5905</c:v>
                </c:pt>
                <c:pt idx="64">
                  <c:v>5880</c:v>
                </c:pt>
                <c:pt idx="65">
                  <c:v>5620</c:v>
                </c:pt>
                <c:pt idx="66">
                  <c:v>5703</c:v>
                </c:pt>
                <c:pt idx="67">
                  <c:v>5259</c:v>
                </c:pt>
                <c:pt idx="68">
                  <c:v>5229</c:v>
                </c:pt>
                <c:pt idx="69">
                  <c:v>5279</c:v>
                </c:pt>
                <c:pt idx="70">
                  <c:v>4924</c:v>
                </c:pt>
                <c:pt idx="71">
                  <c:v>5248</c:v>
                </c:pt>
                <c:pt idx="72">
                  <c:v>5296</c:v>
                </c:pt>
                <c:pt idx="73">
                  <c:v>5385</c:v>
                </c:pt>
                <c:pt idx="74">
                  <c:v>5199</c:v>
                </c:pt>
                <c:pt idx="75">
                  <c:v>4624</c:v>
                </c:pt>
                <c:pt idx="76">
                  <c:v>4832</c:v>
                </c:pt>
                <c:pt idx="77">
                  <c:v>5327</c:v>
                </c:pt>
                <c:pt idx="78">
                  <c:v>4943</c:v>
                </c:pt>
                <c:pt idx="79">
                  <c:v>5001</c:v>
                </c:pt>
                <c:pt idx="80">
                  <c:v>5482</c:v>
                </c:pt>
                <c:pt idx="81">
                  <c:v>5647</c:v>
                </c:pt>
                <c:pt idx="82">
                  <c:v>5473</c:v>
                </c:pt>
                <c:pt idx="83">
                  <c:v>5750</c:v>
                </c:pt>
                <c:pt idx="84">
                  <c:v>5834</c:v>
                </c:pt>
                <c:pt idx="85">
                  <c:v>5333</c:v>
                </c:pt>
                <c:pt idx="86">
                  <c:v>5506</c:v>
                </c:pt>
                <c:pt idx="87">
                  <c:v>6135</c:v>
                </c:pt>
                <c:pt idx="88">
                  <c:v>5863</c:v>
                </c:pt>
                <c:pt idx="89">
                  <c:v>6018</c:v>
                </c:pt>
                <c:pt idx="90">
                  <c:v>6030</c:v>
                </c:pt>
                <c:pt idx="91">
                  <c:v>5402</c:v>
                </c:pt>
                <c:pt idx="92">
                  <c:v>5368</c:v>
                </c:pt>
                <c:pt idx="93">
                  <c:v>5313</c:v>
                </c:pt>
                <c:pt idx="94">
                  <c:v>5086</c:v>
                </c:pt>
                <c:pt idx="95">
                  <c:v>5278</c:v>
                </c:pt>
                <c:pt idx="96">
                  <c:v>5249</c:v>
                </c:pt>
                <c:pt idx="97">
                  <c:v>4922</c:v>
                </c:pt>
                <c:pt idx="98">
                  <c:v>4882</c:v>
                </c:pt>
                <c:pt idx="99">
                  <c:v>5201</c:v>
                </c:pt>
                <c:pt idx="100">
                  <c:v>5033</c:v>
                </c:pt>
                <c:pt idx="101">
                  <c:v>4712</c:v>
                </c:pt>
                <c:pt idx="102">
                  <c:v>5084</c:v>
                </c:pt>
                <c:pt idx="103">
                  <c:v>4662</c:v>
                </c:pt>
                <c:pt idx="104">
                  <c:v>4636</c:v>
                </c:pt>
                <c:pt idx="105">
                  <c:v>4291</c:v>
                </c:pt>
                <c:pt idx="106">
                  <c:v>4449</c:v>
                </c:pt>
                <c:pt idx="107">
                  <c:v>3474</c:v>
                </c:pt>
                <c:pt idx="108">
                  <c:v>3021</c:v>
                </c:pt>
                <c:pt idx="109">
                  <c:v>2764</c:v>
                </c:pt>
                <c:pt idx="110">
                  <c:v>2875</c:v>
                </c:pt>
                <c:pt idx="111">
                  <c:v>2959</c:v>
                </c:pt>
                <c:pt idx="112">
                  <c:v>2755</c:v>
                </c:pt>
                <c:pt idx="113">
                  <c:v>2886</c:v>
                </c:pt>
                <c:pt idx="114">
                  <c:v>3921</c:v>
                </c:pt>
                <c:pt idx="115">
                  <c:v>4360</c:v>
                </c:pt>
                <c:pt idx="116">
                  <c:v>4333</c:v>
                </c:pt>
                <c:pt idx="117">
                  <c:v>4041</c:v>
                </c:pt>
                <c:pt idx="118">
                  <c:v>4870</c:v>
                </c:pt>
                <c:pt idx="119">
                  <c:v>5166</c:v>
                </c:pt>
                <c:pt idx="120">
                  <c:v>4735</c:v>
                </c:pt>
                <c:pt idx="121">
                  <c:v>5224</c:v>
                </c:pt>
                <c:pt idx="122">
                  <c:v>5137</c:v>
                </c:pt>
                <c:pt idx="123">
                  <c:v>6139</c:v>
                </c:pt>
                <c:pt idx="124">
                  <c:v>5763</c:v>
                </c:pt>
                <c:pt idx="125">
                  <c:v>5901</c:v>
                </c:pt>
                <c:pt idx="126">
                  <c:v>5021</c:v>
                </c:pt>
                <c:pt idx="127">
                  <c:v>4464</c:v>
                </c:pt>
                <c:pt idx="128">
                  <c:v>4529</c:v>
                </c:pt>
                <c:pt idx="129">
                  <c:v>4318</c:v>
                </c:pt>
                <c:pt idx="130">
                  <c:v>4296</c:v>
                </c:pt>
                <c:pt idx="131">
                  <c:v>4088</c:v>
                </c:pt>
                <c:pt idx="132">
                  <c:v>3822</c:v>
                </c:pt>
                <c:pt idx="133">
                  <c:v>3745</c:v>
                </c:pt>
                <c:pt idx="134">
                  <c:v>4083</c:v>
                </c:pt>
                <c:pt idx="135">
                  <c:v>3966</c:v>
                </c:pt>
                <c:pt idx="136">
                  <c:v>3955</c:v>
                </c:pt>
                <c:pt idx="137">
                  <c:v>3744</c:v>
                </c:pt>
                <c:pt idx="138">
                  <c:v>3588</c:v>
                </c:pt>
                <c:pt idx="139">
                  <c:v>3414</c:v>
                </c:pt>
                <c:pt idx="140">
                  <c:v>3143</c:v>
                </c:pt>
                <c:pt idx="141">
                  <c:v>3128</c:v>
                </c:pt>
                <c:pt idx="142">
                  <c:v>3091</c:v>
                </c:pt>
                <c:pt idx="143">
                  <c:v>3557</c:v>
                </c:pt>
                <c:pt idx="144">
                  <c:v>3403</c:v>
                </c:pt>
                <c:pt idx="145">
                  <c:v>3075</c:v>
                </c:pt>
                <c:pt idx="146">
                  <c:v>3074</c:v>
                </c:pt>
                <c:pt idx="147">
                  <c:v>2836</c:v>
                </c:pt>
                <c:pt idx="148">
                  <c:v>2652</c:v>
                </c:pt>
                <c:pt idx="149">
                  <c:v>2371</c:v>
                </c:pt>
                <c:pt idx="150">
                  <c:v>2601</c:v>
                </c:pt>
                <c:pt idx="151">
                  <c:v>2385</c:v>
                </c:pt>
                <c:pt idx="152">
                  <c:v>2312</c:v>
                </c:pt>
                <c:pt idx="153">
                  <c:v>2221</c:v>
                </c:pt>
                <c:pt idx="154">
                  <c:v>2088</c:v>
                </c:pt>
                <c:pt idx="155">
                  <c:v>1903</c:v>
                </c:pt>
                <c:pt idx="156">
                  <c:v>2036</c:v>
                </c:pt>
                <c:pt idx="157">
                  <c:v>2103</c:v>
                </c:pt>
                <c:pt idx="158">
                  <c:v>2057</c:v>
                </c:pt>
                <c:pt idx="159">
                  <c:v>2081</c:v>
                </c:pt>
                <c:pt idx="160">
                  <c:v>1959</c:v>
                </c:pt>
                <c:pt idx="161">
                  <c:v>1787</c:v>
                </c:pt>
                <c:pt idx="162">
                  <c:v>1746</c:v>
                </c:pt>
                <c:pt idx="163">
                  <c:v>1632</c:v>
                </c:pt>
                <c:pt idx="164">
                  <c:v>1632</c:v>
                </c:pt>
                <c:pt idx="165">
                  <c:v>1506</c:v>
                </c:pt>
                <c:pt idx="166">
                  <c:v>1484</c:v>
                </c:pt>
                <c:pt idx="167">
                  <c:v>1796</c:v>
                </c:pt>
                <c:pt idx="168">
                  <c:v>1772</c:v>
                </c:pt>
                <c:pt idx="169">
                  <c:v>1800</c:v>
                </c:pt>
                <c:pt idx="170">
                  <c:v>1810</c:v>
                </c:pt>
                <c:pt idx="171">
                  <c:v>1880</c:v>
                </c:pt>
                <c:pt idx="172">
                  <c:v>1615</c:v>
                </c:pt>
                <c:pt idx="173">
                  <c:v>1556</c:v>
                </c:pt>
                <c:pt idx="174">
                  <c:v>1417</c:v>
                </c:pt>
                <c:pt idx="175">
                  <c:v>1356</c:v>
                </c:pt>
                <c:pt idx="176">
                  <c:v>1186</c:v>
                </c:pt>
                <c:pt idx="177">
                  <c:v>1134</c:v>
                </c:pt>
                <c:pt idx="178">
                  <c:v>1007</c:v>
                </c:pt>
                <c:pt idx="179">
                  <c:v>934</c:v>
                </c:pt>
                <c:pt idx="180">
                  <c:v>978</c:v>
                </c:pt>
                <c:pt idx="181">
                  <c:v>1063</c:v>
                </c:pt>
                <c:pt idx="182">
                  <c:v>1042</c:v>
                </c:pt>
                <c:pt idx="183">
                  <c:v>1093</c:v>
                </c:pt>
                <c:pt idx="184">
                  <c:v>1050</c:v>
                </c:pt>
                <c:pt idx="185">
                  <c:v>951</c:v>
                </c:pt>
                <c:pt idx="186">
                  <c:v>963</c:v>
                </c:pt>
                <c:pt idx="187">
                  <c:v>1011</c:v>
                </c:pt>
                <c:pt idx="188">
                  <c:v>959</c:v>
                </c:pt>
                <c:pt idx="189">
                  <c:v>1058</c:v>
                </c:pt>
                <c:pt idx="190">
                  <c:v>1029</c:v>
                </c:pt>
                <c:pt idx="191">
                  <c:v>1085</c:v>
                </c:pt>
                <c:pt idx="192">
                  <c:v>1130</c:v>
                </c:pt>
                <c:pt idx="193">
                  <c:v>1142</c:v>
                </c:pt>
                <c:pt idx="194">
                  <c:v>1075</c:v>
                </c:pt>
                <c:pt idx="195">
                  <c:v>1059</c:v>
                </c:pt>
                <c:pt idx="196">
                  <c:v>1067</c:v>
                </c:pt>
                <c:pt idx="197">
                  <c:v>972</c:v>
                </c:pt>
                <c:pt idx="198">
                  <c:v>914</c:v>
                </c:pt>
                <c:pt idx="199">
                  <c:v>1054</c:v>
                </c:pt>
                <c:pt idx="200">
                  <c:v>1073</c:v>
                </c:pt>
                <c:pt idx="201">
                  <c:v>1108</c:v>
                </c:pt>
                <c:pt idx="202">
                  <c:v>1168</c:v>
                </c:pt>
                <c:pt idx="203">
                  <c:v>1125</c:v>
                </c:pt>
                <c:pt idx="204">
                  <c:v>1148</c:v>
                </c:pt>
                <c:pt idx="205">
                  <c:v>1351</c:v>
                </c:pt>
                <c:pt idx="206">
                  <c:v>1372</c:v>
                </c:pt>
                <c:pt idx="207">
                  <c:v>1263</c:v>
                </c:pt>
                <c:pt idx="208">
                  <c:v>1268</c:v>
                </c:pt>
                <c:pt idx="209">
                  <c:v>1173</c:v>
                </c:pt>
                <c:pt idx="210">
                  <c:v>1272</c:v>
                </c:pt>
                <c:pt idx="211">
                  <c:v>1394</c:v>
                </c:pt>
                <c:pt idx="212">
                  <c:v>1333</c:v>
                </c:pt>
                <c:pt idx="213">
                  <c:v>1472</c:v>
                </c:pt>
                <c:pt idx="214">
                  <c:v>1380</c:v>
                </c:pt>
                <c:pt idx="215">
                  <c:v>1406</c:v>
                </c:pt>
              </c:numCache>
            </c:numRef>
          </c:val>
        </c:ser>
        <c:marker val="1"/>
        <c:axId val="97002624"/>
        <c:axId val="96996736"/>
      </c:lineChart>
      <c:dateAx>
        <c:axId val="9699366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96995200"/>
        <c:crosses val="autoZero"/>
        <c:auto val="1"/>
        <c:lblOffset val="100"/>
      </c:dateAx>
      <c:valAx>
        <c:axId val="96995200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96993664"/>
        <c:crosses val="autoZero"/>
        <c:crossBetween val="between"/>
      </c:valAx>
      <c:valAx>
        <c:axId val="96996736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97002624"/>
        <c:crosses val="max"/>
        <c:crossBetween val="between"/>
      </c:valAx>
      <c:dateAx>
        <c:axId val="97002624"/>
        <c:scaling>
          <c:orientation val="minMax"/>
        </c:scaling>
        <c:delete val="1"/>
        <c:axPos val="b"/>
        <c:numFmt formatCode="mmm\-yy" sourceLinked="1"/>
        <c:tickLblPos val="nextTo"/>
        <c:crossAx val="96996736"/>
        <c:crosses val="autoZero"/>
        <c:auto val="1"/>
        <c:lblOffset val="100"/>
      </c:dateAx>
      <c:spPr>
        <a:solidFill>
          <a:sysClr val="windowText" lastClr="000000"/>
        </a:solidFill>
      </c:spPr>
    </c:plotArea>
    <c:plotVisOnly val="1"/>
  </c:chart>
  <c:spPr>
    <a:solidFill>
      <a:schemeClr val="tx1">
        <a:lumMod val="75000"/>
        <a:lumOff val="2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83820</xdr:rowOff>
    </xdr:from>
    <xdr:to>
      <xdr:col>15</xdr:col>
      <xdr:colOff>525780</xdr:colOff>
      <xdr:row>15</xdr:row>
      <xdr:rowOff>167640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372586</xdr:colOff>
      <xdr:row>0</xdr:row>
      <xdr:rowOff>144780</xdr:rowOff>
    </xdr:from>
    <xdr:to>
      <xdr:col>5</xdr:col>
      <xdr:colOff>374174</xdr:colOff>
      <xdr:row>10</xdr:row>
      <xdr:rowOff>83820</xdr:rowOff>
    </xdr:to>
    <xdr:cxnSp macro="">
      <xdr:nvCxnSpPr>
        <xdr:cNvPr id="4" name="Straight Connector 3"/>
        <xdr:cNvCxnSpPr/>
      </xdr:nvCxnSpPr>
      <xdr:spPr>
        <a:xfrm rot="5400000">
          <a:off x="2537460" y="1027906"/>
          <a:ext cx="176784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2</xdr:row>
      <xdr:rowOff>114300</xdr:rowOff>
    </xdr:from>
    <xdr:to>
      <xdr:col>7</xdr:col>
      <xdr:colOff>7620</xdr:colOff>
      <xdr:row>5</xdr:row>
      <xdr:rowOff>68580</xdr:rowOff>
    </xdr:to>
    <xdr:cxnSp macro="">
      <xdr:nvCxnSpPr>
        <xdr:cNvPr id="7" name="Straight Arrow Connector 6"/>
        <xdr:cNvCxnSpPr/>
      </xdr:nvCxnSpPr>
      <xdr:spPr>
        <a:xfrm>
          <a:off x="3581400" y="480060"/>
          <a:ext cx="693420" cy="502920"/>
        </a:xfrm>
        <a:prstGeom prst="straightConnector1">
          <a:avLst/>
        </a:prstGeom>
        <a:ln w="158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4</xdr:row>
      <xdr:rowOff>45720</xdr:rowOff>
    </xdr:from>
    <xdr:to>
      <xdr:col>7</xdr:col>
      <xdr:colOff>251460</xdr:colOff>
      <xdr:row>5</xdr:row>
      <xdr:rowOff>15240</xdr:rowOff>
    </xdr:to>
    <xdr:cxnSp macro="">
      <xdr:nvCxnSpPr>
        <xdr:cNvPr id="10" name="Straight Arrow Connector 9"/>
        <xdr:cNvCxnSpPr/>
      </xdr:nvCxnSpPr>
      <xdr:spPr>
        <a:xfrm flipV="1">
          <a:off x="4305300" y="777240"/>
          <a:ext cx="213360" cy="152400"/>
        </a:xfrm>
        <a:prstGeom prst="straightConnector1">
          <a:avLst/>
        </a:prstGeom>
        <a:ln w="158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7</xdr:row>
      <xdr:rowOff>144780</xdr:rowOff>
    </xdr:from>
    <xdr:to>
      <xdr:col>6</xdr:col>
      <xdr:colOff>563880</xdr:colOff>
      <xdr:row>9</xdr:row>
      <xdr:rowOff>30480</xdr:rowOff>
    </xdr:to>
    <xdr:cxnSp macro="">
      <xdr:nvCxnSpPr>
        <xdr:cNvPr id="11" name="Straight Arrow Connector 10"/>
        <xdr:cNvCxnSpPr/>
      </xdr:nvCxnSpPr>
      <xdr:spPr>
        <a:xfrm flipV="1">
          <a:off x="3688080" y="1424940"/>
          <a:ext cx="533400" cy="251460"/>
        </a:xfrm>
        <a:prstGeom prst="straightConnector1">
          <a:avLst/>
        </a:prstGeom>
        <a:ln w="158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365760</xdr:colOff>
      <xdr:row>8</xdr:row>
      <xdr:rowOff>99060</xdr:rowOff>
    </xdr:from>
    <xdr:to>
      <xdr:col>5</xdr:col>
      <xdr:colOff>579120</xdr:colOff>
      <xdr:row>9</xdr:row>
      <xdr:rowOff>68580</xdr:rowOff>
    </xdr:to>
    <xdr:cxnSp macro="">
      <xdr:nvCxnSpPr>
        <xdr:cNvPr id="19" name="Straight Arrow Connector 18"/>
        <xdr:cNvCxnSpPr/>
      </xdr:nvCxnSpPr>
      <xdr:spPr>
        <a:xfrm flipV="1">
          <a:off x="3413760" y="1562100"/>
          <a:ext cx="213360" cy="152400"/>
        </a:xfrm>
        <a:prstGeom prst="straightConnector1">
          <a:avLst/>
        </a:prstGeom>
        <a:ln w="158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441960</xdr:colOff>
      <xdr:row>1</xdr:row>
      <xdr:rowOff>114300</xdr:rowOff>
    </xdr:from>
    <xdr:to>
      <xdr:col>6</xdr:col>
      <xdr:colOff>15240</xdr:colOff>
      <xdr:row>2</xdr:row>
      <xdr:rowOff>30480</xdr:rowOff>
    </xdr:to>
    <xdr:cxnSp macro="">
      <xdr:nvCxnSpPr>
        <xdr:cNvPr id="20" name="Straight Arrow Connector 19"/>
        <xdr:cNvCxnSpPr/>
      </xdr:nvCxnSpPr>
      <xdr:spPr>
        <a:xfrm>
          <a:off x="3489960" y="297180"/>
          <a:ext cx="182880" cy="99060"/>
        </a:xfrm>
        <a:prstGeom prst="straightConnector1">
          <a:avLst/>
        </a:prstGeom>
        <a:ln w="158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510540</xdr:colOff>
      <xdr:row>6</xdr:row>
      <xdr:rowOff>99060</xdr:rowOff>
    </xdr:from>
    <xdr:to>
      <xdr:col>7</xdr:col>
      <xdr:colOff>114300</xdr:colOff>
      <xdr:row>7</xdr:row>
      <xdr:rowOff>68580</xdr:rowOff>
    </xdr:to>
    <xdr:cxnSp macro="">
      <xdr:nvCxnSpPr>
        <xdr:cNvPr id="27" name="Straight Arrow Connector 26"/>
        <xdr:cNvCxnSpPr/>
      </xdr:nvCxnSpPr>
      <xdr:spPr>
        <a:xfrm flipV="1">
          <a:off x="4168140" y="1196340"/>
          <a:ext cx="213360" cy="152400"/>
        </a:xfrm>
        <a:prstGeom prst="straightConnector1">
          <a:avLst/>
        </a:prstGeom>
        <a:ln w="158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251460</xdr:colOff>
      <xdr:row>0</xdr:row>
      <xdr:rowOff>68580</xdr:rowOff>
    </xdr:from>
    <xdr:to>
      <xdr:col>7</xdr:col>
      <xdr:colOff>182880</xdr:colOff>
      <xdr:row>11</xdr:row>
      <xdr:rowOff>7620</xdr:rowOff>
    </xdr:to>
    <xdr:sp macro="" textlink="">
      <xdr:nvSpPr>
        <xdr:cNvPr id="12" name="Rounded Rectangle 11"/>
        <xdr:cNvSpPr/>
      </xdr:nvSpPr>
      <xdr:spPr>
        <a:xfrm>
          <a:off x="3299460" y="68580"/>
          <a:ext cx="1150620" cy="1950720"/>
        </a:xfrm>
        <a:prstGeom prst="roundRect">
          <a:avLst/>
        </a:prstGeom>
        <a:solidFill>
          <a:schemeClr val="accent1">
            <a:alpha val="30000"/>
          </a:schemeClr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workbookViewId="0">
      <selection activeCell="B8" sqref="B8"/>
    </sheetView>
  </sheetViews>
  <sheetFormatPr defaultRowHeight="14.4"/>
  <cols>
    <col min="2" max="3" width="7.6640625" customWidth="1"/>
    <col min="6" max="7" width="6.33203125" customWidth="1"/>
    <col min="8" max="10" width="8.88671875" style="5"/>
    <col min="11" max="11" width="6.44140625" style="5" customWidth="1"/>
  </cols>
  <sheetData>
    <row r="1" spans="1:11" ht="28.8">
      <c r="A1" s="1"/>
      <c r="D1" s="1" t="s">
        <v>0</v>
      </c>
      <c r="E1" s="1" t="s">
        <v>1</v>
      </c>
    </row>
    <row r="2" spans="1:11">
      <c r="A2" s="2">
        <v>43160</v>
      </c>
      <c r="B2" s="7"/>
      <c r="C2" s="8"/>
      <c r="D2" s="3"/>
      <c r="E2" s="3"/>
      <c r="F2" s="4"/>
      <c r="G2" s="4"/>
      <c r="H2" s="6"/>
      <c r="I2" s="7"/>
      <c r="J2" s="7"/>
      <c r="K2" s="7"/>
    </row>
    <row r="3" spans="1:11">
      <c r="A3" s="2">
        <v>43132</v>
      </c>
      <c r="B3" s="7"/>
      <c r="C3" s="8"/>
      <c r="D3" s="3"/>
      <c r="E3" s="3"/>
      <c r="F3" s="4"/>
      <c r="G3" s="4"/>
      <c r="H3" s="6"/>
      <c r="I3" s="7"/>
      <c r="J3" s="7"/>
      <c r="K3" s="7"/>
    </row>
    <row r="4" spans="1:11">
      <c r="A4" s="2">
        <v>43101</v>
      </c>
      <c r="B4" s="7"/>
      <c r="C4" s="8"/>
      <c r="D4" s="3"/>
      <c r="E4" s="3"/>
      <c r="F4" s="4"/>
      <c r="G4" s="4"/>
      <c r="H4" s="6"/>
      <c r="I4" s="7"/>
      <c r="J4" s="7"/>
      <c r="K4" s="7"/>
    </row>
    <row r="5" spans="1:11">
      <c r="A5" s="2">
        <v>43070</v>
      </c>
      <c r="B5" s="7"/>
      <c r="C5" s="8"/>
      <c r="D5" s="3"/>
      <c r="E5" s="3"/>
      <c r="F5" s="4"/>
      <c r="G5" s="4"/>
      <c r="H5" s="6"/>
      <c r="I5" s="7"/>
      <c r="J5" s="7"/>
      <c r="K5" s="7"/>
    </row>
    <row r="6" spans="1:11">
      <c r="A6" s="2">
        <v>43040</v>
      </c>
      <c r="B6" s="7"/>
      <c r="C6" s="8"/>
      <c r="D6" s="3"/>
      <c r="E6" s="3"/>
      <c r="F6" s="4"/>
      <c r="G6" s="4"/>
      <c r="H6" s="6"/>
      <c r="I6" s="7"/>
      <c r="J6" s="7"/>
      <c r="K6" s="7"/>
    </row>
    <row r="7" spans="1:11">
      <c r="A7" s="2">
        <v>43009</v>
      </c>
      <c r="B7" s="7"/>
      <c r="C7" s="8"/>
      <c r="D7" s="3"/>
      <c r="E7" s="3"/>
      <c r="F7" s="4"/>
      <c r="G7" s="4"/>
      <c r="H7" s="6"/>
      <c r="I7" s="7"/>
      <c r="J7" s="7"/>
      <c r="K7" s="7"/>
    </row>
    <row r="8" spans="1:11">
      <c r="A8" s="2">
        <v>42979</v>
      </c>
      <c r="B8" s="7"/>
      <c r="C8" s="8"/>
      <c r="D8" s="3"/>
      <c r="E8" s="3"/>
      <c r="F8" s="4"/>
      <c r="G8" s="4"/>
      <c r="H8" s="6"/>
      <c r="I8" s="7"/>
      <c r="J8" s="7"/>
      <c r="K8" s="7"/>
    </row>
    <row r="9" spans="1:11">
      <c r="A9" s="2">
        <v>42948</v>
      </c>
      <c r="B9" s="7"/>
      <c r="C9" s="8"/>
      <c r="D9" s="3"/>
      <c r="E9" s="3"/>
      <c r="F9" s="4"/>
      <c r="G9" s="4"/>
      <c r="H9" s="6"/>
      <c r="I9" s="7"/>
      <c r="J9" s="7"/>
      <c r="K9" s="7"/>
    </row>
    <row r="10" spans="1:11">
      <c r="A10" s="2">
        <v>42917</v>
      </c>
      <c r="B10" s="7">
        <f t="shared" ref="B10:B21" si="0">B11+K10</f>
        <v>38.402264563294416</v>
      </c>
      <c r="C10" s="8">
        <v>10000</v>
      </c>
      <c r="D10" s="3">
        <v>900</v>
      </c>
      <c r="E10" s="3">
        <v>700</v>
      </c>
      <c r="F10" s="4">
        <f t="shared" ref="F10:F21" si="1">IF($D10&gt;$E10,$D10-$E10,0)</f>
        <v>200</v>
      </c>
      <c r="G10" s="4">
        <f t="shared" ref="G10:G21" si="2">IF($E10&gt;$D10,$E10-$D10,0)</f>
        <v>0</v>
      </c>
      <c r="H10" s="6">
        <f t="shared" ref="H10" si="3">100*(D10-E10)/(D10+E10)</f>
        <v>12.5</v>
      </c>
      <c r="I10" s="7">
        <f t="shared" ref="I10" si="4">(H10-I11)*0.1+I11</f>
        <v>-1.7085710130655443</v>
      </c>
      <c r="J10" s="7">
        <f t="shared" ref="J10" si="5">(H10-J11)*0.05+J11</f>
        <v>-2.5290760356225959</v>
      </c>
      <c r="K10" s="7">
        <f t="shared" ref="K10" si="6">I10-J10</f>
        <v>0.8205050225570516</v>
      </c>
    </row>
    <row r="11" spans="1:11">
      <c r="A11" s="2">
        <v>42887</v>
      </c>
      <c r="B11" s="7">
        <f t="shared" si="0"/>
        <v>37.581759540737366</v>
      </c>
      <c r="C11" s="8">
        <v>9520</v>
      </c>
      <c r="D11" s="3">
        <v>780</v>
      </c>
      <c r="E11" s="3">
        <v>894</v>
      </c>
      <c r="F11" s="4">
        <f t="shared" si="1"/>
        <v>0</v>
      </c>
      <c r="G11" s="4">
        <f t="shared" si="2"/>
        <v>114</v>
      </c>
      <c r="H11" s="6">
        <f t="shared" ref="H11" si="7">100*(D11-E11)/(D11+E11)</f>
        <v>-6.8100358422939067</v>
      </c>
      <c r="I11" s="7">
        <f t="shared" ref="I11" si="8">(H11-I12)*0.1+I12</f>
        <v>-3.2873011256283826</v>
      </c>
      <c r="J11" s="7">
        <f t="shared" ref="J11" si="9">(H11-J12)*0.05+J12</f>
        <v>-3.3200800374974695</v>
      </c>
      <c r="K11" s="7">
        <f t="shared" ref="K11" si="10">I11-J11</f>
        <v>3.277891186908688E-2</v>
      </c>
    </row>
    <row r="12" spans="1:11">
      <c r="A12" s="2">
        <v>42856</v>
      </c>
      <c r="B12" s="7">
        <f t="shared" si="0"/>
        <v>37.548980628868279</v>
      </c>
      <c r="C12" s="8">
        <v>9621</v>
      </c>
      <c r="D12" s="3">
        <v>735</v>
      </c>
      <c r="E12" s="3">
        <v>935</v>
      </c>
      <c r="F12" s="4">
        <f t="shared" si="1"/>
        <v>0</v>
      </c>
      <c r="G12" s="4">
        <f t="shared" si="2"/>
        <v>200</v>
      </c>
      <c r="H12" s="6">
        <f t="shared" ref="H12:H13" si="11">100*(D12-E12)/(D12+E12)</f>
        <v>-11.976047904191617</v>
      </c>
      <c r="I12" s="7">
        <f t="shared" ref="I12:I13" si="12">(H12-I13)*0.1+I13</f>
        <v>-2.8958861571099908</v>
      </c>
      <c r="J12" s="7">
        <f t="shared" ref="J12:J13" si="13">(H12-J13)*0.05+J13</f>
        <v>-3.1363981530344991</v>
      </c>
      <c r="K12" s="7">
        <f t="shared" ref="K12:K13" si="14">I12-J12</f>
        <v>0.24051199592450834</v>
      </c>
    </row>
    <row r="13" spans="1:11">
      <c r="A13" s="2">
        <v>42826</v>
      </c>
      <c r="B13" s="7">
        <f t="shared" si="0"/>
        <v>37.308468632943772</v>
      </c>
      <c r="C13" s="8">
        <v>9304</v>
      </c>
      <c r="D13" s="3">
        <v>866</v>
      </c>
      <c r="E13" s="3">
        <v>820</v>
      </c>
      <c r="F13" s="4">
        <f t="shared" si="1"/>
        <v>46</v>
      </c>
      <c r="G13" s="4">
        <f t="shared" si="2"/>
        <v>0</v>
      </c>
      <c r="H13" s="6">
        <f t="shared" si="11"/>
        <v>2.7283511269276395</v>
      </c>
      <c r="I13" s="7">
        <f t="shared" si="12"/>
        <v>-1.8869792963231435</v>
      </c>
      <c r="J13" s="7">
        <f t="shared" si="13"/>
        <v>-2.6711534292893875</v>
      </c>
      <c r="K13" s="7">
        <f t="shared" si="14"/>
        <v>0.78417413296624394</v>
      </c>
    </row>
    <row r="14" spans="1:11">
      <c r="A14" s="2">
        <v>42795</v>
      </c>
      <c r="B14" s="7">
        <f t="shared" si="0"/>
        <v>36.524294499977529</v>
      </c>
      <c r="C14" s="8">
        <v>9173</v>
      </c>
      <c r="D14" s="3">
        <v>793</v>
      </c>
      <c r="E14" s="3">
        <v>863</v>
      </c>
      <c r="F14" s="4">
        <f t="shared" si="1"/>
        <v>0</v>
      </c>
      <c r="G14" s="4">
        <f t="shared" si="2"/>
        <v>70</v>
      </c>
      <c r="H14" s="6">
        <f t="shared" ref="H14:H21" si="15">100*(D14-E14)/(D14+E14)</f>
        <v>-4.2270531400966185</v>
      </c>
      <c r="I14" s="7">
        <f t="shared" ref="I14:I21" si="16">(H14-I15)*0.1+I15</f>
        <v>-2.3997937877954527</v>
      </c>
      <c r="J14" s="7">
        <f t="shared" ref="J14:J21" si="17">(H14-J15)*0.05+J15</f>
        <v>-2.9553378796165992</v>
      </c>
      <c r="K14" s="7">
        <f t="shared" ref="K14:K21" si="18">I14-J14</f>
        <v>0.5555440918211465</v>
      </c>
    </row>
    <row r="15" spans="1:11">
      <c r="A15" s="2">
        <v>42767</v>
      </c>
      <c r="B15" s="7">
        <f t="shared" si="0"/>
        <v>35.968750408156382</v>
      </c>
      <c r="C15" s="8">
        <v>8880</v>
      </c>
      <c r="D15" s="3">
        <v>820</v>
      </c>
      <c r="E15" s="3">
        <v>828</v>
      </c>
      <c r="F15" s="4">
        <f t="shared" si="1"/>
        <v>0</v>
      </c>
      <c r="G15" s="4">
        <f t="shared" si="2"/>
        <v>8</v>
      </c>
      <c r="H15" s="6">
        <f t="shared" si="15"/>
        <v>-0.4854368932038835</v>
      </c>
      <c r="I15" s="7">
        <f t="shared" si="16"/>
        <v>-2.196764970873101</v>
      </c>
      <c r="J15" s="7">
        <f t="shared" si="17"/>
        <v>-2.888405497486072</v>
      </c>
      <c r="K15" s="7">
        <f t="shared" si="18"/>
        <v>0.69164052661297104</v>
      </c>
    </row>
    <row r="16" spans="1:11">
      <c r="A16" s="2">
        <v>42736</v>
      </c>
      <c r="B16" s="7">
        <f t="shared" si="0"/>
        <v>35.27710988154341</v>
      </c>
      <c r="C16" s="8">
        <v>8561</v>
      </c>
      <c r="D16" s="3">
        <v>860</v>
      </c>
      <c r="E16" s="3">
        <v>767</v>
      </c>
      <c r="F16" s="4">
        <f t="shared" si="1"/>
        <v>93</v>
      </c>
      <c r="G16" s="4">
        <f t="shared" si="2"/>
        <v>0</v>
      </c>
      <c r="H16" s="6">
        <f t="shared" si="15"/>
        <v>5.7160417947141982</v>
      </c>
      <c r="I16" s="7">
        <f t="shared" si="16"/>
        <v>-2.3869125350585696</v>
      </c>
      <c r="J16" s="7">
        <f t="shared" si="17"/>
        <v>-3.0148775292903975</v>
      </c>
      <c r="K16" s="7">
        <f t="shared" si="18"/>
        <v>0.62796499423182794</v>
      </c>
    </row>
    <row r="17" spans="1:11">
      <c r="A17" s="2">
        <v>42705</v>
      </c>
      <c r="B17" s="7">
        <f t="shared" si="0"/>
        <v>34.649144887311586</v>
      </c>
      <c r="C17" s="8">
        <v>8186</v>
      </c>
      <c r="D17" s="3">
        <v>729</v>
      </c>
      <c r="E17" s="3">
        <v>877</v>
      </c>
      <c r="F17" s="4">
        <f t="shared" si="1"/>
        <v>0</v>
      </c>
      <c r="G17" s="4">
        <f t="shared" si="2"/>
        <v>148</v>
      </c>
      <c r="H17" s="6">
        <f t="shared" si="15"/>
        <v>-9.2154420921544205</v>
      </c>
      <c r="I17" s="7">
        <f t="shared" si="16"/>
        <v>-3.2872407939222104</v>
      </c>
      <c r="J17" s="7">
        <f t="shared" si="17"/>
        <v>-3.4743995989748502</v>
      </c>
      <c r="K17" s="7">
        <f t="shared" si="18"/>
        <v>0.18715880505263982</v>
      </c>
    </row>
    <row r="18" spans="1:11">
      <c r="A18" s="2">
        <v>42675</v>
      </c>
      <c r="B18" s="7">
        <f t="shared" si="0"/>
        <v>34.461986082258946</v>
      </c>
      <c r="C18" s="8">
        <v>8224</v>
      </c>
      <c r="D18" s="3">
        <v>734</v>
      </c>
      <c r="E18" s="3">
        <v>899</v>
      </c>
      <c r="F18" s="4">
        <f t="shared" si="1"/>
        <v>0</v>
      </c>
      <c r="G18" s="4">
        <f t="shared" si="2"/>
        <v>165</v>
      </c>
      <c r="H18" s="6">
        <f t="shared" si="15"/>
        <v>-10.104102878138395</v>
      </c>
      <c r="I18" s="7">
        <f t="shared" si="16"/>
        <v>-2.6285517607852982</v>
      </c>
      <c r="J18" s="7">
        <f t="shared" si="17"/>
        <v>-3.1722394677548729</v>
      </c>
      <c r="K18" s="7">
        <f t="shared" si="18"/>
        <v>0.54368770696957469</v>
      </c>
    </row>
    <row r="19" spans="1:11">
      <c r="A19" s="2">
        <v>42644</v>
      </c>
      <c r="B19" s="7">
        <f t="shared" si="0"/>
        <v>33.918298375289368</v>
      </c>
      <c r="C19" s="8">
        <v>8626</v>
      </c>
      <c r="D19" s="3">
        <v>876</v>
      </c>
      <c r="E19" s="3">
        <v>757</v>
      </c>
      <c r="F19" s="4">
        <f t="shared" si="1"/>
        <v>119</v>
      </c>
      <c r="G19" s="4">
        <f t="shared" si="2"/>
        <v>0</v>
      </c>
      <c r="H19" s="6">
        <f t="shared" si="15"/>
        <v>7.287201469687691</v>
      </c>
      <c r="I19" s="7">
        <f t="shared" si="16"/>
        <v>-1.7979349699682872</v>
      </c>
      <c r="J19" s="7">
        <f t="shared" si="17"/>
        <v>-2.8074045514188981</v>
      </c>
      <c r="K19" s="7">
        <f t="shared" si="18"/>
        <v>1.0094695814506109</v>
      </c>
    </row>
    <row r="20" spans="1:11">
      <c r="A20" s="2">
        <v>42614</v>
      </c>
      <c r="B20" s="7">
        <f t="shared" si="0"/>
        <v>32.908828793838758</v>
      </c>
      <c r="C20" s="8">
        <v>8611</v>
      </c>
      <c r="D20" s="3">
        <v>803</v>
      </c>
      <c r="E20" s="3">
        <v>816</v>
      </c>
      <c r="F20" s="4">
        <f t="shared" si="1"/>
        <v>0</v>
      </c>
      <c r="G20" s="4">
        <f t="shared" si="2"/>
        <v>13</v>
      </c>
      <c r="H20" s="6">
        <f t="shared" si="15"/>
        <v>-0.80296479308214952</v>
      </c>
      <c r="I20" s="7">
        <f t="shared" si="16"/>
        <v>-2.807394574374507</v>
      </c>
      <c r="J20" s="7">
        <f t="shared" si="17"/>
        <v>-3.3386996051613504</v>
      </c>
      <c r="K20" s="7">
        <f t="shared" si="18"/>
        <v>0.53130503078684344</v>
      </c>
    </row>
    <row r="21" spans="1:11">
      <c r="A21" s="2">
        <v>42583</v>
      </c>
      <c r="B21" s="7">
        <f t="shared" si="0"/>
        <v>32.377523763051911</v>
      </c>
      <c r="C21" s="8">
        <v>8786</v>
      </c>
      <c r="D21" s="3">
        <v>746</v>
      </c>
      <c r="E21" s="3">
        <v>856</v>
      </c>
      <c r="F21" s="4">
        <f t="shared" si="1"/>
        <v>0</v>
      </c>
      <c r="G21" s="4">
        <f t="shared" si="2"/>
        <v>110</v>
      </c>
      <c r="H21" s="6">
        <f t="shared" si="15"/>
        <v>-6.8664169787765292</v>
      </c>
      <c r="I21" s="7">
        <f t="shared" si="16"/>
        <v>-3.0301089945181023</v>
      </c>
      <c r="J21" s="7">
        <f t="shared" si="17"/>
        <v>-3.4721593321128874</v>
      </c>
      <c r="K21" s="7">
        <f t="shared" si="18"/>
        <v>0.44205033759478507</v>
      </c>
    </row>
    <row r="22" spans="1:11">
      <c r="A22" s="2">
        <v>42552</v>
      </c>
      <c r="B22" s="7">
        <f t="shared" ref="B22:B53" si="19">B23+K22</f>
        <v>31.935473425457126</v>
      </c>
      <c r="C22" s="8">
        <v>8639</v>
      </c>
      <c r="D22" s="3">
        <v>798</v>
      </c>
      <c r="E22" s="3">
        <v>810</v>
      </c>
      <c r="F22" s="4">
        <f t="shared" ref="F22:F88" si="20">IF($D22&gt;$E22,$D22-$E22,0)</f>
        <v>0</v>
      </c>
      <c r="G22" s="4">
        <f t="shared" ref="G22:G88" si="21">IF($E22&gt;$D22,$E22-$D22,0)</f>
        <v>12</v>
      </c>
      <c r="H22" s="6">
        <f t="shared" ref="H22" si="22">100*(D22-E22)/(D22+E22)</f>
        <v>-0.74626865671641796</v>
      </c>
      <c r="I22" s="7">
        <f t="shared" ref="I22" si="23">(H22-I23)*0.1+I23</f>
        <v>-2.6038525518227216</v>
      </c>
      <c r="J22" s="7">
        <f t="shared" ref="J22" si="24">(H22-J23)*0.05+J23</f>
        <v>-3.2935141928148011</v>
      </c>
      <c r="K22" s="7">
        <f t="shared" ref="K22" si="25">I22-J22</f>
        <v>0.68966164099207949</v>
      </c>
    </row>
    <row r="23" spans="1:11">
      <c r="A23" s="2">
        <v>42522</v>
      </c>
      <c r="B23" s="7">
        <f t="shared" si="19"/>
        <v>31.245811784465047</v>
      </c>
      <c r="C23" s="8">
        <v>8288</v>
      </c>
      <c r="D23" s="3">
        <v>814</v>
      </c>
      <c r="E23" s="3">
        <v>749</v>
      </c>
      <c r="F23" s="4">
        <f t="shared" si="20"/>
        <v>65</v>
      </c>
      <c r="G23" s="4">
        <f t="shared" si="21"/>
        <v>0</v>
      </c>
      <c r="H23" s="6">
        <f t="shared" ref="H23" si="26">100*(D23-E23)/(D23+E23)</f>
        <v>4.1586692258477287</v>
      </c>
      <c r="I23" s="7">
        <f t="shared" ref="I23" si="27">(H23-I24)*0.1+I24</f>
        <v>-2.8102507623900888</v>
      </c>
      <c r="J23" s="7">
        <f t="shared" ref="J23" si="28">(H23-J24)*0.05+J24</f>
        <v>-3.4275797473462948</v>
      </c>
      <c r="K23" s="7">
        <f t="shared" ref="K23" si="29">I23-J23</f>
        <v>0.61732898495620603</v>
      </c>
    </row>
    <row r="24" spans="1:11">
      <c r="A24" s="2">
        <v>42491</v>
      </c>
      <c r="B24" s="7">
        <f t="shared" si="19"/>
        <v>30.628482799508841</v>
      </c>
      <c r="C24" s="8">
        <v>8219</v>
      </c>
      <c r="D24" s="3">
        <v>715</v>
      </c>
      <c r="E24" s="3">
        <v>835</v>
      </c>
      <c r="F24" s="4">
        <f t="shared" si="20"/>
        <v>0</v>
      </c>
      <c r="G24" s="4">
        <f t="shared" si="21"/>
        <v>120</v>
      </c>
      <c r="H24" s="6">
        <f t="shared" ref="H24" si="30">100*(D24-E24)/(D24+E24)</f>
        <v>-7.741935483870968</v>
      </c>
      <c r="I24" s="7">
        <f t="shared" ref="I24" si="31">(H24-I25)*0.1+I25</f>
        <v>-3.5845752055276243</v>
      </c>
      <c r="J24" s="7">
        <f t="shared" ref="J24" si="32">(H24-J25)*0.05+J25</f>
        <v>-3.8268560090933486</v>
      </c>
      <c r="K24" s="7">
        <f t="shared" ref="K24" si="33">I24-J24</f>
        <v>0.24228080356572423</v>
      </c>
    </row>
    <row r="25" spans="1:11">
      <c r="A25" s="2">
        <v>42461</v>
      </c>
      <c r="B25" s="7">
        <f t="shared" si="19"/>
        <v>30.386201995943118</v>
      </c>
      <c r="C25" s="8">
        <v>7850</v>
      </c>
      <c r="D25" s="3">
        <v>815</v>
      </c>
      <c r="E25" s="3">
        <v>738</v>
      </c>
      <c r="F25" s="4">
        <f t="shared" si="20"/>
        <v>77</v>
      </c>
      <c r="G25" s="4">
        <f t="shared" si="21"/>
        <v>0</v>
      </c>
      <c r="H25" s="6">
        <f t="shared" ref="H25:H26" si="34">100*(D25-E25)/(D25+E25)</f>
        <v>4.9581455247907273</v>
      </c>
      <c r="I25" s="7">
        <f t="shared" ref="I25:I26" si="35">(H25-I26)*0.1+I26</f>
        <v>-3.122646285711697</v>
      </c>
      <c r="J25" s="7">
        <f t="shared" ref="J25:J26" si="36">(H25-J26)*0.05+J26</f>
        <v>-3.6207991946313687</v>
      </c>
      <c r="K25" s="7">
        <f t="shared" ref="K25:K26" si="37">I25-J25</f>
        <v>0.49815290891967168</v>
      </c>
    </row>
    <row r="26" spans="1:11">
      <c r="A26" s="2">
        <v>42430</v>
      </c>
      <c r="B26" s="7">
        <f t="shared" si="19"/>
        <v>29.888049087023447</v>
      </c>
      <c r="C26" s="8">
        <v>7738</v>
      </c>
      <c r="D26" s="3">
        <v>840</v>
      </c>
      <c r="E26" s="3">
        <v>718</v>
      </c>
      <c r="F26" s="4">
        <f t="shared" si="20"/>
        <v>122</v>
      </c>
      <c r="G26" s="4">
        <f t="shared" si="21"/>
        <v>0</v>
      </c>
      <c r="H26" s="6">
        <f t="shared" si="34"/>
        <v>7.8305519897304237</v>
      </c>
      <c r="I26" s="7">
        <f t="shared" si="35"/>
        <v>-4.0205120424341887</v>
      </c>
      <c r="J26" s="7">
        <f t="shared" si="36"/>
        <v>-4.0723226009167419</v>
      </c>
      <c r="K26" s="7">
        <f t="shared" si="37"/>
        <v>5.1810558482553226E-2</v>
      </c>
    </row>
    <row r="27" spans="1:11">
      <c r="A27" s="2">
        <v>42401</v>
      </c>
      <c r="B27" s="7">
        <f t="shared" si="19"/>
        <v>29.836238528540893</v>
      </c>
      <c r="C27" s="8">
        <v>6987</v>
      </c>
      <c r="D27" s="3">
        <v>598</v>
      </c>
      <c r="E27" s="3">
        <v>953</v>
      </c>
      <c r="F27" s="4">
        <f t="shared" si="20"/>
        <v>0</v>
      </c>
      <c r="G27" s="4">
        <f t="shared" si="21"/>
        <v>355</v>
      </c>
      <c r="H27" s="6">
        <f t="shared" ref="H27:H58" si="38">100*(D27-E27)/(D27+E27)</f>
        <v>-22.888459058671824</v>
      </c>
      <c r="I27" s="7">
        <f t="shared" ref="I27:I88" si="39">(H27-I28)*0.1+I28</f>
        <v>-5.3372969348969237</v>
      </c>
      <c r="J27" s="7">
        <f t="shared" ref="J27:J88" si="40">(H27-J28)*0.05+J28</f>
        <v>-4.6987896846350141</v>
      </c>
      <c r="K27" s="7">
        <f t="shared" ref="K27:K88" si="41">I27-J27</f>
        <v>-0.63850725026190958</v>
      </c>
    </row>
    <row r="28" spans="1:11">
      <c r="A28" s="2">
        <v>42370</v>
      </c>
      <c r="B28" s="7">
        <f t="shared" si="19"/>
        <v>30.474745778802802</v>
      </c>
      <c r="C28" s="8">
        <v>7564</v>
      </c>
      <c r="D28" s="3">
        <v>698</v>
      </c>
      <c r="E28" s="3">
        <v>877</v>
      </c>
      <c r="F28" s="4">
        <f t="shared" si="20"/>
        <v>0</v>
      </c>
      <c r="G28" s="4">
        <f t="shared" si="21"/>
        <v>179</v>
      </c>
      <c r="H28" s="6">
        <f t="shared" si="38"/>
        <v>-11.365079365079366</v>
      </c>
      <c r="I28" s="7">
        <f t="shared" si="39"/>
        <v>-3.3871678100330458</v>
      </c>
      <c r="J28" s="7">
        <f t="shared" si="40"/>
        <v>-3.7414386649488662</v>
      </c>
      <c r="K28" s="7">
        <f t="shared" si="41"/>
        <v>0.35427085491582044</v>
      </c>
    </row>
    <row r="29" spans="1:11">
      <c r="A29" s="2">
        <v>42339</v>
      </c>
      <c r="B29" s="7">
        <f t="shared" si="19"/>
        <v>30.120474923886981</v>
      </c>
      <c r="C29" s="8">
        <v>7946</v>
      </c>
      <c r="D29" s="3">
        <v>773</v>
      </c>
      <c r="E29" s="3">
        <v>771</v>
      </c>
      <c r="F29" s="4">
        <f t="shared" si="20"/>
        <v>2</v>
      </c>
      <c r="G29" s="4">
        <f t="shared" si="21"/>
        <v>0</v>
      </c>
      <c r="H29" s="6">
        <f t="shared" si="38"/>
        <v>0.12953367875647667</v>
      </c>
      <c r="I29" s="7">
        <f t="shared" si="39"/>
        <v>-2.5007331928056771</v>
      </c>
      <c r="J29" s="7">
        <f t="shared" si="40"/>
        <v>-3.3401944175735769</v>
      </c>
      <c r="K29" s="7">
        <f t="shared" si="41"/>
        <v>0.83946122476789986</v>
      </c>
    </row>
    <row r="30" spans="1:11">
      <c r="A30" s="2">
        <v>42309</v>
      </c>
      <c r="B30" s="7">
        <f t="shared" si="19"/>
        <v>29.281013699119082</v>
      </c>
      <c r="C30" s="8">
        <v>7935</v>
      </c>
      <c r="D30" s="3">
        <v>760</v>
      </c>
      <c r="E30" s="3">
        <v>753</v>
      </c>
      <c r="F30" s="4">
        <f t="shared" si="20"/>
        <v>7</v>
      </c>
      <c r="G30" s="4">
        <f t="shared" si="21"/>
        <v>0</v>
      </c>
      <c r="H30" s="6">
        <f t="shared" si="38"/>
        <v>0.46265697290152014</v>
      </c>
      <c r="I30" s="7">
        <f t="shared" si="39"/>
        <v>-2.792985067423694</v>
      </c>
      <c r="J30" s="7">
        <f t="shared" si="40"/>
        <v>-3.5228116858014746</v>
      </c>
      <c r="K30" s="7">
        <f t="shared" si="41"/>
        <v>0.72982661837778062</v>
      </c>
    </row>
    <row r="31" spans="1:11">
      <c r="A31" s="2">
        <v>42278</v>
      </c>
      <c r="B31" s="7">
        <f t="shared" si="19"/>
        <v>28.5511870807413</v>
      </c>
      <c r="C31" s="8">
        <v>8066</v>
      </c>
      <c r="D31" s="3">
        <v>759</v>
      </c>
      <c r="E31" s="3">
        <v>754</v>
      </c>
      <c r="F31" s="4">
        <f t="shared" si="20"/>
        <v>5</v>
      </c>
      <c r="G31" s="4">
        <f t="shared" si="21"/>
        <v>0</v>
      </c>
      <c r="H31" s="6">
        <f t="shared" si="38"/>
        <v>0.33046926635822871</v>
      </c>
      <c r="I31" s="7">
        <f t="shared" si="39"/>
        <v>-3.1547230719042734</v>
      </c>
      <c r="J31" s="7">
        <f t="shared" si="40"/>
        <v>-3.7325731941542637</v>
      </c>
      <c r="K31" s="7">
        <f t="shared" si="41"/>
        <v>0.57785012224999033</v>
      </c>
    </row>
    <row r="32" spans="1:11">
      <c r="A32" s="2">
        <v>42248</v>
      </c>
      <c r="B32" s="7">
        <f t="shared" si="19"/>
        <v>27.973336958491309</v>
      </c>
      <c r="C32" s="8">
        <v>7949</v>
      </c>
      <c r="D32" s="3">
        <v>741</v>
      </c>
      <c r="E32" s="3">
        <v>764</v>
      </c>
      <c r="F32" s="4">
        <f t="shared" si="20"/>
        <v>0</v>
      </c>
      <c r="G32" s="4">
        <f t="shared" si="21"/>
        <v>23</v>
      </c>
      <c r="H32" s="6">
        <f t="shared" si="38"/>
        <v>-1.5282392026578073</v>
      </c>
      <c r="I32" s="7">
        <f t="shared" si="39"/>
        <v>-3.5419666650445514</v>
      </c>
      <c r="J32" s="7">
        <f t="shared" si="40"/>
        <v>-3.9464175341812369</v>
      </c>
      <c r="K32" s="7">
        <f t="shared" si="41"/>
        <v>0.40445086913668549</v>
      </c>
    </row>
    <row r="33" spans="1:11">
      <c r="A33" s="2">
        <v>42217</v>
      </c>
      <c r="B33" s="7">
        <f t="shared" si="19"/>
        <v>27.568886089354624</v>
      </c>
      <c r="C33" s="8">
        <v>7971</v>
      </c>
      <c r="D33" s="3">
        <v>686</v>
      </c>
      <c r="E33" s="3">
        <v>833</v>
      </c>
      <c r="F33" s="4">
        <f t="shared" si="20"/>
        <v>0</v>
      </c>
      <c r="G33" s="4">
        <f t="shared" si="21"/>
        <v>147</v>
      </c>
      <c r="H33" s="6">
        <f t="shared" si="38"/>
        <v>-9.67741935483871</v>
      </c>
      <c r="I33" s="7">
        <f t="shared" si="39"/>
        <v>-3.7657141608653006</v>
      </c>
      <c r="J33" s="7">
        <f t="shared" si="40"/>
        <v>-4.0736900779456278</v>
      </c>
      <c r="K33" s="7">
        <f t="shared" si="41"/>
        <v>0.30797591708032712</v>
      </c>
    </row>
    <row r="34" spans="1:11">
      <c r="A34" s="2">
        <v>42186</v>
      </c>
      <c r="B34" s="7">
        <f t="shared" si="19"/>
        <v>27.260910172274297</v>
      </c>
      <c r="C34" s="8">
        <v>8533</v>
      </c>
      <c r="D34" s="3">
        <v>803</v>
      </c>
      <c r="E34" s="3">
        <v>703</v>
      </c>
      <c r="F34" s="4">
        <f t="shared" si="20"/>
        <v>100</v>
      </c>
      <c r="G34" s="4">
        <f t="shared" si="21"/>
        <v>0</v>
      </c>
      <c r="H34" s="6">
        <f t="shared" si="38"/>
        <v>6.6401062416998675</v>
      </c>
      <c r="I34" s="7">
        <f t="shared" si="39"/>
        <v>-3.1088580282015883</v>
      </c>
      <c r="J34" s="7">
        <f t="shared" si="40"/>
        <v>-3.7787569581091498</v>
      </c>
      <c r="K34" s="7">
        <f t="shared" si="41"/>
        <v>0.6698989299075615</v>
      </c>
    </row>
    <row r="35" spans="1:11">
      <c r="A35" s="2">
        <v>42156</v>
      </c>
      <c r="B35" s="7">
        <f t="shared" si="19"/>
        <v>26.591011242366736</v>
      </c>
      <c r="C35" s="8">
        <v>8369</v>
      </c>
      <c r="D35" s="3">
        <v>690</v>
      </c>
      <c r="E35" s="3">
        <v>796</v>
      </c>
      <c r="F35" s="4">
        <f t="shared" si="20"/>
        <v>0</v>
      </c>
      <c r="G35" s="4">
        <f t="shared" si="21"/>
        <v>106</v>
      </c>
      <c r="H35" s="6">
        <f t="shared" si="38"/>
        <v>-7.1332436069986542</v>
      </c>
      <c r="I35" s="7">
        <f t="shared" si="39"/>
        <v>-4.1920762804128611</v>
      </c>
      <c r="J35" s="7">
        <f t="shared" si="40"/>
        <v>-4.3271181791517295</v>
      </c>
      <c r="K35" s="7">
        <f t="shared" si="41"/>
        <v>0.1350418987388684</v>
      </c>
    </row>
    <row r="36" spans="1:11">
      <c r="A36" s="2">
        <v>42125</v>
      </c>
      <c r="B36" s="7">
        <f t="shared" si="19"/>
        <v>26.455969343627867</v>
      </c>
      <c r="C36" s="8">
        <v>8434</v>
      </c>
      <c r="D36" s="3">
        <v>732</v>
      </c>
      <c r="E36" s="3">
        <v>759</v>
      </c>
      <c r="F36" s="4">
        <f t="shared" si="20"/>
        <v>0</v>
      </c>
      <c r="G36" s="4">
        <f t="shared" si="21"/>
        <v>27</v>
      </c>
      <c r="H36" s="6">
        <f t="shared" si="38"/>
        <v>-1.8108651911468814</v>
      </c>
      <c r="I36" s="7">
        <f t="shared" si="39"/>
        <v>-3.8652799107922173</v>
      </c>
      <c r="J36" s="7">
        <f t="shared" si="40"/>
        <v>-4.1794273671597857</v>
      </c>
      <c r="K36" s="7">
        <f t="shared" si="41"/>
        <v>0.31414745636756836</v>
      </c>
    </row>
    <row r="37" spans="1:11">
      <c r="A37" s="2">
        <v>42095</v>
      </c>
      <c r="B37" s="7">
        <f t="shared" si="19"/>
        <v>26.141821887260299</v>
      </c>
      <c r="C37" s="8">
        <v>8182</v>
      </c>
      <c r="D37" s="3">
        <v>728</v>
      </c>
      <c r="E37" s="3">
        <v>788</v>
      </c>
      <c r="F37" s="4">
        <f t="shared" si="20"/>
        <v>0</v>
      </c>
      <c r="G37" s="4">
        <f t="shared" si="21"/>
        <v>60</v>
      </c>
      <c r="H37" s="6">
        <f t="shared" si="38"/>
        <v>-3.9577836411609497</v>
      </c>
      <c r="I37" s="7">
        <f t="shared" si="39"/>
        <v>-4.0935482129750325</v>
      </c>
      <c r="J37" s="7">
        <f t="shared" si="40"/>
        <v>-4.3040885343183595</v>
      </c>
      <c r="K37" s="7">
        <f t="shared" si="41"/>
        <v>0.21054032134332701</v>
      </c>
    </row>
    <row r="38" spans="1:11">
      <c r="A38" s="2">
        <v>42064</v>
      </c>
      <c r="B38" s="7">
        <f t="shared" si="19"/>
        <v>25.931281565916972</v>
      </c>
      <c r="C38" s="8">
        <v>8491</v>
      </c>
      <c r="D38" s="3">
        <v>627</v>
      </c>
      <c r="E38" s="3">
        <v>881</v>
      </c>
      <c r="F38" s="4">
        <f t="shared" si="20"/>
        <v>0</v>
      </c>
      <c r="G38" s="4">
        <f t="shared" si="21"/>
        <v>254</v>
      </c>
      <c r="H38" s="6">
        <f t="shared" si="38"/>
        <v>-16.843501326259947</v>
      </c>
      <c r="I38" s="7">
        <f t="shared" si="39"/>
        <v>-4.1086331653988193</v>
      </c>
      <c r="J38" s="7">
        <f t="shared" si="40"/>
        <v>-4.3223151076424333</v>
      </c>
      <c r="K38" s="7">
        <f t="shared" si="41"/>
        <v>0.21368194224361403</v>
      </c>
    </row>
    <row r="39" spans="1:11">
      <c r="A39" s="2">
        <v>42036</v>
      </c>
      <c r="B39" s="7">
        <f t="shared" si="19"/>
        <v>25.717599623673358</v>
      </c>
      <c r="C39" s="8">
        <v>8845</v>
      </c>
      <c r="D39" s="3">
        <v>683</v>
      </c>
      <c r="E39" s="3">
        <v>813</v>
      </c>
      <c r="F39" s="4">
        <f t="shared" si="20"/>
        <v>0</v>
      </c>
      <c r="G39" s="4">
        <f t="shared" si="21"/>
        <v>130</v>
      </c>
      <c r="H39" s="6">
        <f t="shared" si="38"/>
        <v>-8.689839572192513</v>
      </c>
      <c r="I39" s="7">
        <f t="shared" si="39"/>
        <v>-2.693647814192027</v>
      </c>
      <c r="J39" s="7">
        <f t="shared" si="40"/>
        <v>-3.663305306662564</v>
      </c>
      <c r="K39" s="7">
        <f t="shared" si="41"/>
        <v>0.96965749247053701</v>
      </c>
    </row>
    <row r="40" spans="1:11">
      <c r="A40" s="2">
        <v>42005</v>
      </c>
      <c r="B40" s="7">
        <f t="shared" si="19"/>
        <v>24.747942131202823</v>
      </c>
      <c r="C40" s="8">
        <v>8809</v>
      </c>
      <c r="D40" s="3">
        <v>748</v>
      </c>
      <c r="E40" s="3">
        <v>786</v>
      </c>
      <c r="F40" s="4">
        <f t="shared" si="20"/>
        <v>0</v>
      </c>
      <c r="G40" s="4">
        <f t="shared" si="21"/>
        <v>38</v>
      </c>
      <c r="H40" s="6">
        <f t="shared" si="38"/>
        <v>-2.4771838331160363</v>
      </c>
      <c r="I40" s="7">
        <f t="shared" si="39"/>
        <v>-2.0274042855253063</v>
      </c>
      <c r="J40" s="7">
        <f t="shared" si="40"/>
        <v>-3.3987508716346722</v>
      </c>
      <c r="K40" s="7">
        <f t="shared" si="41"/>
        <v>1.3713465861093659</v>
      </c>
    </row>
    <row r="41" spans="1:11">
      <c r="A41" s="2">
        <v>41974</v>
      </c>
      <c r="B41" s="7">
        <f t="shared" si="19"/>
        <v>23.376595545093458</v>
      </c>
      <c r="C41" s="8">
        <v>8283</v>
      </c>
      <c r="D41" s="3">
        <v>706</v>
      </c>
      <c r="E41" s="3">
        <v>822</v>
      </c>
      <c r="F41" s="4">
        <f t="shared" si="20"/>
        <v>0</v>
      </c>
      <c r="G41" s="4">
        <f t="shared" si="21"/>
        <v>116</v>
      </c>
      <c r="H41" s="6">
        <f t="shared" si="38"/>
        <v>-7.5916230366492146</v>
      </c>
      <c r="I41" s="7">
        <f t="shared" si="39"/>
        <v>-1.9774287802374475</v>
      </c>
      <c r="J41" s="7">
        <f t="shared" si="40"/>
        <v>-3.4472543999777581</v>
      </c>
      <c r="K41" s="7">
        <f t="shared" si="41"/>
        <v>1.4698256197403106</v>
      </c>
    </row>
    <row r="42" spans="1:11">
      <c r="A42" s="2">
        <v>41944</v>
      </c>
      <c r="B42" s="7">
        <f t="shared" si="19"/>
        <v>21.906769925353149</v>
      </c>
      <c r="C42" s="8">
        <v>8588</v>
      </c>
      <c r="D42" s="3">
        <v>736</v>
      </c>
      <c r="E42" s="3">
        <v>808</v>
      </c>
      <c r="F42" s="4">
        <f t="shared" si="20"/>
        <v>0</v>
      </c>
      <c r="G42" s="4">
        <f t="shared" si="21"/>
        <v>72</v>
      </c>
      <c r="H42" s="6">
        <f t="shared" si="38"/>
        <v>-4.6632124352331603</v>
      </c>
      <c r="I42" s="7">
        <f t="shared" si="39"/>
        <v>-1.3536294184139177</v>
      </c>
      <c r="J42" s="7">
        <f t="shared" si="40"/>
        <v>-3.2291297348897867</v>
      </c>
      <c r="K42" s="7">
        <f t="shared" si="41"/>
        <v>1.875500316475869</v>
      </c>
    </row>
    <row r="43" spans="1:11">
      <c r="A43" s="2">
        <v>41913</v>
      </c>
      <c r="B43" s="7">
        <f t="shared" si="19"/>
        <v>20.031269608877281</v>
      </c>
      <c r="C43" s="8">
        <v>8322</v>
      </c>
      <c r="D43" s="3">
        <v>770</v>
      </c>
      <c r="E43" s="3">
        <v>759</v>
      </c>
      <c r="F43" s="4">
        <f t="shared" si="20"/>
        <v>11</v>
      </c>
      <c r="G43" s="4">
        <f t="shared" si="21"/>
        <v>0</v>
      </c>
      <c r="H43" s="6">
        <f t="shared" si="38"/>
        <v>0.71942446043165464</v>
      </c>
      <c r="I43" s="7">
        <f t="shared" si="39"/>
        <v>-0.98589797210066854</v>
      </c>
      <c r="J43" s="7">
        <f t="shared" si="40"/>
        <v>-3.1536516980296092</v>
      </c>
      <c r="K43" s="7">
        <f t="shared" si="41"/>
        <v>2.1677537259289408</v>
      </c>
    </row>
    <row r="44" spans="1:11">
      <c r="A44" s="2">
        <v>41883</v>
      </c>
      <c r="B44" s="7">
        <f t="shared" si="19"/>
        <v>17.863515882948342</v>
      </c>
      <c r="C44" s="8">
        <v>7965</v>
      </c>
      <c r="D44" s="3">
        <v>778</v>
      </c>
      <c r="E44" s="3">
        <v>782</v>
      </c>
      <c r="F44" s="4">
        <f t="shared" si="20"/>
        <v>0</v>
      </c>
      <c r="G44" s="4">
        <f t="shared" si="21"/>
        <v>4</v>
      </c>
      <c r="H44" s="6">
        <f t="shared" si="38"/>
        <v>-0.25641025641025639</v>
      </c>
      <c r="I44" s="7">
        <f t="shared" si="39"/>
        <v>-1.1753782423820378</v>
      </c>
      <c r="J44" s="7">
        <f t="shared" si="40"/>
        <v>-3.3574978116328338</v>
      </c>
      <c r="K44" s="7">
        <f t="shared" si="41"/>
        <v>2.182119569250796</v>
      </c>
    </row>
    <row r="45" spans="1:11">
      <c r="A45" s="2">
        <v>41852</v>
      </c>
      <c r="B45" s="7">
        <f t="shared" si="19"/>
        <v>15.681396313697547</v>
      </c>
      <c r="C45" s="8">
        <v>7954</v>
      </c>
      <c r="D45" s="3">
        <v>752</v>
      </c>
      <c r="E45" s="3">
        <v>790</v>
      </c>
      <c r="F45" s="4">
        <f t="shared" si="20"/>
        <v>0</v>
      </c>
      <c r="G45" s="4">
        <f t="shared" si="21"/>
        <v>38</v>
      </c>
      <c r="H45" s="6">
        <f t="shared" si="38"/>
        <v>-2.4643320363164722</v>
      </c>
      <c r="I45" s="7">
        <f t="shared" si="39"/>
        <v>-1.2774857963789024</v>
      </c>
      <c r="J45" s="7">
        <f t="shared" si="40"/>
        <v>-3.5207129461182327</v>
      </c>
      <c r="K45" s="7">
        <f t="shared" si="41"/>
        <v>2.2432271497393304</v>
      </c>
    </row>
    <row r="46" spans="1:11">
      <c r="A46" s="2">
        <v>41821</v>
      </c>
      <c r="B46" s="7">
        <f t="shared" si="19"/>
        <v>13.438169163958218</v>
      </c>
      <c r="C46" s="8">
        <v>7721</v>
      </c>
      <c r="D46" s="3">
        <v>730</v>
      </c>
      <c r="E46" s="3">
        <v>816</v>
      </c>
      <c r="F46" s="4">
        <f t="shared" si="20"/>
        <v>0</v>
      </c>
      <c r="G46" s="4">
        <f t="shared" si="21"/>
        <v>86</v>
      </c>
      <c r="H46" s="6">
        <f t="shared" si="38"/>
        <v>-5.5627425614489008</v>
      </c>
      <c r="I46" s="7">
        <f t="shared" si="39"/>
        <v>-1.1456139919413946</v>
      </c>
      <c r="J46" s="7">
        <f t="shared" si="40"/>
        <v>-3.5763119413709568</v>
      </c>
      <c r="K46" s="7">
        <f t="shared" si="41"/>
        <v>2.430697949429562</v>
      </c>
    </row>
    <row r="47" spans="1:11">
      <c r="A47" s="2">
        <v>41791</v>
      </c>
      <c r="B47" s="7">
        <f t="shared" si="19"/>
        <v>11.007471214528657</v>
      </c>
      <c r="C47" s="8">
        <v>7611</v>
      </c>
      <c r="D47" s="3">
        <v>876</v>
      </c>
      <c r="E47" s="3">
        <v>685</v>
      </c>
      <c r="F47" s="4">
        <f t="shared" si="20"/>
        <v>191</v>
      </c>
      <c r="G47" s="4">
        <f t="shared" si="21"/>
        <v>0</v>
      </c>
      <c r="H47" s="6">
        <f t="shared" si="38"/>
        <v>12.235746316463805</v>
      </c>
      <c r="I47" s="7">
        <f t="shared" si="39"/>
        <v>-0.65482192866278277</v>
      </c>
      <c r="J47" s="7">
        <f t="shared" si="40"/>
        <v>-3.4717629613668546</v>
      </c>
      <c r="K47" s="7">
        <f t="shared" si="41"/>
        <v>2.8169410327040718</v>
      </c>
    </row>
    <row r="48" spans="1:11">
      <c r="A48" s="2">
        <v>41760</v>
      </c>
      <c r="B48" s="7">
        <f t="shared" si="19"/>
        <v>8.1905301818245846</v>
      </c>
      <c r="C48" s="8">
        <v>7230</v>
      </c>
      <c r="D48" s="3">
        <v>851</v>
      </c>
      <c r="E48" s="3">
        <v>681</v>
      </c>
      <c r="F48" s="4">
        <f t="shared" si="20"/>
        <v>170</v>
      </c>
      <c r="G48" s="4">
        <f t="shared" si="21"/>
        <v>0</v>
      </c>
      <c r="H48" s="6">
        <f t="shared" si="38"/>
        <v>11.096605744125327</v>
      </c>
      <c r="I48" s="7">
        <f t="shared" si="39"/>
        <v>-2.0871072892324039</v>
      </c>
      <c r="J48" s="7">
        <f t="shared" si="40"/>
        <v>-4.2984739759895207</v>
      </c>
      <c r="K48" s="7">
        <f t="shared" si="41"/>
        <v>2.2113666867571169</v>
      </c>
    </row>
    <row r="49" spans="1:11">
      <c r="A49" s="2">
        <v>41730</v>
      </c>
      <c r="B49" s="7">
        <f t="shared" si="19"/>
        <v>5.9791634950674677</v>
      </c>
      <c r="C49" s="8">
        <v>6696</v>
      </c>
      <c r="D49" s="3">
        <v>783</v>
      </c>
      <c r="E49" s="3">
        <v>712</v>
      </c>
      <c r="F49" s="4">
        <f t="shared" si="20"/>
        <v>71</v>
      </c>
      <c r="G49" s="4">
        <f t="shared" si="21"/>
        <v>0</v>
      </c>
      <c r="H49" s="6">
        <f t="shared" si="38"/>
        <v>4.7491638795986626</v>
      </c>
      <c r="I49" s="7">
        <f t="shared" si="39"/>
        <v>-3.5519642929388189</v>
      </c>
      <c r="J49" s="7">
        <f t="shared" si="40"/>
        <v>-5.1087413296797761</v>
      </c>
      <c r="K49" s="7">
        <f t="shared" si="41"/>
        <v>1.5567770367409572</v>
      </c>
    </row>
    <row r="50" spans="1:11">
      <c r="A50" s="2">
        <v>41699</v>
      </c>
      <c r="B50" s="7">
        <f t="shared" si="19"/>
        <v>4.4223864583265104</v>
      </c>
      <c r="C50" s="8">
        <v>6704</v>
      </c>
      <c r="D50" s="3">
        <v>772</v>
      </c>
      <c r="E50" s="3">
        <v>689</v>
      </c>
      <c r="F50" s="4">
        <f t="shared" si="20"/>
        <v>83</v>
      </c>
      <c r="G50" s="4">
        <f t="shared" si="21"/>
        <v>0</v>
      </c>
      <c r="H50" s="6">
        <f t="shared" si="38"/>
        <v>5.6810403832991101</v>
      </c>
      <c r="I50" s="7">
        <f t="shared" si="39"/>
        <v>-4.4743118676652056</v>
      </c>
      <c r="J50" s="7">
        <f t="shared" si="40"/>
        <v>-5.6275784459575888</v>
      </c>
      <c r="K50" s="7">
        <f t="shared" si="41"/>
        <v>1.1532665782923832</v>
      </c>
    </row>
    <row r="51" spans="1:11">
      <c r="A51" s="2">
        <v>41671</v>
      </c>
      <c r="B51" s="7">
        <f t="shared" si="19"/>
        <v>3.2691198800341272</v>
      </c>
      <c r="C51" s="8">
        <v>6277</v>
      </c>
      <c r="D51" s="3">
        <v>680</v>
      </c>
      <c r="E51" s="3">
        <v>735</v>
      </c>
      <c r="F51" s="4">
        <f t="shared" si="20"/>
        <v>0</v>
      </c>
      <c r="G51" s="4">
        <f t="shared" si="21"/>
        <v>55</v>
      </c>
      <c r="H51" s="6">
        <f t="shared" si="38"/>
        <v>-3.8869257950530036</v>
      </c>
      <c r="I51" s="7">
        <f t="shared" si="39"/>
        <v>-5.6026843399945738</v>
      </c>
      <c r="J51" s="7">
        <f t="shared" si="40"/>
        <v>-6.2227689106553097</v>
      </c>
      <c r="K51" s="7">
        <f t="shared" si="41"/>
        <v>0.62008457066073586</v>
      </c>
    </row>
    <row r="52" spans="1:11">
      <c r="A52" s="2">
        <v>41640</v>
      </c>
      <c r="B52" s="7">
        <f t="shared" si="19"/>
        <v>2.6490353093733914</v>
      </c>
      <c r="C52" s="8">
        <v>6090</v>
      </c>
      <c r="D52" s="3">
        <v>621</v>
      </c>
      <c r="E52" s="3">
        <v>792</v>
      </c>
      <c r="F52" s="4">
        <f t="shared" si="20"/>
        <v>0</v>
      </c>
      <c r="G52" s="4">
        <f t="shared" si="21"/>
        <v>171</v>
      </c>
      <c r="H52" s="6">
        <f t="shared" si="38"/>
        <v>-12.101910828025478</v>
      </c>
      <c r="I52" s="7">
        <f t="shared" si="39"/>
        <v>-5.7933241783214147</v>
      </c>
      <c r="J52" s="7">
        <f t="shared" si="40"/>
        <v>-6.3457080220027997</v>
      </c>
      <c r="K52" s="7">
        <f t="shared" si="41"/>
        <v>0.55238384368138504</v>
      </c>
    </row>
    <row r="53" spans="1:11">
      <c r="A53" s="2">
        <v>41609</v>
      </c>
      <c r="B53" s="7">
        <f t="shared" si="19"/>
        <v>2.0966514656920063</v>
      </c>
      <c r="C53" s="8">
        <v>6304</v>
      </c>
      <c r="D53" s="3">
        <v>686</v>
      </c>
      <c r="E53" s="3">
        <v>668</v>
      </c>
      <c r="F53" s="4">
        <f t="shared" si="20"/>
        <v>18</v>
      </c>
      <c r="G53" s="4">
        <f t="shared" si="21"/>
        <v>0</v>
      </c>
      <c r="H53" s="6">
        <f t="shared" si="38"/>
        <v>1.3293943870014771</v>
      </c>
      <c r="I53" s="7">
        <f t="shared" si="39"/>
        <v>-5.0923701061320745</v>
      </c>
      <c r="J53" s="7">
        <f t="shared" si="40"/>
        <v>-6.0427499795805533</v>
      </c>
      <c r="K53" s="7">
        <f t="shared" si="41"/>
        <v>0.95037987344847874</v>
      </c>
    </row>
    <row r="54" spans="1:11">
      <c r="A54" s="2">
        <v>41579</v>
      </c>
      <c r="B54" s="7">
        <f t="shared" ref="B54:B85" si="42">B55+K54</f>
        <v>1.1462715922435276</v>
      </c>
      <c r="C54" s="8">
        <v>6176</v>
      </c>
      <c r="D54" s="3">
        <v>672</v>
      </c>
      <c r="E54" s="3">
        <v>672</v>
      </c>
      <c r="F54" s="4">
        <f t="shared" si="20"/>
        <v>0</v>
      </c>
      <c r="G54" s="4">
        <f t="shared" si="21"/>
        <v>0</v>
      </c>
      <c r="H54" s="6">
        <f t="shared" si="38"/>
        <v>0</v>
      </c>
      <c r="I54" s="7">
        <f t="shared" si="39"/>
        <v>-5.8058994942580249</v>
      </c>
      <c r="J54" s="7">
        <f t="shared" si="40"/>
        <v>-6.430757577821713</v>
      </c>
      <c r="K54" s="7">
        <f t="shared" si="41"/>
        <v>0.6248580835636881</v>
      </c>
    </row>
    <row r="55" spans="1:11">
      <c r="A55" s="2">
        <v>41548</v>
      </c>
      <c r="B55" s="7">
        <f t="shared" si="42"/>
        <v>0.52141350867983949</v>
      </c>
      <c r="C55" s="8">
        <v>6299</v>
      </c>
      <c r="D55" s="3">
        <v>706</v>
      </c>
      <c r="E55" s="3">
        <v>627</v>
      </c>
      <c r="F55" s="4">
        <f t="shared" si="20"/>
        <v>79</v>
      </c>
      <c r="G55" s="4">
        <f t="shared" si="21"/>
        <v>0</v>
      </c>
      <c r="H55" s="6">
        <f t="shared" si="38"/>
        <v>5.9264816204051014</v>
      </c>
      <c r="I55" s="7">
        <f t="shared" si="39"/>
        <v>-6.4509994380644722</v>
      </c>
      <c r="J55" s="7">
        <f t="shared" si="40"/>
        <v>-6.7692185029702241</v>
      </c>
      <c r="K55" s="7">
        <f t="shared" si="41"/>
        <v>0.31821906490575191</v>
      </c>
    </row>
    <row r="56" spans="1:11">
      <c r="A56" s="2">
        <v>41518</v>
      </c>
      <c r="B56" s="7">
        <f t="shared" si="42"/>
        <v>0.20319444377408757</v>
      </c>
      <c r="C56" s="8">
        <v>5735</v>
      </c>
      <c r="D56" s="3">
        <v>677</v>
      </c>
      <c r="E56" s="3">
        <v>641</v>
      </c>
      <c r="F56" s="4">
        <f t="shared" si="20"/>
        <v>36</v>
      </c>
      <c r="G56" s="4">
        <f t="shared" si="21"/>
        <v>0</v>
      </c>
      <c r="H56" s="6">
        <f t="shared" si="38"/>
        <v>2.7314112291350532</v>
      </c>
      <c r="I56" s="7">
        <f t="shared" si="39"/>
        <v>-7.8262751112277584</v>
      </c>
      <c r="J56" s="7">
        <f t="shared" si="40"/>
        <v>-7.4374132463057672</v>
      </c>
      <c r="K56" s="7">
        <f t="shared" si="41"/>
        <v>-0.38886186492199126</v>
      </c>
    </row>
    <row r="57" spans="1:11">
      <c r="A57" s="2">
        <v>41487</v>
      </c>
      <c r="B57" s="7">
        <f t="shared" si="42"/>
        <v>0.59205630869607884</v>
      </c>
      <c r="C57" s="8">
        <v>5472</v>
      </c>
      <c r="D57" s="3">
        <v>602</v>
      </c>
      <c r="E57" s="3">
        <v>703</v>
      </c>
      <c r="F57" s="4">
        <f t="shared" si="20"/>
        <v>0</v>
      </c>
      <c r="G57" s="4">
        <f t="shared" si="21"/>
        <v>101</v>
      </c>
      <c r="H57" s="6">
        <f t="shared" si="38"/>
        <v>-7.7394636015325666</v>
      </c>
      <c r="I57" s="7">
        <f t="shared" si="39"/>
        <v>-8.9993513712680713</v>
      </c>
      <c r="J57" s="7">
        <f t="shared" si="40"/>
        <v>-7.9726145344868629</v>
      </c>
      <c r="K57" s="7">
        <f t="shared" si="41"/>
        <v>-1.0267368367812084</v>
      </c>
    </row>
    <row r="58" spans="1:11">
      <c r="A58" s="2">
        <v>41456</v>
      </c>
      <c r="B58" s="7">
        <f t="shared" si="42"/>
        <v>1.6187931454772873</v>
      </c>
      <c r="C58" s="8">
        <v>5742</v>
      </c>
      <c r="D58" s="3">
        <v>572</v>
      </c>
      <c r="E58" s="3">
        <v>747</v>
      </c>
      <c r="F58" s="4">
        <f t="shared" si="20"/>
        <v>0</v>
      </c>
      <c r="G58" s="4">
        <f t="shared" si="21"/>
        <v>175</v>
      </c>
      <c r="H58" s="6">
        <f t="shared" si="38"/>
        <v>-13.267626990144048</v>
      </c>
      <c r="I58" s="7">
        <f t="shared" si="39"/>
        <v>-9.1393389012386823</v>
      </c>
      <c r="J58" s="7">
        <f t="shared" si="40"/>
        <v>-7.9848856362212999</v>
      </c>
      <c r="K58" s="7">
        <f t="shared" si="41"/>
        <v>-1.1544532650173824</v>
      </c>
    </row>
    <row r="59" spans="1:11">
      <c r="A59" s="2">
        <v>41426</v>
      </c>
      <c r="B59" s="7">
        <f t="shared" si="42"/>
        <v>2.7732464104946697</v>
      </c>
      <c r="C59" s="8">
        <v>5842</v>
      </c>
      <c r="D59" s="3">
        <v>572</v>
      </c>
      <c r="E59" s="3">
        <v>786</v>
      </c>
      <c r="F59" s="4">
        <f t="shared" si="20"/>
        <v>0</v>
      </c>
      <c r="G59" s="4">
        <f t="shared" si="21"/>
        <v>214</v>
      </c>
      <c r="H59" s="6">
        <f t="shared" ref="H59:H88" si="43">100*(D59-E59)/(D59+E59)</f>
        <v>-15.758468335787924</v>
      </c>
      <c r="I59" s="7">
        <f t="shared" si="39"/>
        <v>-8.6806402246936418</v>
      </c>
      <c r="J59" s="7">
        <f t="shared" si="40"/>
        <v>-7.7068466175937864</v>
      </c>
      <c r="K59" s="7">
        <f t="shared" si="41"/>
        <v>-0.97379360709985541</v>
      </c>
    </row>
    <row r="60" spans="1:11">
      <c r="A60" s="2">
        <v>41395</v>
      </c>
      <c r="B60" s="7">
        <f t="shared" si="42"/>
        <v>3.7470400175945251</v>
      </c>
      <c r="C60" s="8">
        <v>5986</v>
      </c>
      <c r="D60" s="3">
        <v>619</v>
      </c>
      <c r="E60" s="3">
        <v>759</v>
      </c>
      <c r="F60" s="4">
        <f t="shared" si="20"/>
        <v>0</v>
      </c>
      <c r="G60" s="4">
        <f t="shared" si="21"/>
        <v>140</v>
      </c>
      <c r="H60" s="6">
        <f t="shared" si="43"/>
        <v>-10.159651669085632</v>
      </c>
      <c r="I60" s="7">
        <f t="shared" si="39"/>
        <v>-7.8942148790164985</v>
      </c>
      <c r="J60" s="7">
        <f t="shared" si="40"/>
        <v>-7.2830770534783058</v>
      </c>
      <c r="K60" s="7">
        <f t="shared" si="41"/>
        <v>-0.61113782553819274</v>
      </c>
    </row>
    <row r="61" spans="1:11">
      <c r="A61" s="2">
        <v>41365</v>
      </c>
      <c r="B61" s="7">
        <f t="shared" si="42"/>
        <v>4.3581778431327178</v>
      </c>
      <c r="C61" s="8">
        <v>5930</v>
      </c>
      <c r="D61" s="3">
        <v>713</v>
      </c>
      <c r="E61" s="3">
        <v>678</v>
      </c>
      <c r="F61" s="4">
        <f t="shared" si="20"/>
        <v>35</v>
      </c>
      <c r="G61" s="4">
        <f t="shared" si="21"/>
        <v>0</v>
      </c>
      <c r="H61" s="6">
        <f t="shared" si="43"/>
        <v>2.5161754133716752</v>
      </c>
      <c r="I61" s="7">
        <f t="shared" si="39"/>
        <v>-7.6424996801199283</v>
      </c>
      <c r="J61" s="7">
        <f t="shared" si="40"/>
        <v>-7.1316783894989726</v>
      </c>
      <c r="K61" s="7">
        <f t="shared" si="41"/>
        <v>-0.51082129062095571</v>
      </c>
    </row>
    <row r="62" spans="1:11">
      <c r="A62" s="2">
        <v>41334</v>
      </c>
      <c r="B62" s="7">
        <f t="shared" si="42"/>
        <v>4.8689991337536735</v>
      </c>
      <c r="C62" s="8">
        <v>5683</v>
      </c>
      <c r="D62" s="3">
        <v>625</v>
      </c>
      <c r="E62" s="3">
        <v>875</v>
      </c>
      <c r="F62" s="4">
        <f t="shared" si="20"/>
        <v>0</v>
      </c>
      <c r="G62" s="4">
        <f t="shared" si="21"/>
        <v>250</v>
      </c>
      <c r="H62" s="6">
        <f t="shared" si="43"/>
        <v>-16.666666666666668</v>
      </c>
      <c r="I62" s="7">
        <f t="shared" si="39"/>
        <v>-8.7712413571745511</v>
      </c>
      <c r="J62" s="7">
        <f t="shared" si="40"/>
        <v>-7.6394601685974282</v>
      </c>
      <c r="K62" s="7">
        <f t="shared" si="41"/>
        <v>-1.131781188577123</v>
      </c>
    </row>
    <row r="63" spans="1:11">
      <c r="A63" s="2">
        <v>41306</v>
      </c>
      <c r="B63" s="7">
        <f t="shared" si="42"/>
        <v>6.0007803223307965</v>
      </c>
      <c r="C63" s="8">
        <v>5693</v>
      </c>
      <c r="D63" s="3">
        <v>576</v>
      </c>
      <c r="E63" s="3">
        <v>926</v>
      </c>
      <c r="F63" s="4">
        <f t="shared" si="20"/>
        <v>0</v>
      </c>
      <c r="G63" s="4">
        <f t="shared" si="21"/>
        <v>350</v>
      </c>
      <c r="H63" s="6">
        <f t="shared" si="43"/>
        <v>-23.30226364846871</v>
      </c>
      <c r="I63" s="7">
        <f t="shared" si="39"/>
        <v>-7.8939718783420938</v>
      </c>
      <c r="J63" s="7">
        <f t="shared" si="40"/>
        <v>-7.1643440371200997</v>
      </c>
      <c r="K63" s="7">
        <f t="shared" si="41"/>
        <v>-0.72962784122199409</v>
      </c>
    </row>
    <row r="64" spans="1:11">
      <c r="A64" s="2">
        <v>41275</v>
      </c>
      <c r="B64" s="7">
        <f t="shared" si="42"/>
        <v>6.7304081635527906</v>
      </c>
      <c r="C64" s="8">
        <v>6035</v>
      </c>
      <c r="D64" s="3">
        <v>663</v>
      </c>
      <c r="E64" s="3">
        <v>849</v>
      </c>
      <c r="F64" s="4">
        <f t="shared" si="20"/>
        <v>0</v>
      </c>
      <c r="G64" s="4">
        <f t="shared" si="21"/>
        <v>186</v>
      </c>
      <c r="H64" s="6">
        <f t="shared" si="43"/>
        <v>-12.301587301587302</v>
      </c>
      <c r="I64" s="7">
        <f t="shared" si="39"/>
        <v>-6.1819394594391364</v>
      </c>
      <c r="J64" s="7">
        <f t="shared" si="40"/>
        <v>-6.3149798470491199</v>
      </c>
      <c r="K64" s="7">
        <f t="shared" si="41"/>
        <v>0.13304038760998349</v>
      </c>
    </row>
    <row r="65" spans="1:11">
      <c r="A65" s="2">
        <v>41244</v>
      </c>
      <c r="B65" s="7">
        <f t="shared" si="42"/>
        <v>6.5973677759428071</v>
      </c>
      <c r="C65" s="8">
        <v>5905</v>
      </c>
      <c r="D65" s="3">
        <v>723</v>
      </c>
      <c r="E65" s="3">
        <v>790</v>
      </c>
      <c r="F65" s="4">
        <f t="shared" si="20"/>
        <v>0</v>
      </c>
      <c r="G65" s="4">
        <f t="shared" si="21"/>
        <v>67</v>
      </c>
      <c r="H65" s="6">
        <f t="shared" si="43"/>
        <v>-4.4282881692002647</v>
      </c>
      <c r="I65" s="7">
        <f t="shared" si="39"/>
        <v>-5.5019785880893401</v>
      </c>
      <c r="J65" s="7">
        <f t="shared" si="40"/>
        <v>-5.9998952441786892</v>
      </c>
      <c r="K65" s="7">
        <f t="shared" si="41"/>
        <v>0.4979166560893491</v>
      </c>
    </row>
    <row r="66" spans="1:11">
      <c r="A66" s="2">
        <v>41214</v>
      </c>
      <c r="B66" s="7">
        <f t="shared" si="42"/>
        <v>6.099451119853458</v>
      </c>
      <c r="C66" s="8">
        <v>5880</v>
      </c>
      <c r="D66" s="3">
        <v>730</v>
      </c>
      <c r="E66" s="3">
        <v>773</v>
      </c>
      <c r="F66" s="4">
        <f t="shared" si="20"/>
        <v>0</v>
      </c>
      <c r="G66" s="4">
        <f t="shared" si="21"/>
        <v>43</v>
      </c>
      <c r="H66" s="6">
        <f t="shared" si="43"/>
        <v>-2.8609447771124419</v>
      </c>
      <c r="I66" s="7">
        <f t="shared" si="39"/>
        <v>-5.62127752352146</v>
      </c>
      <c r="J66" s="7">
        <f t="shared" si="40"/>
        <v>-6.0826114060196588</v>
      </c>
      <c r="K66" s="7">
        <f t="shared" si="41"/>
        <v>0.46133388249819873</v>
      </c>
    </row>
    <row r="67" spans="1:11">
      <c r="A67" s="2">
        <v>41183</v>
      </c>
      <c r="B67" s="7">
        <f t="shared" si="42"/>
        <v>5.6381172373552593</v>
      </c>
      <c r="C67" s="8">
        <v>5620</v>
      </c>
      <c r="D67" s="3">
        <v>691</v>
      </c>
      <c r="E67" s="3">
        <v>818</v>
      </c>
      <c r="F67" s="4">
        <f t="shared" si="20"/>
        <v>0</v>
      </c>
      <c r="G67" s="4">
        <f t="shared" si="21"/>
        <v>127</v>
      </c>
      <c r="H67" s="6">
        <f t="shared" si="43"/>
        <v>-8.416169648774023</v>
      </c>
      <c r="I67" s="7">
        <f t="shared" si="39"/>
        <v>-5.9279811620113509</v>
      </c>
      <c r="J67" s="7">
        <f t="shared" si="40"/>
        <v>-6.2521728075410916</v>
      </c>
      <c r="K67" s="7">
        <f t="shared" si="41"/>
        <v>0.32419164552974067</v>
      </c>
    </row>
    <row r="68" spans="1:11">
      <c r="A68" s="2">
        <v>41153</v>
      </c>
      <c r="B68" s="7">
        <f t="shared" si="42"/>
        <v>5.3139255918255186</v>
      </c>
      <c r="C68" s="8">
        <v>5703</v>
      </c>
      <c r="D68" s="3">
        <v>814</v>
      </c>
      <c r="E68" s="3">
        <v>664</v>
      </c>
      <c r="F68" s="4">
        <f t="shared" si="20"/>
        <v>150</v>
      </c>
      <c r="G68" s="4">
        <f t="shared" si="21"/>
        <v>0</v>
      </c>
      <c r="H68" s="6">
        <f t="shared" si="43"/>
        <v>10.148849797023004</v>
      </c>
      <c r="I68" s="7">
        <f t="shared" si="39"/>
        <v>-5.6515157745932765</v>
      </c>
      <c r="J68" s="7">
        <f t="shared" si="40"/>
        <v>-6.1382782369498852</v>
      </c>
      <c r="K68" s="7">
        <f t="shared" si="41"/>
        <v>0.48676246235660869</v>
      </c>
    </row>
    <row r="69" spans="1:11">
      <c r="A69" s="2">
        <v>41122</v>
      </c>
      <c r="B69" s="7">
        <f t="shared" si="42"/>
        <v>4.8271631294689099</v>
      </c>
      <c r="C69" s="8">
        <v>5259</v>
      </c>
      <c r="D69" s="3">
        <v>671</v>
      </c>
      <c r="E69" s="3">
        <v>805</v>
      </c>
      <c r="F69" s="4">
        <f t="shared" si="20"/>
        <v>0</v>
      </c>
      <c r="G69" s="4">
        <f t="shared" si="21"/>
        <v>134</v>
      </c>
      <c r="H69" s="6">
        <f t="shared" si="43"/>
        <v>-9.0785907859078598</v>
      </c>
      <c r="I69" s="7">
        <f t="shared" si="39"/>
        <v>-7.4071119492173079</v>
      </c>
      <c r="J69" s="7">
        <f t="shared" si="40"/>
        <v>-6.9954955018958271</v>
      </c>
      <c r="K69" s="7">
        <f t="shared" si="41"/>
        <v>-0.41161644732148073</v>
      </c>
    </row>
    <row r="70" spans="1:11">
      <c r="A70" s="2">
        <v>41091</v>
      </c>
      <c r="B70" s="7">
        <f t="shared" si="42"/>
        <v>5.2387795767903906</v>
      </c>
      <c r="C70" s="8">
        <v>5229</v>
      </c>
      <c r="D70" s="3">
        <v>667</v>
      </c>
      <c r="E70" s="3">
        <v>816</v>
      </c>
      <c r="F70" s="4">
        <f t="shared" si="20"/>
        <v>0</v>
      </c>
      <c r="G70" s="4">
        <f t="shared" si="21"/>
        <v>149</v>
      </c>
      <c r="H70" s="6">
        <f t="shared" si="43"/>
        <v>-10.0472016183412</v>
      </c>
      <c r="I70" s="7">
        <f t="shared" si="39"/>
        <v>-7.2213920784739134</v>
      </c>
      <c r="J70" s="7">
        <f t="shared" si="40"/>
        <v>-6.8858589080004569</v>
      </c>
      <c r="K70" s="7">
        <f t="shared" si="41"/>
        <v>-0.33553317047345654</v>
      </c>
    </row>
    <row r="71" spans="1:11">
      <c r="A71" s="2">
        <v>41061</v>
      </c>
      <c r="B71" s="7">
        <f t="shared" si="42"/>
        <v>5.5743127472638472</v>
      </c>
      <c r="C71" s="8">
        <v>5279</v>
      </c>
      <c r="D71" s="3">
        <v>753</v>
      </c>
      <c r="E71" s="3">
        <v>703</v>
      </c>
      <c r="F71" s="4">
        <f t="shared" si="20"/>
        <v>50</v>
      </c>
      <c r="G71" s="4">
        <f t="shared" si="21"/>
        <v>0</v>
      </c>
      <c r="H71" s="6">
        <f t="shared" si="43"/>
        <v>3.4340659340659339</v>
      </c>
      <c r="I71" s="7">
        <f t="shared" si="39"/>
        <v>-6.9074132407108815</v>
      </c>
      <c r="J71" s="7">
        <f t="shared" si="40"/>
        <v>-6.7194724495614704</v>
      </c>
      <c r="K71" s="7">
        <f t="shared" si="41"/>
        <v>-0.18794079114941109</v>
      </c>
    </row>
    <row r="72" spans="1:11">
      <c r="A72" s="2">
        <v>41030</v>
      </c>
      <c r="B72" s="7">
        <f t="shared" si="42"/>
        <v>5.7622535384132583</v>
      </c>
      <c r="C72" s="8">
        <v>4924</v>
      </c>
      <c r="D72" s="3">
        <v>616</v>
      </c>
      <c r="E72" s="3">
        <v>843</v>
      </c>
      <c r="F72" s="4">
        <f t="shared" si="20"/>
        <v>0</v>
      </c>
      <c r="G72" s="4">
        <f t="shared" si="21"/>
        <v>227</v>
      </c>
      <c r="H72" s="6">
        <f t="shared" si="43"/>
        <v>-15.558601782042494</v>
      </c>
      <c r="I72" s="7">
        <f t="shared" si="39"/>
        <v>-8.0564664823527501</v>
      </c>
      <c r="J72" s="7">
        <f t="shared" si="40"/>
        <v>-7.2538692065944916</v>
      </c>
      <c r="K72" s="7">
        <f t="shared" si="41"/>
        <v>-0.80259727575825845</v>
      </c>
    </row>
    <row r="73" spans="1:11">
      <c r="A73" s="2">
        <v>41000</v>
      </c>
      <c r="B73" s="7">
        <f t="shared" si="42"/>
        <v>6.5648508141715167</v>
      </c>
      <c r="C73" s="8">
        <v>5248</v>
      </c>
      <c r="D73" s="3">
        <v>706</v>
      </c>
      <c r="E73" s="3">
        <v>762</v>
      </c>
      <c r="F73" s="4">
        <f t="shared" si="20"/>
        <v>0</v>
      </c>
      <c r="G73" s="4">
        <f t="shared" si="21"/>
        <v>56</v>
      </c>
      <c r="H73" s="6">
        <f t="shared" si="43"/>
        <v>-3.8147138964577656</v>
      </c>
      <c r="I73" s="7">
        <f t="shared" si="39"/>
        <v>-7.2228958934983352</v>
      </c>
      <c r="J73" s="7">
        <f t="shared" si="40"/>
        <v>-6.816778018413018</v>
      </c>
      <c r="K73" s="7">
        <f t="shared" si="41"/>
        <v>-0.40611787508531716</v>
      </c>
    </row>
    <row r="74" spans="1:11">
      <c r="A74" s="2">
        <v>40969</v>
      </c>
      <c r="B74" s="7">
        <f t="shared" si="42"/>
        <v>6.9709686892568339</v>
      </c>
      <c r="C74" s="8">
        <v>5296</v>
      </c>
      <c r="D74" s="3">
        <v>639</v>
      </c>
      <c r="E74" s="3">
        <v>849</v>
      </c>
      <c r="F74" s="4">
        <f t="shared" si="20"/>
        <v>0</v>
      </c>
      <c r="G74" s="4">
        <f t="shared" si="21"/>
        <v>210</v>
      </c>
      <c r="H74" s="6">
        <f t="shared" si="43"/>
        <v>-14.112903225806452</v>
      </c>
      <c r="I74" s="7">
        <f t="shared" si="39"/>
        <v>-7.6015827820583981</v>
      </c>
      <c r="J74" s="7">
        <f t="shared" si="40"/>
        <v>-6.9747813932527682</v>
      </c>
      <c r="K74" s="7">
        <f t="shared" si="41"/>
        <v>-0.62680138880562986</v>
      </c>
    </row>
    <row r="75" spans="1:11">
      <c r="A75" s="2">
        <v>40940</v>
      </c>
      <c r="B75" s="7">
        <f t="shared" si="42"/>
        <v>7.5977700780624637</v>
      </c>
      <c r="C75" s="8">
        <v>5385</v>
      </c>
      <c r="D75" s="3">
        <v>781</v>
      </c>
      <c r="E75" s="3">
        <v>719</v>
      </c>
      <c r="F75" s="4">
        <f t="shared" si="20"/>
        <v>62</v>
      </c>
      <c r="G75" s="4">
        <f t="shared" si="21"/>
        <v>0</v>
      </c>
      <c r="H75" s="6">
        <f t="shared" si="43"/>
        <v>4.1333333333333337</v>
      </c>
      <c r="I75" s="7">
        <f t="shared" si="39"/>
        <v>-6.8781027327530584</v>
      </c>
      <c r="J75" s="7">
        <f t="shared" si="40"/>
        <v>-6.5990907704867849</v>
      </c>
      <c r="K75" s="7">
        <f t="shared" si="41"/>
        <v>-0.27901196226627345</v>
      </c>
    </row>
    <row r="76" spans="1:11">
      <c r="A76" s="2">
        <v>40909</v>
      </c>
      <c r="B76" s="7">
        <f t="shared" si="42"/>
        <v>7.8767820403287372</v>
      </c>
      <c r="C76" s="8">
        <v>5199</v>
      </c>
      <c r="D76" s="3">
        <v>870</v>
      </c>
      <c r="E76" s="3">
        <v>605</v>
      </c>
      <c r="F76" s="4">
        <f t="shared" si="20"/>
        <v>265</v>
      </c>
      <c r="G76" s="4">
        <f t="shared" si="21"/>
        <v>0</v>
      </c>
      <c r="H76" s="6">
        <f t="shared" si="43"/>
        <v>17.966101694915253</v>
      </c>
      <c r="I76" s="7">
        <f t="shared" si="39"/>
        <v>-8.1015956289848798</v>
      </c>
      <c r="J76" s="7">
        <f t="shared" si="40"/>
        <v>-7.1639551970036335</v>
      </c>
      <c r="K76" s="7">
        <f t="shared" si="41"/>
        <v>-0.93764043198124636</v>
      </c>
    </row>
    <row r="77" spans="1:11">
      <c r="A77" s="2">
        <v>40878</v>
      </c>
      <c r="B77" s="7">
        <f t="shared" si="42"/>
        <v>8.8144224723099835</v>
      </c>
      <c r="C77" s="8">
        <v>4624</v>
      </c>
      <c r="D77" s="3">
        <v>560</v>
      </c>
      <c r="E77" s="3">
        <v>909</v>
      </c>
      <c r="F77" s="4">
        <f t="shared" si="20"/>
        <v>0</v>
      </c>
      <c r="G77" s="4">
        <f t="shared" si="21"/>
        <v>349</v>
      </c>
      <c r="H77" s="6">
        <f t="shared" si="43"/>
        <v>-23.757658270932609</v>
      </c>
      <c r="I77" s="7">
        <f t="shared" si="39"/>
        <v>-10.998006442751562</v>
      </c>
      <c r="J77" s="7">
        <f t="shared" si="40"/>
        <v>-8.4865897702625226</v>
      </c>
      <c r="K77" s="7">
        <f t="shared" si="41"/>
        <v>-2.5114166724890392</v>
      </c>
    </row>
    <row r="78" spans="1:11">
      <c r="A78" s="2">
        <v>40848</v>
      </c>
      <c r="B78" s="7">
        <f t="shared" si="42"/>
        <v>11.325839144799023</v>
      </c>
      <c r="C78" s="8">
        <v>4832</v>
      </c>
      <c r="D78" s="3">
        <v>581</v>
      </c>
      <c r="E78" s="3">
        <v>895</v>
      </c>
      <c r="F78" s="4">
        <f t="shared" si="20"/>
        <v>0</v>
      </c>
      <c r="G78" s="4">
        <f t="shared" si="21"/>
        <v>314</v>
      </c>
      <c r="H78" s="6">
        <f t="shared" si="43"/>
        <v>-21.273712737127372</v>
      </c>
      <c r="I78" s="7">
        <f t="shared" si="39"/>
        <v>-9.5802673507314449</v>
      </c>
      <c r="J78" s="7">
        <f t="shared" si="40"/>
        <v>-7.682849322858833</v>
      </c>
      <c r="K78" s="7">
        <f t="shared" si="41"/>
        <v>-1.8974180278726118</v>
      </c>
    </row>
    <row r="79" spans="1:11">
      <c r="A79" s="2">
        <v>40817</v>
      </c>
      <c r="B79" s="7">
        <f t="shared" si="42"/>
        <v>13.223257172671634</v>
      </c>
      <c r="C79" s="8">
        <v>5327</v>
      </c>
      <c r="D79" s="3">
        <v>738</v>
      </c>
      <c r="E79" s="3">
        <v>719</v>
      </c>
      <c r="F79" s="4">
        <f t="shared" si="20"/>
        <v>19</v>
      </c>
      <c r="G79" s="4">
        <f t="shared" si="21"/>
        <v>0</v>
      </c>
      <c r="H79" s="6">
        <f t="shared" si="43"/>
        <v>1.3040494166094716</v>
      </c>
      <c r="I79" s="7">
        <f t="shared" si="39"/>
        <v>-8.2809956411318968</v>
      </c>
      <c r="J79" s="7">
        <f t="shared" si="40"/>
        <v>-6.9675407221078576</v>
      </c>
      <c r="K79" s="7">
        <f t="shared" si="41"/>
        <v>-1.3134549190240392</v>
      </c>
    </row>
    <row r="80" spans="1:11">
      <c r="A80" s="2">
        <v>40787</v>
      </c>
      <c r="B80" s="7">
        <f t="shared" si="42"/>
        <v>14.536712091695673</v>
      </c>
      <c r="C80" s="8">
        <v>4943</v>
      </c>
      <c r="D80" s="3">
        <v>693</v>
      </c>
      <c r="E80" s="3">
        <v>774</v>
      </c>
      <c r="F80" s="4">
        <f t="shared" si="20"/>
        <v>0</v>
      </c>
      <c r="G80" s="4">
        <f t="shared" si="21"/>
        <v>81</v>
      </c>
      <c r="H80" s="6">
        <f t="shared" si="43"/>
        <v>-5.5214723926380369</v>
      </c>
      <c r="I80" s="7">
        <f t="shared" si="39"/>
        <v>-9.346000647547605</v>
      </c>
      <c r="J80" s="7">
        <f t="shared" si="40"/>
        <v>-7.4028875715140332</v>
      </c>
      <c r="K80" s="7">
        <f t="shared" si="41"/>
        <v>-1.9431130760335718</v>
      </c>
    </row>
    <row r="81" spans="1:11">
      <c r="A81" s="2">
        <v>40756</v>
      </c>
      <c r="B81" s="7">
        <f t="shared" si="42"/>
        <v>16.479825167729246</v>
      </c>
      <c r="C81" s="8">
        <v>5001</v>
      </c>
      <c r="D81" s="3">
        <v>580</v>
      </c>
      <c r="E81" s="3">
        <v>889</v>
      </c>
      <c r="F81" s="4">
        <f t="shared" si="20"/>
        <v>0</v>
      </c>
      <c r="G81" s="4">
        <f t="shared" si="21"/>
        <v>309</v>
      </c>
      <c r="H81" s="6">
        <f t="shared" si="43"/>
        <v>-21.034717494894487</v>
      </c>
      <c r="I81" s="7">
        <f t="shared" si="39"/>
        <v>-9.7709482314264466</v>
      </c>
      <c r="J81" s="7">
        <f t="shared" si="40"/>
        <v>-7.5019094230338226</v>
      </c>
      <c r="K81" s="7">
        <f t="shared" si="41"/>
        <v>-2.2690388083926241</v>
      </c>
    </row>
    <row r="82" spans="1:11">
      <c r="A82" s="2">
        <v>40725</v>
      </c>
      <c r="B82" s="7">
        <f t="shared" si="42"/>
        <v>18.748863976121871</v>
      </c>
      <c r="C82" s="8">
        <v>5482</v>
      </c>
      <c r="D82" s="3">
        <v>689</v>
      </c>
      <c r="E82" s="3">
        <v>756</v>
      </c>
      <c r="F82" s="4">
        <f t="shared" si="20"/>
        <v>0</v>
      </c>
      <c r="G82" s="4">
        <f t="shared" si="21"/>
        <v>67</v>
      </c>
      <c r="H82" s="6">
        <f t="shared" si="43"/>
        <v>-4.6366782006920415</v>
      </c>
      <c r="I82" s="7">
        <f t="shared" si="39"/>
        <v>-8.5194183132633317</v>
      </c>
      <c r="J82" s="7">
        <f t="shared" si="40"/>
        <v>-6.7896563666201031</v>
      </c>
      <c r="K82" s="7">
        <f t="shared" si="41"/>
        <v>-1.7297619466432286</v>
      </c>
    </row>
    <row r="83" spans="1:11">
      <c r="A83" s="2">
        <v>40695</v>
      </c>
      <c r="B83" s="7">
        <f t="shared" si="42"/>
        <v>20.478625922765101</v>
      </c>
      <c r="C83" s="8">
        <v>5647</v>
      </c>
      <c r="D83" s="3">
        <v>648</v>
      </c>
      <c r="E83" s="3">
        <v>1131</v>
      </c>
      <c r="F83" s="4">
        <f t="shared" si="20"/>
        <v>0</v>
      </c>
      <c r="G83" s="4">
        <f t="shared" si="21"/>
        <v>483</v>
      </c>
      <c r="H83" s="6">
        <f t="shared" si="43"/>
        <v>-27.150084317032039</v>
      </c>
      <c r="I83" s="7">
        <f t="shared" si="39"/>
        <v>-8.9508338813268082</v>
      </c>
      <c r="J83" s="7">
        <f t="shared" si="40"/>
        <v>-6.9029710069321064</v>
      </c>
      <c r="K83" s="7">
        <f t="shared" si="41"/>
        <v>-2.0478628743947018</v>
      </c>
    </row>
    <row r="84" spans="1:11">
      <c r="A84" s="2">
        <v>40664</v>
      </c>
      <c r="B84" s="7">
        <f t="shared" si="42"/>
        <v>22.526488797159804</v>
      </c>
      <c r="C84" s="8">
        <v>5473</v>
      </c>
      <c r="D84" s="3">
        <v>610</v>
      </c>
      <c r="E84" s="3">
        <v>819</v>
      </c>
      <c r="F84" s="4">
        <f t="shared" si="20"/>
        <v>0</v>
      </c>
      <c r="G84" s="4">
        <f t="shared" si="21"/>
        <v>209</v>
      </c>
      <c r="H84" s="6">
        <f t="shared" si="43"/>
        <v>-14.625612316305109</v>
      </c>
      <c r="I84" s="7">
        <f t="shared" si="39"/>
        <v>-6.9286949440262271</v>
      </c>
      <c r="J84" s="7">
        <f t="shared" si="40"/>
        <v>-5.8373334642952681</v>
      </c>
      <c r="K84" s="7">
        <f t="shared" si="41"/>
        <v>-1.091361479730959</v>
      </c>
    </row>
    <row r="85" spans="1:11">
      <c r="A85" s="2">
        <v>40634</v>
      </c>
      <c r="B85" s="7">
        <f t="shared" si="42"/>
        <v>23.617850276890763</v>
      </c>
      <c r="C85" s="8">
        <v>5750</v>
      </c>
      <c r="D85" s="3">
        <v>729</v>
      </c>
      <c r="E85" s="3">
        <v>720</v>
      </c>
      <c r="F85" s="4">
        <f t="shared" si="20"/>
        <v>9</v>
      </c>
      <c r="G85" s="4">
        <f t="shared" si="21"/>
        <v>0</v>
      </c>
      <c r="H85" s="6">
        <f t="shared" si="43"/>
        <v>0.6211180124223602</v>
      </c>
      <c r="I85" s="7">
        <f t="shared" si="39"/>
        <v>-6.0734819026619071</v>
      </c>
      <c r="J85" s="7">
        <f t="shared" si="40"/>
        <v>-5.3747924720842235</v>
      </c>
      <c r="K85" s="7">
        <f t="shared" si="41"/>
        <v>-0.69868943057768362</v>
      </c>
    </row>
    <row r="86" spans="1:11">
      <c r="A86" s="2">
        <v>40603</v>
      </c>
      <c r="B86" s="7">
        <f t="shared" ref="B86:B117" si="44">B87+K86</f>
        <v>24.316539707468447</v>
      </c>
      <c r="C86" s="8">
        <v>5834</v>
      </c>
      <c r="D86" s="3">
        <v>715</v>
      </c>
      <c r="E86" s="3">
        <v>739</v>
      </c>
      <c r="F86" s="4">
        <f t="shared" si="20"/>
        <v>0</v>
      </c>
      <c r="G86" s="4">
        <f t="shared" si="21"/>
        <v>24</v>
      </c>
      <c r="H86" s="6">
        <f t="shared" si="43"/>
        <v>-1.6506189821182944</v>
      </c>
      <c r="I86" s="7">
        <f t="shared" si="39"/>
        <v>-6.8173263376712701</v>
      </c>
      <c r="J86" s="7">
        <f t="shared" si="40"/>
        <v>-5.6903667081108855</v>
      </c>
      <c r="K86" s="7">
        <f t="shared" si="41"/>
        <v>-1.1269596295603845</v>
      </c>
    </row>
    <row r="87" spans="1:11">
      <c r="A87" s="2">
        <v>40575</v>
      </c>
      <c r="B87" s="7">
        <f t="shared" si="44"/>
        <v>25.443499337028832</v>
      </c>
      <c r="C87" s="8">
        <v>5333</v>
      </c>
      <c r="D87" s="3">
        <v>611</v>
      </c>
      <c r="E87" s="3">
        <v>820</v>
      </c>
      <c r="F87" s="4">
        <f t="shared" si="20"/>
        <v>0</v>
      </c>
      <c r="G87" s="4">
        <f t="shared" si="21"/>
        <v>209</v>
      </c>
      <c r="H87" s="6">
        <f t="shared" si="43"/>
        <v>-14.605171208944794</v>
      </c>
      <c r="I87" s="7">
        <f t="shared" si="39"/>
        <v>-7.391404932732712</v>
      </c>
      <c r="J87" s="7">
        <f t="shared" si="40"/>
        <v>-5.9029850094789165</v>
      </c>
      <c r="K87" s="7">
        <f t="shared" si="41"/>
        <v>-1.4884199232537956</v>
      </c>
    </row>
    <row r="88" spans="1:11">
      <c r="A88" s="2">
        <v>40544</v>
      </c>
      <c r="B88" s="7">
        <f t="shared" si="44"/>
        <v>26.931919260282626</v>
      </c>
      <c r="C88" s="8">
        <v>5506</v>
      </c>
      <c r="D88" s="3">
        <v>526</v>
      </c>
      <c r="E88" s="3">
        <v>901</v>
      </c>
      <c r="F88" s="4">
        <f t="shared" si="20"/>
        <v>0</v>
      </c>
      <c r="G88" s="4">
        <f t="shared" si="21"/>
        <v>375</v>
      </c>
      <c r="H88" s="6">
        <f t="shared" si="43"/>
        <v>-26.278906797477227</v>
      </c>
      <c r="I88" s="7">
        <f t="shared" si="39"/>
        <v>-6.5898753464869255</v>
      </c>
      <c r="J88" s="7">
        <f t="shared" si="40"/>
        <v>-5.4449752095070281</v>
      </c>
      <c r="K88" s="7">
        <f t="shared" si="41"/>
        <v>-1.1449001369798975</v>
      </c>
    </row>
    <row r="89" spans="1:11">
      <c r="A89" s="2">
        <v>40513</v>
      </c>
      <c r="B89" s="7">
        <f t="shared" si="44"/>
        <v>28.076819397262522</v>
      </c>
      <c r="C89" s="8">
        <v>6135</v>
      </c>
      <c r="D89" s="3">
        <v>727</v>
      </c>
      <c r="E89" s="3">
        <v>695</v>
      </c>
      <c r="F89" s="4">
        <f t="shared" ref="F89:F152" si="45">IF($D89&gt;$E89,$D89-$E89,0)</f>
        <v>32</v>
      </c>
      <c r="G89" s="4">
        <f t="shared" ref="G89:G152" si="46">IF($E89&gt;$D89,$E89-$D89,0)</f>
        <v>0</v>
      </c>
      <c r="H89" s="6">
        <f t="shared" ref="H89:H152" si="47">100*(D89-E89)/(D89+E89)</f>
        <v>2.2503516174402249</v>
      </c>
      <c r="I89" s="7">
        <f t="shared" ref="I89:I152" si="48">(H89-I90)*0.1+I90</f>
        <v>-4.4022051852657809</v>
      </c>
      <c r="J89" s="7">
        <f t="shared" ref="J89:J152" si="49">(H89-J90)*0.05+J90</f>
        <v>-4.3484524943507017</v>
      </c>
      <c r="K89" s="7">
        <f t="shared" ref="K89:K152" si="50">I89-J89</f>
        <v>-5.3752690915079171E-2</v>
      </c>
    </row>
    <row r="90" spans="1:11">
      <c r="A90" s="2">
        <v>40483</v>
      </c>
      <c r="B90" s="7">
        <f t="shared" si="44"/>
        <v>28.130572088177601</v>
      </c>
      <c r="C90" s="8">
        <v>5863</v>
      </c>
      <c r="D90" s="3">
        <v>604</v>
      </c>
      <c r="E90" s="3">
        <v>823</v>
      </c>
      <c r="F90" s="4">
        <f t="shared" si="45"/>
        <v>0</v>
      </c>
      <c r="G90" s="4">
        <f t="shared" si="46"/>
        <v>219</v>
      </c>
      <c r="H90" s="6">
        <f t="shared" si="47"/>
        <v>-15.346881569726699</v>
      </c>
      <c r="I90" s="7">
        <f t="shared" si="48"/>
        <v>-5.1413781633442257</v>
      </c>
      <c r="J90" s="7">
        <f t="shared" si="49"/>
        <v>-4.6957579739186448</v>
      </c>
      <c r="K90" s="7">
        <f t="shared" si="50"/>
        <v>-0.4456201894255809</v>
      </c>
    </row>
    <row r="91" spans="1:11">
      <c r="A91" s="2">
        <v>40452</v>
      </c>
      <c r="B91" s="7">
        <f t="shared" si="44"/>
        <v>28.576192277603184</v>
      </c>
      <c r="C91" s="8">
        <v>6018</v>
      </c>
      <c r="D91" s="3">
        <v>642</v>
      </c>
      <c r="E91" s="3">
        <v>765</v>
      </c>
      <c r="F91" s="4">
        <f t="shared" si="45"/>
        <v>0</v>
      </c>
      <c r="G91" s="4">
        <f t="shared" si="46"/>
        <v>123</v>
      </c>
      <c r="H91" s="6">
        <f t="shared" si="47"/>
        <v>-8.7420042643923246</v>
      </c>
      <c r="I91" s="7">
        <f t="shared" si="48"/>
        <v>-4.0074333404128399</v>
      </c>
      <c r="J91" s="7">
        <f t="shared" si="49"/>
        <v>-4.1351725215076947</v>
      </c>
      <c r="K91" s="7">
        <f t="shared" si="50"/>
        <v>0.12773918109485471</v>
      </c>
    </row>
    <row r="92" spans="1:11">
      <c r="A92" s="2">
        <v>40422</v>
      </c>
      <c r="B92" s="7">
        <f t="shared" si="44"/>
        <v>28.448453096508327</v>
      </c>
      <c r="C92" s="8">
        <v>6030</v>
      </c>
      <c r="D92" s="3">
        <v>693</v>
      </c>
      <c r="E92" s="3">
        <v>697</v>
      </c>
      <c r="F92" s="4">
        <f t="shared" si="45"/>
        <v>0</v>
      </c>
      <c r="G92" s="4">
        <f t="shared" si="46"/>
        <v>4</v>
      </c>
      <c r="H92" s="6">
        <f t="shared" si="47"/>
        <v>-0.28776978417266186</v>
      </c>
      <c r="I92" s="7">
        <f t="shared" si="48"/>
        <v>-3.4813699044151196</v>
      </c>
      <c r="J92" s="7">
        <f t="shared" si="49"/>
        <v>-3.892707692934819</v>
      </c>
      <c r="K92" s="7">
        <f t="shared" si="50"/>
        <v>0.41133778851969938</v>
      </c>
    </row>
    <row r="93" spans="1:11">
      <c r="A93" s="2">
        <v>40391</v>
      </c>
      <c r="B93" s="7">
        <f t="shared" si="44"/>
        <v>28.037115307988628</v>
      </c>
      <c r="C93" s="8">
        <v>5402</v>
      </c>
      <c r="D93" s="3">
        <v>624</v>
      </c>
      <c r="E93" s="3">
        <v>755</v>
      </c>
      <c r="F93" s="4">
        <f t="shared" si="45"/>
        <v>0</v>
      </c>
      <c r="G93" s="4">
        <f t="shared" si="46"/>
        <v>131</v>
      </c>
      <c r="H93" s="6">
        <f t="shared" si="47"/>
        <v>-9.4996374184191446</v>
      </c>
      <c r="I93" s="7">
        <f t="shared" si="48"/>
        <v>-3.8362143622198372</v>
      </c>
      <c r="J93" s="7">
        <f t="shared" si="49"/>
        <v>-4.0824412670801955</v>
      </c>
      <c r="K93" s="7">
        <f t="shared" si="50"/>
        <v>0.24622690486035825</v>
      </c>
    </row>
    <row r="94" spans="1:11">
      <c r="A94" s="2">
        <v>40360</v>
      </c>
      <c r="B94" s="7">
        <f t="shared" si="44"/>
        <v>27.790888403128271</v>
      </c>
      <c r="C94" s="8">
        <v>5368</v>
      </c>
      <c r="D94" s="3">
        <v>645</v>
      </c>
      <c r="E94" s="3">
        <v>710</v>
      </c>
      <c r="F94" s="4">
        <f t="shared" si="45"/>
        <v>0</v>
      </c>
      <c r="G94" s="4">
        <f t="shared" si="46"/>
        <v>65</v>
      </c>
      <c r="H94" s="6">
        <f t="shared" si="47"/>
        <v>-4.7970479704797047</v>
      </c>
      <c r="I94" s="7">
        <f t="shared" si="48"/>
        <v>-3.2069451337532477</v>
      </c>
      <c r="J94" s="7">
        <f t="shared" si="49"/>
        <v>-3.797325680167619</v>
      </c>
      <c r="K94" s="7">
        <f t="shared" si="50"/>
        <v>0.59038054641437121</v>
      </c>
    </row>
    <row r="95" spans="1:11">
      <c r="A95" s="2">
        <v>40330</v>
      </c>
      <c r="B95" s="7">
        <f t="shared" si="44"/>
        <v>27.200507856713898</v>
      </c>
      <c r="C95" s="8">
        <v>5313</v>
      </c>
      <c r="D95" s="3">
        <v>693</v>
      </c>
      <c r="E95" s="3">
        <v>648</v>
      </c>
      <c r="F95" s="4">
        <f t="shared" si="45"/>
        <v>45</v>
      </c>
      <c r="G95" s="4">
        <f t="shared" si="46"/>
        <v>0</v>
      </c>
      <c r="H95" s="6">
        <f t="shared" si="47"/>
        <v>3.3557046979865772</v>
      </c>
      <c r="I95" s="7">
        <f t="shared" si="48"/>
        <v>-3.0302670407836416</v>
      </c>
      <c r="J95" s="7">
        <f t="shared" si="49"/>
        <v>-3.7447087175196145</v>
      </c>
      <c r="K95" s="7">
        <f t="shared" si="50"/>
        <v>0.71444167673597292</v>
      </c>
    </row>
    <row r="96" spans="1:11">
      <c r="A96" s="2">
        <v>40299</v>
      </c>
      <c r="B96" s="7">
        <f t="shared" si="44"/>
        <v>26.486066179977925</v>
      </c>
      <c r="C96" s="8">
        <v>5086</v>
      </c>
      <c r="D96" s="3">
        <v>559</v>
      </c>
      <c r="E96" s="3">
        <v>779</v>
      </c>
      <c r="F96" s="4">
        <f t="shared" si="45"/>
        <v>0</v>
      </c>
      <c r="G96" s="4">
        <f t="shared" si="46"/>
        <v>220</v>
      </c>
      <c r="H96" s="6">
        <f t="shared" si="47"/>
        <v>-16.442451420029894</v>
      </c>
      <c r="I96" s="7">
        <f t="shared" si="48"/>
        <v>-3.7398194562025546</v>
      </c>
      <c r="J96" s="7">
        <f t="shared" si="49"/>
        <v>-4.1184146867567826</v>
      </c>
      <c r="K96" s="7">
        <f t="shared" si="50"/>
        <v>0.37859523055422795</v>
      </c>
    </row>
    <row r="97" spans="1:11">
      <c r="A97" s="2">
        <v>40269</v>
      </c>
      <c r="B97" s="7">
        <f t="shared" si="44"/>
        <v>26.107470949423696</v>
      </c>
      <c r="C97" s="8">
        <v>5278</v>
      </c>
      <c r="D97" s="3">
        <v>698</v>
      </c>
      <c r="E97" s="3">
        <v>640</v>
      </c>
      <c r="F97" s="4">
        <f t="shared" si="45"/>
        <v>58</v>
      </c>
      <c r="G97" s="4">
        <f t="shared" si="46"/>
        <v>0</v>
      </c>
      <c r="H97" s="6">
        <f t="shared" si="47"/>
        <v>4.3348281016442449</v>
      </c>
      <c r="I97" s="7">
        <f t="shared" si="48"/>
        <v>-2.3284159046661834</v>
      </c>
      <c r="J97" s="7">
        <f t="shared" si="49"/>
        <v>-3.4697811744792508</v>
      </c>
      <c r="K97" s="7">
        <f t="shared" si="50"/>
        <v>1.1413652698130674</v>
      </c>
    </row>
    <row r="98" spans="1:11">
      <c r="A98" s="2">
        <v>40238</v>
      </c>
      <c r="B98" s="7">
        <f t="shared" si="44"/>
        <v>24.966105679610628</v>
      </c>
      <c r="C98" s="8">
        <v>5249</v>
      </c>
      <c r="D98" s="3">
        <v>646</v>
      </c>
      <c r="E98" s="3">
        <v>680</v>
      </c>
      <c r="F98" s="4">
        <f t="shared" si="45"/>
        <v>0</v>
      </c>
      <c r="G98" s="4">
        <f t="shared" si="46"/>
        <v>34</v>
      </c>
      <c r="H98" s="6">
        <f t="shared" si="47"/>
        <v>-2.5641025641025643</v>
      </c>
      <c r="I98" s="7">
        <f t="shared" si="48"/>
        <v>-3.0687763498117864</v>
      </c>
      <c r="J98" s="7">
        <f t="shared" si="49"/>
        <v>-3.8805500837489086</v>
      </c>
      <c r="K98" s="7">
        <f t="shared" si="50"/>
        <v>0.81177373393712227</v>
      </c>
    </row>
    <row r="99" spans="1:11">
      <c r="A99" s="2">
        <v>40210</v>
      </c>
      <c r="B99" s="7">
        <f t="shared" si="44"/>
        <v>24.154331945673505</v>
      </c>
      <c r="C99" s="8">
        <v>4922</v>
      </c>
      <c r="D99" s="3">
        <v>591</v>
      </c>
      <c r="E99" s="3">
        <v>715</v>
      </c>
      <c r="F99" s="4">
        <f t="shared" si="45"/>
        <v>0</v>
      </c>
      <c r="G99" s="4">
        <f t="shared" si="46"/>
        <v>124</v>
      </c>
      <c r="H99" s="6">
        <f t="shared" si="47"/>
        <v>-9.4946401225114858</v>
      </c>
      <c r="I99" s="7">
        <f t="shared" si="48"/>
        <v>-3.1248512148905889</v>
      </c>
      <c r="J99" s="7">
        <f t="shared" si="49"/>
        <v>-3.9498367953092424</v>
      </c>
      <c r="K99" s="7">
        <f t="shared" si="50"/>
        <v>0.82498558041865344</v>
      </c>
    </row>
    <row r="100" spans="1:11">
      <c r="A100" s="2">
        <v>40179</v>
      </c>
      <c r="B100" s="7">
        <f t="shared" si="44"/>
        <v>23.329346365254853</v>
      </c>
      <c r="C100" s="8">
        <v>4882</v>
      </c>
      <c r="D100" s="3">
        <v>598</v>
      </c>
      <c r="E100" s="3">
        <v>725</v>
      </c>
      <c r="F100" s="4">
        <f t="shared" si="45"/>
        <v>0</v>
      </c>
      <c r="G100" s="4">
        <f t="shared" si="46"/>
        <v>127</v>
      </c>
      <c r="H100" s="6">
        <f t="shared" si="47"/>
        <v>-9.5993953136810273</v>
      </c>
      <c r="I100" s="7">
        <f t="shared" si="48"/>
        <v>-2.4170968918216005</v>
      </c>
      <c r="J100" s="7">
        <f t="shared" si="49"/>
        <v>-3.6580050412459664</v>
      </c>
      <c r="K100" s="7">
        <f t="shared" si="50"/>
        <v>1.2409081494243659</v>
      </c>
    </row>
    <row r="101" spans="1:11">
      <c r="A101" s="2">
        <v>40148</v>
      </c>
      <c r="B101" s="7">
        <f t="shared" si="44"/>
        <v>22.088438215830486</v>
      </c>
      <c r="C101" s="8">
        <v>5201</v>
      </c>
      <c r="D101" s="3">
        <v>673</v>
      </c>
      <c r="E101" s="3">
        <v>614</v>
      </c>
      <c r="F101" s="4">
        <f t="shared" si="45"/>
        <v>59</v>
      </c>
      <c r="G101" s="4">
        <f t="shared" si="46"/>
        <v>0</v>
      </c>
      <c r="H101" s="6">
        <f t="shared" si="47"/>
        <v>4.5843045843045847</v>
      </c>
      <c r="I101" s="7">
        <f t="shared" si="48"/>
        <v>-1.6190637338372196</v>
      </c>
      <c r="J101" s="7">
        <f t="shared" si="49"/>
        <v>-3.3453002900651736</v>
      </c>
      <c r="K101" s="7">
        <f t="shared" si="50"/>
        <v>1.726236556227954</v>
      </c>
    </row>
    <row r="102" spans="1:11">
      <c r="A102" s="2">
        <v>40118</v>
      </c>
      <c r="B102" s="7">
        <f t="shared" si="44"/>
        <v>20.362201659602533</v>
      </c>
      <c r="C102" s="8">
        <v>5033</v>
      </c>
      <c r="D102" s="3">
        <v>671</v>
      </c>
      <c r="E102" s="3">
        <v>607</v>
      </c>
      <c r="F102" s="4">
        <f t="shared" si="45"/>
        <v>64</v>
      </c>
      <c r="G102" s="4">
        <f t="shared" si="46"/>
        <v>0</v>
      </c>
      <c r="H102" s="6">
        <f t="shared" si="47"/>
        <v>5.0078247261345856</v>
      </c>
      <c r="I102" s="7">
        <f t="shared" si="48"/>
        <v>-2.3083268802974199</v>
      </c>
      <c r="J102" s="7">
        <f t="shared" si="49"/>
        <v>-3.7626479150320029</v>
      </c>
      <c r="K102" s="7">
        <f t="shared" si="50"/>
        <v>1.454321034734583</v>
      </c>
    </row>
    <row r="103" spans="1:11">
      <c r="A103" s="2">
        <v>40087</v>
      </c>
      <c r="B103" s="7">
        <f t="shared" si="44"/>
        <v>18.90788062486795</v>
      </c>
      <c r="C103" s="8">
        <v>4712</v>
      </c>
      <c r="D103" s="3">
        <v>518</v>
      </c>
      <c r="E103" s="3">
        <v>751</v>
      </c>
      <c r="F103" s="4">
        <f t="shared" si="45"/>
        <v>0</v>
      </c>
      <c r="G103" s="4">
        <f t="shared" si="46"/>
        <v>233</v>
      </c>
      <c r="H103" s="6">
        <f t="shared" si="47"/>
        <v>-18.360914105594958</v>
      </c>
      <c r="I103" s="7">
        <f t="shared" si="48"/>
        <v>-3.1212326143454208</v>
      </c>
      <c r="J103" s="7">
        <f t="shared" si="49"/>
        <v>-4.2242517382512972</v>
      </c>
      <c r="K103" s="7">
        <f t="shared" si="50"/>
        <v>1.1030191239058764</v>
      </c>
    </row>
    <row r="104" spans="1:11">
      <c r="A104" s="2">
        <v>40057</v>
      </c>
      <c r="B104" s="7">
        <f t="shared" si="44"/>
        <v>17.804861500962073</v>
      </c>
      <c r="C104" s="8">
        <v>5084</v>
      </c>
      <c r="D104" s="3">
        <v>632</v>
      </c>
      <c r="E104" s="3">
        <v>630</v>
      </c>
      <c r="F104" s="4">
        <f t="shared" si="45"/>
        <v>2</v>
      </c>
      <c r="G104" s="4">
        <f t="shared" si="46"/>
        <v>0</v>
      </c>
      <c r="H104" s="6">
        <f t="shared" si="47"/>
        <v>0.15847860538827258</v>
      </c>
      <c r="I104" s="7">
        <f t="shared" si="48"/>
        <v>-1.4279346708732499</v>
      </c>
      <c r="J104" s="7">
        <f t="shared" si="49"/>
        <v>-3.4802168768121575</v>
      </c>
      <c r="K104" s="7">
        <f t="shared" si="50"/>
        <v>2.0522822059389076</v>
      </c>
    </row>
    <row r="105" spans="1:11">
      <c r="A105" s="2">
        <v>40026</v>
      </c>
      <c r="B105" s="7">
        <f t="shared" si="44"/>
        <v>15.752579295023166</v>
      </c>
      <c r="C105" s="8">
        <v>4662</v>
      </c>
      <c r="D105" s="3">
        <v>667</v>
      </c>
      <c r="E105" s="3">
        <v>582</v>
      </c>
      <c r="F105" s="4">
        <f t="shared" si="45"/>
        <v>85</v>
      </c>
      <c r="G105" s="4">
        <f t="shared" si="46"/>
        <v>0</v>
      </c>
      <c r="H105" s="6">
        <f t="shared" si="47"/>
        <v>6.8054443554843873</v>
      </c>
      <c r="I105" s="7">
        <f t="shared" si="48"/>
        <v>-1.6042028126800856</v>
      </c>
      <c r="J105" s="7">
        <f t="shared" si="49"/>
        <v>-3.6717271653490222</v>
      </c>
      <c r="K105" s="7">
        <f t="shared" si="50"/>
        <v>2.0675243526689364</v>
      </c>
    </row>
    <row r="106" spans="1:11">
      <c r="A106" s="2">
        <v>39995</v>
      </c>
      <c r="B106" s="7">
        <f t="shared" si="44"/>
        <v>13.685054942354229</v>
      </c>
      <c r="C106" s="8">
        <v>4636</v>
      </c>
      <c r="D106" s="3">
        <v>650</v>
      </c>
      <c r="E106" s="3">
        <v>588</v>
      </c>
      <c r="F106" s="4">
        <f t="shared" si="45"/>
        <v>62</v>
      </c>
      <c r="G106" s="4">
        <f t="shared" si="46"/>
        <v>0</v>
      </c>
      <c r="H106" s="6">
        <f t="shared" si="47"/>
        <v>5.0080775444264942</v>
      </c>
      <c r="I106" s="7">
        <f t="shared" si="48"/>
        <v>-2.5386080535872493</v>
      </c>
      <c r="J106" s="7">
        <f t="shared" si="49"/>
        <v>-4.2231572453928861</v>
      </c>
      <c r="K106" s="7">
        <f t="shared" si="50"/>
        <v>1.6845491918056368</v>
      </c>
    </row>
    <row r="107" spans="1:11">
      <c r="A107" s="2">
        <v>39965</v>
      </c>
      <c r="B107" s="7">
        <f t="shared" si="44"/>
        <v>12.000505750548593</v>
      </c>
      <c r="C107" s="8">
        <v>4291</v>
      </c>
      <c r="D107" s="3">
        <v>576</v>
      </c>
      <c r="E107" s="3">
        <v>675</v>
      </c>
      <c r="F107" s="4">
        <f t="shared" si="45"/>
        <v>0</v>
      </c>
      <c r="G107" s="4">
        <f t="shared" si="46"/>
        <v>99</v>
      </c>
      <c r="H107" s="6">
        <f t="shared" si="47"/>
        <v>-7.9136690647482011</v>
      </c>
      <c r="I107" s="7">
        <f t="shared" si="48"/>
        <v>-3.3771286755887764</v>
      </c>
      <c r="J107" s="7">
        <f t="shared" si="49"/>
        <v>-4.7090117080149589</v>
      </c>
      <c r="K107" s="7">
        <f t="shared" si="50"/>
        <v>1.3318830324261826</v>
      </c>
    </row>
    <row r="108" spans="1:11">
      <c r="A108" s="2">
        <v>39934</v>
      </c>
      <c r="B108" s="7">
        <f t="shared" si="44"/>
        <v>10.66862271812241</v>
      </c>
      <c r="C108" s="8">
        <v>4449</v>
      </c>
      <c r="D108" s="3">
        <v>775</v>
      </c>
      <c r="E108" s="3">
        <v>431</v>
      </c>
      <c r="F108" s="4">
        <f t="shared" si="45"/>
        <v>344</v>
      </c>
      <c r="G108" s="4">
        <f t="shared" si="46"/>
        <v>0</v>
      </c>
      <c r="H108" s="6">
        <f t="shared" si="47"/>
        <v>28.524046434494196</v>
      </c>
      <c r="I108" s="7">
        <f t="shared" si="48"/>
        <v>-2.8730686323488404</v>
      </c>
      <c r="J108" s="7">
        <f t="shared" si="49"/>
        <v>-4.540345531344788</v>
      </c>
      <c r="K108" s="7">
        <f t="shared" si="50"/>
        <v>1.6672768989959477</v>
      </c>
    </row>
    <row r="109" spans="1:11">
      <c r="A109" s="2">
        <v>39904</v>
      </c>
      <c r="B109" s="7">
        <f t="shared" si="44"/>
        <v>9.0013458191264633</v>
      </c>
      <c r="C109" s="8">
        <v>3474</v>
      </c>
      <c r="D109" s="3">
        <v>732</v>
      </c>
      <c r="E109" s="3">
        <v>495</v>
      </c>
      <c r="F109" s="4">
        <f t="shared" si="45"/>
        <v>237</v>
      </c>
      <c r="G109" s="4">
        <f t="shared" si="46"/>
        <v>0</v>
      </c>
      <c r="H109" s="6">
        <f t="shared" si="47"/>
        <v>19.315403422982886</v>
      </c>
      <c r="I109" s="7">
        <f t="shared" si="48"/>
        <v>-6.361636973109178</v>
      </c>
      <c r="J109" s="7">
        <f t="shared" si="49"/>
        <v>-6.2805766874415765</v>
      </c>
      <c r="K109" s="7">
        <f t="shared" si="50"/>
        <v>-8.1060285667601484E-2</v>
      </c>
    </row>
    <row r="110" spans="1:11">
      <c r="A110" s="2">
        <v>39873</v>
      </c>
      <c r="B110" s="7">
        <f t="shared" si="44"/>
        <v>9.0824061047940639</v>
      </c>
      <c r="C110" s="8">
        <v>3021</v>
      </c>
      <c r="D110" s="3">
        <v>604</v>
      </c>
      <c r="E110" s="3">
        <v>588</v>
      </c>
      <c r="F110" s="4">
        <f t="shared" si="45"/>
        <v>16</v>
      </c>
      <c r="G110" s="4">
        <f t="shared" si="46"/>
        <v>0</v>
      </c>
      <c r="H110" s="6">
        <f t="shared" si="47"/>
        <v>1.3422818791946309</v>
      </c>
      <c r="I110" s="7">
        <f t="shared" si="48"/>
        <v>-9.2146414615638523</v>
      </c>
      <c r="J110" s="7">
        <f t="shared" si="49"/>
        <v>-7.6277335353586535</v>
      </c>
      <c r="K110" s="7">
        <f t="shared" si="50"/>
        <v>-1.5869079262051988</v>
      </c>
    </row>
    <row r="111" spans="1:11">
      <c r="A111" s="2">
        <v>39845</v>
      </c>
      <c r="B111" s="7">
        <f t="shared" si="44"/>
        <v>10.669314030999262</v>
      </c>
      <c r="C111" s="8">
        <v>2764</v>
      </c>
      <c r="D111" s="3">
        <v>502</v>
      </c>
      <c r="E111" s="3">
        <v>676</v>
      </c>
      <c r="F111" s="4">
        <f t="shared" si="45"/>
        <v>0</v>
      </c>
      <c r="G111" s="4">
        <f t="shared" si="46"/>
        <v>174</v>
      </c>
      <c r="H111" s="6">
        <f t="shared" si="47"/>
        <v>-14.770797962648556</v>
      </c>
      <c r="I111" s="7">
        <f t="shared" si="48"/>
        <v>-10.387632943870351</v>
      </c>
      <c r="J111" s="7">
        <f t="shared" si="49"/>
        <v>-8.0998396098088268</v>
      </c>
      <c r="K111" s="7">
        <f t="shared" si="50"/>
        <v>-2.287793334061524</v>
      </c>
    </row>
    <row r="112" spans="1:11">
      <c r="A112" s="2">
        <v>39814</v>
      </c>
      <c r="B112" s="7">
        <f t="shared" si="44"/>
        <v>12.957107365060786</v>
      </c>
      <c r="C112" s="8">
        <v>2875</v>
      </c>
      <c r="D112" s="3">
        <v>533</v>
      </c>
      <c r="E112" s="3">
        <v>663</v>
      </c>
      <c r="F112" s="4">
        <f t="shared" si="45"/>
        <v>0</v>
      </c>
      <c r="G112" s="4">
        <f t="shared" si="46"/>
        <v>130</v>
      </c>
      <c r="H112" s="6">
        <f t="shared" si="47"/>
        <v>-10.869565217391305</v>
      </c>
      <c r="I112" s="7">
        <f t="shared" si="48"/>
        <v>-9.9006146084505495</v>
      </c>
      <c r="J112" s="7">
        <f t="shared" si="49"/>
        <v>-7.7487365386067362</v>
      </c>
      <c r="K112" s="7">
        <f t="shared" si="50"/>
        <v>-2.1518780698438134</v>
      </c>
    </row>
    <row r="113" spans="1:11">
      <c r="A113" s="2">
        <v>39783</v>
      </c>
      <c r="B113" s="7">
        <f t="shared" si="44"/>
        <v>15.1089854349046</v>
      </c>
      <c r="C113" s="8">
        <v>2959</v>
      </c>
      <c r="D113" s="3">
        <v>656</v>
      </c>
      <c r="E113" s="3">
        <v>541</v>
      </c>
      <c r="F113" s="4">
        <f t="shared" si="45"/>
        <v>115</v>
      </c>
      <c r="G113" s="4">
        <f t="shared" si="46"/>
        <v>0</v>
      </c>
      <c r="H113" s="6">
        <f t="shared" si="47"/>
        <v>9.6073517126148698</v>
      </c>
      <c r="I113" s="7">
        <f t="shared" si="48"/>
        <v>-9.7929534296793541</v>
      </c>
      <c r="J113" s="7">
        <f t="shared" si="49"/>
        <v>-7.5844823976180749</v>
      </c>
      <c r="K113" s="7">
        <f t="shared" si="50"/>
        <v>-2.2084710320612793</v>
      </c>
    </row>
    <row r="114" spans="1:11">
      <c r="A114" s="2">
        <v>39753</v>
      </c>
      <c r="B114" s="7">
        <f t="shared" si="44"/>
        <v>17.317456466965879</v>
      </c>
      <c r="C114" s="8">
        <v>2755</v>
      </c>
      <c r="D114" s="3">
        <v>483</v>
      </c>
      <c r="E114" s="3">
        <v>726</v>
      </c>
      <c r="F114" s="4">
        <f t="shared" si="45"/>
        <v>0</v>
      </c>
      <c r="G114" s="4">
        <f t="shared" si="46"/>
        <v>243</v>
      </c>
      <c r="H114" s="6">
        <f t="shared" si="47"/>
        <v>-20.099255583126549</v>
      </c>
      <c r="I114" s="7">
        <f t="shared" si="48"/>
        <v>-11.948542889934268</v>
      </c>
      <c r="J114" s="7">
        <f t="shared" si="49"/>
        <v>-8.4893157718408609</v>
      </c>
      <c r="K114" s="7">
        <f t="shared" si="50"/>
        <v>-3.4592271180934073</v>
      </c>
    </row>
    <row r="115" spans="1:11">
      <c r="A115" s="2">
        <v>39722</v>
      </c>
      <c r="B115" s="7">
        <f t="shared" si="44"/>
        <v>20.776683585059285</v>
      </c>
      <c r="C115" s="8">
        <v>2886</v>
      </c>
      <c r="D115" s="3">
        <v>436</v>
      </c>
      <c r="E115" s="3">
        <v>795</v>
      </c>
      <c r="F115" s="4">
        <f t="shared" si="45"/>
        <v>0</v>
      </c>
      <c r="G115" s="4">
        <f t="shared" si="46"/>
        <v>359</v>
      </c>
      <c r="H115" s="6">
        <f t="shared" si="47"/>
        <v>-29.163281884646629</v>
      </c>
      <c r="I115" s="7">
        <f t="shared" si="48"/>
        <v>-11.042908146246237</v>
      </c>
      <c r="J115" s="7">
        <f t="shared" si="49"/>
        <v>-7.8782663080889828</v>
      </c>
      <c r="K115" s="7">
        <f t="shared" si="50"/>
        <v>-3.1646418381572543</v>
      </c>
    </row>
    <row r="116" spans="1:11">
      <c r="A116" s="2">
        <v>39692</v>
      </c>
      <c r="B116" s="7">
        <f t="shared" si="44"/>
        <v>23.94132542321654</v>
      </c>
      <c r="C116" s="8">
        <v>3921</v>
      </c>
      <c r="D116" s="3">
        <v>435</v>
      </c>
      <c r="E116" s="3">
        <v>790</v>
      </c>
      <c r="F116" s="4">
        <f t="shared" si="45"/>
        <v>0</v>
      </c>
      <c r="G116" s="4">
        <f t="shared" si="46"/>
        <v>355</v>
      </c>
      <c r="H116" s="6">
        <f t="shared" si="47"/>
        <v>-28.979591836734695</v>
      </c>
      <c r="I116" s="7">
        <f t="shared" si="48"/>
        <v>-9.0295332864239715</v>
      </c>
      <c r="J116" s="7">
        <f t="shared" si="49"/>
        <v>-6.7580023303754224</v>
      </c>
      <c r="K116" s="7">
        <f t="shared" si="50"/>
        <v>-2.271530956048549</v>
      </c>
    </row>
    <row r="117" spans="1:11">
      <c r="A117" s="2">
        <v>39661</v>
      </c>
      <c r="B117" s="7">
        <f t="shared" si="44"/>
        <v>26.212856379265091</v>
      </c>
      <c r="C117" s="8">
        <v>4360</v>
      </c>
      <c r="D117" s="3">
        <v>572</v>
      </c>
      <c r="E117" s="3">
        <v>644</v>
      </c>
      <c r="F117" s="4">
        <f t="shared" si="45"/>
        <v>0</v>
      </c>
      <c r="G117" s="4">
        <f t="shared" si="46"/>
        <v>72</v>
      </c>
      <c r="H117" s="6">
        <f t="shared" si="47"/>
        <v>-5.9210526315789478</v>
      </c>
      <c r="I117" s="7">
        <f t="shared" si="48"/>
        <v>-6.8128601141672238</v>
      </c>
      <c r="J117" s="7">
        <f t="shared" si="49"/>
        <v>-5.5884449879354605</v>
      </c>
      <c r="K117" s="7">
        <f t="shared" si="50"/>
        <v>-1.2244151262317633</v>
      </c>
    </row>
    <row r="118" spans="1:11">
      <c r="A118" s="2">
        <v>39630</v>
      </c>
      <c r="B118" s="7">
        <f t="shared" ref="B118:B149" si="51">B119+K118</f>
        <v>27.437271505496852</v>
      </c>
      <c r="C118" s="8">
        <v>4333</v>
      </c>
      <c r="D118" s="3">
        <v>607</v>
      </c>
      <c r="E118" s="3">
        <v>605</v>
      </c>
      <c r="F118" s="4">
        <f t="shared" si="45"/>
        <v>2</v>
      </c>
      <c r="G118" s="4">
        <f t="shared" si="46"/>
        <v>0</v>
      </c>
      <c r="H118" s="6">
        <f t="shared" si="47"/>
        <v>0.16501650165016502</v>
      </c>
      <c r="I118" s="7">
        <f t="shared" si="48"/>
        <v>-6.91194983445481</v>
      </c>
      <c r="J118" s="7">
        <f t="shared" si="49"/>
        <v>-5.5709393224805401</v>
      </c>
      <c r="K118" s="7">
        <f t="shared" si="50"/>
        <v>-1.3410105119742699</v>
      </c>
    </row>
    <row r="119" spans="1:11">
      <c r="A119" s="2">
        <v>39600</v>
      </c>
      <c r="B119" s="7">
        <f t="shared" si="51"/>
        <v>28.778282017471124</v>
      </c>
      <c r="C119" s="8">
        <v>4041</v>
      </c>
      <c r="D119" s="3">
        <v>440</v>
      </c>
      <c r="E119" s="3">
        <v>769</v>
      </c>
      <c r="F119" s="4">
        <f t="shared" si="45"/>
        <v>0</v>
      </c>
      <c r="G119" s="4">
        <f t="shared" si="46"/>
        <v>329</v>
      </c>
      <c r="H119" s="6">
        <f t="shared" si="47"/>
        <v>-27.212572373862695</v>
      </c>
      <c r="I119" s="7">
        <f t="shared" si="48"/>
        <v>-7.698279427355363</v>
      </c>
      <c r="J119" s="7">
        <f t="shared" si="49"/>
        <v>-5.8728317342768932</v>
      </c>
      <c r="K119" s="7">
        <f t="shared" si="50"/>
        <v>-1.8254476930784698</v>
      </c>
    </row>
    <row r="120" spans="1:11">
      <c r="A120" s="2">
        <v>39569</v>
      </c>
      <c r="B120" s="7">
        <f t="shared" si="51"/>
        <v>30.603729710549594</v>
      </c>
      <c r="C120" s="8">
        <v>4870</v>
      </c>
      <c r="D120" s="3">
        <v>495</v>
      </c>
      <c r="E120" s="3">
        <v>708</v>
      </c>
      <c r="F120" s="4">
        <f t="shared" si="45"/>
        <v>0</v>
      </c>
      <c r="G120" s="4">
        <f t="shared" si="46"/>
        <v>213</v>
      </c>
      <c r="H120" s="6">
        <f t="shared" si="47"/>
        <v>-17.705735660847882</v>
      </c>
      <c r="I120" s="7">
        <f t="shared" si="48"/>
        <v>-5.5300246555212151</v>
      </c>
      <c r="J120" s="7">
        <f t="shared" si="49"/>
        <v>-4.7496874900881672</v>
      </c>
      <c r="K120" s="7">
        <f t="shared" si="50"/>
        <v>-0.78033716543304799</v>
      </c>
    </row>
    <row r="121" spans="1:11">
      <c r="A121" s="2">
        <v>39539</v>
      </c>
      <c r="B121" s="7">
        <f t="shared" si="51"/>
        <v>31.38406687598264</v>
      </c>
      <c r="C121" s="8">
        <v>5166</v>
      </c>
      <c r="D121" s="3">
        <v>675</v>
      </c>
      <c r="E121" s="3">
        <v>525</v>
      </c>
      <c r="F121" s="4">
        <f t="shared" si="45"/>
        <v>150</v>
      </c>
      <c r="G121" s="4">
        <f t="shared" si="46"/>
        <v>0</v>
      </c>
      <c r="H121" s="6">
        <f t="shared" si="47"/>
        <v>12.5</v>
      </c>
      <c r="I121" s="7">
        <f t="shared" si="48"/>
        <v>-4.1771678771515859</v>
      </c>
      <c r="J121" s="7">
        <f t="shared" si="49"/>
        <v>-4.0677902179429193</v>
      </c>
      <c r="K121" s="7">
        <f t="shared" si="50"/>
        <v>-0.1093776592086666</v>
      </c>
    </row>
    <row r="122" spans="1:11">
      <c r="A122" s="2">
        <v>39508</v>
      </c>
      <c r="B122" s="7">
        <f t="shared" si="51"/>
        <v>31.493444535191305</v>
      </c>
      <c r="C122" s="8">
        <v>4735</v>
      </c>
      <c r="D122" s="3">
        <v>467</v>
      </c>
      <c r="E122" s="3">
        <v>737</v>
      </c>
      <c r="F122" s="4">
        <f t="shared" si="45"/>
        <v>0</v>
      </c>
      <c r="G122" s="4">
        <f t="shared" si="46"/>
        <v>270</v>
      </c>
      <c r="H122" s="6">
        <f t="shared" si="47"/>
        <v>-22.425249169435215</v>
      </c>
      <c r="I122" s="7">
        <f t="shared" si="48"/>
        <v>-6.0301865301684288</v>
      </c>
      <c r="J122" s="7">
        <f t="shared" si="49"/>
        <v>-4.9397791767820207</v>
      </c>
      <c r="K122" s="7">
        <f t="shared" si="50"/>
        <v>-1.090407353386408</v>
      </c>
    </row>
    <row r="123" spans="1:11">
      <c r="A123" s="2">
        <v>39479</v>
      </c>
      <c r="B123" s="7">
        <f t="shared" si="51"/>
        <v>32.583851888577712</v>
      </c>
      <c r="C123" s="8">
        <v>5224</v>
      </c>
      <c r="D123" s="3">
        <v>550</v>
      </c>
      <c r="E123" s="3">
        <v>639</v>
      </c>
      <c r="F123" s="4">
        <f t="shared" si="45"/>
        <v>0</v>
      </c>
      <c r="G123" s="4">
        <f t="shared" si="46"/>
        <v>89</v>
      </c>
      <c r="H123" s="6">
        <f t="shared" si="47"/>
        <v>-7.4852817493692179</v>
      </c>
      <c r="I123" s="7">
        <f t="shared" si="48"/>
        <v>-4.2085129035832303</v>
      </c>
      <c r="J123" s="7">
        <f t="shared" si="49"/>
        <v>-4.0194912824318525</v>
      </c>
      <c r="K123" s="7">
        <f t="shared" si="50"/>
        <v>-0.18902162115137777</v>
      </c>
    </row>
    <row r="124" spans="1:11">
      <c r="A124" s="2">
        <v>39448</v>
      </c>
      <c r="B124" s="7">
        <f t="shared" si="51"/>
        <v>32.772873509729088</v>
      </c>
      <c r="C124" s="8">
        <v>5137</v>
      </c>
      <c r="D124" s="3">
        <v>433</v>
      </c>
      <c r="E124" s="3">
        <v>756</v>
      </c>
      <c r="F124" s="4">
        <f t="shared" si="45"/>
        <v>0</v>
      </c>
      <c r="G124" s="4">
        <f t="shared" si="46"/>
        <v>323</v>
      </c>
      <c r="H124" s="6">
        <f t="shared" si="47"/>
        <v>-27.165685449957948</v>
      </c>
      <c r="I124" s="7">
        <f t="shared" si="48"/>
        <v>-3.8444274762736756</v>
      </c>
      <c r="J124" s="7">
        <f t="shared" si="49"/>
        <v>-3.8370812578562012</v>
      </c>
      <c r="K124" s="7">
        <f t="shared" si="50"/>
        <v>-7.3462184174744039E-3</v>
      </c>
    </row>
    <row r="125" spans="1:11">
      <c r="A125" s="2">
        <v>39417</v>
      </c>
      <c r="B125" s="7">
        <f t="shared" si="51"/>
        <v>32.780219728146562</v>
      </c>
      <c r="C125" s="8">
        <v>6139</v>
      </c>
      <c r="D125" s="3">
        <v>720</v>
      </c>
      <c r="E125" s="3">
        <v>460</v>
      </c>
      <c r="F125" s="4">
        <f t="shared" si="45"/>
        <v>260</v>
      </c>
      <c r="G125" s="4">
        <f t="shared" si="46"/>
        <v>0</v>
      </c>
      <c r="H125" s="6">
        <f t="shared" si="47"/>
        <v>22.033898305084747</v>
      </c>
      <c r="I125" s="7">
        <f t="shared" si="48"/>
        <v>-1.2531765903087559</v>
      </c>
      <c r="J125" s="7">
        <f t="shared" si="49"/>
        <v>-2.609259984587688</v>
      </c>
      <c r="K125" s="7">
        <f t="shared" si="50"/>
        <v>1.3560833942789321</v>
      </c>
    </row>
    <row r="126" spans="1:11">
      <c r="A126" s="2">
        <v>39387</v>
      </c>
      <c r="B126" s="7">
        <f t="shared" si="51"/>
        <v>31.424136333867629</v>
      </c>
      <c r="C126" s="8">
        <v>5763</v>
      </c>
      <c r="D126" s="3">
        <v>576</v>
      </c>
      <c r="E126" s="3">
        <v>576</v>
      </c>
      <c r="F126" s="4">
        <f t="shared" si="45"/>
        <v>0</v>
      </c>
      <c r="G126" s="4">
        <f t="shared" si="46"/>
        <v>0</v>
      </c>
      <c r="H126" s="6">
        <f t="shared" si="47"/>
        <v>0</v>
      </c>
      <c r="I126" s="7">
        <f t="shared" si="48"/>
        <v>-3.84062935646359</v>
      </c>
      <c r="J126" s="7">
        <f t="shared" si="49"/>
        <v>-3.9062683156230795</v>
      </c>
      <c r="K126" s="7">
        <f t="shared" si="50"/>
        <v>6.5638959159489474E-2</v>
      </c>
    </row>
    <row r="127" spans="1:11">
      <c r="A127" s="2">
        <v>39356</v>
      </c>
      <c r="B127" s="7">
        <f t="shared" si="51"/>
        <v>31.35849737470814</v>
      </c>
      <c r="C127" s="8">
        <v>5901</v>
      </c>
      <c r="D127" s="3">
        <v>533</v>
      </c>
      <c r="E127" s="3">
        <v>607</v>
      </c>
      <c r="F127" s="4">
        <f t="shared" si="45"/>
        <v>0</v>
      </c>
      <c r="G127" s="4">
        <f t="shared" si="46"/>
        <v>74</v>
      </c>
      <c r="H127" s="6">
        <f t="shared" si="47"/>
        <v>-6.4912280701754383</v>
      </c>
      <c r="I127" s="7">
        <f t="shared" si="48"/>
        <v>-4.2673659516262115</v>
      </c>
      <c r="J127" s="7">
        <f t="shared" si="49"/>
        <v>-4.1118613848663994</v>
      </c>
      <c r="K127" s="7">
        <f t="shared" si="50"/>
        <v>-0.15550456675981206</v>
      </c>
    </row>
    <row r="128" spans="1:11">
      <c r="A128" s="2">
        <v>39326</v>
      </c>
      <c r="B128" s="7">
        <f t="shared" si="51"/>
        <v>31.514001941467953</v>
      </c>
      <c r="C128" s="8">
        <v>5021</v>
      </c>
      <c r="D128" s="3">
        <v>585</v>
      </c>
      <c r="E128" s="3">
        <v>549</v>
      </c>
      <c r="F128" s="4">
        <f t="shared" si="45"/>
        <v>36</v>
      </c>
      <c r="G128" s="4">
        <f t="shared" si="46"/>
        <v>0</v>
      </c>
      <c r="H128" s="6">
        <f t="shared" si="47"/>
        <v>3.1746031746031744</v>
      </c>
      <c r="I128" s="7">
        <f t="shared" si="48"/>
        <v>-4.0202701606762972</v>
      </c>
      <c r="J128" s="7">
        <f t="shared" si="49"/>
        <v>-3.986631559323818</v>
      </c>
      <c r="K128" s="7">
        <f t="shared" si="50"/>
        <v>-3.3638601352479203E-2</v>
      </c>
    </row>
    <row r="129" spans="1:11">
      <c r="A129" s="2">
        <v>39295</v>
      </c>
      <c r="B129" s="7">
        <f t="shared" si="51"/>
        <v>31.547640542820432</v>
      </c>
      <c r="C129" s="9">
        <v>4464</v>
      </c>
      <c r="D129" s="3">
        <v>544</v>
      </c>
      <c r="E129" s="3">
        <v>573</v>
      </c>
      <c r="F129" s="4">
        <f t="shared" si="45"/>
        <v>0</v>
      </c>
      <c r="G129" s="4">
        <f t="shared" si="46"/>
        <v>29</v>
      </c>
      <c r="H129" s="6">
        <f t="shared" si="47"/>
        <v>-2.5962399283795881</v>
      </c>
      <c r="I129" s="7">
        <f t="shared" si="48"/>
        <v>-4.8197005312629049</v>
      </c>
      <c r="J129" s="7">
        <f t="shared" si="49"/>
        <v>-4.3635386505831333</v>
      </c>
      <c r="K129" s="7">
        <f t="shared" si="50"/>
        <v>-0.45616188067977159</v>
      </c>
    </row>
    <row r="130" spans="1:11">
      <c r="A130" s="2">
        <v>39264</v>
      </c>
      <c r="B130" s="7">
        <f t="shared" si="51"/>
        <v>32.003802423500204</v>
      </c>
      <c r="C130" s="9">
        <v>4529</v>
      </c>
      <c r="D130" s="3">
        <v>508</v>
      </c>
      <c r="E130" s="3">
        <v>592</v>
      </c>
      <c r="F130" s="4">
        <f t="shared" si="45"/>
        <v>0</v>
      </c>
      <c r="G130" s="4">
        <f t="shared" si="46"/>
        <v>84</v>
      </c>
      <c r="H130" s="6">
        <f t="shared" si="47"/>
        <v>-7.6363636363636367</v>
      </c>
      <c r="I130" s="7">
        <f t="shared" si="48"/>
        <v>-5.0667517093610508</v>
      </c>
      <c r="J130" s="7">
        <f t="shared" si="49"/>
        <v>-4.4565543728043728</v>
      </c>
      <c r="K130" s="7">
        <f t="shared" si="50"/>
        <v>-0.61019733655667796</v>
      </c>
    </row>
    <row r="131" spans="1:11">
      <c r="A131" s="2">
        <v>39234</v>
      </c>
      <c r="B131" s="7">
        <f t="shared" si="51"/>
        <v>32.613999760056885</v>
      </c>
      <c r="C131" s="9">
        <v>4318</v>
      </c>
      <c r="D131" s="3">
        <v>507</v>
      </c>
      <c r="E131" s="3">
        <v>569</v>
      </c>
      <c r="F131" s="4">
        <f t="shared" si="45"/>
        <v>0</v>
      </c>
      <c r="G131" s="4">
        <f t="shared" si="46"/>
        <v>62</v>
      </c>
      <c r="H131" s="6">
        <f t="shared" si="47"/>
        <v>-5.7620817843866172</v>
      </c>
      <c r="I131" s="7">
        <f t="shared" si="48"/>
        <v>-4.7812392730274302</v>
      </c>
      <c r="J131" s="7">
        <f t="shared" si="49"/>
        <v>-4.2891959905117805</v>
      </c>
      <c r="K131" s="7">
        <f t="shared" si="50"/>
        <v>-0.49204328251564977</v>
      </c>
    </row>
    <row r="132" spans="1:11">
      <c r="A132" s="2">
        <v>39203</v>
      </c>
      <c r="B132" s="7">
        <f t="shared" si="51"/>
        <v>33.106043042572537</v>
      </c>
      <c r="C132" s="9">
        <v>4296</v>
      </c>
      <c r="D132" s="3">
        <v>507</v>
      </c>
      <c r="E132" s="3">
        <v>557</v>
      </c>
      <c r="F132" s="4">
        <f t="shared" si="45"/>
        <v>0</v>
      </c>
      <c r="G132" s="4">
        <f t="shared" si="46"/>
        <v>50</v>
      </c>
      <c r="H132" s="6">
        <f t="shared" si="47"/>
        <v>-4.6992481203007515</v>
      </c>
      <c r="I132" s="7">
        <f t="shared" si="48"/>
        <v>-4.6722567717652987</v>
      </c>
      <c r="J132" s="7">
        <f t="shared" si="49"/>
        <v>-4.2116756855709996</v>
      </c>
      <c r="K132" s="7">
        <f t="shared" si="50"/>
        <v>-0.46058108619429916</v>
      </c>
    </row>
    <row r="133" spans="1:11">
      <c r="A133" s="2">
        <v>39173</v>
      </c>
      <c r="B133" s="7">
        <f t="shared" si="51"/>
        <v>33.56662412876684</v>
      </c>
      <c r="C133" s="9">
        <v>4088</v>
      </c>
      <c r="D133" s="3">
        <v>556</v>
      </c>
      <c r="E133" s="3">
        <v>493</v>
      </c>
      <c r="F133" s="4">
        <f t="shared" si="45"/>
        <v>63</v>
      </c>
      <c r="G133" s="4">
        <f t="shared" si="46"/>
        <v>0</v>
      </c>
      <c r="H133" s="6">
        <f t="shared" si="47"/>
        <v>6.0057197330791228</v>
      </c>
      <c r="I133" s="7">
        <f t="shared" si="48"/>
        <v>-4.6692577330391369</v>
      </c>
      <c r="J133" s="7">
        <f t="shared" si="49"/>
        <v>-4.1860139784799602</v>
      </c>
      <c r="K133" s="7">
        <f t="shared" si="50"/>
        <v>-0.48324375455917679</v>
      </c>
    </row>
    <row r="134" spans="1:11">
      <c r="A134" s="2">
        <v>39142</v>
      </c>
      <c r="B134" s="7">
        <f t="shared" si="51"/>
        <v>34.049867883326016</v>
      </c>
      <c r="C134" s="9">
        <v>3822</v>
      </c>
      <c r="D134" s="3">
        <v>478</v>
      </c>
      <c r="E134" s="3">
        <v>552</v>
      </c>
      <c r="F134" s="4">
        <f t="shared" si="45"/>
        <v>0</v>
      </c>
      <c r="G134" s="4">
        <f t="shared" si="46"/>
        <v>74</v>
      </c>
      <c r="H134" s="6">
        <f t="shared" si="47"/>
        <v>-7.1844660194174761</v>
      </c>
      <c r="I134" s="7">
        <f t="shared" si="48"/>
        <v>-5.8553663403856104</v>
      </c>
      <c r="J134" s="7">
        <f t="shared" si="49"/>
        <v>-4.7224210159304381</v>
      </c>
      <c r="K134" s="7">
        <f t="shared" si="50"/>
        <v>-1.1329453244551724</v>
      </c>
    </row>
    <row r="135" spans="1:11">
      <c r="A135" s="2">
        <v>39114</v>
      </c>
      <c r="B135" s="7">
        <f t="shared" si="51"/>
        <v>35.182813207781187</v>
      </c>
      <c r="C135" s="9">
        <v>3745</v>
      </c>
      <c r="D135" s="3">
        <v>397</v>
      </c>
      <c r="E135" s="3">
        <v>622</v>
      </c>
      <c r="F135" s="4">
        <f t="shared" si="45"/>
        <v>0</v>
      </c>
      <c r="G135" s="4">
        <f t="shared" si="46"/>
        <v>225</v>
      </c>
      <c r="H135" s="6">
        <f t="shared" si="47"/>
        <v>-22.080471050049066</v>
      </c>
      <c r="I135" s="7">
        <f t="shared" si="48"/>
        <v>-5.7076885982709591</v>
      </c>
      <c r="J135" s="7">
        <f t="shared" si="49"/>
        <v>-4.5928396999574357</v>
      </c>
      <c r="K135" s="7">
        <f t="shared" si="50"/>
        <v>-1.1148488983135234</v>
      </c>
    </row>
    <row r="136" spans="1:11">
      <c r="A136" s="2">
        <v>39083</v>
      </c>
      <c r="B136" s="7">
        <f t="shared" si="51"/>
        <v>36.297662106094712</v>
      </c>
      <c r="C136" s="9">
        <v>4083</v>
      </c>
      <c r="D136" s="3">
        <v>499</v>
      </c>
      <c r="E136" s="3">
        <v>499</v>
      </c>
      <c r="F136" s="4">
        <f t="shared" si="45"/>
        <v>0</v>
      </c>
      <c r="G136" s="4">
        <f t="shared" si="46"/>
        <v>0</v>
      </c>
      <c r="H136" s="6">
        <f t="shared" si="47"/>
        <v>0</v>
      </c>
      <c r="I136" s="7">
        <f t="shared" si="48"/>
        <v>-3.8884905480733911</v>
      </c>
      <c r="J136" s="7">
        <f t="shared" si="49"/>
        <v>-3.6724380499526128</v>
      </c>
      <c r="K136" s="7">
        <f t="shared" si="50"/>
        <v>-0.21605249812077831</v>
      </c>
    </row>
    <row r="137" spans="1:11">
      <c r="A137" s="2">
        <v>39052</v>
      </c>
      <c r="B137" s="7">
        <f t="shared" si="51"/>
        <v>36.513714604215494</v>
      </c>
      <c r="C137" s="9">
        <v>3966</v>
      </c>
      <c r="D137" s="3">
        <v>456</v>
      </c>
      <c r="E137" s="3">
        <v>502</v>
      </c>
      <c r="F137" s="4">
        <f t="shared" si="45"/>
        <v>0</v>
      </c>
      <c r="G137" s="4">
        <f t="shared" si="46"/>
        <v>46</v>
      </c>
      <c r="H137" s="6">
        <f t="shared" si="47"/>
        <v>-4.8016701461377869</v>
      </c>
      <c r="I137" s="7">
        <f t="shared" si="48"/>
        <v>-4.3205450534148788</v>
      </c>
      <c r="J137" s="7">
        <f t="shared" si="49"/>
        <v>-3.8657242631080133</v>
      </c>
      <c r="K137" s="7">
        <f t="shared" si="50"/>
        <v>-0.45482079030686551</v>
      </c>
    </row>
    <row r="138" spans="1:11">
      <c r="A138" s="2">
        <v>39022</v>
      </c>
      <c r="B138" s="7">
        <f t="shared" si="51"/>
        <v>36.968535394522362</v>
      </c>
      <c r="C138" s="9">
        <v>3955</v>
      </c>
      <c r="D138" s="3">
        <v>422</v>
      </c>
      <c r="E138" s="3">
        <v>517</v>
      </c>
      <c r="F138" s="4">
        <f t="shared" si="45"/>
        <v>0</v>
      </c>
      <c r="G138" s="4">
        <f t="shared" si="46"/>
        <v>95</v>
      </c>
      <c r="H138" s="6">
        <f t="shared" si="47"/>
        <v>-10.117145899893504</v>
      </c>
      <c r="I138" s="7">
        <f t="shared" si="48"/>
        <v>-4.267086709779</v>
      </c>
      <c r="J138" s="7">
        <f t="shared" si="49"/>
        <v>-3.8164639534748672</v>
      </c>
      <c r="K138" s="7">
        <f t="shared" si="50"/>
        <v>-0.45062275630413273</v>
      </c>
    </row>
    <row r="139" spans="1:11">
      <c r="A139" s="2">
        <v>38991</v>
      </c>
      <c r="B139" s="7">
        <f t="shared" si="51"/>
        <v>37.419158150826497</v>
      </c>
      <c r="C139" s="9">
        <v>3744</v>
      </c>
      <c r="D139" s="3">
        <v>452</v>
      </c>
      <c r="E139" s="3">
        <v>479</v>
      </c>
      <c r="F139" s="4">
        <f t="shared" si="45"/>
        <v>0</v>
      </c>
      <c r="G139" s="4">
        <f t="shared" si="46"/>
        <v>27</v>
      </c>
      <c r="H139" s="6">
        <f t="shared" si="47"/>
        <v>-2.9001074113856067</v>
      </c>
      <c r="I139" s="7">
        <f t="shared" si="48"/>
        <v>-3.6170801330996105</v>
      </c>
      <c r="J139" s="7">
        <f t="shared" si="49"/>
        <v>-3.4848491141896756</v>
      </c>
      <c r="K139" s="7">
        <f t="shared" si="50"/>
        <v>-0.13223101890993494</v>
      </c>
    </row>
    <row r="140" spans="1:11">
      <c r="A140" s="2">
        <v>38961</v>
      </c>
      <c r="B140" s="7">
        <f t="shared" si="51"/>
        <v>37.551389169736431</v>
      </c>
      <c r="C140" s="9">
        <v>3588</v>
      </c>
      <c r="D140" s="3">
        <v>462</v>
      </c>
      <c r="E140" s="3">
        <v>455</v>
      </c>
      <c r="F140" s="4">
        <f t="shared" si="45"/>
        <v>7</v>
      </c>
      <c r="G140" s="4">
        <f t="shared" si="46"/>
        <v>0</v>
      </c>
      <c r="H140" s="6">
        <f t="shared" si="47"/>
        <v>0.76335877862595425</v>
      </c>
      <c r="I140" s="7">
        <f t="shared" si="48"/>
        <v>-3.6967437688456108</v>
      </c>
      <c r="J140" s="7">
        <f t="shared" si="49"/>
        <v>-3.5156249932846264</v>
      </c>
      <c r="K140" s="7">
        <f t="shared" si="50"/>
        <v>-0.18111877556098444</v>
      </c>
    </row>
    <row r="141" spans="1:11">
      <c r="A141" s="2">
        <v>38930</v>
      </c>
      <c r="B141" s="7">
        <f t="shared" si="51"/>
        <v>37.732507945297414</v>
      </c>
      <c r="C141" s="9">
        <v>3414</v>
      </c>
      <c r="D141" s="3">
        <v>496</v>
      </c>
      <c r="E141" s="3">
        <v>412</v>
      </c>
      <c r="F141" s="4">
        <f t="shared" si="45"/>
        <v>84</v>
      </c>
      <c r="G141" s="4">
        <f t="shared" si="46"/>
        <v>0</v>
      </c>
      <c r="H141" s="6">
        <f t="shared" si="47"/>
        <v>9.251101321585903</v>
      </c>
      <c r="I141" s="7">
        <f t="shared" si="48"/>
        <v>-4.1923107185646735</v>
      </c>
      <c r="J141" s="7">
        <f t="shared" si="49"/>
        <v>-3.7408346654904463</v>
      </c>
      <c r="K141" s="7">
        <f t="shared" si="50"/>
        <v>-0.45147605307422722</v>
      </c>
    </row>
    <row r="142" spans="1:11">
      <c r="A142" s="2">
        <v>38899</v>
      </c>
      <c r="B142" s="7">
        <f t="shared" si="51"/>
        <v>38.183983998371637</v>
      </c>
      <c r="C142" s="9">
        <v>3143</v>
      </c>
      <c r="D142" s="3">
        <v>403</v>
      </c>
      <c r="E142" s="3">
        <v>500</v>
      </c>
      <c r="F142" s="4">
        <f t="shared" si="45"/>
        <v>0</v>
      </c>
      <c r="G142" s="4">
        <f t="shared" si="46"/>
        <v>97</v>
      </c>
      <c r="H142" s="6">
        <f t="shared" si="47"/>
        <v>-10.741971207087486</v>
      </c>
      <c r="I142" s="7">
        <f t="shared" si="48"/>
        <v>-5.6860231674702932</v>
      </c>
      <c r="J142" s="7">
        <f t="shared" si="49"/>
        <v>-4.4246207700734121</v>
      </c>
      <c r="K142" s="7">
        <f t="shared" si="50"/>
        <v>-1.2614023973968811</v>
      </c>
    </row>
    <row r="143" spans="1:11">
      <c r="A143" s="2">
        <v>38869</v>
      </c>
      <c r="B143" s="7">
        <f t="shared" si="51"/>
        <v>39.445386395768516</v>
      </c>
      <c r="C143" s="9">
        <v>3128</v>
      </c>
      <c r="D143" s="3">
        <v>402</v>
      </c>
      <c r="E143" s="3">
        <v>510</v>
      </c>
      <c r="F143" s="4">
        <f t="shared" si="45"/>
        <v>0</v>
      </c>
      <c r="G143" s="4">
        <f t="shared" si="46"/>
        <v>108</v>
      </c>
      <c r="H143" s="6">
        <f t="shared" si="47"/>
        <v>-11.842105263157896</v>
      </c>
      <c r="I143" s="7">
        <f t="shared" si="48"/>
        <v>-5.1242511630683829</v>
      </c>
      <c r="J143" s="7">
        <f t="shared" si="49"/>
        <v>-4.0921286418095137</v>
      </c>
      <c r="K143" s="7">
        <f t="shared" si="50"/>
        <v>-1.0321225212588692</v>
      </c>
    </row>
    <row r="144" spans="1:11">
      <c r="A144" s="2">
        <v>38838</v>
      </c>
      <c r="B144" s="7">
        <f t="shared" si="51"/>
        <v>40.477508917027386</v>
      </c>
      <c r="C144" s="9">
        <v>3091</v>
      </c>
      <c r="D144" s="3">
        <v>387</v>
      </c>
      <c r="E144" s="3">
        <v>533</v>
      </c>
      <c r="F144" s="4">
        <f t="shared" si="45"/>
        <v>0</v>
      </c>
      <c r="G144" s="4">
        <f t="shared" si="46"/>
        <v>146</v>
      </c>
      <c r="H144" s="6">
        <f t="shared" si="47"/>
        <v>-15.869565217391305</v>
      </c>
      <c r="I144" s="7">
        <f t="shared" si="48"/>
        <v>-4.3778229297251032</v>
      </c>
      <c r="J144" s="7">
        <f t="shared" si="49"/>
        <v>-3.6842351354227567</v>
      </c>
      <c r="K144" s="7">
        <f t="shared" si="50"/>
        <v>-0.69358779430234652</v>
      </c>
    </row>
    <row r="145" spans="1:11">
      <c r="A145" s="2">
        <v>38808</v>
      </c>
      <c r="B145" s="7">
        <f t="shared" si="51"/>
        <v>41.171096711329731</v>
      </c>
      <c r="C145" s="9">
        <v>3557</v>
      </c>
      <c r="D145" s="3">
        <v>464</v>
      </c>
      <c r="E145" s="3">
        <v>440</v>
      </c>
      <c r="F145" s="4">
        <f t="shared" si="45"/>
        <v>24</v>
      </c>
      <c r="G145" s="4">
        <f t="shared" si="46"/>
        <v>0</v>
      </c>
      <c r="H145" s="6">
        <f t="shared" si="47"/>
        <v>2.6548672566371683</v>
      </c>
      <c r="I145" s="7">
        <f t="shared" si="48"/>
        <v>-3.1009626755399697</v>
      </c>
      <c r="J145" s="7">
        <f t="shared" si="49"/>
        <v>-3.042901973213886</v>
      </c>
      <c r="K145" s="7">
        <f t="shared" si="50"/>
        <v>-5.8060702326083735E-2</v>
      </c>
    </row>
    <row r="146" spans="1:11">
      <c r="A146" s="2">
        <v>38777</v>
      </c>
      <c r="B146" s="7">
        <f t="shared" si="51"/>
        <v>41.229157413655813</v>
      </c>
      <c r="C146" s="9">
        <v>3403</v>
      </c>
      <c r="D146" s="3">
        <v>416</v>
      </c>
      <c r="E146" s="3">
        <v>467</v>
      </c>
      <c r="F146" s="4">
        <f t="shared" si="45"/>
        <v>0</v>
      </c>
      <c r="G146" s="4">
        <f t="shared" si="46"/>
        <v>51</v>
      </c>
      <c r="H146" s="6">
        <f t="shared" si="47"/>
        <v>-5.7757644394110983</v>
      </c>
      <c r="I146" s="7">
        <f t="shared" si="48"/>
        <v>-3.7404993346707629</v>
      </c>
      <c r="J146" s="7">
        <f t="shared" si="49"/>
        <v>-3.3427845642586784</v>
      </c>
      <c r="K146" s="7">
        <f t="shared" si="50"/>
        <v>-0.39771477041208447</v>
      </c>
    </row>
    <row r="147" spans="1:11">
      <c r="A147" s="2">
        <v>38749</v>
      </c>
      <c r="B147" s="7">
        <f t="shared" si="51"/>
        <v>41.626872184067899</v>
      </c>
      <c r="C147" s="9">
        <v>3075</v>
      </c>
      <c r="D147" s="3">
        <v>381</v>
      </c>
      <c r="E147" s="3">
        <v>485</v>
      </c>
      <c r="F147" s="4">
        <f t="shared" si="45"/>
        <v>0</v>
      </c>
      <c r="G147" s="4">
        <f t="shared" si="46"/>
        <v>104</v>
      </c>
      <c r="H147" s="6">
        <f t="shared" si="47"/>
        <v>-12.009237875288683</v>
      </c>
      <c r="I147" s="7">
        <f t="shared" si="48"/>
        <v>-3.5143587674773924</v>
      </c>
      <c r="J147" s="7">
        <f t="shared" si="49"/>
        <v>-3.2147329918822352</v>
      </c>
      <c r="K147" s="7">
        <f t="shared" si="50"/>
        <v>-0.29962577559515724</v>
      </c>
    </row>
    <row r="148" spans="1:11">
      <c r="A148" s="2">
        <v>38718</v>
      </c>
      <c r="B148" s="7">
        <f t="shared" si="51"/>
        <v>41.92649795966306</v>
      </c>
      <c r="C148" s="9">
        <v>3074</v>
      </c>
      <c r="D148" s="3">
        <v>407</v>
      </c>
      <c r="E148" s="3">
        <v>457</v>
      </c>
      <c r="F148" s="4">
        <f t="shared" si="45"/>
        <v>0</v>
      </c>
      <c r="G148" s="4">
        <f t="shared" si="46"/>
        <v>50</v>
      </c>
      <c r="H148" s="6">
        <f t="shared" si="47"/>
        <v>-5.7870370370370372</v>
      </c>
      <c r="I148" s="7">
        <f t="shared" si="48"/>
        <v>-2.5704833110539158</v>
      </c>
      <c r="J148" s="7">
        <f t="shared" si="49"/>
        <v>-2.7518643138082117</v>
      </c>
      <c r="K148" s="7">
        <f t="shared" si="50"/>
        <v>0.18138100275429592</v>
      </c>
    </row>
    <row r="149" spans="1:11">
      <c r="A149" s="2">
        <v>38687</v>
      </c>
      <c r="B149" s="7">
        <f t="shared" si="51"/>
        <v>41.745116956908767</v>
      </c>
      <c r="C149" s="9">
        <v>2836</v>
      </c>
      <c r="D149" s="3">
        <v>416</v>
      </c>
      <c r="E149" s="3">
        <v>430</v>
      </c>
      <c r="F149" s="4">
        <f t="shared" si="45"/>
        <v>0</v>
      </c>
      <c r="G149" s="4">
        <f t="shared" si="46"/>
        <v>14</v>
      </c>
      <c r="H149" s="6">
        <f t="shared" si="47"/>
        <v>-1.6548463356973995</v>
      </c>
      <c r="I149" s="7">
        <f t="shared" si="48"/>
        <v>-2.2130884526113466</v>
      </c>
      <c r="J149" s="7">
        <f t="shared" si="49"/>
        <v>-2.5921183810066943</v>
      </c>
      <c r="K149" s="7">
        <f t="shared" si="50"/>
        <v>0.37902992839534777</v>
      </c>
    </row>
    <row r="150" spans="1:11">
      <c r="A150" s="2">
        <v>38657</v>
      </c>
      <c r="B150" s="7">
        <f t="shared" ref="B150:B178" si="52">B151+K150</f>
        <v>41.366087028513419</v>
      </c>
      <c r="C150" s="9">
        <v>2652</v>
      </c>
      <c r="D150" s="3">
        <v>467</v>
      </c>
      <c r="E150" s="3">
        <v>376</v>
      </c>
      <c r="F150" s="4">
        <f t="shared" si="45"/>
        <v>91</v>
      </c>
      <c r="G150" s="4">
        <f t="shared" si="46"/>
        <v>0</v>
      </c>
      <c r="H150" s="6">
        <f t="shared" si="47"/>
        <v>10.794780545670225</v>
      </c>
      <c r="I150" s="7">
        <f t="shared" si="48"/>
        <v>-2.2751153544906741</v>
      </c>
      <c r="J150" s="7">
        <f t="shared" si="49"/>
        <v>-2.641448488654552</v>
      </c>
      <c r="K150" s="7">
        <f t="shared" si="50"/>
        <v>0.3663331341638778</v>
      </c>
    </row>
    <row r="151" spans="1:11">
      <c r="A151" s="2">
        <v>38626</v>
      </c>
      <c r="B151" s="7">
        <f t="shared" si="52"/>
        <v>40.999753894349539</v>
      </c>
      <c r="C151" s="9">
        <v>2371</v>
      </c>
      <c r="D151" s="3">
        <v>317</v>
      </c>
      <c r="E151" s="3">
        <v>533</v>
      </c>
      <c r="F151" s="4">
        <f t="shared" si="45"/>
        <v>0</v>
      </c>
      <c r="G151" s="4">
        <f t="shared" si="46"/>
        <v>216</v>
      </c>
      <c r="H151" s="6">
        <f t="shared" si="47"/>
        <v>-25.411764705882351</v>
      </c>
      <c r="I151" s="7">
        <f t="shared" si="48"/>
        <v>-3.7273260100641075</v>
      </c>
      <c r="J151" s="7">
        <f t="shared" si="49"/>
        <v>-3.3486184378295403</v>
      </c>
      <c r="K151" s="7">
        <f t="shared" si="50"/>
        <v>-0.37870757223456719</v>
      </c>
    </row>
    <row r="152" spans="1:11">
      <c r="A152" s="2">
        <v>38596</v>
      </c>
      <c r="B152" s="7">
        <f t="shared" si="52"/>
        <v>41.378461466584106</v>
      </c>
      <c r="C152" s="9">
        <v>2601</v>
      </c>
      <c r="D152" s="3">
        <v>388</v>
      </c>
      <c r="E152" s="3">
        <v>470</v>
      </c>
      <c r="F152" s="4">
        <f t="shared" si="45"/>
        <v>0</v>
      </c>
      <c r="G152" s="4">
        <f t="shared" si="46"/>
        <v>82</v>
      </c>
      <c r="H152" s="6">
        <f t="shared" si="47"/>
        <v>-9.5571095571095572</v>
      </c>
      <c r="I152" s="7">
        <f t="shared" si="48"/>
        <v>-1.3179439327509692</v>
      </c>
      <c r="J152" s="7">
        <f t="shared" si="49"/>
        <v>-2.1874002131951817</v>
      </c>
      <c r="K152" s="7">
        <f t="shared" si="50"/>
        <v>0.86945628044421253</v>
      </c>
    </row>
    <row r="153" spans="1:11">
      <c r="A153" s="2">
        <v>38565</v>
      </c>
      <c r="B153" s="7">
        <f t="shared" si="52"/>
        <v>40.509005186139895</v>
      </c>
      <c r="C153" s="9">
        <v>2385</v>
      </c>
      <c r="D153" s="3">
        <v>458</v>
      </c>
      <c r="E153" s="3">
        <v>389</v>
      </c>
      <c r="F153" s="4">
        <f t="shared" ref="F153:F216" si="53">IF($D153&gt;$E153,$D153-$E153,0)</f>
        <v>69</v>
      </c>
      <c r="G153" s="4">
        <f t="shared" ref="G153:G216" si="54">IF($E153&gt;$D153,$E153-$D153,0)</f>
        <v>0</v>
      </c>
      <c r="H153" s="6">
        <f t="shared" ref="H153:H210" si="55">100*(D153-E153)/(D153+E153)</f>
        <v>8.1463990554899652</v>
      </c>
      <c r="I153" s="7">
        <f t="shared" ref="I153:I174" si="56">(H153-I154)*0.1+I154</f>
        <v>-0.40248108560001483</v>
      </c>
      <c r="J153" s="7">
        <f t="shared" ref="J153:J174" si="57">(H153-J154)*0.05+J154</f>
        <v>-1.7995207740417936</v>
      </c>
      <c r="K153" s="7">
        <f t="shared" ref="K153:K174" si="58">I153-J153</f>
        <v>1.3970396884417786</v>
      </c>
    </row>
    <row r="154" spans="1:11">
      <c r="A154" s="2">
        <v>38534</v>
      </c>
      <c r="B154" s="7">
        <f t="shared" si="52"/>
        <v>39.111965497698115</v>
      </c>
      <c r="C154" s="9">
        <v>2312</v>
      </c>
      <c r="D154" s="3">
        <v>449</v>
      </c>
      <c r="E154" s="3">
        <v>384</v>
      </c>
      <c r="F154" s="4">
        <f t="shared" si="53"/>
        <v>65</v>
      </c>
      <c r="G154" s="4">
        <f t="shared" si="54"/>
        <v>0</v>
      </c>
      <c r="H154" s="6">
        <f t="shared" si="55"/>
        <v>7.8031212484993997</v>
      </c>
      <c r="I154" s="7">
        <f t="shared" si="56"/>
        <v>-1.3523566568322349</v>
      </c>
      <c r="J154" s="7">
        <f t="shared" si="57"/>
        <v>-2.3229902387539916</v>
      </c>
      <c r="K154" s="7">
        <f t="shared" si="58"/>
        <v>0.97063358192175664</v>
      </c>
    </row>
    <row r="155" spans="1:11">
      <c r="A155" s="2">
        <v>38504</v>
      </c>
      <c r="B155" s="7">
        <f t="shared" si="52"/>
        <v>38.141331915776355</v>
      </c>
      <c r="C155" s="9">
        <v>2221</v>
      </c>
      <c r="D155" s="3">
        <v>373</v>
      </c>
      <c r="E155" s="3">
        <v>439</v>
      </c>
      <c r="F155" s="4">
        <f t="shared" si="53"/>
        <v>0</v>
      </c>
      <c r="G155" s="4">
        <f t="shared" si="54"/>
        <v>66</v>
      </c>
      <c r="H155" s="6">
        <f t="shared" si="55"/>
        <v>-8.1280788177339893</v>
      </c>
      <c r="I155" s="7">
        <f t="shared" si="56"/>
        <v>-2.369631979646861</v>
      </c>
      <c r="J155" s="7">
        <f t="shared" si="57"/>
        <v>-2.8559434749252226</v>
      </c>
      <c r="K155" s="7">
        <f t="shared" si="58"/>
        <v>0.48631149527836159</v>
      </c>
    </row>
    <row r="156" spans="1:11">
      <c r="A156" s="2">
        <v>38473</v>
      </c>
      <c r="B156" s="7">
        <f t="shared" si="52"/>
        <v>37.655020420497991</v>
      </c>
      <c r="C156" s="9">
        <v>2088</v>
      </c>
      <c r="D156" s="3">
        <v>439</v>
      </c>
      <c r="E156" s="3">
        <v>364</v>
      </c>
      <c r="F156" s="4">
        <f t="shared" si="53"/>
        <v>75</v>
      </c>
      <c r="G156" s="4">
        <f t="shared" si="54"/>
        <v>0</v>
      </c>
      <c r="H156" s="6">
        <f t="shared" si="55"/>
        <v>9.339975093399751</v>
      </c>
      <c r="I156" s="7">
        <f t="shared" si="56"/>
        <v>-1.7298045531927357</v>
      </c>
      <c r="J156" s="7">
        <f t="shared" si="57"/>
        <v>-2.5784626674089717</v>
      </c>
      <c r="K156" s="7">
        <f t="shared" si="58"/>
        <v>0.84865811421623594</v>
      </c>
    </row>
    <row r="157" spans="1:11">
      <c r="A157" s="2">
        <v>38443</v>
      </c>
      <c r="B157" s="7">
        <f t="shared" si="52"/>
        <v>36.806362306281756</v>
      </c>
      <c r="C157" s="9">
        <v>1903</v>
      </c>
      <c r="D157" s="3">
        <v>368</v>
      </c>
      <c r="E157" s="3">
        <v>430</v>
      </c>
      <c r="F157" s="4">
        <f t="shared" si="53"/>
        <v>0</v>
      </c>
      <c r="G157" s="4">
        <f t="shared" si="54"/>
        <v>62</v>
      </c>
      <c r="H157" s="6">
        <f t="shared" si="55"/>
        <v>-7.7694235588972429</v>
      </c>
      <c r="I157" s="7">
        <f t="shared" si="56"/>
        <v>-2.9597800694807899</v>
      </c>
      <c r="J157" s="7">
        <f t="shared" si="57"/>
        <v>-3.2057488653462731</v>
      </c>
      <c r="K157" s="7">
        <f t="shared" si="58"/>
        <v>0.24596879586548326</v>
      </c>
    </row>
    <row r="158" spans="1:11">
      <c r="A158" s="2">
        <v>38412</v>
      </c>
      <c r="B158" s="7">
        <f t="shared" si="52"/>
        <v>36.560393510416276</v>
      </c>
      <c r="C158" s="9">
        <v>2036</v>
      </c>
      <c r="D158" s="3">
        <v>344</v>
      </c>
      <c r="E158" s="3">
        <v>462</v>
      </c>
      <c r="F158" s="4">
        <f t="shared" si="53"/>
        <v>0</v>
      </c>
      <c r="G158" s="4">
        <f t="shared" si="54"/>
        <v>118</v>
      </c>
      <c r="H158" s="6">
        <f t="shared" si="55"/>
        <v>-14.640198511166252</v>
      </c>
      <c r="I158" s="7">
        <f t="shared" si="56"/>
        <v>-2.4253752373234061</v>
      </c>
      <c r="J158" s="7">
        <f t="shared" si="57"/>
        <v>-2.965555460422538</v>
      </c>
      <c r="K158" s="7">
        <f t="shared" si="58"/>
        <v>0.54018022309913194</v>
      </c>
    </row>
    <row r="159" spans="1:11">
      <c r="A159" s="2">
        <v>38384</v>
      </c>
      <c r="B159" s="7">
        <f t="shared" si="52"/>
        <v>36.020213287317141</v>
      </c>
      <c r="C159" s="9">
        <v>2103</v>
      </c>
      <c r="D159" s="3">
        <v>380</v>
      </c>
      <c r="E159" s="3">
        <v>419</v>
      </c>
      <c r="F159" s="4">
        <f t="shared" si="53"/>
        <v>0</v>
      </c>
      <c r="G159" s="4">
        <f t="shared" si="54"/>
        <v>39</v>
      </c>
      <c r="H159" s="6">
        <f t="shared" si="55"/>
        <v>-4.8811013767209008</v>
      </c>
      <c r="I159" s="7">
        <f t="shared" si="56"/>
        <v>-1.0681726513408678</v>
      </c>
      <c r="J159" s="7">
        <f t="shared" si="57"/>
        <v>-2.3511005630149739</v>
      </c>
      <c r="K159" s="7">
        <f t="shared" si="58"/>
        <v>1.2829279116741061</v>
      </c>
    </row>
    <row r="160" spans="1:11">
      <c r="A160" s="2">
        <v>38353</v>
      </c>
      <c r="B160" s="7">
        <f t="shared" si="52"/>
        <v>34.737285375643033</v>
      </c>
      <c r="C160" s="9">
        <v>2057</v>
      </c>
      <c r="D160" s="3">
        <v>375</v>
      </c>
      <c r="E160" s="3">
        <v>427</v>
      </c>
      <c r="F160" s="4">
        <f t="shared" si="53"/>
        <v>0</v>
      </c>
      <c r="G160" s="4">
        <f t="shared" si="54"/>
        <v>52</v>
      </c>
      <c r="H160" s="6">
        <f t="shared" si="55"/>
        <v>-6.4837905236907734</v>
      </c>
      <c r="I160" s="7">
        <f t="shared" si="56"/>
        <v>-0.64451390407641962</v>
      </c>
      <c r="J160" s="7">
        <f t="shared" si="57"/>
        <v>-2.2179426254515042</v>
      </c>
      <c r="K160" s="7">
        <f t="shared" si="58"/>
        <v>1.5734287213750846</v>
      </c>
    </row>
    <row r="161" spans="1:11">
      <c r="A161" s="2">
        <v>38322</v>
      </c>
      <c r="B161" s="7">
        <f t="shared" si="52"/>
        <v>33.163856654267946</v>
      </c>
      <c r="C161" s="9">
        <v>2081</v>
      </c>
      <c r="D161" s="3">
        <v>400</v>
      </c>
      <c r="E161" s="3">
        <v>391</v>
      </c>
      <c r="F161" s="4">
        <f t="shared" si="53"/>
        <v>9</v>
      </c>
      <c r="G161" s="4">
        <f t="shared" si="54"/>
        <v>0</v>
      </c>
      <c r="H161" s="6">
        <f t="shared" si="55"/>
        <v>1.1378002528445006</v>
      </c>
      <c r="I161" s="7">
        <f t="shared" si="56"/>
        <v>4.2946092140640768E-3</v>
      </c>
      <c r="J161" s="7">
        <f t="shared" si="57"/>
        <v>-1.9934243150178586</v>
      </c>
      <c r="K161" s="7">
        <f t="shared" si="58"/>
        <v>1.9977189242319227</v>
      </c>
    </row>
    <row r="162" spans="1:11">
      <c r="A162" s="2">
        <v>38292</v>
      </c>
      <c r="B162" s="7">
        <f t="shared" si="52"/>
        <v>31.16613773003602</v>
      </c>
      <c r="C162" s="9">
        <v>1959</v>
      </c>
      <c r="D162" s="3">
        <v>441</v>
      </c>
      <c r="E162" s="3">
        <v>344</v>
      </c>
      <c r="F162" s="4">
        <f t="shared" si="53"/>
        <v>97</v>
      </c>
      <c r="G162" s="4">
        <f t="shared" si="54"/>
        <v>0</v>
      </c>
      <c r="H162" s="6">
        <f t="shared" si="55"/>
        <v>12.356687898089172</v>
      </c>
      <c r="I162" s="7">
        <f t="shared" si="56"/>
        <v>-0.12165046230042886</v>
      </c>
      <c r="J162" s="7">
        <f t="shared" si="57"/>
        <v>-2.1582256080632458</v>
      </c>
      <c r="K162" s="7">
        <f t="shared" si="58"/>
        <v>2.036575145762817</v>
      </c>
    </row>
    <row r="163" spans="1:11">
      <c r="A163" s="2">
        <v>38261</v>
      </c>
      <c r="B163" s="7">
        <f t="shared" si="52"/>
        <v>29.129562584273202</v>
      </c>
      <c r="C163" s="9">
        <v>1787</v>
      </c>
      <c r="D163" s="3">
        <v>354</v>
      </c>
      <c r="E163" s="3">
        <v>415</v>
      </c>
      <c r="F163" s="4">
        <f t="shared" si="53"/>
        <v>0</v>
      </c>
      <c r="G163" s="4">
        <f t="shared" si="54"/>
        <v>61</v>
      </c>
      <c r="H163" s="6">
        <f t="shared" si="55"/>
        <v>-7.9323797139141741</v>
      </c>
      <c r="I163" s="7">
        <f t="shared" si="56"/>
        <v>-1.508132502343718</v>
      </c>
      <c r="J163" s="7">
        <f t="shared" si="57"/>
        <v>-2.9221684241765309</v>
      </c>
      <c r="K163" s="7">
        <f t="shared" si="58"/>
        <v>1.4140359218328129</v>
      </c>
    </row>
    <row r="164" spans="1:11">
      <c r="A164" s="2">
        <v>38231</v>
      </c>
      <c r="B164" s="7">
        <f t="shared" si="52"/>
        <v>27.715526662440389</v>
      </c>
      <c r="C164" s="9">
        <v>1746</v>
      </c>
      <c r="D164" s="3">
        <v>398</v>
      </c>
      <c r="E164" s="3">
        <v>369</v>
      </c>
      <c r="F164" s="4">
        <f t="shared" si="53"/>
        <v>29</v>
      </c>
      <c r="G164" s="4">
        <f t="shared" si="54"/>
        <v>0</v>
      </c>
      <c r="H164" s="6">
        <f t="shared" si="55"/>
        <v>3.7809647979139505</v>
      </c>
      <c r="I164" s="7">
        <f t="shared" si="56"/>
        <v>-0.79432725661366721</v>
      </c>
      <c r="J164" s="7">
        <f t="shared" si="57"/>
        <v>-2.6584730931377076</v>
      </c>
      <c r="K164" s="7">
        <f t="shared" si="58"/>
        <v>1.8641458365240404</v>
      </c>
    </row>
    <row r="165" spans="1:11">
      <c r="A165" s="2">
        <v>38200</v>
      </c>
      <c r="B165" s="7">
        <f t="shared" si="52"/>
        <v>25.851380825916348</v>
      </c>
      <c r="C165" s="9">
        <v>1632</v>
      </c>
      <c r="D165" s="3">
        <v>390</v>
      </c>
      <c r="E165" s="3">
        <v>356</v>
      </c>
      <c r="F165" s="4">
        <f t="shared" si="53"/>
        <v>34</v>
      </c>
      <c r="G165" s="4">
        <f t="shared" si="54"/>
        <v>0</v>
      </c>
      <c r="H165" s="6">
        <f t="shared" si="55"/>
        <v>4.5576407506702417</v>
      </c>
      <c r="I165" s="7">
        <f t="shared" si="56"/>
        <v>-1.3026930404500692</v>
      </c>
      <c r="J165" s="7">
        <f t="shared" si="57"/>
        <v>-2.9973908768772688</v>
      </c>
      <c r="K165" s="7">
        <f t="shared" si="58"/>
        <v>1.6946978364271996</v>
      </c>
    </row>
    <row r="166" spans="1:11">
      <c r="A166" s="2">
        <v>38169</v>
      </c>
      <c r="B166" s="7">
        <f t="shared" si="52"/>
        <v>24.156682989489148</v>
      </c>
      <c r="C166" s="9">
        <v>1632</v>
      </c>
      <c r="D166" s="3">
        <v>402</v>
      </c>
      <c r="E166" s="3">
        <v>331</v>
      </c>
      <c r="F166" s="4">
        <f t="shared" si="53"/>
        <v>71</v>
      </c>
      <c r="G166" s="4">
        <f t="shared" si="54"/>
        <v>0</v>
      </c>
      <c r="H166" s="6">
        <f t="shared" si="55"/>
        <v>9.6862210095497954</v>
      </c>
      <c r="I166" s="7">
        <f t="shared" si="56"/>
        <v>-1.9538412394634372</v>
      </c>
      <c r="J166" s="7">
        <f t="shared" si="57"/>
        <v>-3.3950241204324012</v>
      </c>
      <c r="K166" s="7">
        <f t="shared" si="58"/>
        <v>1.441182880968964</v>
      </c>
    </row>
    <row r="167" spans="1:11">
      <c r="A167" s="2">
        <v>38139</v>
      </c>
      <c r="B167" s="7">
        <f t="shared" si="52"/>
        <v>22.715500108520185</v>
      </c>
      <c r="C167" s="9">
        <v>1506</v>
      </c>
      <c r="D167" s="3">
        <v>349</v>
      </c>
      <c r="E167" s="3">
        <v>370</v>
      </c>
      <c r="F167" s="4">
        <f t="shared" si="53"/>
        <v>0</v>
      </c>
      <c r="G167" s="4">
        <f t="shared" si="54"/>
        <v>21</v>
      </c>
      <c r="H167" s="6">
        <f t="shared" si="55"/>
        <v>-2.9207232267037551</v>
      </c>
      <c r="I167" s="7">
        <f t="shared" si="56"/>
        <v>-3.2471814893537965</v>
      </c>
      <c r="J167" s="7">
        <f t="shared" si="57"/>
        <v>-4.0835107062209381</v>
      </c>
      <c r="K167" s="7">
        <f t="shared" si="58"/>
        <v>0.83632921686714168</v>
      </c>
    </row>
    <row r="168" spans="1:11">
      <c r="A168" s="2">
        <v>38108</v>
      </c>
      <c r="B168" s="7">
        <f t="shared" si="52"/>
        <v>21.879170891653043</v>
      </c>
      <c r="C168" s="9">
        <v>1484</v>
      </c>
      <c r="D168" s="3">
        <v>329</v>
      </c>
      <c r="E168" s="3">
        <v>403</v>
      </c>
      <c r="F168" s="4">
        <f t="shared" si="53"/>
        <v>0</v>
      </c>
      <c r="G168" s="4">
        <f t="shared" si="54"/>
        <v>74</v>
      </c>
      <c r="H168" s="6">
        <f t="shared" si="55"/>
        <v>-10.109289617486338</v>
      </c>
      <c r="I168" s="7">
        <f t="shared" si="56"/>
        <v>-3.2834546296482454</v>
      </c>
      <c r="J168" s="7">
        <f t="shared" si="57"/>
        <v>-4.1447100472481582</v>
      </c>
      <c r="K168" s="7">
        <f t="shared" si="58"/>
        <v>0.86125541759991275</v>
      </c>
    </row>
    <row r="169" spans="1:11">
      <c r="A169" s="2">
        <v>38078</v>
      </c>
      <c r="B169" s="7">
        <f t="shared" si="52"/>
        <v>21.01791547405313</v>
      </c>
      <c r="C169" s="9">
        <v>1796</v>
      </c>
      <c r="D169" s="3">
        <v>399</v>
      </c>
      <c r="E169" s="3">
        <v>324</v>
      </c>
      <c r="F169" s="4">
        <f t="shared" si="53"/>
        <v>75</v>
      </c>
      <c r="G169" s="4">
        <f t="shared" si="54"/>
        <v>0</v>
      </c>
      <c r="H169" s="6">
        <f t="shared" si="55"/>
        <v>10.37344398340249</v>
      </c>
      <c r="I169" s="7">
        <f t="shared" si="56"/>
        <v>-2.5250285198884574</v>
      </c>
      <c r="J169" s="7">
        <f t="shared" si="57"/>
        <v>-3.8307848067093069</v>
      </c>
      <c r="K169" s="7">
        <f t="shared" si="58"/>
        <v>1.3057562868208494</v>
      </c>
    </row>
    <row r="170" spans="1:11">
      <c r="A170" s="2">
        <v>38047</v>
      </c>
      <c r="B170" s="7">
        <f t="shared" si="52"/>
        <v>19.712159187232281</v>
      </c>
      <c r="C170" s="9">
        <v>1772</v>
      </c>
      <c r="D170" s="3">
        <v>319</v>
      </c>
      <c r="E170" s="3">
        <v>399</v>
      </c>
      <c r="F170" s="4">
        <f t="shared" si="53"/>
        <v>0</v>
      </c>
      <c r="G170" s="4">
        <f t="shared" si="54"/>
        <v>80</v>
      </c>
      <c r="H170" s="6">
        <f t="shared" si="55"/>
        <v>-11.142061281337048</v>
      </c>
      <c r="I170" s="7">
        <f t="shared" si="56"/>
        <v>-3.9581921313652293</v>
      </c>
      <c r="J170" s="7">
        <f t="shared" si="57"/>
        <v>-4.5783757956625593</v>
      </c>
      <c r="K170" s="7">
        <f t="shared" si="58"/>
        <v>0.62018366429732996</v>
      </c>
    </row>
    <row r="171" spans="1:11">
      <c r="A171" s="2">
        <v>38018</v>
      </c>
      <c r="B171" s="7">
        <f t="shared" si="52"/>
        <v>19.091975522934952</v>
      </c>
      <c r="C171" s="9">
        <v>1800</v>
      </c>
      <c r="D171" s="3">
        <v>310</v>
      </c>
      <c r="E171" s="3">
        <v>407</v>
      </c>
      <c r="F171" s="4">
        <f t="shared" si="53"/>
        <v>0</v>
      </c>
      <c r="G171" s="4">
        <f t="shared" si="54"/>
        <v>97</v>
      </c>
      <c r="H171" s="6">
        <f t="shared" si="55"/>
        <v>-13.528591352859136</v>
      </c>
      <c r="I171" s="7">
        <f t="shared" si="56"/>
        <v>-3.1599844480350274</v>
      </c>
      <c r="J171" s="7">
        <f t="shared" si="57"/>
        <v>-4.2329186648375865</v>
      </c>
      <c r="K171" s="7">
        <f t="shared" si="58"/>
        <v>1.0729342168025591</v>
      </c>
    </row>
    <row r="172" spans="1:11">
      <c r="A172" s="2">
        <v>37987</v>
      </c>
      <c r="B172" s="7">
        <f t="shared" si="52"/>
        <v>18.019041306132394</v>
      </c>
      <c r="C172" s="9">
        <v>1810</v>
      </c>
      <c r="D172" s="3">
        <v>290</v>
      </c>
      <c r="E172" s="3">
        <v>446</v>
      </c>
      <c r="F172" s="4">
        <f t="shared" si="53"/>
        <v>0</v>
      </c>
      <c r="G172" s="4">
        <f t="shared" si="54"/>
        <v>156</v>
      </c>
      <c r="H172" s="6">
        <f t="shared" si="55"/>
        <v>-21.195652173913043</v>
      </c>
      <c r="I172" s="7">
        <f t="shared" si="56"/>
        <v>-2.0079170141656819</v>
      </c>
      <c r="J172" s="7">
        <f t="shared" si="57"/>
        <v>-3.7436727338890838</v>
      </c>
      <c r="K172" s="7">
        <f t="shared" si="58"/>
        <v>1.7357557197234019</v>
      </c>
    </row>
    <row r="173" spans="1:11">
      <c r="A173" s="2">
        <v>37956</v>
      </c>
      <c r="B173" s="7">
        <f t="shared" si="52"/>
        <v>16.283285586408994</v>
      </c>
      <c r="C173" s="9">
        <v>1880</v>
      </c>
      <c r="D173" s="3">
        <v>409</v>
      </c>
      <c r="E173" s="3">
        <v>316</v>
      </c>
      <c r="F173" s="4">
        <f t="shared" si="53"/>
        <v>93</v>
      </c>
      <c r="G173" s="4">
        <f t="shared" si="54"/>
        <v>0</v>
      </c>
      <c r="H173" s="6">
        <f t="shared" si="55"/>
        <v>12.827586206896552</v>
      </c>
      <c r="I173" s="7">
        <f t="shared" si="56"/>
        <v>0.12405355913958016</v>
      </c>
      <c r="J173" s="7">
        <f t="shared" si="57"/>
        <v>-2.8251475002036122</v>
      </c>
      <c r="K173" s="7">
        <f t="shared" si="58"/>
        <v>2.9492010593431921</v>
      </c>
    </row>
    <row r="174" spans="1:11">
      <c r="A174" s="2">
        <v>37926</v>
      </c>
      <c r="B174" s="7">
        <f t="shared" si="52"/>
        <v>13.334084527065801</v>
      </c>
      <c r="C174" s="9">
        <v>1615</v>
      </c>
      <c r="D174" s="3">
        <v>382</v>
      </c>
      <c r="E174" s="3">
        <v>304</v>
      </c>
      <c r="F174" s="4">
        <f t="shared" si="53"/>
        <v>78</v>
      </c>
      <c r="G174" s="4">
        <f t="shared" si="54"/>
        <v>0</v>
      </c>
      <c r="H174" s="6">
        <f t="shared" si="55"/>
        <v>11.370262390670554</v>
      </c>
      <c r="I174" s="7">
        <f t="shared" si="56"/>
        <v>-1.2874500683889722</v>
      </c>
      <c r="J174" s="7">
        <f t="shared" si="57"/>
        <v>-3.6489755900509895</v>
      </c>
      <c r="K174" s="7">
        <f t="shared" si="58"/>
        <v>2.361525521662017</v>
      </c>
    </row>
    <row r="175" spans="1:11">
      <c r="A175" s="2">
        <v>37895</v>
      </c>
      <c r="B175" s="7">
        <f t="shared" si="52"/>
        <v>10.972559005403784</v>
      </c>
      <c r="C175" s="9">
        <v>1556</v>
      </c>
      <c r="D175" s="3">
        <v>321</v>
      </c>
      <c r="E175" s="3">
        <v>344</v>
      </c>
      <c r="F175" s="4">
        <f t="shared" si="53"/>
        <v>0</v>
      </c>
      <c r="G175" s="4">
        <f t="shared" si="54"/>
        <v>23</v>
      </c>
      <c r="H175" s="6">
        <f t="shared" si="55"/>
        <v>-3.4586466165413534</v>
      </c>
      <c r="I175" s="7">
        <f t="shared" ref="I175:I177" si="59">(H175-I176)*0.1+I176</f>
        <v>-2.6938625638400309</v>
      </c>
      <c r="J175" s="7">
        <f t="shared" ref="J175:J177" si="60">(H175-J176)*0.05+J176</f>
        <v>-4.4394617995626495</v>
      </c>
      <c r="K175" s="7">
        <f t="shared" ref="K175:K177" si="61">I175-J175</f>
        <v>1.7455992357226187</v>
      </c>
    </row>
    <row r="176" spans="1:11">
      <c r="A176" s="2">
        <v>37865</v>
      </c>
      <c r="B176" s="7">
        <f t="shared" si="52"/>
        <v>9.2269597696811658</v>
      </c>
      <c r="C176" s="9">
        <v>1417</v>
      </c>
      <c r="D176" s="3">
        <v>286</v>
      </c>
      <c r="E176" s="3">
        <v>364</v>
      </c>
      <c r="F176" s="4">
        <f t="shared" si="53"/>
        <v>0</v>
      </c>
      <c r="G176" s="4">
        <f t="shared" si="54"/>
        <v>78</v>
      </c>
      <c r="H176" s="6">
        <f t="shared" si="55"/>
        <v>-12</v>
      </c>
      <c r="I176" s="7">
        <f t="shared" si="59"/>
        <v>-2.6088865579843281</v>
      </c>
      <c r="J176" s="7">
        <f t="shared" si="60"/>
        <v>-4.4910836513006123</v>
      </c>
      <c r="K176" s="7">
        <f t="shared" si="61"/>
        <v>1.8821970933162842</v>
      </c>
    </row>
    <row r="177" spans="1:11">
      <c r="A177" s="2">
        <v>37834</v>
      </c>
      <c r="B177" s="7">
        <f t="shared" si="52"/>
        <v>7.3447626763648817</v>
      </c>
      <c r="C177" s="9">
        <v>1356</v>
      </c>
      <c r="D177" s="3">
        <v>374</v>
      </c>
      <c r="E177" s="3">
        <v>349</v>
      </c>
      <c r="F177" s="4">
        <f t="shared" si="53"/>
        <v>25</v>
      </c>
      <c r="G177" s="4">
        <f t="shared" si="54"/>
        <v>0</v>
      </c>
      <c r="H177" s="6">
        <f t="shared" si="55"/>
        <v>3.4578146611341634</v>
      </c>
      <c r="I177" s="7">
        <f t="shared" si="59"/>
        <v>-1.565429508871476</v>
      </c>
      <c r="J177" s="7">
        <f t="shared" si="60"/>
        <v>-4.0958775276848547</v>
      </c>
      <c r="K177" s="7">
        <f t="shared" si="61"/>
        <v>2.5304480188133787</v>
      </c>
    </row>
    <row r="178" spans="1:11">
      <c r="A178" s="2">
        <v>37803</v>
      </c>
      <c r="B178" s="7">
        <f t="shared" si="52"/>
        <v>4.8143146575515035</v>
      </c>
      <c r="C178" s="9">
        <v>1186</v>
      </c>
      <c r="D178" s="3">
        <v>351</v>
      </c>
      <c r="E178" s="3">
        <v>360</v>
      </c>
      <c r="F178" s="4">
        <f t="shared" si="53"/>
        <v>0</v>
      </c>
      <c r="G178" s="4">
        <f t="shared" si="54"/>
        <v>9</v>
      </c>
      <c r="H178" s="6">
        <f t="shared" si="55"/>
        <v>-1.2658227848101267</v>
      </c>
      <c r="I178" s="7">
        <f>(H178-I179)*0.1+I179</f>
        <v>-2.1235677499832137</v>
      </c>
      <c r="J178" s="7">
        <f>(H178-J179)*0.05+J179</f>
        <v>-4.4934402744648034</v>
      </c>
      <c r="K178" s="7">
        <f>I178-J178</f>
        <v>2.3698725244815897</v>
      </c>
    </row>
    <row r="179" spans="1:11">
      <c r="A179" s="2">
        <v>37773</v>
      </c>
      <c r="B179" s="7">
        <f>K179</f>
        <v>2.4444421330699138</v>
      </c>
      <c r="C179" s="9">
        <v>1134</v>
      </c>
      <c r="D179" s="3">
        <v>381</v>
      </c>
      <c r="E179" s="3">
        <v>313</v>
      </c>
      <c r="F179" s="4">
        <f t="shared" si="53"/>
        <v>68</v>
      </c>
      <c r="G179" s="4">
        <f t="shared" si="54"/>
        <v>0</v>
      </c>
      <c r="H179" s="6">
        <f t="shared" si="55"/>
        <v>9.7982708933717575</v>
      </c>
      <c r="I179" s="7">
        <f t="shared" ref="I179:I198" si="62">(H179-I180)*0.1+I180</f>
        <v>-2.2188727461135569</v>
      </c>
      <c r="J179" s="7">
        <f>AVERAGE(H179:H217)</f>
        <v>-4.6633148791834707</v>
      </c>
      <c r="K179" s="7">
        <f>I179-J179</f>
        <v>2.4444421330699138</v>
      </c>
    </row>
    <row r="180" spans="1:11">
      <c r="A180" s="2">
        <v>37742</v>
      </c>
      <c r="C180" s="9">
        <v>1007</v>
      </c>
      <c r="D180" s="3">
        <v>397</v>
      </c>
      <c r="E180" s="3">
        <v>280</v>
      </c>
      <c r="F180" s="4">
        <f t="shared" si="53"/>
        <v>117</v>
      </c>
      <c r="G180" s="4">
        <f t="shared" si="54"/>
        <v>0</v>
      </c>
      <c r="H180" s="6">
        <f t="shared" si="55"/>
        <v>17.282127031019204</v>
      </c>
      <c r="I180" s="7">
        <f t="shared" si="62"/>
        <v>-3.5541109282785919</v>
      </c>
    </row>
    <row r="181" spans="1:11">
      <c r="A181" s="2">
        <v>37712</v>
      </c>
      <c r="C181" s="9">
        <v>934</v>
      </c>
      <c r="D181" s="3">
        <v>347</v>
      </c>
      <c r="E181" s="3">
        <v>289</v>
      </c>
      <c r="F181" s="4">
        <f t="shared" si="53"/>
        <v>58</v>
      </c>
      <c r="G181" s="4">
        <f t="shared" si="54"/>
        <v>0</v>
      </c>
      <c r="H181" s="6">
        <f t="shared" si="55"/>
        <v>9.1194968553459113</v>
      </c>
      <c r="I181" s="7">
        <f t="shared" si="62"/>
        <v>-5.8692484793116808</v>
      </c>
    </row>
    <row r="182" spans="1:11">
      <c r="A182" s="2">
        <v>37681</v>
      </c>
      <c r="C182" s="9">
        <v>978</v>
      </c>
      <c r="D182" s="3">
        <v>247</v>
      </c>
      <c r="E182" s="3">
        <v>413</v>
      </c>
      <c r="F182" s="4">
        <f t="shared" si="53"/>
        <v>0</v>
      </c>
      <c r="G182" s="4">
        <f t="shared" si="54"/>
        <v>166</v>
      </c>
      <c r="H182" s="6">
        <f t="shared" si="55"/>
        <v>-25.151515151515152</v>
      </c>
      <c r="I182" s="7">
        <f t="shared" si="62"/>
        <v>-7.5346646276069693</v>
      </c>
    </row>
    <row r="183" spans="1:11">
      <c r="A183" s="2">
        <v>37653</v>
      </c>
      <c r="C183" s="9">
        <v>1063</v>
      </c>
      <c r="D183" s="3">
        <v>303</v>
      </c>
      <c r="E183" s="3">
        <v>361</v>
      </c>
      <c r="F183" s="4">
        <f t="shared" si="53"/>
        <v>0</v>
      </c>
      <c r="G183" s="4">
        <f t="shared" si="54"/>
        <v>58</v>
      </c>
      <c r="H183" s="6">
        <f t="shared" si="55"/>
        <v>-8.7349397590361448</v>
      </c>
      <c r="I183" s="7">
        <f t="shared" si="62"/>
        <v>-5.577236791617171</v>
      </c>
    </row>
    <row r="184" spans="1:11">
      <c r="A184" s="2">
        <v>37622</v>
      </c>
      <c r="C184" s="9">
        <v>1042</v>
      </c>
      <c r="D184" s="3">
        <v>296</v>
      </c>
      <c r="E184" s="3">
        <v>378</v>
      </c>
      <c r="F184" s="4">
        <f t="shared" si="53"/>
        <v>0</v>
      </c>
      <c r="G184" s="4">
        <f t="shared" si="54"/>
        <v>82</v>
      </c>
      <c r="H184" s="6">
        <f t="shared" si="55"/>
        <v>-12.166172106824925</v>
      </c>
      <c r="I184" s="7">
        <f t="shared" si="62"/>
        <v>-5.2263809063483961</v>
      </c>
    </row>
    <row r="185" spans="1:11">
      <c r="A185" s="2">
        <v>37591</v>
      </c>
      <c r="C185" s="9">
        <v>1093</v>
      </c>
      <c r="D185" s="3">
        <v>323</v>
      </c>
      <c r="E185" s="3">
        <v>357</v>
      </c>
      <c r="F185" s="4">
        <f t="shared" si="53"/>
        <v>0</v>
      </c>
      <c r="G185" s="4">
        <f t="shared" si="54"/>
        <v>34</v>
      </c>
      <c r="H185" s="6">
        <f t="shared" si="55"/>
        <v>-5</v>
      </c>
      <c r="I185" s="7">
        <f t="shared" si="62"/>
        <v>-4.4552929951843367</v>
      </c>
    </row>
    <row r="186" spans="1:11">
      <c r="A186" s="2">
        <v>37561</v>
      </c>
      <c r="C186" s="9">
        <v>1050</v>
      </c>
      <c r="D186" s="3">
        <v>374</v>
      </c>
      <c r="E186" s="3">
        <v>297</v>
      </c>
      <c r="F186" s="4">
        <f t="shared" si="53"/>
        <v>77</v>
      </c>
      <c r="G186" s="4">
        <f t="shared" si="54"/>
        <v>0</v>
      </c>
      <c r="H186" s="6">
        <f t="shared" si="55"/>
        <v>11.475409836065573</v>
      </c>
      <c r="I186" s="7">
        <f t="shared" si="62"/>
        <v>-4.3947699946492627</v>
      </c>
    </row>
    <row r="187" spans="1:11">
      <c r="A187" s="2">
        <v>37530</v>
      </c>
      <c r="C187" s="9">
        <v>951</v>
      </c>
      <c r="D187" s="3">
        <v>301</v>
      </c>
      <c r="E187" s="3">
        <v>369</v>
      </c>
      <c r="F187" s="4">
        <f t="shared" si="53"/>
        <v>0</v>
      </c>
      <c r="G187" s="4">
        <f t="shared" si="54"/>
        <v>68</v>
      </c>
      <c r="H187" s="6">
        <f t="shared" si="55"/>
        <v>-10.149253731343284</v>
      </c>
      <c r="I187" s="7">
        <f t="shared" si="62"/>
        <v>-6.1581233091731331</v>
      </c>
    </row>
    <row r="188" spans="1:11">
      <c r="A188" s="2">
        <v>37500</v>
      </c>
      <c r="C188" s="9">
        <v>963</v>
      </c>
      <c r="D188" s="3">
        <v>302</v>
      </c>
      <c r="E188" s="3">
        <v>419</v>
      </c>
      <c r="F188" s="4">
        <f t="shared" si="53"/>
        <v>0</v>
      </c>
      <c r="G188" s="4">
        <f t="shared" si="54"/>
        <v>117</v>
      </c>
      <c r="H188" s="6">
        <f t="shared" si="55"/>
        <v>-16.227461858529821</v>
      </c>
      <c r="I188" s="7">
        <f t="shared" si="62"/>
        <v>-5.7146643733764497</v>
      </c>
    </row>
    <row r="189" spans="1:11">
      <c r="A189" s="2">
        <v>37469</v>
      </c>
      <c r="C189" s="9">
        <v>1011</v>
      </c>
      <c r="D189" s="3">
        <v>355</v>
      </c>
      <c r="E189" s="3">
        <v>376</v>
      </c>
      <c r="F189" s="4">
        <f t="shared" si="53"/>
        <v>0</v>
      </c>
      <c r="G189" s="4">
        <f t="shared" si="54"/>
        <v>21</v>
      </c>
      <c r="H189" s="6">
        <f t="shared" si="55"/>
        <v>-2.8727770177838576</v>
      </c>
      <c r="I189" s="7">
        <f t="shared" si="62"/>
        <v>-4.546575763914964</v>
      </c>
    </row>
    <row r="190" spans="1:11">
      <c r="A190" s="2">
        <v>37438</v>
      </c>
      <c r="C190" s="9">
        <v>959</v>
      </c>
      <c r="D190" s="3">
        <v>304</v>
      </c>
      <c r="E190" s="3">
        <v>464</v>
      </c>
      <c r="F190" s="4">
        <f t="shared" si="53"/>
        <v>0</v>
      </c>
      <c r="G190" s="4">
        <f t="shared" si="54"/>
        <v>160</v>
      </c>
      <c r="H190" s="6">
        <f t="shared" si="55"/>
        <v>-20.833333333333332</v>
      </c>
      <c r="I190" s="7">
        <f t="shared" si="62"/>
        <v>-4.7325534023739761</v>
      </c>
    </row>
    <row r="191" spans="1:11">
      <c r="A191" s="2">
        <v>37408</v>
      </c>
      <c r="C191" s="9">
        <v>1058</v>
      </c>
      <c r="D191" s="3">
        <v>420</v>
      </c>
      <c r="E191" s="3">
        <v>345</v>
      </c>
      <c r="F191" s="4">
        <f t="shared" si="53"/>
        <v>75</v>
      </c>
      <c r="G191" s="4">
        <f t="shared" si="54"/>
        <v>0</v>
      </c>
      <c r="H191" s="6">
        <f t="shared" si="55"/>
        <v>9.8039215686274517</v>
      </c>
      <c r="I191" s="7">
        <f t="shared" si="62"/>
        <v>-2.943577854489603</v>
      </c>
    </row>
    <row r="192" spans="1:11">
      <c r="A192" s="2">
        <v>37377</v>
      </c>
      <c r="C192" s="9">
        <v>1029</v>
      </c>
      <c r="D192" s="3">
        <v>329</v>
      </c>
      <c r="E192" s="3">
        <v>412</v>
      </c>
      <c r="F192" s="4">
        <f t="shared" si="53"/>
        <v>0</v>
      </c>
      <c r="G192" s="4">
        <f t="shared" si="54"/>
        <v>83</v>
      </c>
      <c r="H192" s="6">
        <f t="shared" si="55"/>
        <v>-11.201079622132253</v>
      </c>
      <c r="I192" s="7">
        <f t="shared" si="62"/>
        <v>-4.3599666792803866</v>
      </c>
    </row>
    <row r="193" spans="1:9">
      <c r="A193" s="2">
        <v>37347</v>
      </c>
      <c r="C193" s="9">
        <v>1085</v>
      </c>
      <c r="D193" s="3">
        <v>381</v>
      </c>
      <c r="E193" s="3">
        <v>354</v>
      </c>
      <c r="F193" s="4">
        <f t="shared" si="53"/>
        <v>27</v>
      </c>
      <c r="G193" s="4">
        <f t="shared" si="54"/>
        <v>0</v>
      </c>
      <c r="H193" s="6">
        <f t="shared" si="55"/>
        <v>3.6734693877551021</v>
      </c>
      <c r="I193" s="7">
        <f t="shared" si="62"/>
        <v>-3.5998430189635129</v>
      </c>
    </row>
    <row r="194" spans="1:9">
      <c r="A194" s="2">
        <v>37316</v>
      </c>
      <c r="C194" s="9">
        <v>1130</v>
      </c>
      <c r="D194" s="3">
        <v>342</v>
      </c>
      <c r="E194" s="3">
        <v>374</v>
      </c>
      <c r="F194" s="4">
        <f t="shared" si="53"/>
        <v>0</v>
      </c>
      <c r="G194" s="4">
        <f t="shared" si="54"/>
        <v>32</v>
      </c>
      <c r="H194" s="6">
        <f t="shared" si="55"/>
        <v>-4.4692737430167595</v>
      </c>
      <c r="I194" s="7">
        <f t="shared" si="62"/>
        <v>-4.4079888419322479</v>
      </c>
    </row>
    <row r="195" spans="1:9">
      <c r="A195" s="2">
        <v>37288</v>
      </c>
      <c r="C195" s="9">
        <v>1142</v>
      </c>
      <c r="D195" s="3">
        <v>361</v>
      </c>
      <c r="E195" s="3">
        <v>361</v>
      </c>
      <c r="F195" s="4">
        <f t="shared" si="53"/>
        <v>0</v>
      </c>
      <c r="G195" s="4">
        <f t="shared" si="54"/>
        <v>0</v>
      </c>
      <c r="H195" s="6">
        <f t="shared" si="55"/>
        <v>0</v>
      </c>
      <c r="I195" s="7">
        <f t="shared" si="62"/>
        <v>-4.4011794084784137</v>
      </c>
    </row>
    <row r="196" spans="1:9">
      <c r="A196" s="2">
        <v>37257</v>
      </c>
      <c r="C196" s="9">
        <v>1075</v>
      </c>
      <c r="D196" s="3">
        <v>342</v>
      </c>
      <c r="E196" s="3">
        <v>372</v>
      </c>
      <c r="F196" s="4">
        <f t="shared" si="53"/>
        <v>0</v>
      </c>
      <c r="G196" s="4">
        <f t="shared" si="54"/>
        <v>30</v>
      </c>
      <c r="H196" s="6">
        <f t="shared" si="55"/>
        <v>-4.2016806722689077</v>
      </c>
      <c r="I196" s="7">
        <f t="shared" si="62"/>
        <v>-4.8901993427537933</v>
      </c>
    </row>
    <row r="197" spans="1:9">
      <c r="A197" s="2">
        <v>37226</v>
      </c>
      <c r="C197" s="9">
        <v>1059</v>
      </c>
      <c r="D197" s="3">
        <v>481</v>
      </c>
      <c r="E197" s="3">
        <v>551</v>
      </c>
      <c r="F197" s="4">
        <f t="shared" si="53"/>
        <v>0</v>
      </c>
      <c r="G197" s="4">
        <f t="shared" si="54"/>
        <v>70</v>
      </c>
      <c r="H197" s="6">
        <f t="shared" si="55"/>
        <v>-6.7829457364341081</v>
      </c>
      <c r="I197" s="7">
        <f t="shared" si="62"/>
        <v>-4.9667014172521142</v>
      </c>
    </row>
    <row r="198" spans="1:9">
      <c r="A198" s="2">
        <v>37196</v>
      </c>
      <c r="C198" s="9">
        <v>1067</v>
      </c>
      <c r="D198" s="3">
        <v>597</v>
      </c>
      <c r="E198" s="3">
        <v>458</v>
      </c>
      <c r="F198" s="4">
        <f t="shared" si="53"/>
        <v>139</v>
      </c>
      <c r="G198" s="4">
        <f t="shared" si="54"/>
        <v>0</v>
      </c>
      <c r="H198" s="6">
        <f t="shared" si="55"/>
        <v>13.175355450236967</v>
      </c>
      <c r="I198" s="7">
        <f t="shared" si="62"/>
        <v>-4.7648964928985595</v>
      </c>
    </row>
    <row r="199" spans="1:9">
      <c r="A199" s="2">
        <v>37165</v>
      </c>
      <c r="C199" s="9">
        <v>972</v>
      </c>
      <c r="D199" s="3">
        <v>527</v>
      </c>
      <c r="E199" s="3">
        <v>446</v>
      </c>
      <c r="F199" s="4">
        <f t="shared" si="53"/>
        <v>81</v>
      </c>
      <c r="G199" s="4">
        <f t="shared" si="54"/>
        <v>0</v>
      </c>
      <c r="H199" s="6">
        <f t="shared" si="55"/>
        <v>8.3247687564234329</v>
      </c>
      <c r="I199" s="7">
        <f>AVERAGE(H199:H217)</f>
        <v>-6.7582578199136183</v>
      </c>
    </row>
    <row r="200" spans="1:9">
      <c r="A200" s="2">
        <v>37135</v>
      </c>
      <c r="C200" s="9">
        <v>914</v>
      </c>
      <c r="D200" s="3">
        <v>432</v>
      </c>
      <c r="E200" s="3">
        <v>541</v>
      </c>
      <c r="F200" s="4">
        <f t="shared" si="53"/>
        <v>0</v>
      </c>
      <c r="G200" s="4">
        <f t="shared" si="54"/>
        <v>109</v>
      </c>
      <c r="H200" s="6">
        <f t="shared" si="55"/>
        <v>-11.202466598150052</v>
      </c>
    </row>
    <row r="201" spans="1:9">
      <c r="A201" s="2">
        <v>37104</v>
      </c>
      <c r="C201" s="9">
        <v>1054</v>
      </c>
      <c r="D201" s="3">
        <v>480</v>
      </c>
      <c r="E201" s="3">
        <v>488</v>
      </c>
      <c r="F201" s="4">
        <f t="shared" si="53"/>
        <v>0</v>
      </c>
      <c r="G201" s="4">
        <f t="shared" si="54"/>
        <v>8</v>
      </c>
      <c r="H201" s="6">
        <f t="shared" si="55"/>
        <v>-0.82644628099173556</v>
      </c>
    </row>
    <row r="202" spans="1:9">
      <c r="A202" s="2">
        <v>37073</v>
      </c>
      <c r="C202" s="9">
        <v>1073</v>
      </c>
      <c r="D202" s="3">
        <v>395</v>
      </c>
      <c r="E202" s="3">
        <v>525</v>
      </c>
      <c r="F202" s="4">
        <f t="shared" si="53"/>
        <v>0</v>
      </c>
      <c r="G202" s="4">
        <f t="shared" si="54"/>
        <v>130</v>
      </c>
      <c r="H202" s="6">
        <f t="shared" si="55"/>
        <v>-14.130434782608695</v>
      </c>
    </row>
    <row r="203" spans="1:9">
      <c r="A203" s="2">
        <v>37043</v>
      </c>
      <c r="C203" s="9">
        <v>1108</v>
      </c>
      <c r="D203" s="3">
        <v>328</v>
      </c>
      <c r="E203" s="3">
        <v>474</v>
      </c>
      <c r="F203" s="4">
        <f t="shared" si="53"/>
        <v>0</v>
      </c>
      <c r="G203" s="4">
        <f t="shared" si="54"/>
        <v>146</v>
      </c>
      <c r="H203" s="6">
        <f t="shared" si="55"/>
        <v>-18.204488778054863</v>
      </c>
    </row>
    <row r="204" spans="1:9">
      <c r="A204" s="2">
        <v>37012</v>
      </c>
      <c r="C204" s="9">
        <v>1168</v>
      </c>
      <c r="D204" s="3">
        <v>426</v>
      </c>
      <c r="E204" s="3">
        <v>401</v>
      </c>
      <c r="F204" s="4">
        <f t="shared" si="53"/>
        <v>25</v>
      </c>
      <c r="G204" s="4">
        <f t="shared" si="54"/>
        <v>0</v>
      </c>
      <c r="H204" s="6">
        <f t="shared" si="55"/>
        <v>3.022974607013301</v>
      </c>
    </row>
    <row r="205" spans="1:9">
      <c r="A205" s="2">
        <v>36982</v>
      </c>
      <c r="C205" s="9">
        <v>1125</v>
      </c>
      <c r="D205" s="3">
        <v>372</v>
      </c>
      <c r="E205" s="3">
        <v>421</v>
      </c>
      <c r="F205" s="4">
        <f t="shared" si="53"/>
        <v>0</v>
      </c>
      <c r="G205" s="4">
        <f t="shared" si="54"/>
        <v>49</v>
      </c>
      <c r="H205" s="6">
        <f t="shared" si="55"/>
        <v>-6.1790668348045399</v>
      </c>
    </row>
    <row r="206" spans="1:9">
      <c r="A206" s="2">
        <v>36951</v>
      </c>
      <c r="C206" s="9">
        <v>1148</v>
      </c>
      <c r="D206" s="3">
        <v>318</v>
      </c>
      <c r="E206" s="3">
        <v>499</v>
      </c>
      <c r="F206" s="4">
        <f t="shared" si="53"/>
        <v>0</v>
      </c>
      <c r="G206" s="4">
        <f t="shared" si="54"/>
        <v>181</v>
      </c>
      <c r="H206" s="6">
        <f t="shared" si="55"/>
        <v>-22.15422276621787</v>
      </c>
    </row>
    <row r="207" spans="1:9">
      <c r="A207" s="2">
        <v>36923</v>
      </c>
      <c r="C207" s="9">
        <v>1351</v>
      </c>
      <c r="D207" s="3">
        <v>405</v>
      </c>
      <c r="E207" s="3">
        <v>478</v>
      </c>
      <c r="F207" s="4">
        <f t="shared" si="53"/>
        <v>0</v>
      </c>
      <c r="G207" s="4">
        <f t="shared" si="54"/>
        <v>73</v>
      </c>
      <c r="H207" s="6">
        <f t="shared" si="55"/>
        <v>-8.2672706681766712</v>
      </c>
    </row>
    <row r="208" spans="1:9">
      <c r="A208" s="2">
        <v>36892</v>
      </c>
      <c r="C208" s="9">
        <v>1372</v>
      </c>
      <c r="D208" s="3">
        <v>399</v>
      </c>
      <c r="E208" s="3">
        <v>451</v>
      </c>
      <c r="F208" s="4">
        <f t="shared" si="53"/>
        <v>0</v>
      </c>
      <c r="G208" s="4">
        <f t="shared" si="54"/>
        <v>52</v>
      </c>
      <c r="H208" s="6">
        <f t="shared" si="55"/>
        <v>-6.117647058823529</v>
      </c>
    </row>
    <row r="209" spans="1:8">
      <c r="A209" s="2">
        <v>36861</v>
      </c>
      <c r="C209" s="9">
        <v>1263</v>
      </c>
      <c r="D209" s="3">
        <v>424</v>
      </c>
      <c r="E209" s="3">
        <v>431</v>
      </c>
      <c r="F209" s="4">
        <f t="shared" si="53"/>
        <v>0</v>
      </c>
      <c r="G209" s="4">
        <f t="shared" si="54"/>
        <v>7</v>
      </c>
      <c r="H209" s="6">
        <f t="shared" si="55"/>
        <v>-0.81871345029239762</v>
      </c>
    </row>
    <row r="210" spans="1:8">
      <c r="A210" s="2">
        <v>36831</v>
      </c>
      <c r="C210" s="9">
        <v>1268</v>
      </c>
      <c r="D210" s="3">
        <v>455</v>
      </c>
      <c r="E210" s="3">
        <v>382</v>
      </c>
      <c r="F210" s="4">
        <f t="shared" si="53"/>
        <v>73</v>
      </c>
      <c r="G210" s="4">
        <f t="shared" si="54"/>
        <v>0</v>
      </c>
      <c r="H210" s="6">
        <f t="shared" si="55"/>
        <v>8.7216248506571095</v>
      </c>
    </row>
    <row r="211" spans="1:8">
      <c r="A211" s="2">
        <v>36800</v>
      </c>
      <c r="C211" s="9">
        <v>1173</v>
      </c>
      <c r="D211" s="3">
        <v>352</v>
      </c>
      <c r="E211" s="3">
        <v>425</v>
      </c>
      <c r="F211" s="4">
        <f t="shared" si="53"/>
        <v>0</v>
      </c>
      <c r="G211" s="4">
        <f t="shared" si="54"/>
        <v>73</v>
      </c>
      <c r="H211" s="6">
        <f t="shared" ref="H211:H216" si="63">100*(D211-E211)/(D211+E211)</f>
        <v>-9.3951093951093956</v>
      </c>
    </row>
    <row r="212" spans="1:8">
      <c r="A212" s="2">
        <v>36770</v>
      </c>
      <c r="C212" s="9">
        <v>1272</v>
      </c>
      <c r="D212" s="3">
        <v>365</v>
      </c>
      <c r="E212" s="3">
        <v>486</v>
      </c>
      <c r="F212" s="4">
        <f t="shared" si="53"/>
        <v>0</v>
      </c>
      <c r="G212" s="4">
        <f t="shared" si="54"/>
        <v>121</v>
      </c>
      <c r="H212" s="6">
        <f t="shared" si="63"/>
        <v>-14.218566392479437</v>
      </c>
    </row>
    <row r="213" spans="1:8">
      <c r="A213" s="2">
        <v>36739</v>
      </c>
      <c r="C213" s="9">
        <v>1394</v>
      </c>
      <c r="D213" s="3">
        <v>419</v>
      </c>
      <c r="E213" s="3">
        <v>427</v>
      </c>
      <c r="F213" s="4">
        <f t="shared" si="53"/>
        <v>0</v>
      </c>
      <c r="G213" s="4">
        <f t="shared" si="54"/>
        <v>8</v>
      </c>
      <c r="H213" s="6">
        <f t="shared" si="63"/>
        <v>-0.94562647754137119</v>
      </c>
    </row>
    <row r="214" spans="1:8">
      <c r="A214" s="2">
        <v>36708</v>
      </c>
      <c r="C214" s="9">
        <v>1333</v>
      </c>
      <c r="D214" s="3">
        <v>413</v>
      </c>
      <c r="E214" s="3">
        <v>491</v>
      </c>
      <c r="F214" s="4">
        <f t="shared" si="53"/>
        <v>0</v>
      </c>
      <c r="G214" s="4">
        <f t="shared" si="54"/>
        <v>78</v>
      </c>
      <c r="H214" s="6">
        <f t="shared" si="63"/>
        <v>-8.6283185840707972</v>
      </c>
    </row>
    <row r="215" spans="1:8">
      <c r="A215" s="2">
        <v>36678</v>
      </c>
      <c r="C215" s="9">
        <v>1472</v>
      </c>
      <c r="D215" s="3">
        <v>448</v>
      </c>
      <c r="E215" s="3">
        <v>485</v>
      </c>
      <c r="F215" s="4">
        <f t="shared" si="53"/>
        <v>0</v>
      </c>
      <c r="G215" s="4">
        <f t="shared" si="54"/>
        <v>37</v>
      </c>
      <c r="H215" s="6">
        <f t="shared" si="63"/>
        <v>-3.9657020364415865</v>
      </c>
    </row>
    <row r="216" spans="1:8">
      <c r="A216" s="2">
        <v>36647</v>
      </c>
      <c r="C216" s="9">
        <v>1380</v>
      </c>
      <c r="D216" s="3">
        <v>447</v>
      </c>
      <c r="E216" s="3">
        <v>485</v>
      </c>
      <c r="F216" s="4">
        <f t="shared" si="53"/>
        <v>0</v>
      </c>
      <c r="G216" s="4">
        <f t="shared" si="54"/>
        <v>38</v>
      </c>
      <c r="H216" s="6">
        <f t="shared" si="63"/>
        <v>-4.0772532188841204</v>
      </c>
    </row>
    <row r="217" spans="1:8">
      <c r="A217" s="2">
        <v>36617</v>
      </c>
      <c r="C217" s="9">
        <v>1406</v>
      </c>
      <c r="D217" s="3">
        <v>394</v>
      </c>
      <c r="E217" s="3">
        <v>583</v>
      </c>
      <c r="F217" s="4">
        <f>IF($D217&gt;$E217,$D217-$E217,0)</f>
        <v>0</v>
      </c>
      <c r="G217" s="4">
        <f>IF($E217&gt;$D217,$E217-$D217,0)</f>
        <v>189</v>
      </c>
      <c r="H217" s="6">
        <f>100*(D217-E217)/(D217+E217)</f>
        <v>-19.344933469805529</v>
      </c>
    </row>
    <row r="218" spans="1:8">
      <c r="C218" s="9"/>
    </row>
    <row r="219" spans="1:8">
      <c r="C219" s="9"/>
    </row>
    <row r="220" spans="1:8">
      <c r="C220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17" sqref="H17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mclallen osc-summation index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2015-09-19T09:22:14Z</dcterms:created>
  <dcterms:modified xsi:type="dcterms:W3CDTF">2017-07-28T06:26:05Z</dcterms:modified>
</cp:coreProperties>
</file>