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90" yWindow="30" windowWidth="20640" windowHeight="8760" tabRatio="702"/>
  </bookViews>
  <sheets>
    <sheet name="Final" sheetId="5" r:id="rId1"/>
    <sheet name="Compounding" sheetId="2" r:id="rId2"/>
    <sheet name="Donald Checklist" sheetId="6" r:id="rId3"/>
    <sheet name="Hitesh Checklist" sheetId="7" r:id="rId4"/>
    <sheet name="Valuing Intangibles" sheetId="10" r:id="rId5"/>
  </sheets>
  <calcPr calcId="125725"/>
</workbook>
</file>

<file path=xl/calcChain.xml><?xml version="1.0" encoding="utf-8"?>
<calcChain xmlns="http://schemas.openxmlformats.org/spreadsheetml/2006/main">
  <c r="G206" i="5"/>
  <c r="I174"/>
  <c r="H174"/>
  <c r="G174"/>
  <c r="F174"/>
  <c r="J174"/>
  <c r="L167"/>
  <c r="L169" s="1"/>
  <c r="K167"/>
  <c r="K169" s="1"/>
  <c r="J167"/>
  <c r="J168" s="1"/>
  <c r="I167"/>
  <c r="I172" s="1"/>
  <c r="H167"/>
  <c r="H168" s="1"/>
  <c r="G167"/>
  <c r="G169" s="1"/>
  <c r="F167"/>
  <c r="F168" s="1"/>
  <c r="L163"/>
  <c r="K163"/>
  <c r="J163"/>
  <c r="I163"/>
  <c r="H163"/>
  <c r="G163"/>
  <c r="F163"/>
  <c r="H172" l="1"/>
  <c r="L172"/>
  <c r="I169"/>
  <c r="F169"/>
  <c r="G172"/>
  <c r="I168"/>
  <c r="F172"/>
  <c r="J172"/>
  <c r="J169"/>
  <c r="K172"/>
  <c r="L168"/>
  <c r="G168"/>
  <c r="K168"/>
  <c r="H169"/>
  <c r="D116"/>
  <c r="D117" s="1"/>
  <c r="D118" s="1"/>
  <c r="E115"/>
  <c r="E116" s="1"/>
  <c r="E117" s="1"/>
  <c r="E118" s="1"/>
  <c r="M5" i="2" l="1"/>
  <c r="N5" s="1"/>
  <c r="L6" s="1"/>
  <c r="H5"/>
  <c r="I5" s="1"/>
  <c r="G6" s="1"/>
  <c r="C5"/>
  <c r="D5" s="1"/>
  <c r="B6" s="1"/>
  <c r="C6" s="1"/>
  <c r="M6" l="1"/>
  <c r="N6" s="1"/>
  <c r="L7" s="1"/>
  <c r="H6"/>
  <c r="I6" s="1"/>
  <c r="G7" s="1"/>
  <c r="D6"/>
  <c r="B7" s="1"/>
  <c r="C7" s="1"/>
  <c r="M7" l="1"/>
  <c r="N7" s="1"/>
  <c r="L8" s="1"/>
  <c r="H7"/>
  <c r="I7" s="1"/>
  <c r="G8" s="1"/>
  <c r="D7"/>
  <c r="B8" s="1"/>
  <c r="C8" s="1"/>
  <c r="M8" l="1"/>
  <c r="N8" s="1"/>
  <c r="L9" s="1"/>
  <c r="H8"/>
  <c r="I8" s="1"/>
  <c r="G9" s="1"/>
  <c r="D8"/>
  <c r="B9" s="1"/>
  <c r="C9" s="1"/>
  <c r="M9" l="1"/>
  <c r="N9" s="1"/>
  <c r="L10" s="1"/>
  <c r="H9"/>
  <c r="I9" s="1"/>
  <c r="G10" s="1"/>
  <c r="D9"/>
  <c r="B10" s="1"/>
  <c r="C10" s="1"/>
  <c r="M10" l="1"/>
  <c r="N10" s="1"/>
  <c r="L11" s="1"/>
  <c r="H10"/>
  <c r="I10" s="1"/>
  <c r="G11" s="1"/>
  <c r="D10"/>
  <c r="B11" s="1"/>
  <c r="C11" s="1"/>
  <c r="M11" l="1"/>
  <c r="N11" s="1"/>
  <c r="L12" s="1"/>
  <c r="H11"/>
  <c r="I11" s="1"/>
  <c r="G12" s="1"/>
  <c r="D11"/>
  <c r="B12" s="1"/>
  <c r="C12" s="1"/>
  <c r="M12" l="1"/>
  <c r="N12" s="1"/>
  <c r="L13" s="1"/>
  <c r="H12"/>
  <c r="I12" s="1"/>
  <c r="G13" s="1"/>
  <c r="D12"/>
  <c r="B13" s="1"/>
  <c r="C13" s="1"/>
  <c r="M13" l="1"/>
  <c r="N13" s="1"/>
  <c r="L14" s="1"/>
  <c r="H13"/>
  <c r="I13" s="1"/>
  <c r="G14" s="1"/>
  <c r="D13"/>
  <c r="B14" s="1"/>
  <c r="C14" s="1"/>
  <c r="M14" l="1"/>
  <c r="N14" s="1"/>
  <c r="L15" s="1"/>
  <c r="H14"/>
  <c r="I14" s="1"/>
  <c r="G15" s="1"/>
  <c r="D14"/>
  <c r="B15" s="1"/>
  <c r="C15" s="1"/>
  <c r="M15" l="1"/>
  <c r="N15" s="1"/>
  <c r="L16" s="1"/>
  <c r="H15"/>
  <c r="I15" s="1"/>
  <c r="G16" s="1"/>
  <c r="D15"/>
  <c r="B16" s="1"/>
  <c r="C16" s="1"/>
  <c r="M16" l="1"/>
  <c r="N16" s="1"/>
  <c r="L17" s="1"/>
  <c r="H16"/>
  <c r="I16" s="1"/>
  <c r="G17" s="1"/>
  <c r="D16"/>
  <c r="B17" s="1"/>
  <c r="M17" l="1"/>
  <c r="N17" s="1"/>
  <c r="L18" s="1"/>
  <c r="H17"/>
  <c r="I17" s="1"/>
  <c r="G18" s="1"/>
  <c r="C17"/>
  <c r="D17" s="1"/>
  <c r="B18" s="1"/>
  <c r="M18" l="1"/>
  <c r="N18" s="1"/>
  <c r="L19" s="1"/>
  <c r="H18"/>
  <c r="I18" s="1"/>
  <c r="G19" s="1"/>
  <c r="C18"/>
  <c r="D18" s="1"/>
  <c r="B19" s="1"/>
  <c r="M19" l="1"/>
  <c r="N19" s="1"/>
  <c r="L20" s="1"/>
  <c r="H19"/>
  <c r="I19" s="1"/>
  <c r="G20" s="1"/>
  <c r="C19"/>
  <c r="D19" s="1"/>
  <c r="B20" s="1"/>
  <c r="M20" l="1"/>
  <c r="N20" s="1"/>
  <c r="L21" s="1"/>
  <c r="H20"/>
  <c r="I20" s="1"/>
  <c r="G21" s="1"/>
  <c r="C20"/>
  <c r="D20" s="1"/>
  <c r="B21" s="1"/>
  <c r="M21" l="1"/>
  <c r="N21" s="1"/>
  <c r="L22" s="1"/>
  <c r="H21"/>
  <c r="I21" s="1"/>
  <c r="G22" s="1"/>
  <c r="C21"/>
  <c r="D21" s="1"/>
  <c r="B22" s="1"/>
  <c r="M22" l="1"/>
  <c r="N22" s="1"/>
  <c r="L23" s="1"/>
  <c r="H22"/>
  <c r="I22" s="1"/>
  <c r="G23" s="1"/>
  <c r="C22"/>
  <c r="D22" s="1"/>
  <c r="B23" s="1"/>
  <c r="M23" l="1"/>
  <c r="N23" s="1"/>
  <c r="L24" s="1"/>
  <c r="H23"/>
  <c r="I23" s="1"/>
  <c r="G24" s="1"/>
  <c r="C23"/>
  <c r="D23" s="1"/>
  <c r="B24" s="1"/>
  <c r="M24" l="1"/>
  <c r="N24" s="1"/>
  <c r="L25" s="1"/>
  <c r="H24"/>
  <c r="I24" s="1"/>
  <c r="G25" s="1"/>
  <c r="C24"/>
  <c r="D24" s="1"/>
  <c r="B25" s="1"/>
  <c r="M25" l="1"/>
  <c r="N25" s="1"/>
  <c r="L26" s="1"/>
  <c r="H25"/>
  <c r="I25" s="1"/>
  <c r="G26" s="1"/>
  <c r="C25"/>
  <c r="D25" s="1"/>
  <c r="B26" s="1"/>
  <c r="M26" l="1"/>
  <c r="N26" s="1"/>
  <c r="L27" s="1"/>
  <c r="H26"/>
  <c r="I26" s="1"/>
  <c r="G27" s="1"/>
  <c r="C26"/>
  <c r="D26" s="1"/>
  <c r="B27" s="1"/>
  <c r="M27" l="1"/>
  <c r="N27" s="1"/>
  <c r="L28" s="1"/>
  <c r="H27"/>
  <c r="I27" s="1"/>
  <c r="G28" s="1"/>
  <c r="C27"/>
  <c r="D27" s="1"/>
  <c r="B28" s="1"/>
  <c r="M28" l="1"/>
  <c r="N28" s="1"/>
  <c r="L29" s="1"/>
  <c r="H28"/>
  <c r="I28" s="1"/>
  <c r="G29" s="1"/>
  <c r="C28"/>
  <c r="D28" s="1"/>
  <c r="B29" s="1"/>
  <c r="M29" l="1"/>
  <c r="N29" s="1"/>
  <c r="L30" s="1"/>
  <c r="H29"/>
  <c r="I29" s="1"/>
  <c r="G30" s="1"/>
  <c r="C29"/>
  <c r="D29" s="1"/>
  <c r="B30" s="1"/>
  <c r="M30" l="1"/>
  <c r="N30" s="1"/>
  <c r="H30"/>
  <c r="I30" s="1"/>
  <c r="C30"/>
  <c r="D30" s="1"/>
</calcChain>
</file>

<file path=xl/sharedStrings.xml><?xml version="1.0" encoding="utf-8"?>
<sst xmlns="http://schemas.openxmlformats.org/spreadsheetml/2006/main" count="547" uniqueCount="484">
  <si>
    <t>IDENTIFYING MULTIBAGGERS</t>
  </si>
  <si>
    <t>Q1.</t>
  </si>
  <si>
    <t>What is the Objective of this exercise?</t>
  </si>
  <si>
    <t>Ans.</t>
  </si>
  <si>
    <t>Q2.</t>
  </si>
  <si>
    <t>To identify Multibaggers  - Buy till die stocks - the ones which can go upto 100x (no upper limit though).</t>
  </si>
  <si>
    <t>Any modification of this objective?</t>
  </si>
  <si>
    <t>Q3.</t>
  </si>
  <si>
    <t>So where do we stand on the 1st Objective - 100x?</t>
  </si>
  <si>
    <t>Q4.</t>
  </si>
  <si>
    <t xml:space="preserve">b. Have some vague thoughts on these 100x - buy to die stocks - </t>
  </si>
  <si>
    <t xml:space="preserve">a. I have started reading the book called 100x - not completed yet. </t>
  </si>
  <si>
    <t xml:space="preserve"> Exceptional products, Honest and Intelligent Management)</t>
  </si>
  <si>
    <t>Start Cap</t>
  </si>
  <si>
    <t>Rate</t>
  </si>
  <si>
    <t>Capital</t>
  </si>
  <si>
    <t xml:space="preserve"> - At 20% compounding - it will take 25+ some years to make 100x. See the sheet titled compounding.</t>
  </si>
  <si>
    <t>Yrs</t>
  </si>
  <si>
    <t>Q5.</t>
  </si>
  <si>
    <t xml:space="preserve">There are Multiple factors - </t>
  </si>
  <si>
    <t>c. Relative Undervaluation - Stock is cheaper than it's peers / than it's potential valuation - as mkts are not pricing the possible potential of the stock</t>
  </si>
  <si>
    <t xml:space="preserve">d. Market Sentiments - the "P" in the PE is often due to sentiments - while earnings are more or less stable - Price keeps on changing </t>
  </si>
  <si>
    <t>Q6.</t>
  </si>
  <si>
    <t>Conviction</t>
  </si>
  <si>
    <t>Allocation</t>
  </si>
  <si>
    <t>Portfolio</t>
  </si>
  <si>
    <t>High</t>
  </si>
  <si>
    <t>Highest Allocation</t>
  </si>
  <si>
    <t>Long Term</t>
  </si>
  <si>
    <t>Medium</t>
  </si>
  <si>
    <t>Normal Allocation</t>
  </si>
  <si>
    <t>Short Term (Long term as conviction builds)</t>
  </si>
  <si>
    <t>Nibbling Allocation</t>
  </si>
  <si>
    <t>Screaming</t>
  </si>
  <si>
    <t>Highest</t>
  </si>
  <si>
    <t>Invest additional funds</t>
  </si>
  <si>
    <t>Can overide guidelines of Long Term</t>
  </si>
  <si>
    <t>* % Allocation given above are flexible and based on the individuals risk appetite</t>
  </si>
  <si>
    <t>Meaning of Undervalued in table above is - absolute / sheer under valuation and not relative to markets or industry or historical</t>
  </si>
  <si>
    <t>Conviction should be such that one can explain the stock idea in a few phrases</t>
  </si>
  <si>
    <t>How do you tackle illiquidity - Illiquidity in fundamentally good stocks with high growth has actually worked to our advantage. Also, since</t>
  </si>
  <si>
    <t>this is a long term Portfolio - Illiquidity should not be much of a concern</t>
  </si>
  <si>
    <t>Capital Allocation model should always provide for ability to take advantage of massive fall in the portfolio stocks - always have 20% cash set aside for such scenario</t>
  </si>
  <si>
    <t>a</t>
  </si>
  <si>
    <t>b</t>
  </si>
  <si>
    <t>c</t>
  </si>
  <si>
    <t>d</t>
  </si>
  <si>
    <t>e</t>
  </si>
  <si>
    <t>Ans</t>
  </si>
  <si>
    <t>Big Picture</t>
  </si>
  <si>
    <t>Characteristics</t>
  </si>
  <si>
    <t>Expectation</t>
  </si>
  <si>
    <t>Profit Booking</t>
  </si>
  <si>
    <t>Concentrated bets</t>
  </si>
  <si>
    <t>Doubling in 2-4 years</t>
  </si>
  <si>
    <t>5 years</t>
  </si>
  <si>
    <t>Emerging bluechips</t>
  </si>
  <si>
    <t>long term compounding</t>
  </si>
  <si>
    <t>Doubling in 2-3 years</t>
  </si>
  <si>
    <t>Only when it can't double from here</t>
  </si>
  <si>
    <t>Opportunistic</t>
  </si>
  <si>
    <t>short term mispricing</t>
  </si>
  <si>
    <t>upwards of 50% in &lt;1 yr</t>
  </si>
  <si>
    <t>max 1 year</t>
  </si>
  <si>
    <t>closely review post target/holding period</t>
  </si>
  <si>
    <t>Cash</t>
  </si>
  <si>
    <t>incl. in above</t>
  </si>
  <si>
    <t>Averaging down on bets</t>
  </si>
  <si>
    <t>not missing out on unexpected bonanzas</t>
  </si>
  <si>
    <t>-</t>
  </si>
  <si>
    <t>Holding</t>
  </si>
  <si>
    <t>Total Rating (TR) = Weights (w) x Conviction Rating (CR) + Weights (w) x Valuation Rating (VR)</t>
  </si>
  <si>
    <t>E.g. Stock A has 8 on CR and 6 on VR, whereas Stock B has 6 on CR and 8 on VR.</t>
  </si>
  <si>
    <t>One can decide the weights based on preferences - Donald prefers higher weights to Conviction (6) and lower to Valuation (4) - Quality over cheapness.</t>
  </si>
  <si>
    <t>Stock A gets higher ranking than stock B - so allocate more.</t>
  </si>
  <si>
    <t>a. Business Quality - BQ</t>
  </si>
  <si>
    <t>b. Management Quality - MQ</t>
  </si>
  <si>
    <t>c. Industry Position &amp; Track Record - IPTR</t>
  </si>
  <si>
    <t>d. Fundamentals - F</t>
  </si>
  <si>
    <t>e. Growth Prospects - GP</t>
  </si>
  <si>
    <t>a. Monopoly / Oligopoly businesses</t>
  </si>
  <si>
    <t>c. Pricing Power</t>
  </si>
  <si>
    <t>d. Opportunity Size is huge</t>
  </si>
  <si>
    <t>f. Asset Light business - ones which can increase their sales without too much incremental capital investment.</t>
  </si>
  <si>
    <t xml:space="preserve">A. PROCESSOR COMPANIES - </t>
  </si>
  <si>
    <t>Ones which take some raw material as input - processes it and produces an output. E.g. Mayur, Suprajit, Gujarat Reclaim</t>
  </si>
  <si>
    <t>B. VALUE ADDITION COMPANIES -</t>
  </si>
  <si>
    <t>and thereby adds significant value. (Piramal Healthcare, Shilpa Medicare etc.)</t>
  </si>
  <si>
    <t>These companies donot simply process an input into output - but undertakes some kind of intellectual process (sometimes difficult to  replicate)</t>
  </si>
  <si>
    <t>Businesses with strong Quantitative matrix - and consistent performances - (Mayur, Atul CERA)</t>
  </si>
  <si>
    <t>Businesses with consistent performance, intellectual property and high probability of disproportionate growth (PI / Poly / MCX) - Category A+</t>
  </si>
  <si>
    <t>Businesses with consistent performance, intellectual property and high visibility of CAGR growth for 5 to 10 yrs (Astral / Amara raja) - Category A</t>
  </si>
  <si>
    <t xml:space="preserve">Businesses with consistent performance with some intellectual property (Kaveri / Shriram Transport Finance) - </t>
  </si>
  <si>
    <t>Technically, Value of Business = Sum total of all cashflows generated during the life time of the company, discounted to present value.</t>
  </si>
  <si>
    <t>How is Value different from Price of business?</t>
  </si>
  <si>
    <t>What is Discounting Rate?</t>
  </si>
  <si>
    <t>You invested rs 50K in the laptop - You could have invested in FD fetching 8%p.a. risk free / equities fetching 15% p.a. So discounting rate is your opportunity cost of</t>
  </si>
  <si>
    <t xml:space="preserve">DCF clearly says that an investment adds value if it generates return &gt; the opportunity cost of capital. So, companies which generate Return on Invested capital &gt; </t>
  </si>
  <si>
    <t>the Cost of Capital - will have higher value. But ROIC is not the only driver of Value. Say for e.g. Co A &amp; Co B - both have Same ROIC (20%) and Same Cost of Capital</t>
  </si>
  <si>
    <t>Co A</t>
  </si>
  <si>
    <t>Co B</t>
  </si>
  <si>
    <t>RoIC (-) CoC</t>
  </si>
  <si>
    <t>Total Net worth</t>
  </si>
  <si>
    <t>Total Value</t>
  </si>
  <si>
    <t>Hence - Growth &amp; RoIC are both drivers of Value.</t>
  </si>
  <si>
    <t>What are the drivers of RoIC?</t>
  </si>
  <si>
    <t>ROIC = NOPAT / Invested Capital</t>
  </si>
  <si>
    <t>NOPAT = Net operating Profits after Taxes = Operating Earnings before Int and tax x (1 - Tax rate) = EBIT x (1- Tax Rate)</t>
  </si>
  <si>
    <t>So , RoIC = ( EBIT  / Invested Capital ) * (1 - Tax Rate)</t>
  </si>
  <si>
    <t>Now, EBIT / Invested Cap = EBIT / Revenues x Revenues / Invested Capital</t>
  </si>
  <si>
    <t>So, EBIT / Invested Cap = Operating Profit Margin x Capital turnover</t>
  </si>
  <si>
    <t xml:space="preserve">Assuming Tax is the same for all - the company is likely to have higher RoIC, if it has higher operating profit margin or higher capital turnover or both. </t>
  </si>
  <si>
    <t>Thus drivers of RoIC</t>
  </si>
  <si>
    <t xml:space="preserve"> - OPERATING PROFIT MARGIN</t>
  </si>
  <si>
    <t xml:space="preserve"> - HIGH CAPITAL TURNOVER</t>
  </si>
  <si>
    <t>Invested Capital = Working Capital + Net Fixed Assets</t>
  </si>
  <si>
    <t>Note - Working capital must specifically exclude Excess Cash and Marketable Securities - as they may represent temporary imbalances in the Cash</t>
  </si>
  <si>
    <t>One must get a general idea of the amt of cash required for day to operations and can be estimated as a % of Sales.</t>
  </si>
  <si>
    <t>Is crunching such numbers sufficient to identify multibaggers?  Can they tell the whole story?</t>
  </si>
  <si>
    <t xml:space="preserve">The question we are trying to identify here is </t>
  </si>
  <si>
    <t xml:space="preserve"> - Which businesses are more efficient than the others? Which businesses have superior economics?</t>
  </si>
  <si>
    <t xml:space="preserve"> - Given that both businesses are likely to grow at healthy pace - where should I allocate more capital?</t>
  </si>
  <si>
    <t>Introducing another concept - Economic Profit Added. What is Economic Profit Added?</t>
  </si>
  <si>
    <t>Value of company = Invested Capital + Present Value of projected Economic Profit.</t>
  </si>
  <si>
    <t>Economic Profit = Inv. Capital x (RoIC - CoC)</t>
  </si>
  <si>
    <t>How does Economic Profit help understand more about value drivers?</t>
  </si>
  <si>
    <t>What about return on incremental capital? That tells us how much the company is earning on incremental capital</t>
  </si>
  <si>
    <t>Yes. Great ratio. RoIIC = Increase in EBIT / Increase in Capital Invested. Tells you how much extra returns did the company earned for additional rupee invested.</t>
  </si>
  <si>
    <t>Mayur Uniquoters</t>
  </si>
  <si>
    <t>2013E</t>
  </si>
  <si>
    <t>Revenues</t>
  </si>
  <si>
    <t>EBIDT</t>
  </si>
  <si>
    <t>Depreciation</t>
  </si>
  <si>
    <t>EBIT</t>
  </si>
  <si>
    <t>EBIT Margin</t>
  </si>
  <si>
    <t>Working Capital</t>
  </si>
  <si>
    <t>Net Fixed Assets</t>
  </si>
  <si>
    <t>Net Other Assets</t>
  </si>
  <si>
    <t>Invested Capital</t>
  </si>
  <si>
    <t>Capital Turnover</t>
  </si>
  <si>
    <t>EBIT/Invested Capital</t>
  </si>
  <si>
    <t>Economic Profit Added (EP)</t>
  </si>
  <si>
    <t>Mkt Cap (Mar End)</t>
  </si>
  <si>
    <t>Market Value Added (MVA)</t>
  </si>
  <si>
    <t>RoRC</t>
  </si>
  <si>
    <t>5 yr RoRC</t>
  </si>
  <si>
    <t>Yes. Of the 2 parameters Capital Turnover seems to be more sustainable due to the following</t>
  </si>
  <si>
    <t>a. High Operating Margin Businesses often face competition thereby posing a threat</t>
  </si>
  <si>
    <t>b. Operating Margins are dependent on number of factors - and many times beyond the control of company - unless it is able to pass on the increased cost</t>
  </si>
  <si>
    <t>Having understood that High margins are difficult to sustain - High capital turnover businesses becomes more relevant.</t>
  </si>
  <si>
    <t>So, for every 1 of Invested capital - Co A can generate 1 Rs of Sales, whereas Co. B can generate 3 Rs of Sales. Co. B is Asset Light than Co A.</t>
  </si>
  <si>
    <t>Now, for every 1% increase in margins - Co A can increase RoIC by 1% vs 3% for Co. B</t>
  </si>
  <si>
    <t>For e.g. Co A (Op Margins 15% x Capital Turnover 1 time) &amp; Co B(Op Margins 5% x Cap Turn 3 times) both have RoIC of 15%.</t>
  </si>
  <si>
    <t>Revised ROIC Co A = (15% + 1%) x 1 = 16%</t>
  </si>
  <si>
    <t>Revised ROIC Co B = (5% + 1%) x 3 = 18%</t>
  </si>
  <si>
    <t>Pls note - it works adversely as well if the margins drop.</t>
  </si>
  <si>
    <t>Also, Asset light businesses, generally fund their capex through internal capital and hence are less leveraged vs asset heavy ones.</t>
  </si>
  <si>
    <t xml:space="preserve">I would look for a business that is able to grow at reasonably high rate for a long period of time by generating consistently high rate of return </t>
  </si>
  <si>
    <t xml:space="preserve">We can compute the ratio Opportunity Size/Current Revenue - </t>
  </si>
  <si>
    <t>Second - how fast is the industry expected to grow</t>
  </si>
  <si>
    <t>generating consistently high rate of return on invested capital:</t>
  </si>
  <si>
    <t>Ones growing with a balanced mix of Capital Turnover and Operating Margins</t>
  </si>
  <si>
    <t>Low levered business</t>
  </si>
  <si>
    <t>Portfolio 1</t>
  </si>
  <si>
    <t>Portfolio 2</t>
  </si>
  <si>
    <t>Business</t>
  </si>
  <si>
    <t>Category</t>
  </si>
  <si>
    <t>B+</t>
  </si>
  <si>
    <t>A</t>
  </si>
  <si>
    <t>A+</t>
  </si>
  <si>
    <t>A++</t>
  </si>
  <si>
    <t>Stable PE</t>
  </si>
  <si>
    <t>Range</t>
  </si>
  <si>
    <t>Excellent long term track record, but open to cyclicality</t>
  </si>
  <si>
    <t>15 - 20</t>
  </si>
  <si>
    <t>Great execution, well managed but laborious business - future end game isn't that exciting</t>
  </si>
  <si>
    <t>20 - 25</t>
  </si>
  <si>
    <t>25 - 30</t>
  </si>
  <si>
    <t>Multiple Optionalities, Disproportionate Future is quite certain - some evidence of the end game</t>
  </si>
  <si>
    <t>30 - 35</t>
  </si>
  <si>
    <t>(12%). But Co B invests twice as much as compared to Co A. Co B will obviously have higher value</t>
  </si>
  <si>
    <t>Yes. While I started with the objective of identifying 100x - I stumbled upon a method which is more predictable and aims at indentifying 2x and above in a span of 3 to 5 years.</t>
  </si>
  <si>
    <t>Do you have reliable source - which has achieved this fete and also outlined the process of doing so?</t>
  </si>
  <si>
    <t>for achieving it.</t>
  </si>
  <si>
    <t>There could be many more - but seem to have covered the most obvious ones.</t>
  </si>
  <si>
    <t>Q7.</t>
  </si>
  <si>
    <t>Superb - these are good pointers - Do you have a detailed checklist for the same</t>
  </si>
  <si>
    <t>Parameters to assess business quality</t>
  </si>
  <si>
    <t>Nature of business</t>
  </si>
  <si>
    <t>(commodity, commodity processors, high-tech, cost plus, price setters, monopoly/ oligopoly, fiercely competitive)</t>
  </si>
  <si>
    <t>Moat / Competitive Advantage</t>
  </si>
  <si>
    <t>(brand plays, economies of scale, ability to pass on price, entrenched customers, long complex approval process, patents, R&amp;D, product innovations)</t>
  </si>
  <si>
    <t>Sector Attractiveness / Market Fancy</t>
  </si>
  <si>
    <t>(Defensives, glamour sectors, dull and boring, high growth, likely PE ranges)</t>
  </si>
  <si>
    <t>Cyclicality</t>
  </si>
  <si>
    <t>(Sales and earnings growth cycles over 5 to 10 year periods)</t>
  </si>
  <si>
    <t>Raw Material dependence</t>
  </si>
  <si>
    <t>(RM/Sales percentage, RM swings and correlation with OPM)</t>
  </si>
  <si>
    <t>Parameters to assess Growth Prospects</t>
  </si>
  <si>
    <t>Opportunity Size</t>
  </si>
  <si>
    <t>There could be 2 co's each leading their niches - but size of niche may be very different - Astral PAN India Vs Vinati Org - oligopoly</t>
  </si>
  <si>
    <t>Ability to Scale up</t>
  </si>
  <si>
    <t>Industry Growth - (Curr Size, annual growth rates, projected CAGR)</t>
  </si>
  <si>
    <t>Company Growth - (Organic, Inorganic, Sales growth, earnings growth)</t>
  </si>
  <si>
    <t>Ability to Fund growth - (Existing D/E, Industry median D/E, previous track record, industry confidence, free cash flows)</t>
  </si>
  <si>
    <t xml:space="preserve">Barrier to Entry - (From competence to  manage growth, regulatory approvals, govt approvals, patents, entrenched customers, difficult to switch vendors, </t>
  </si>
  <si>
    <t>economies of scale, nearest competition)</t>
  </si>
  <si>
    <t>1 year Earnings Estimate - (TTM EPS, Half year EPS, Prev Yr YoY Growth, YoY Growth Estimate</t>
  </si>
  <si>
    <t>Parameters to assess Management quality</t>
  </si>
  <si>
    <t>Type of Management - (1st generation / Family Run / Professional)</t>
  </si>
  <si>
    <t>Management Drive - (Stated objectives / growth &amp; track record / domination of it's niche)</t>
  </si>
  <si>
    <t>Management Depth - (Top Management, Board Composition, Performance, Attractiveness as employer)</t>
  </si>
  <si>
    <t>Management Integrity - (Related Party transactions, Habbitually taking up stock, warrant conversion at premium / disc, ability to retain</t>
  </si>
  <si>
    <t>high quality talent, auditor diff / resignations, tax payment records)</t>
  </si>
  <si>
    <t>Disclosure Norms</t>
  </si>
  <si>
    <t>(Annual reports, prompt announcement on developments, auditors qualifications)</t>
  </si>
  <si>
    <t>Follow-Through</t>
  </si>
  <si>
    <t>(Walking the talk, 5 year track plans and execution record, deliver on commitments)</t>
  </si>
  <si>
    <t>Self confidence - ability to think and do things differently</t>
  </si>
  <si>
    <t>Compensation - Fairness, industry standing of top management, peer comparisons, linked to performance</t>
  </si>
  <si>
    <t>Shareholding pattern - Promoter Holding, MF Holdig, FII Holding, Sharp changes in promoter holding, pledged shares</t>
  </si>
  <si>
    <t>Regulatory / Compliance</t>
  </si>
  <si>
    <t>(SEBI strictures, penalty, fines, IT Raids, BSE NSE bans)</t>
  </si>
  <si>
    <t>Business Quality</t>
  </si>
  <si>
    <t>Is the business suitable for Long Term Investing?</t>
  </si>
  <si>
    <t>Is there ample opportunity for company to grow it's business at a smart pace over the next 3 to 5 years?</t>
  </si>
  <si>
    <t>Does the business entail excessive capex? Does the capex justify the sufficiently high returns to justify the efforts of the capx?</t>
  </si>
  <si>
    <t>Is there a possibility of the govt interference creating problems with the prospect of the business?</t>
  </si>
  <si>
    <t>Is the business sensitive to raw material price volatility and can it be passed on to the customers?</t>
  </si>
  <si>
    <t xml:space="preserve">What kind of business are we looking at - Sunrise sector like (agri, water waste management, cloud computing etc) / Steady growth sector (FMCG, Consumers) / </t>
  </si>
  <si>
    <t>Neglected sector (Infra / Capital goods)?</t>
  </si>
  <si>
    <t>How are other companies in the sector doing? If most of them are doing well - it must be a good invest to be in.</t>
  </si>
  <si>
    <t>Management Quality</t>
  </si>
  <si>
    <t>What is Prom Holding? Any excesscive Pledging?</t>
  </si>
  <si>
    <t>How have management handled growth in past? Have they taken excessive risks / aggressive debt? Bets taken by them in past have failed / paid off.</t>
  </si>
  <si>
    <t>How have shareholders been rewarded? Div Payment is a big plus in small cap cos' is great sign that profits are real.</t>
  </si>
  <si>
    <t>Unusual antics by the management - allotment of warrants do they convert them and at what price? Whether they sell holdings at opportune times in mkt?</t>
  </si>
  <si>
    <t>Whether they are likely to take minority investors for a ride?</t>
  </si>
  <si>
    <t>Do they have a hunger to grow? Capex Plans / Vision / Objective</t>
  </si>
  <si>
    <t>Management remuneration - justified / excess / industry norms</t>
  </si>
  <si>
    <t>How do they answer querries at AGM's / other interactive platforms?</t>
  </si>
  <si>
    <t>Whether they walk the talk? They Under promise and over deliver or vice-a-versa</t>
  </si>
  <si>
    <t>Fundammentals</t>
  </si>
  <si>
    <t>Kind of Growth - Fast / Medium / Slow?</t>
  </si>
  <si>
    <t>Whether Growth is achieved through excessive debt / equity dilution</t>
  </si>
  <si>
    <t xml:space="preserve">ROE / ROCE / </t>
  </si>
  <si>
    <t>Chances of sudden change in the business fundamentals for better or worse? Is the company at the cusp of explosive growth?</t>
  </si>
  <si>
    <t>Is the company at it's peak of earnings - and going forward the earnings are likely to slow down / show degrowth?</t>
  </si>
  <si>
    <t>Div Payout - Increasing div with increasing profits?</t>
  </si>
  <si>
    <t>Free cash generation / cashflows over past few years?</t>
  </si>
  <si>
    <t>Industry Position / Track Record</t>
  </si>
  <si>
    <t>Comparison with the Peer Group. Valuations  &amp; growth</t>
  </si>
  <si>
    <t>Not necessary to invest in industry leader - as there may be limited room to grow beyond a size. Small Nimble player with some advantage can do good.</t>
  </si>
  <si>
    <t>Is the company growing at higher than the industry average? If so why / what is separating it from others?</t>
  </si>
  <si>
    <t>Growth</t>
  </si>
  <si>
    <t>Same as Donald - Just 1 redflag one should check - be wary of companies growing Profits without increase in Sales.</t>
  </si>
  <si>
    <t>Valuations</t>
  </si>
  <si>
    <t>Current Valuation I am paying for this business</t>
  </si>
  <si>
    <t>Is there a flawed mkt perception which is giving a chance to participate in company's growth rate at cheap prices</t>
  </si>
  <si>
    <t>What is the current mkt phase - bull / bear / sideways mkt</t>
  </si>
  <si>
    <t xml:space="preserve">One should look at Enterprise Value instead of pure mkt cap </t>
  </si>
  <si>
    <t>Yes. Pls refer to the sheets titled "Donald Checklist" and "Hitesh Checklist". There is one Rohit Chauhans Checklist also - far more detailed with many excels</t>
  </si>
  <si>
    <t>Lets begin. We start with the all important Question of what drives a Stock Price?</t>
  </si>
  <si>
    <t>a. Growth - Actual &amp; Expected (Sales and Profits)</t>
  </si>
  <si>
    <t>b. Absolute Undervaluation - Stock battered down due to  - bad overall markets / some temporary set-back specific to company</t>
  </si>
  <si>
    <t>Q8.</t>
  </si>
  <si>
    <t>B</t>
  </si>
  <si>
    <t>C</t>
  </si>
  <si>
    <t>Businesses could be classified based on it's Quality Pedigree. Best businesses are the A+ category</t>
  </si>
  <si>
    <t>Great businesses are the ones having following characteristics</t>
  </si>
  <si>
    <t>g. Management with high level of integrity and pedigree</t>
  </si>
  <si>
    <t xml:space="preserve">Super question and the answer is equally superb. I shall enumerate views of VP members as to what is a great business </t>
  </si>
  <si>
    <t>Pls note - Valuation is a separate issue - Great business may not be great investment if acquired at very high price. We are simply</t>
  </si>
  <si>
    <t>D</t>
  </si>
  <si>
    <t xml:space="preserve">Following the above exercise will land us with a few set of stocks we would like to invest in. How do I decide which is a better business - </t>
  </si>
  <si>
    <t>More refined and Best definition of all</t>
  </si>
  <si>
    <t>In short can we separate Wheat from the Chaff? Can we classify them into a Quality pedigree?</t>
  </si>
  <si>
    <t xml:space="preserve">C. OLIGOPOLY BUSINESSES - </t>
  </si>
  <si>
    <t>Often exist due to small market size - so big players are not interested. Hence investment should be opportunistic in these.</t>
  </si>
  <si>
    <t xml:space="preserve">D. CYCLICALS - </t>
  </si>
  <si>
    <t>Ideally bott when valuations are cheap and cycles are beginning to turn. Sugar, Cement, Infra etc.</t>
  </si>
  <si>
    <t>E</t>
  </si>
  <si>
    <t>Q9.</t>
  </si>
  <si>
    <t>So how do I build / evaluate conviction in a company</t>
  </si>
  <si>
    <t>Analyse it on following parameters</t>
  </si>
  <si>
    <t>Simpler way - consider you purchased an asset, say a computer - The value of the computer = sum total of cashflows you will generate through</t>
  </si>
  <si>
    <t>Having classified the great businesses - is there a way to Value them?</t>
  </si>
  <si>
    <t>Q10.</t>
  </si>
  <si>
    <t>Value is what we get and price is what we pay. In the earlier e.g. say a laptop costs you rs 50K and has a life of 5 Years. If you</t>
  </si>
  <si>
    <t xml:space="preserve"> can generate cashflows as discounted to present value which is more than Rs 50K - the asset will add value.</t>
  </si>
  <si>
    <t>it's life, discounted to present value. This method is called Discounted Cash Flow (DCF).</t>
  </si>
  <si>
    <t>Q19.</t>
  </si>
  <si>
    <t>Q11.</t>
  </si>
  <si>
    <t>Q12.</t>
  </si>
  <si>
    <t>DCF says, Value = discounted value of free cash flows. Hence, what drives cashflows must also drive the business value.</t>
  </si>
  <si>
    <t>One way to classify these businesses can be</t>
  </si>
  <si>
    <t>So what drives the Value of a business?</t>
  </si>
  <si>
    <t>Q13.</t>
  </si>
  <si>
    <t>Q14.</t>
  </si>
  <si>
    <t xml:space="preserve">Economic Profit translates the 2 drivers of Value,  RoIC &amp; Growth,  in Rupee Terms. </t>
  </si>
  <si>
    <t>Q15.</t>
  </si>
  <si>
    <t>Q16.</t>
  </si>
  <si>
    <t>If ROIC of business is below the CoC, too much capital investment, will destroys value. The more you invest - the more you destroy.</t>
  </si>
  <si>
    <t>Q17.</t>
  </si>
  <si>
    <t>Pls Note - Both the above ratios need to be computed over 3 to 5 yr CAGR -to even put the impact of immediate Capex</t>
  </si>
  <si>
    <t>WACC (Assumed)</t>
  </si>
  <si>
    <t xml:space="preserve">RoIC </t>
  </si>
  <si>
    <t xml:space="preserve">Example of EPA, MVA &amp; RoRC. </t>
  </si>
  <si>
    <t>Q18.</t>
  </si>
  <si>
    <t>Great - lets address capital allocation using the following model</t>
  </si>
  <si>
    <t>Max Wts</t>
  </si>
  <si>
    <t>Sr.</t>
  </si>
  <si>
    <t>No.</t>
  </si>
  <si>
    <t>Under</t>
  </si>
  <si>
    <t>Valued</t>
  </si>
  <si>
    <t>Q20.</t>
  </si>
  <si>
    <t>This way I will be running 2 portfolios - long term and short term. How do I allocate capital across them?</t>
  </si>
  <si>
    <t>Follow the Mental Model below.</t>
  </si>
  <si>
    <t>Q21.</t>
  </si>
  <si>
    <t>What if one stock fares better on conviction and other on valuation. How do I allocate capital in such case?</t>
  </si>
  <si>
    <t>Q22.</t>
  </si>
  <si>
    <t>Valuing Intangibles - Is it necessary? Is it possible?</t>
  </si>
  <si>
    <t>Yes - it is necessary but may not be possible to put a numerical figure to it. It is useful, if you wish to acquire the co - "Value to 100% owner"</t>
  </si>
  <si>
    <t>and building blocks for disproportionate future growth.</t>
  </si>
  <si>
    <t>as it forces u to think - What's so special about the co - How do I value it's Brands, Patents, Intellectual Property, Network Effects - creating entry barriers</t>
  </si>
  <si>
    <t>Q23.</t>
  </si>
  <si>
    <t>But why is it important for us as Investors?</t>
  </si>
  <si>
    <t>It is very important - as it will help us build conviction to hold on to extraordinary and seemingly richly valued businesses - KNOWING THESE CAN BE UP FOR SALE</t>
  </si>
  <si>
    <t>EVEN THOUGH WE MAY BE MAY NOT BE ACCURATE IN IT'S ASSESSMENT - THE IMPACT OF THESE INTANGIBLES WILL HAVE TO BE INCORPORATED IN VALUATION.</t>
  </si>
  <si>
    <t>Even if Not for sale - we need to estimate how desperate a new owner would be to acquire it.</t>
  </si>
  <si>
    <t>Q24.</t>
  </si>
  <si>
    <t>Most think it is</t>
  </si>
  <si>
    <t xml:space="preserve"> - Size of Opportunity</t>
  </si>
  <si>
    <t xml:space="preserve"> - High ROCE / ROIC </t>
  </si>
  <si>
    <t xml:space="preserve"> - Best EPA</t>
  </si>
  <si>
    <t>it is the INTANGIBLE ASSETS IN THE BUSINESS IN ADDITION TO THE ABOVE TANGIBLES - WHICH DETERMINE THE REAL VALUE OF THE BIZ.</t>
  </si>
  <si>
    <t>Q25.</t>
  </si>
  <si>
    <t>So what can be those things which an acquirer looks for - which can be termed as Intangibles?</t>
  </si>
  <si>
    <t>Few thoughts</t>
  </si>
  <si>
    <t>a. Evaluation of how much will it cost to re-create an existing intangible, based on original cost of creating it.</t>
  </si>
  <si>
    <t xml:space="preserve"> - Brands and Pricing Power</t>
  </si>
  <si>
    <t xml:space="preserve"> - Proprietary Products</t>
  </si>
  <si>
    <t xml:space="preserve"> - Intellectual Property</t>
  </si>
  <si>
    <t xml:space="preserve"> - Trade Secrets and process know-how</t>
  </si>
  <si>
    <t xml:space="preserve"> - Skilled management and skilled employees</t>
  </si>
  <si>
    <t xml:space="preserve"> - Strong distribution network</t>
  </si>
  <si>
    <t xml:space="preserve">b. Something which could bring Strategic benefits to the specific buyer </t>
  </si>
  <si>
    <t>Q26.</t>
  </si>
  <si>
    <t xml:space="preserve">Big No. Else a business like Mayur having an ROCE of 47-56% range would have been more valuable than Astral (28 - 32% ROCE range). But </t>
  </si>
  <si>
    <t>Mkts have always valued Astral more than Mayur. Why? Lets have a few pointer comparison</t>
  </si>
  <si>
    <t>MAYUR</t>
  </si>
  <si>
    <t>1. Processor Co. - No scope of differentiation except process and quality</t>
  </si>
  <si>
    <t>ASTRAL</t>
  </si>
  <si>
    <t>2. Competition can really squeeze the Margin</t>
  </si>
  <si>
    <t>2. Lower Competition</t>
  </si>
  <si>
    <t>4. Much lesser Variables impacting biz.</t>
  </si>
  <si>
    <t>Conclusion - Business Quality is far more important than numbers - once you operate above a basic threshold.</t>
  </si>
  <si>
    <t>1. Processor Business but better/new product with strong distribution network.</t>
  </si>
  <si>
    <t>3. Simply add capacities and increase distribution - keeping LUBRIZOL happy</t>
  </si>
  <si>
    <t>Q27.</t>
  </si>
  <si>
    <t>Wouldn't a high ROCE / ROIC business already reflect these characteristics - wouldn't it be captured in these Ratios?</t>
  </si>
  <si>
    <t>So what makes a company exceptional? How do we find such companies?</t>
  </si>
  <si>
    <t xml:space="preserve">Buffet describes </t>
  </si>
  <si>
    <t>"Leaving the question of price aside, the best business to own is the one which can deploy the most amount of  incremental capital at high rates</t>
  </si>
  <si>
    <t xml:space="preserve"> of return (above cost of capital) for the long period of time". So we need to focus on Companies having</t>
  </si>
  <si>
    <t xml:space="preserve"> - Depth of Moat - Larger the better - It helps companies to reinvest at higher rates. ROIC (-) CoC</t>
  </si>
  <si>
    <t xml:space="preserve"> - Durability of the Moat - How long can the company continue to earn higher ROCE's - if the moat will disappear in a few years - business is in trouble. Brand, Patents etc</t>
  </si>
  <si>
    <t xml:space="preserve"> - Length of Moat - Related to the Opportunity Size, Competitive Intensity, Entry barriers</t>
  </si>
  <si>
    <t>E.g. of Moat Companies - HDFC Bank, Nestle, ITC</t>
  </si>
  <si>
    <t>Q28.</t>
  </si>
  <si>
    <t>How does a company acquire sustainable competitive advantage?</t>
  </si>
  <si>
    <t>There are 2 Sources</t>
  </si>
  <si>
    <t xml:space="preserve"> - Strategic Assets - like patents, intellectual property rights, exclusive licenses, natural monopoly etc</t>
  </si>
  <si>
    <t xml:space="preserve"> - Distinctive Capabilities - These are more intangible and therefore difficult to replicate</t>
  </si>
  <si>
    <t>Q29.</t>
  </si>
  <si>
    <t>These are relationships which a firm has with it's customers, suppliers or employees - which cannot be replicated by competitors - thereby providing value</t>
  </si>
  <si>
    <t>addition which cannot be competed away. Distinctive Capabilities can be divided into 3 categories</t>
  </si>
  <si>
    <t xml:space="preserve"> - Brand &amp; Reputation</t>
  </si>
  <si>
    <t xml:space="preserve"> - Architecture</t>
  </si>
  <si>
    <t xml:space="preserve"> - Innovation</t>
  </si>
  <si>
    <t>Q30.</t>
  </si>
  <si>
    <t xml:space="preserve">addressing what is a great business (and not great investment). </t>
  </si>
  <si>
    <t>GREAT BUSINESSES ARE THE ONES WHICH - FOR A GIVEN INVESTMENT - GENERATE HIGHER FREE CASHFLOWS</t>
  </si>
  <si>
    <t>HIGHER THE FREE CASHFLOWS - HIGHER THE VALUE.</t>
  </si>
  <si>
    <t>ROIC (Rs)</t>
  </si>
  <si>
    <t>No &amp; No. Numbers are neither sufficient nor do they tell the whole story. But they can certainly lead us to great companies.</t>
  </si>
  <si>
    <t xml:space="preserve">Hence, Asset light companies - ones which are able to generate high turnover without too much increase in capital - are better businesses than </t>
  </si>
  <si>
    <t>Asset heavy ones - even if the Asset heavy businesses have high margins.</t>
  </si>
  <si>
    <t>What's the general opinion on - WHAT IS THE MOST VALUABLE BUSINESS?</t>
  </si>
  <si>
    <t>Intangibles could take various forms like</t>
  </si>
  <si>
    <t>We understand Brands, Reputation and Innovation - Pls elucidate on Architecture</t>
  </si>
  <si>
    <t>A dream you dream alone - is only a dream. A dream you dream together - is a reality.</t>
  </si>
  <si>
    <t>group or firm engaged in related activity). It adds Value by</t>
  </si>
  <si>
    <t xml:space="preserve"> - which helps the company respond flexibly to changing circumstances</t>
  </si>
  <si>
    <t xml:space="preserve"> - and allows easy exchange of information</t>
  </si>
  <si>
    <t>E.g. of Architecture - AMUL, Valuepickr Forum</t>
  </si>
  <si>
    <t>Q31.</t>
  </si>
  <si>
    <t xml:space="preserve">Having a Moat is easy - but is also temporary - What makes a Moat enduring? </t>
  </si>
  <si>
    <t>THE RIGHT ARCHITECTURE - IF A BUSINESS HAS THE RIGHT ARCHITECTURE, IT WILL KEEP REINVESTING IN AND NURTURING TALENT AND TEAMS AND KNOWHOW.</t>
  </si>
  <si>
    <t>Nothing can be enduring - if you donot keep investing in protecting your turf - whether Brands, Intellectual Property and People.</t>
  </si>
  <si>
    <t>Q32.</t>
  </si>
  <si>
    <t>How do we put a Value to these Intangible?</t>
  </si>
  <si>
    <t>It does tell us about the R&amp;D capability of these companies - though we cannot put a value to it.</t>
  </si>
  <si>
    <t>The effort here is not to put a number value - but establish the Value Chain of Intangibles - which will help us evaluate the kind and durability of the Moat.</t>
  </si>
  <si>
    <t>Q33.</t>
  </si>
  <si>
    <t>Can we have a practical case study?</t>
  </si>
  <si>
    <t>The themes that emerge from the acquisition examples in technology are:</t>
  </si>
  <si>
    <t>a) Multiple suitors with access to large cash.</t>
  </si>
  <si>
    <t>b) Time taken in creating intangibles is very high.</t>
  </si>
  <si>
    <t>c) Competitive risk arising for the acquirer in the absence of acquisition.</t>
  </si>
  <si>
    <t>d) Network effect leading to no alternative to grow in a segment.</t>
  </si>
  <si>
    <t>Network effect, competition with FB with 400 million active users. Microsoft, Google, FB all three were interested in WhatsApp and that drove the price significantly up.</t>
  </si>
  <si>
    <t xml:space="preserve">c) Microsoft buying Nokia: </t>
  </si>
  <si>
    <t xml:space="preserve">d) Microsoft buying aquantive: </t>
  </si>
  <si>
    <t>Inability to build a competitive advertising platform against a rival like Google. Here too there was a bidding war with a lot of other suitors like Yahoo and AOL interested.</t>
  </si>
  <si>
    <t xml:space="preserve">e) Microsoftâs failed bid to acquire Yahoo for $42b: </t>
  </si>
  <si>
    <t>A very strong competitor Google (65%) stifling out two smaller competitors (30% combined). This difference of 35% actually resulted in a very large ad revenues in favor of Google.</t>
  </si>
  <si>
    <t>Q34</t>
  </si>
  <si>
    <t>Any template which can help evaluate the Intangibles?</t>
  </si>
  <si>
    <t>Strategic Assets</t>
  </si>
  <si>
    <t>Describe</t>
  </si>
  <si>
    <t>Ratings</t>
  </si>
  <si>
    <t xml:space="preserve"> - Patents</t>
  </si>
  <si>
    <t xml:space="preserve"> - Proprietory Knowhow</t>
  </si>
  <si>
    <t xml:space="preserve"> - License/Franchise</t>
  </si>
  <si>
    <t xml:space="preserve"> - Regulatory Framework</t>
  </si>
  <si>
    <t xml:space="preserve"> - First Mover Advantage</t>
  </si>
  <si>
    <t xml:space="preserve"> - Legal Rights</t>
  </si>
  <si>
    <t xml:space="preserve"> - Monopoly / Duopoly</t>
  </si>
  <si>
    <t xml:space="preserve"> - Oligopoly</t>
  </si>
  <si>
    <t xml:space="preserve"> - Natural Resource Access</t>
  </si>
  <si>
    <t xml:space="preserve"> - Raw Material Chain Control</t>
  </si>
  <si>
    <t>Architecture/ Organisation Style</t>
  </si>
  <si>
    <t xml:space="preserve"> - Customer Relationships</t>
  </si>
  <si>
    <t xml:space="preserve"> - Supplier Relationships</t>
  </si>
  <si>
    <t xml:space="preserve"> - Distributor Relationships</t>
  </si>
  <si>
    <t xml:space="preserve"> - Employee / Team Relationships</t>
  </si>
  <si>
    <t xml:space="preserve"> - Co-operation across Relationships</t>
  </si>
  <si>
    <t>Innovation</t>
  </si>
  <si>
    <t xml:space="preserve"> - Leader Vs Follower</t>
  </si>
  <si>
    <t xml:space="preserve"> - Doing Things differently</t>
  </si>
  <si>
    <t xml:space="preserve"> - Replicability / Catchup distance</t>
  </si>
  <si>
    <t>Branding</t>
  </si>
  <si>
    <t xml:space="preserve"> - Price Premium Vs Peers</t>
  </si>
  <si>
    <t xml:space="preserve"> - Branding spen - % of sales</t>
  </si>
  <si>
    <t xml:space="preserve"> - Time since leadership position</t>
  </si>
  <si>
    <t xml:space="preserve"> - Media Recognition</t>
  </si>
  <si>
    <t>Yes. Refer to the Sheet titled - Valuing Intangibles</t>
  </si>
  <si>
    <t xml:space="preserve"> - Precedents of 100x stocks in US - Apple, Google, Monster Beverages, Berkshire Hathway, Amazon, Microsoft - ( Highlights the importance of Opportunity Size,  </t>
  </si>
  <si>
    <t>c. Since, 2x to 10x approach is more predictable and can be achieved faster - currently am focusing on doing this.</t>
  </si>
  <si>
    <t>Yes. The Valuepickr forum - is an outstanding source of learning the Art of Investing - and can boast of many multibaggers - but more importantly have outlined a process</t>
  </si>
  <si>
    <t>It is kept in the VP Folder  for reference.</t>
  </si>
  <si>
    <t>b. Moat Companies (Significant Competitive Advantage - this can be seen in Negative working capital companies)</t>
  </si>
  <si>
    <t>e. Higher predictability of future cash flows</t>
  </si>
  <si>
    <t>on invested capital mostly financed through internal accruals.</t>
  </si>
  <si>
    <t>Business is able to grow at reasonably high rate for a long period of time:</t>
  </si>
  <si>
    <t>mostly financed through internal accruals.</t>
  </si>
  <si>
    <t>Differentiating Characteristics</t>
  </si>
  <si>
    <t>High Value in Intangibles Business - some disproportionate future can be visualized</t>
  </si>
  <si>
    <t>capital. Ideal discounting rate must be associated with returns expected from assets with similar risk profile as your prospective investment. So for equities say 12% / 15%</t>
  </si>
  <si>
    <t>As explained above  - Economic Profit = Inv. Capital x (RoIC - CoC)</t>
  </si>
  <si>
    <t>If Inv Capital in the business is too low, though RoIC is high - it would mean missed opportuntiies - as absolute gains are less.</t>
  </si>
  <si>
    <t>The key therefore lies in understanding and building conviction that the company will be able to deliver great RoIC on increased capital investment.</t>
  </si>
  <si>
    <t>ROIC = Operating Margin x Capital Turnover.  Which one them is more controllable and therefore deserve more focus?</t>
  </si>
  <si>
    <t>Having identified great companies to invest in - How do we allocate capital to set of stocks identified. Where does the valuation come into play?</t>
  </si>
  <si>
    <t>Conviction - Means the level of homework / research / understanding of businesses company you achieved and not whether everyone agrees</t>
  </si>
  <si>
    <t>Stock A TR = 0.6 x 8 + 0.4 x 6 = 7.2</t>
  </si>
  <si>
    <t>Stock B TR = 0.6 x 6 + 0.4 x 6 = 6</t>
  </si>
  <si>
    <t xml:space="preserve"> - Integrity of the Management</t>
  </si>
  <si>
    <t>While the above tangibles go a long way in Valuing a business - moment you wear an acquirer's hat you will realize - that</t>
  </si>
  <si>
    <t xml:space="preserve"> - Customer Loyalty and concentration</t>
  </si>
  <si>
    <t>3. Possibility of Product Substitutes and New entrants</t>
  </si>
  <si>
    <t>4. Many Variables and hence higher vulnerability</t>
  </si>
  <si>
    <t xml:space="preserve"> -  Moats - Meaning Competitive Advantage - e.g. Brand, distribution network, patents, etc</t>
  </si>
  <si>
    <t>Please elucidate on the Distinctive Capabilities?</t>
  </si>
  <si>
    <t>It refers to a network of relationship with employees (Internal architecture), customers and suppliers (external architecture) and networks ( relationship among</t>
  </si>
  <si>
    <t xml:space="preserve"> - helping create organizational knowledge and routines</t>
  </si>
  <si>
    <t xml:space="preserve">Note - it can add value only over long term which can penalize opportunistic behaviour. </t>
  </si>
  <si>
    <t>For e.g. A company involved in process re-engineering found a breakthrough improving efficiency by 10%. Then comes a company which improves it by 50%.</t>
  </si>
  <si>
    <t>One of the VP members cited a great e.g. Acquisitions in IT Products companies happen primarily for intangibles and not based on ratios / numbers.</t>
  </si>
  <si>
    <t xml:space="preserve">a)Face book buying WhatsApp: </t>
  </si>
  <si>
    <t>b)Face book buying Instagram :</t>
  </si>
  <si>
    <t xml:space="preserve"> Face book had little mobile presence and pictures were important to FB and others. Here too there was a bidding war between FB and Google.</t>
  </si>
  <si>
    <t>Microsoft had little choice in the case of Nokia since Microsoft as presence in Mobile was only due to Nokia because most other OEMs of Windows Phone had given up on it.</t>
  </si>
</sst>
</file>

<file path=xl/styles.xml><?xml version="1.0" encoding="utf-8"?>
<styleSheet xmlns="http://schemas.openxmlformats.org/spreadsheetml/2006/main">
  <numFmts count="1">
    <numFmt numFmtId="43" formatCode="_(* #,##0.00_);_(* \(#,##0.00\);_(* &quot;-&quot;??_);_(@_)"/>
  </numFmts>
  <fonts count="23">
    <font>
      <sz val="11"/>
      <color theme="1"/>
      <name val="Calibri"/>
      <family val="2"/>
      <scheme val="minor"/>
    </font>
    <font>
      <sz val="10"/>
      <color theme="1"/>
      <name val="Verdana"/>
      <family val="2"/>
    </font>
    <font>
      <sz val="10"/>
      <color theme="1"/>
      <name val="Verdana"/>
      <family val="2"/>
    </font>
    <font>
      <sz val="10"/>
      <color theme="1"/>
      <name val="Verdana"/>
      <family val="2"/>
    </font>
    <font>
      <sz val="11"/>
      <color theme="1"/>
      <name val="Calibri"/>
      <family val="2"/>
      <scheme val="minor"/>
    </font>
    <font>
      <sz val="10"/>
      <color theme="1"/>
      <name val="Verdana"/>
      <family val="2"/>
    </font>
    <font>
      <b/>
      <sz val="10"/>
      <color rgb="FFFF0000"/>
      <name val="Verdana"/>
      <family val="2"/>
    </font>
    <font>
      <b/>
      <sz val="10"/>
      <color rgb="FF0066FF"/>
      <name val="Verdana"/>
      <family val="2"/>
    </font>
    <font>
      <sz val="10"/>
      <color theme="1"/>
      <name val="Arial"/>
      <family val="2"/>
    </font>
    <font>
      <sz val="9"/>
      <color theme="1"/>
      <name val="Arial"/>
      <family val="2"/>
    </font>
    <font>
      <b/>
      <sz val="10"/>
      <color theme="1"/>
      <name val="Verdana"/>
      <family val="2"/>
    </font>
    <font>
      <sz val="11"/>
      <color rgb="FF404040"/>
      <name val="Arial"/>
      <family val="2"/>
    </font>
    <font>
      <sz val="11"/>
      <color theme="1"/>
      <name val="Arial"/>
      <family val="2"/>
    </font>
    <font>
      <b/>
      <sz val="11"/>
      <color theme="1"/>
      <name val="Arial"/>
      <family val="2"/>
    </font>
    <font>
      <b/>
      <sz val="10"/>
      <color rgb="FF404040"/>
      <name val="Verdana"/>
      <family val="2"/>
    </font>
    <font>
      <b/>
      <sz val="10"/>
      <color theme="1"/>
      <name val="Arial"/>
      <family val="2"/>
    </font>
    <font>
      <b/>
      <u/>
      <sz val="10"/>
      <color theme="1"/>
      <name val="Verdana"/>
      <family val="2"/>
    </font>
    <font>
      <sz val="10"/>
      <color rgb="FF404040"/>
      <name val="Verdana"/>
      <family val="2"/>
    </font>
    <font>
      <sz val="10"/>
      <name val="Verdana"/>
      <family val="2"/>
    </font>
    <font>
      <b/>
      <sz val="10"/>
      <name val="Verdana"/>
      <family val="2"/>
    </font>
    <font>
      <sz val="10"/>
      <color rgb="FF0066FF"/>
      <name val="Verdana"/>
      <family val="2"/>
    </font>
    <font>
      <sz val="10"/>
      <color rgb="FF0070C0"/>
      <name val="Verdana"/>
      <family val="2"/>
    </font>
    <font>
      <b/>
      <i/>
      <u/>
      <sz val="10"/>
      <color theme="1"/>
      <name val="Verdana"/>
      <family val="2"/>
    </font>
  </fonts>
  <fills count="6">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122">
    <xf numFmtId="0" fontId="0" fillId="0" borderId="0" xfId="0"/>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9" fontId="0" fillId="0" borderId="0" xfId="0" applyNumberFormat="1"/>
    <xf numFmtId="43" fontId="0" fillId="0" borderId="0" xfId="1" applyFont="1"/>
    <xf numFmtId="0" fontId="0" fillId="0" borderId="0" xfId="0" applyAlignment="1">
      <alignment horizontal="center"/>
    </xf>
    <xf numFmtId="0" fontId="0" fillId="2" borderId="0" xfId="0" applyFill="1" applyAlignment="1">
      <alignment horizontal="center"/>
    </xf>
    <xf numFmtId="43" fontId="0" fillId="2" borderId="0" xfId="1" applyFont="1" applyFill="1"/>
    <xf numFmtId="0" fontId="0" fillId="0" borderId="0" xfId="0" applyFill="1" applyAlignment="1">
      <alignment horizontal="center"/>
    </xf>
    <xf numFmtId="43" fontId="0" fillId="0" borderId="0" xfId="1" applyFont="1" applyFill="1"/>
    <xf numFmtId="0" fontId="5" fillId="0" borderId="0" xfId="0" applyFont="1" applyFill="1" applyAlignment="1"/>
    <xf numFmtId="0" fontId="5" fillId="0" borderId="0" xfId="0" applyFont="1" applyFill="1"/>
    <xf numFmtId="0" fontId="8" fillId="0" borderId="0" xfId="0" applyFont="1" applyFill="1" applyAlignment="1">
      <alignment wrapText="1"/>
    </xf>
    <xf numFmtId="0" fontId="10" fillId="0" borderId="0" xfId="0" applyFont="1"/>
    <xf numFmtId="0" fontId="14" fillId="0" borderId="0" xfId="0" applyFont="1"/>
    <xf numFmtId="0" fontId="16" fillId="0" borderId="4" xfId="0" applyFont="1" applyFill="1" applyBorder="1" applyAlignment="1">
      <alignment horizontal="left"/>
    </xf>
    <xf numFmtId="0" fontId="3" fillId="0" borderId="0" xfId="0" applyFont="1" applyAlignment="1">
      <alignment horizontal="center"/>
    </xf>
    <xf numFmtId="0" fontId="3" fillId="0" borderId="0" xfId="0" applyFont="1"/>
    <xf numFmtId="0" fontId="10" fillId="0" borderId="0" xfId="0" applyFont="1" applyAlignment="1">
      <alignment horizontal="center"/>
    </xf>
    <xf numFmtId="0" fontId="11" fillId="0" borderId="0" xfId="0" applyFont="1"/>
    <xf numFmtId="0" fontId="0" fillId="0" borderId="0" xfId="0" applyFont="1"/>
    <xf numFmtId="0" fontId="0" fillId="0" borderId="0" xfId="0" applyFont="1" applyAlignment="1">
      <alignment horizontal="center"/>
    </xf>
    <xf numFmtId="0" fontId="17" fillId="0" borderId="0" xfId="0" applyFont="1"/>
    <xf numFmtId="0" fontId="10" fillId="0" borderId="0" xfId="0" applyFont="1" applyAlignment="1">
      <alignment horizontal="left"/>
    </xf>
    <xf numFmtId="0" fontId="2" fillId="0" borderId="0" xfId="0" applyFont="1"/>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Alignment="1">
      <alignment horizontal="center"/>
    </xf>
    <xf numFmtId="0" fontId="2" fillId="0" borderId="0" xfId="0" applyFont="1" applyFill="1" applyAlignment="1"/>
    <xf numFmtId="0" fontId="18" fillId="0" borderId="0" xfId="0" applyFont="1"/>
    <xf numFmtId="0" fontId="2" fillId="3" borderId="1" xfId="0" applyFont="1" applyFill="1" applyBorder="1" applyAlignment="1"/>
    <xf numFmtId="0" fontId="2" fillId="3" borderId="2" xfId="0" applyFont="1" applyFill="1" applyBorder="1"/>
    <xf numFmtId="0" fontId="2" fillId="3" borderId="3" xfId="0" applyFont="1" applyFill="1" applyBorder="1" applyAlignment="1">
      <alignment horizontal="center"/>
    </xf>
    <xf numFmtId="0" fontId="2" fillId="3" borderId="6" xfId="0" applyFont="1" applyFill="1" applyBorder="1" applyAlignment="1"/>
    <xf numFmtId="0" fontId="2" fillId="3" borderId="7" xfId="0" applyFont="1" applyFill="1" applyBorder="1"/>
    <xf numFmtId="0" fontId="2" fillId="3" borderId="8" xfId="0" applyFont="1" applyFill="1" applyBorder="1" applyAlignment="1">
      <alignment horizontal="center"/>
    </xf>
    <xf numFmtId="0" fontId="2" fillId="4" borderId="4" xfId="0" applyFont="1" applyFill="1" applyBorder="1" applyAlignment="1"/>
    <xf numFmtId="0" fontId="2" fillId="4" borderId="0" xfId="0" applyFont="1" applyFill="1" applyBorder="1"/>
    <xf numFmtId="0" fontId="2" fillId="4" borderId="5" xfId="0" applyFont="1" applyFill="1" applyBorder="1" applyAlignment="1">
      <alignment horizontal="center"/>
    </xf>
    <xf numFmtId="0" fontId="2" fillId="4" borderId="6" xfId="0" applyFont="1" applyFill="1" applyBorder="1"/>
    <xf numFmtId="0" fontId="2" fillId="4" borderId="7" xfId="0" applyFont="1" applyFill="1" applyBorder="1"/>
    <xf numFmtId="0" fontId="2" fillId="4" borderId="8" xfId="0" applyFont="1" applyFill="1" applyBorder="1" applyAlignment="1">
      <alignment horizontal="center"/>
    </xf>
    <xf numFmtId="0" fontId="18" fillId="0" borderId="0" xfId="0" applyFont="1" applyFill="1" applyAlignment="1"/>
    <xf numFmtId="0" fontId="2" fillId="0" borderId="0" xfId="0" applyFont="1" applyAlignment="1">
      <alignment horizontal="right"/>
    </xf>
    <xf numFmtId="9" fontId="2"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right"/>
    </xf>
    <xf numFmtId="0" fontId="3" fillId="0" borderId="0" xfId="0" applyFont="1" applyAlignment="1"/>
    <xf numFmtId="0" fontId="12" fillId="0" borderId="0" xfId="0" applyFont="1" applyAlignment="1">
      <alignment horizontal="left"/>
    </xf>
    <xf numFmtId="0" fontId="12" fillId="0" borderId="0" xfId="0" applyFont="1" applyAlignment="1">
      <alignment horizontal="right"/>
    </xf>
    <xf numFmtId="10" fontId="13" fillId="0" borderId="0" xfId="0" applyNumberFormat="1" applyFont="1" applyAlignment="1">
      <alignment horizontal="right"/>
    </xf>
    <xf numFmtId="10" fontId="12" fillId="0" borderId="0" xfId="0" applyNumberFormat="1" applyFont="1" applyAlignment="1">
      <alignment horizontal="right"/>
    </xf>
    <xf numFmtId="0" fontId="13" fillId="5" borderId="0" xfId="0" applyFont="1" applyFill="1" applyAlignment="1">
      <alignment horizontal="left"/>
    </xf>
    <xf numFmtId="0" fontId="3" fillId="5" borderId="0" xfId="0" applyFont="1" applyFill="1"/>
    <xf numFmtId="10" fontId="13" fillId="5" borderId="0" xfId="0" applyNumberFormat="1" applyFont="1" applyFill="1" applyAlignment="1">
      <alignment horizontal="right"/>
    </xf>
    <xf numFmtId="0" fontId="12" fillId="5" borderId="0" xfId="0" applyFont="1" applyFill="1" applyAlignment="1">
      <alignment horizontal="left"/>
    </xf>
    <xf numFmtId="0" fontId="12" fillId="5" borderId="0" xfId="0" applyFont="1" applyFill="1" applyAlignment="1">
      <alignment horizontal="right"/>
    </xf>
    <xf numFmtId="43" fontId="13" fillId="5" borderId="0" xfId="1" applyFont="1" applyFill="1" applyAlignment="1">
      <alignment horizontal="right"/>
    </xf>
    <xf numFmtId="0" fontId="10" fillId="5" borderId="0" xfId="0" applyFont="1" applyFill="1"/>
    <xf numFmtId="43" fontId="10" fillId="5" borderId="0" xfId="1" applyFont="1" applyFill="1"/>
    <xf numFmtId="43" fontId="3" fillId="0" borderId="0" xfId="1" applyNumberFormat="1" applyFont="1"/>
    <xf numFmtId="43" fontId="3" fillId="0" borderId="0" xfId="0" applyNumberFormat="1" applyFont="1"/>
    <xf numFmtId="0" fontId="20" fillId="0" borderId="0" xfId="0" applyFont="1"/>
    <xf numFmtId="0" fontId="21" fillId="0" borderId="0" xfId="0" applyFont="1"/>
    <xf numFmtId="0" fontId="2" fillId="0" borderId="0" xfId="0" applyFont="1" applyFill="1" applyBorder="1" applyAlignment="1">
      <alignment horizontal="left"/>
    </xf>
    <xf numFmtId="0" fontId="2" fillId="0" borderId="0" xfId="0" applyFont="1" applyFill="1" applyBorder="1" applyAlignment="1"/>
    <xf numFmtId="0" fontId="18" fillId="0" borderId="3" xfId="0" applyFont="1" applyFill="1" applyBorder="1" applyAlignment="1"/>
    <xf numFmtId="0" fontId="2" fillId="0" borderId="5" xfId="0" applyFont="1" applyFill="1" applyBorder="1" applyAlignment="1"/>
    <xf numFmtId="0" fontId="19" fillId="3" borderId="1" xfId="0" applyFont="1" applyFill="1" applyBorder="1" applyAlignment="1">
      <alignment horizontal="center"/>
    </xf>
    <xf numFmtId="0" fontId="19" fillId="3" borderId="2" xfId="0" applyFont="1" applyFill="1" applyBorder="1" applyAlignment="1">
      <alignment horizontal="center"/>
    </xf>
    <xf numFmtId="0" fontId="18" fillId="3" borderId="2" xfId="0" applyFont="1" applyFill="1" applyBorder="1" applyAlignment="1"/>
    <xf numFmtId="0" fontId="18" fillId="3" borderId="3" xfId="0" applyFont="1" applyFill="1" applyBorder="1" applyAlignment="1"/>
    <xf numFmtId="0" fontId="19" fillId="3" borderId="6" xfId="0" applyFont="1" applyFill="1" applyBorder="1" applyAlignment="1">
      <alignment horizontal="center"/>
    </xf>
    <xf numFmtId="0" fontId="19" fillId="3" borderId="7" xfId="0" applyFont="1" applyFill="1" applyBorder="1" applyAlignment="1">
      <alignment horizontal="center"/>
    </xf>
    <xf numFmtId="0" fontId="18" fillId="3" borderId="7" xfId="0" applyFont="1" applyFill="1" applyBorder="1" applyAlignment="1"/>
    <xf numFmtId="0" fontId="18" fillId="3" borderId="8" xfId="0" applyFont="1" applyFill="1" applyBorder="1" applyAlignment="1"/>
    <xf numFmtId="0" fontId="2" fillId="4" borderId="0" xfId="0" applyFont="1" applyFill="1" applyBorder="1" applyAlignment="1"/>
    <xf numFmtId="0" fontId="2" fillId="4" borderId="5" xfId="0" applyFont="1" applyFill="1" applyBorder="1" applyAlignment="1"/>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left"/>
    </xf>
    <xf numFmtId="9" fontId="10" fillId="4" borderId="0" xfId="0" applyNumberFormat="1" applyFont="1" applyFill="1" applyBorder="1" applyAlignment="1">
      <alignment horizontal="center"/>
    </xf>
    <xf numFmtId="0" fontId="8" fillId="4" borderId="0" xfId="0" applyFont="1" applyFill="1" applyBorder="1" applyAlignment="1"/>
    <xf numFmtId="9" fontId="15" fillId="4" borderId="0" xfId="0" applyNumberFormat="1" applyFont="1" applyFill="1" applyBorder="1" applyAlignment="1">
      <alignment horizontal="center"/>
    </xf>
    <xf numFmtId="0" fontId="9" fillId="4" borderId="0" xfId="0" applyFont="1" applyFill="1" applyBorder="1" applyAlignment="1"/>
    <xf numFmtId="0" fontId="9" fillId="4" borderId="5" xfId="0" applyFont="1" applyFill="1" applyBorder="1" applyAlignment="1"/>
    <xf numFmtId="0" fontId="9" fillId="3" borderId="13" xfId="0" applyFont="1" applyFill="1" applyBorder="1" applyAlignment="1"/>
    <xf numFmtId="0" fontId="9" fillId="3" borderId="14" xfId="0" applyFont="1" applyFill="1" applyBorder="1" applyAlignment="1"/>
    <xf numFmtId="9" fontId="19" fillId="3" borderId="14" xfId="0" applyNumberFormat="1" applyFont="1" applyFill="1" applyBorder="1" applyAlignment="1">
      <alignment horizontal="center"/>
    </xf>
    <xf numFmtId="0" fontId="9" fillId="3" borderId="15" xfId="0" applyFont="1" applyFill="1" applyBorder="1" applyAlignment="1"/>
    <xf numFmtId="0" fontId="2" fillId="0" borderId="0" xfId="0" applyFont="1" applyFill="1" applyAlignment="1">
      <alignment wrapText="1"/>
    </xf>
    <xf numFmtId="9" fontId="2" fillId="0" borderId="10" xfId="0" applyNumberFormat="1" applyFont="1" applyFill="1" applyBorder="1" applyAlignment="1">
      <alignment horizontal="center"/>
    </xf>
    <xf numFmtId="0" fontId="2" fillId="0" borderId="4" xfId="0" applyFont="1" applyFill="1" applyBorder="1" applyAlignment="1">
      <alignment horizontal="left"/>
    </xf>
    <xf numFmtId="0" fontId="2" fillId="0" borderId="10" xfId="0" applyFont="1" applyFill="1" applyBorder="1" applyAlignment="1">
      <alignment horizontal="center"/>
    </xf>
    <xf numFmtId="0" fontId="2" fillId="0" borderId="6" xfId="0" applyFont="1" applyFill="1" applyBorder="1" applyAlignment="1"/>
    <xf numFmtId="0" fontId="2" fillId="0" borderId="11"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0" xfId="0" applyFont="1" applyFill="1" applyBorder="1"/>
    <xf numFmtId="0" fontId="2" fillId="0" borderId="7" xfId="0" applyFont="1" applyFill="1" applyBorder="1"/>
    <xf numFmtId="0" fontId="2" fillId="0" borderId="1" xfId="0" applyFont="1" applyFill="1" applyBorder="1" applyAlignment="1"/>
    <xf numFmtId="0" fontId="2" fillId="0" borderId="9" xfId="0" applyFont="1" applyFill="1" applyBorder="1" applyAlignment="1"/>
    <xf numFmtId="0" fontId="2" fillId="0" borderId="2" xfId="0" applyFont="1" applyFill="1" applyBorder="1" applyAlignment="1"/>
    <xf numFmtId="0" fontId="2" fillId="0" borderId="2" xfId="0" applyFont="1" applyFill="1" applyBorder="1"/>
    <xf numFmtId="0" fontId="2" fillId="0" borderId="3" xfId="0" applyFont="1" applyFill="1" applyBorder="1" applyAlignment="1"/>
    <xf numFmtId="0" fontId="19" fillId="3" borderId="13" xfId="0" applyFont="1" applyFill="1" applyBorder="1" applyAlignment="1">
      <alignment horizontal="center"/>
    </xf>
    <xf numFmtId="0" fontId="19" fillId="3" borderId="12" xfId="0" applyFont="1" applyFill="1" applyBorder="1" applyAlignment="1">
      <alignment horizontal="center"/>
    </xf>
    <xf numFmtId="0" fontId="19" fillId="3" borderId="14" xfId="0" applyFont="1" applyFill="1" applyBorder="1" applyAlignment="1">
      <alignment horizontal="left"/>
    </xf>
    <xf numFmtId="0" fontId="19" fillId="3" borderId="14" xfId="0" applyFont="1" applyFill="1" applyBorder="1"/>
    <xf numFmtId="0" fontId="19" fillId="3" borderId="12" xfId="0" applyFont="1" applyFill="1" applyBorder="1" applyAlignment="1">
      <alignment horizontal="left"/>
    </xf>
    <xf numFmtId="0" fontId="19" fillId="3" borderId="14" xfId="0" applyFont="1" applyFill="1" applyBorder="1" applyAlignment="1"/>
    <xf numFmtId="0" fontId="19" fillId="3" borderId="15" xfId="0" applyFont="1" applyFill="1" applyBorder="1" applyAlignment="1"/>
    <xf numFmtId="0" fontId="6" fillId="0" borderId="0" xfId="0" applyFont="1" applyAlignment="1">
      <alignment horizontal="center"/>
    </xf>
    <xf numFmtId="0" fontId="18" fillId="0" borderId="0" xfId="0" applyFont="1" applyAlignment="1"/>
    <xf numFmtId="0" fontId="22" fillId="0" borderId="0" xfId="0" applyFont="1"/>
    <xf numFmtId="0" fontId="1" fillId="0" borderId="0" xfId="0" applyFont="1"/>
    <xf numFmtId="0" fontId="1" fillId="3" borderId="7" xfId="0" applyFont="1" applyFill="1" applyBorder="1"/>
    <xf numFmtId="0" fontId="1" fillId="4" borderId="0" xfId="0" applyFont="1" applyFill="1" applyBorder="1"/>
    <xf numFmtId="0" fontId="1" fillId="0" borderId="0" xfId="0" applyFont="1" applyFill="1" applyAlignment="1"/>
    <xf numFmtId="0" fontId="1" fillId="0" borderId="10"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0066FF"/>
      <color rgb="FFFFFF99"/>
      <color rgb="FFCCFFFF"/>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O347"/>
  <sheetViews>
    <sheetView showGridLines="0" tabSelected="1" workbookViewId="0">
      <selection activeCell="B4" sqref="B4"/>
    </sheetView>
  </sheetViews>
  <sheetFormatPr defaultColWidth="12.7109375" defaultRowHeight="18" customHeight="1"/>
  <cols>
    <col min="1" max="1" width="12.7109375" style="18"/>
    <col min="2" max="2" width="19.7109375" style="19" customWidth="1"/>
    <col min="3" max="3" width="14.5703125" style="19" customWidth="1"/>
    <col min="4" max="4" width="12.7109375" style="19"/>
    <col min="5" max="5" width="14.85546875" style="19" customWidth="1"/>
    <col min="6" max="7" width="12.7109375" style="19"/>
    <col min="8" max="8" width="15.42578125" style="19" customWidth="1"/>
    <col min="9" max="9" width="12.7109375" style="19" customWidth="1"/>
    <col min="10" max="16384" width="12.7109375" style="19"/>
  </cols>
  <sheetData>
    <row r="2" spans="1:2" ht="18" customHeight="1">
      <c r="A2" s="3" t="s">
        <v>0</v>
      </c>
      <c r="B2" s="1"/>
    </row>
    <row r="3" spans="1:2" ht="18" customHeight="1">
      <c r="A3" s="1"/>
      <c r="B3" s="1"/>
    </row>
    <row r="4" spans="1:2" ht="18" customHeight="1">
      <c r="A4" s="4" t="s">
        <v>1</v>
      </c>
      <c r="B4" s="1" t="s">
        <v>2</v>
      </c>
    </row>
    <row r="5" spans="1:2" ht="18" customHeight="1">
      <c r="A5" s="4" t="s">
        <v>3</v>
      </c>
      <c r="B5" s="1" t="s">
        <v>5</v>
      </c>
    </row>
    <row r="6" spans="1:2" ht="18" customHeight="1">
      <c r="A6" s="4"/>
      <c r="B6" s="1"/>
    </row>
    <row r="7" spans="1:2" ht="18" customHeight="1">
      <c r="A7" s="4" t="s">
        <v>4</v>
      </c>
      <c r="B7" s="1" t="s">
        <v>6</v>
      </c>
    </row>
    <row r="8" spans="1:2" ht="18" customHeight="1">
      <c r="A8" s="4" t="s">
        <v>3</v>
      </c>
      <c r="B8" s="19" t="s">
        <v>181</v>
      </c>
    </row>
    <row r="10" spans="1:2" ht="18" customHeight="1">
      <c r="A10" s="4" t="s">
        <v>7</v>
      </c>
      <c r="B10" s="1" t="s">
        <v>8</v>
      </c>
    </row>
    <row r="11" spans="1:2" ht="18" customHeight="1">
      <c r="A11" s="4" t="s">
        <v>3</v>
      </c>
      <c r="B11" s="1" t="s">
        <v>11</v>
      </c>
    </row>
    <row r="12" spans="1:2" ht="18" customHeight="1">
      <c r="A12" s="4"/>
      <c r="B12" s="1" t="s">
        <v>10</v>
      </c>
    </row>
    <row r="13" spans="1:2" ht="18" customHeight="1">
      <c r="A13" s="4"/>
      <c r="B13" s="1" t="s">
        <v>16</v>
      </c>
    </row>
    <row r="14" spans="1:2" ht="18" customHeight="1">
      <c r="A14" s="4"/>
      <c r="B14" s="117" t="s">
        <v>448</v>
      </c>
    </row>
    <row r="15" spans="1:2" ht="18" customHeight="1">
      <c r="A15" s="4"/>
      <c r="B15" s="1" t="s">
        <v>12</v>
      </c>
    </row>
    <row r="16" spans="1:2" ht="18" customHeight="1">
      <c r="A16" s="4"/>
      <c r="B16" s="117" t="s">
        <v>449</v>
      </c>
    </row>
    <row r="18" spans="1:2" ht="18" customHeight="1">
      <c r="A18" s="18" t="s">
        <v>9</v>
      </c>
      <c r="B18" s="19" t="s">
        <v>182</v>
      </c>
    </row>
    <row r="19" spans="1:2" ht="18" customHeight="1">
      <c r="A19" s="18" t="s">
        <v>3</v>
      </c>
      <c r="B19" s="117" t="s">
        <v>450</v>
      </c>
    </row>
    <row r="20" spans="1:2" ht="18" customHeight="1">
      <c r="B20" s="19" t="s">
        <v>183</v>
      </c>
    </row>
    <row r="22" spans="1:2" ht="18" customHeight="1">
      <c r="A22" s="18" t="s">
        <v>18</v>
      </c>
      <c r="B22" s="19" t="s">
        <v>262</v>
      </c>
    </row>
    <row r="23" spans="1:2" ht="18" customHeight="1">
      <c r="A23" s="4" t="s">
        <v>3</v>
      </c>
      <c r="B23" s="1" t="s">
        <v>19</v>
      </c>
    </row>
    <row r="24" spans="1:2" ht="18" customHeight="1">
      <c r="A24" s="4"/>
      <c r="B24" s="19" t="s">
        <v>263</v>
      </c>
    </row>
    <row r="25" spans="1:2" ht="18" customHeight="1">
      <c r="A25" s="4"/>
      <c r="B25" s="26" t="s">
        <v>264</v>
      </c>
    </row>
    <row r="26" spans="1:2" ht="18" customHeight="1">
      <c r="A26" s="4"/>
      <c r="B26" s="1" t="s">
        <v>20</v>
      </c>
    </row>
    <row r="27" spans="1:2" ht="18" customHeight="1">
      <c r="A27" s="4"/>
      <c r="B27" s="1" t="s">
        <v>21</v>
      </c>
    </row>
    <row r="28" spans="1:2" ht="18" customHeight="1">
      <c r="B28" s="19" t="s">
        <v>184</v>
      </c>
    </row>
    <row r="30" spans="1:2" ht="18" customHeight="1">
      <c r="A30" s="18" t="s">
        <v>22</v>
      </c>
      <c r="B30" s="26" t="s">
        <v>283</v>
      </c>
    </row>
    <row r="31" spans="1:2" ht="18" customHeight="1">
      <c r="A31" s="4" t="s">
        <v>3</v>
      </c>
      <c r="B31" s="26" t="s">
        <v>284</v>
      </c>
    </row>
    <row r="32" spans="1:2" ht="18" customHeight="1">
      <c r="A32" s="4"/>
      <c r="B32" s="1" t="s">
        <v>75</v>
      </c>
    </row>
    <row r="33" spans="1:6" ht="18" customHeight="1">
      <c r="A33" s="4"/>
      <c r="B33" s="1" t="s">
        <v>76</v>
      </c>
    </row>
    <row r="34" spans="1:6" ht="18" customHeight="1">
      <c r="A34" s="4"/>
      <c r="B34" s="1" t="s">
        <v>77</v>
      </c>
    </row>
    <row r="35" spans="1:6" ht="18" customHeight="1">
      <c r="A35" s="4"/>
      <c r="B35" s="1" t="s">
        <v>78</v>
      </c>
    </row>
    <row r="36" spans="1:6" ht="18" customHeight="1">
      <c r="A36" s="4"/>
      <c r="B36" s="1" t="s">
        <v>79</v>
      </c>
    </row>
    <row r="38" spans="1:6" ht="18" customHeight="1">
      <c r="A38" s="18" t="s">
        <v>185</v>
      </c>
      <c r="B38" s="19" t="s">
        <v>186</v>
      </c>
    </row>
    <row r="39" spans="1:6" ht="18" customHeight="1">
      <c r="A39" s="4" t="s">
        <v>3</v>
      </c>
      <c r="B39" s="19" t="s">
        <v>261</v>
      </c>
    </row>
    <row r="40" spans="1:6" ht="18" customHeight="1">
      <c r="B40" s="117" t="s">
        <v>451</v>
      </c>
    </row>
    <row r="42" spans="1:6" ht="18" customHeight="1">
      <c r="A42" s="27" t="s">
        <v>265</v>
      </c>
      <c r="B42" s="28" t="s">
        <v>274</v>
      </c>
      <c r="C42" s="12"/>
      <c r="D42" s="12"/>
      <c r="E42" s="13"/>
      <c r="F42" s="13"/>
    </row>
    <row r="43" spans="1:6" ht="18" customHeight="1">
      <c r="A43" s="14"/>
      <c r="B43" s="28" t="s">
        <v>276</v>
      </c>
      <c r="C43" s="12"/>
      <c r="D43" s="12"/>
      <c r="E43" s="13"/>
      <c r="F43" s="13"/>
    </row>
    <row r="44" spans="1:6" ht="18" customHeight="1">
      <c r="A44" s="27" t="s">
        <v>3</v>
      </c>
      <c r="B44" s="28" t="s">
        <v>271</v>
      </c>
      <c r="C44" s="12"/>
      <c r="D44" s="12"/>
      <c r="E44" s="13"/>
      <c r="F44" s="13"/>
    </row>
    <row r="45" spans="1:6" ht="18" customHeight="1">
      <c r="A45" s="27"/>
      <c r="B45" s="28" t="s">
        <v>272</v>
      </c>
      <c r="C45" s="12"/>
      <c r="D45" s="12"/>
      <c r="E45" s="13"/>
      <c r="F45" s="13"/>
    </row>
    <row r="46" spans="1:6" ht="18" customHeight="1">
      <c r="B46" s="26" t="s">
        <v>381</v>
      </c>
    </row>
    <row r="47" spans="1:6" ht="18" customHeight="1">
      <c r="B47" s="26"/>
    </row>
    <row r="48" spans="1:6" ht="18" customHeight="1">
      <c r="A48" s="29" t="s">
        <v>168</v>
      </c>
      <c r="B48" s="26" t="s">
        <v>269</v>
      </c>
    </row>
    <row r="49" spans="1:2" ht="18" customHeight="1">
      <c r="B49" s="64" t="s">
        <v>80</v>
      </c>
    </row>
    <row r="50" spans="1:2" ht="18" customHeight="1">
      <c r="B50" s="64" t="s">
        <v>452</v>
      </c>
    </row>
    <row r="51" spans="1:2" ht="18" customHeight="1">
      <c r="B51" s="64" t="s">
        <v>81</v>
      </c>
    </row>
    <row r="52" spans="1:2" ht="18" customHeight="1">
      <c r="B52" s="64" t="s">
        <v>82</v>
      </c>
    </row>
    <row r="53" spans="1:2" ht="18" customHeight="1">
      <c r="B53" s="64" t="s">
        <v>453</v>
      </c>
    </row>
    <row r="54" spans="1:2" ht="18" customHeight="1">
      <c r="B54" s="64" t="s">
        <v>83</v>
      </c>
    </row>
    <row r="55" spans="1:2" ht="18" customHeight="1">
      <c r="B55" s="64" t="s">
        <v>270</v>
      </c>
    </row>
    <row r="56" spans="1:2" ht="18" customHeight="1">
      <c r="B56" s="26"/>
    </row>
    <row r="57" spans="1:2" ht="18" customHeight="1">
      <c r="A57" s="29" t="s">
        <v>266</v>
      </c>
      <c r="B57" s="19" t="s">
        <v>295</v>
      </c>
    </row>
    <row r="58" spans="1:2" ht="18" customHeight="1">
      <c r="A58" s="29"/>
      <c r="B58" s="64" t="s">
        <v>84</v>
      </c>
    </row>
    <row r="59" spans="1:2" ht="18" customHeight="1">
      <c r="A59" s="29"/>
      <c r="B59" s="26" t="s">
        <v>85</v>
      </c>
    </row>
    <row r="60" spans="1:2" ht="18" customHeight="1">
      <c r="A60" s="29"/>
      <c r="B60" s="64" t="s">
        <v>86</v>
      </c>
    </row>
    <row r="61" spans="1:2" ht="18" customHeight="1">
      <c r="B61" s="26" t="s">
        <v>88</v>
      </c>
    </row>
    <row r="62" spans="1:2" ht="18" customHeight="1">
      <c r="B62" s="26" t="s">
        <v>87</v>
      </c>
    </row>
    <row r="63" spans="1:2" ht="18" customHeight="1">
      <c r="B63" s="64" t="s">
        <v>277</v>
      </c>
    </row>
    <row r="64" spans="1:2" ht="18" customHeight="1">
      <c r="B64" s="26" t="s">
        <v>278</v>
      </c>
    </row>
    <row r="65" spans="1:2" ht="18" customHeight="1">
      <c r="B65" s="64" t="s">
        <v>279</v>
      </c>
    </row>
    <row r="66" spans="1:2" ht="18" customHeight="1">
      <c r="B66" s="26" t="s">
        <v>280</v>
      </c>
    </row>
    <row r="67" spans="1:2" ht="18" customHeight="1">
      <c r="B67" s="26"/>
    </row>
    <row r="68" spans="1:2" ht="18" customHeight="1">
      <c r="A68" s="29" t="s">
        <v>267</v>
      </c>
      <c r="B68" s="64" t="s">
        <v>157</v>
      </c>
    </row>
    <row r="69" spans="1:2" ht="18" customHeight="1">
      <c r="B69" s="64" t="s">
        <v>454</v>
      </c>
    </row>
    <row r="70" spans="1:2" ht="18" customHeight="1">
      <c r="B70" s="16" t="s">
        <v>455</v>
      </c>
    </row>
    <row r="71" spans="1:2" ht="18" customHeight="1">
      <c r="B71" s="26" t="s">
        <v>158</v>
      </c>
    </row>
    <row r="72" spans="1:2" ht="18" customHeight="1">
      <c r="B72" s="26" t="s">
        <v>159</v>
      </c>
    </row>
    <row r="73" spans="1:2" ht="18" customHeight="1">
      <c r="B73" s="16" t="s">
        <v>160</v>
      </c>
    </row>
    <row r="74" spans="1:2" ht="18" customHeight="1">
      <c r="B74" s="26" t="s">
        <v>161</v>
      </c>
    </row>
    <row r="75" spans="1:2" ht="18" customHeight="1">
      <c r="B75" s="16" t="s">
        <v>456</v>
      </c>
    </row>
    <row r="76" spans="1:2" ht="18" customHeight="1">
      <c r="B76" s="26" t="s">
        <v>162</v>
      </c>
    </row>
    <row r="78" spans="1:2" ht="18" customHeight="1">
      <c r="A78" s="29" t="s">
        <v>273</v>
      </c>
      <c r="B78" s="3" t="s">
        <v>268</v>
      </c>
    </row>
    <row r="79" spans="1:2" ht="18" customHeight="1">
      <c r="B79" s="44" t="s">
        <v>89</v>
      </c>
    </row>
    <row r="80" spans="1:2" ht="18" customHeight="1">
      <c r="B80" s="44" t="s">
        <v>92</v>
      </c>
    </row>
    <row r="81" spans="1:12" ht="18" customHeight="1">
      <c r="B81" s="44" t="s">
        <v>91</v>
      </c>
    </row>
    <row r="82" spans="1:12" ht="18" customHeight="1">
      <c r="B82" s="44" t="s">
        <v>90</v>
      </c>
    </row>
    <row r="84" spans="1:12" ht="18" customHeight="1">
      <c r="A84" s="29" t="s">
        <v>281</v>
      </c>
      <c r="B84" s="3" t="s">
        <v>275</v>
      </c>
    </row>
    <row r="85" spans="1:12" ht="18" customHeight="1">
      <c r="B85" s="32" t="s">
        <v>165</v>
      </c>
      <c r="C85" s="33"/>
      <c r="D85" s="33"/>
      <c r="E85" s="33"/>
      <c r="F85" s="33"/>
      <c r="G85" s="33"/>
      <c r="H85" s="33"/>
      <c r="I85" s="33"/>
      <c r="J85" s="33"/>
      <c r="K85" s="33"/>
      <c r="L85" s="34" t="s">
        <v>171</v>
      </c>
    </row>
    <row r="86" spans="1:12" ht="18" customHeight="1">
      <c r="B86" s="35" t="s">
        <v>166</v>
      </c>
      <c r="C86" s="118" t="s">
        <v>457</v>
      </c>
      <c r="D86" s="36"/>
      <c r="E86" s="36"/>
      <c r="F86" s="36"/>
      <c r="G86" s="36"/>
      <c r="H86" s="36"/>
      <c r="I86" s="36"/>
      <c r="J86" s="36"/>
      <c r="K86" s="36"/>
      <c r="L86" s="37" t="s">
        <v>172</v>
      </c>
    </row>
    <row r="87" spans="1:12" ht="18" customHeight="1">
      <c r="B87" s="38"/>
      <c r="C87" s="39"/>
      <c r="D87" s="39"/>
      <c r="E87" s="39"/>
      <c r="F87" s="39"/>
      <c r="G87" s="39"/>
      <c r="H87" s="39"/>
      <c r="I87" s="39"/>
      <c r="J87" s="39"/>
      <c r="K87" s="39"/>
      <c r="L87" s="40"/>
    </row>
    <row r="88" spans="1:12" ht="18" customHeight="1">
      <c r="B88" s="38" t="s">
        <v>167</v>
      </c>
      <c r="C88" s="39" t="s">
        <v>173</v>
      </c>
      <c r="D88" s="39"/>
      <c r="E88" s="39"/>
      <c r="F88" s="39"/>
      <c r="G88" s="39"/>
      <c r="H88" s="39"/>
      <c r="I88" s="39"/>
      <c r="J88" s="39"/>
      <c r="K88" s="39"/>
      <c r="L88" s="40" t="s">
        <v>174</v>
      </c>
    </row>
    <row r="89" spans="1:12" ht="18" customHeight="1">
      <c r="B89" s="38" t="s">
        <v>168</v>
      </c>
      <c r="C89" s="39" t="s">
        <v>175</v>
      </c>
      <c r="D89" s="39"/>
      <c r="E89" s="39"/>
      <c r="F89" s="39"/>
      <c r="G89" s="39"/>
      <c r="H89" s="39"/>
      <c r="I89" s="39"/>
      <c r="J89" s="39"/>
      <c r="K89" s="39"/>
      <c r="L89" s="40" t="s">
        <v>176</v>
      </c>
    </row>
    <row r="90" spans="1:12" ht="18" customHeight="1">
      <c r="B90" s="38" t="s">
        <v>169</v>
      </c>
      <c r="C90" s="119" t="s">
        <v>458</v>
      </c>
      <c r="D90" s="39"/>
      <c r="E90" s="39"/>
      <c r="F90" s="39"/>
      <c r="G90" s="39"/>
      <c r="H90" s="39"/>
      <c r="I90" s="39"/>
      <c r="J90" s="39"/>
      <c r="K90" s="39"/>
      <c r="L90" s="40" t="s">
        <v>177</v>
      </c>
    </row>
    <row r="91" spans="1:12" ht="18" customHeight="1">
      <c r="B91" s="41" t="s">
        <v>170</v>
      </c>
      <c r="C91" s="42" t="s">
        <v>178</v>
      </c>
      <c r="D91" s="42"/>
      <c r="E91" s="42"/>
      <c r="F91" s="42"/>
      <c r="G91" s="42"/>
      <c r="H91" s="42"/>
      <c r="I91" s="42"/>
      <c r="J91" s="42"/>
      <c r="K91" s="42"/>
      <c r="L91" s="43" t="s">
        <v>179</v>
      </c>
    </row>
    <row r="93" spans="1:12" ht="18" customHeight="1">
      <c r="A93" s="27" t="s">
        <v>282</v>
      </c>
      <c r="B93" s="26" t="s">
        <v>286</v>
      </c>
    </row>
    <row r="94" spans="1:12" ht="18" customHeight="1">
      <c r="A94" s="29" t="s">
        <v>3</v>
      </c>
      <c r="B94" s="26" t="s">
        <v>93</v>
      </c>
    </row>
    <row r="95" spans="1:12" ht="18" customHeight="1">
      <c r="A95" s="29"/>
      <c r="B95" s="26" t="s">
        <v>285</v>
      </c>
    </row>
    <row r="96" spans="1:12" ht="18" customHeight="1">
      <c r="A96" s="29"/>
      <c r="B96" s="26" t="s">
        <v>290</v>
      </c>
    </row>
    <row r="97" spans="1:4" ht="18" customHeight="1">
      <c r="A97" s="29"/>
      <c r="B97" s="64" t="s">
        <v>382</v>
      </c>
    </row>
    <row r="98" spans="1:4" ht="18" customHeight="1">
      <c r="A98" s="29"/>
      <c r="B98" s="64" t="s">
        <v>383</v>
      </c>
    </row>
    <row r="100" spans="1:4" ht="18" customHeight="1">
      <c r="A100" s="29" t="s">
        <v>287</v>
      </c>
      <c r="B100" s="26" t="s">
        <v>94</v>
      </c>
    </row>
    <row r="101" spans="1:4" ht="18" customHeight="1">
      <c r="A101" s="29" t="s">
        <v>3</v>
      </c>
      <c r="B101" s="26" t="s">
        <v>288</v>
      </c>
    </row>
    <row r="102" spans="1:4" ht="18" customHeight="1">
      <c r="A102" s="29"/>
      <c r="B102" s="26" t="s">
        <v>289</v>
      </c>
    </row>
    <row r="104" spans="1:4" ht="18" customHeight="1">
      <c r="A104" s="29" t="s">
        <v>292</v>
      </c>
      <c r="B104" s="26" t="s">
        <v>95</v>
      </c>
    </row>
    <row r="105" spans="1:4" ht="18" customHeight="1">
      <c r="A105" s="29" t="s">
        <v>3</v>
      </c>
      <c r="B105" s="26" t="s">
        <v>96</v>
      </c>
    </row>
    <row r="106" spans="1:4" ht="18" customHeight="1">
      <c r="A106" s="29"/>
      <c r="B106" s="117" t="s">
        <v>459</v>
      </c>
    </row>
    <row r="108" spans="1:4" ht="18" customHeight="1">
      <c r="A108" s="29" t="s">
        <v>293</v>
      </c>
      <c r="B108" s="26" t="s">
        <v>296</v>
      </c>
    </row>
    <row r="109" spans="1:4" ht="18" customHeight="1">
      <c r="A109" s="29" t="s">
        <v>3</v>
      </c>
      <c r="B109" s="26" t="s">
        <v>294</v>
      </c>
      <c r="C109" s="26"/>
      <c r="D109" s="26"/>
    </row>
    <row r="110" spans="1:4" ht="18" customHeight="1">
      <c r="B110" s="26" t="s">
        <v>97</v>
      </c>
      <c r="C110" s="26"/>
      <c r="D110" s="26"/>
    </row>
    <row r="111" spans="1:4" ht="18" customHeight="1">
      <c r="B111" s="26" t="s">
        <v>98</v>
      </c>
      <c r="C111" s="26"/>
      <c r="D111" s="26"/>
    </row>
    <row r="112" spans="1:4" ht="18" customHeight="1">
      <c r="B112" s="26" t="s">
        <v>180</v>
      </c>
      <c r="C112" s="26"/>
      <c r="D112" s="26"/>
    </row>
    <row r="113" spans="1:5" ht="18" customHeight="1">
      <c r="B113" s="26"/>
      <c r="D113" s="45" t="s">
        <v>99</v>
      </c>
      <c r="E113" s="45" t="s">
        <v>100</v>
      </c>
    </row>
    <row r="114" spans="1:5" ht="18" customHeight="1">
      <c r="B114" s="26"/>
      <c r="D114" s="45">
        <v>100</v>
      </c>
      <c r="E114" s="45">
        <v>200</v>
      </c>
    </row>
    <row r="115" spans="1:5" ht="18" customHeight="1">
      <c r="B115" s="26" t="s">
        <v>101</v>
      </c>
      <c r="D115" s="46">
        <v>0.08</v>
      </c>
      <c r="E115" s="46">
        <f>D115</f>
        <v>0.08</v>
      </c>
    </row>
    <row r="116" spans="1:5" ht="18" customHeight="1">
      <c r="B116" s="26" t="s">
        <v>384</v>
      </c>
      <c r="D116" s="45">
        <f>D114*D115</f>
        <v>8</v>
      </c>
      <c r="E116" s="45">
        <f>E114*E115</f>
        <v>16</v>
      </c>
    </row>
    <row r="117" spans="1:5" ht="18" customHeight="1">
      <c r="B117" s="26" t="s">
        <v>102</v>
      </c>
      <c r="D117" s="45">
        <f>D114+D116</f>
        <v>108</v>
      </c>
      <c r="E117" s="45">
        <f>E114+E116</f>
        <v>216</v>
      </c>
    </row>
    <row r="118" spans="1:5" ht="18" customHeight="1">
      <c r="B118" s="26" t="s">
        <v>103</v>
      </c>
      <c r="D118" s="45">
        <f>D117</f>
        <v>108</v>
      </c>
      <c r="E118" s="45">
        <f>E117</f>
        <v>216</v>
      </c>
    </row>
    <row r="119" spans="1:5" ht="18" customHeight="1">
      <c r="B119" s="26"/>
      <c r="C119" s="26"/>
      <c r="D119" s="26"/>
    </row>
    <row r="120" spans="1:5" ht="18" customHeight="1">
      <c r="B120" s="26" t="s">
        <v>104</v>
      </c>
      <c r="C120" s="26"/>
      <c r="D120" s="26"/>
    </row>
    <row r="122" spans="1:5" ht="18" customHeight="1">
      <c r="A122" s="29" t="s">
        <v>297</v>
      </c>
      <c r="B122" s="26" t="s">
        <v>105</v>
      </c>
    </row>
    <row r="123" spans="1:5" ht="18" customHeight="1">
      <c r="A123" s="29" t="s">
        <v>48</v>
      </c>
      <c r="B123" s="26" t="s">
        <v>106</v>
      </c>
    </row>
    <row r="124" spans="1:5" ht="18" customHeight="1">
      <c r="A124" s="29"/>
      <c r="B124" s="26" t="s">
        <v>107</v>
      </c>
    </row>
    <row r="125" spans="1:5" ht="18" customHeight="1">
      <c r="A125" s="29"/>
      <c r="B125" s="26" t="s">
        <v>108</v>
      </c>
    </row>
    <row r="126" spans="1:5" ht="18" customHeight="1">
      <c r="A126" s="29"/>
      <c r="B126" s="26" t="s">
        <v>109</v>
      </c>
    </row>
    <row r="127" spans="1:5" ht="18" customHeight="1">
      <c r="A127" s="29"/>
      <c r="B127" s="64" t="s">
        <v>110</v>
      </c>
    </row>
    <row r="128" spans="1:5" ht="18" customHeight="1">
      <c r="A128" s="29"/>
      <c r="B128" s="26" t="s">
        <v>111</v>
      </c>
    </row>
    <row r="129" spans="1:2" ht="18" customHeight="1">
      <c r="A129" s="29"/>
      <c r="B129" s="64" t="s">
        <v>112</v>
      </c>
    </row>
    <row r="130" spans="1:2" ht="18" customHeight="1">
      <c r="A130" s="29"/>
      <c r="B130" s="64" t="s">
        <v>113</v>
      </c>
    </row>
    <row r="131" spans="1:2" ht="18" customHeight="1">
      <c r="A131" s="29"/>
      <c r="B131" s="64" t="s">
        <v>114</v>
      </c>
    </row>
    <row r="132" spans="1:2" ht="18" customHeight="1">
      <c r="A132" s="29"/>
      <c r="B132" s="26" t="s">
        <v>115</v>
      </c>
    </row>
    <row r="133" spans="1:2" ht="18" customHeight="1">
      <c r="A133" s="29"/>
      <c r="B133" s="26" t="s">
        <v>116</v>
      </c>
    </row>
    <row r="134" spans="1:2" ht="18" customHeight="1">
      <c r="A134" s="29"/>
      <c r="B134" s="26" t="s">
        <v>117</v>
      </c>
    </row>
    <row r="136" spans="1:2" ht="18" customHeight="1">
      <c r="A136" s="29" t="s">
        <v>298</v>
      </c>
      <c r="B136" s="26" t="s">
        <v>118</v>
      </c>
    </row>
    <row r="137" spans="1:2" ht="18" customHeight="1">
      <c r="A137" s="29" t="s">
        <v>3</v>
      </c>
      <c r="B137" s="26" t="s">
        <v>385</v>
      </c>
    </row>
    <row r="138" spans="1:2" ht="18" customHeight="1">
      <c r="A138" s="29"/>
      <c r="B138" s="26" t="s">
        <v>119</v>
      </c>
    </row>
    <row r="139" spans="1:2" ht="18" customHeight="1">
      <c r="A139" s="29"/>
      <c r="B139" s="26" t="s">
        <v>120</v>
      </c>
    </row>
    <row r="140" spans="1:2" ht="18" customHeight="1">
      <c r="A140" s="29"/>
      <c r="B140" s="26" t="s">
        <v>121</v>
      </c>
    </row>
    <row r="142" spans="1:2" ht="18" customHeight="1">
      <c r="A142" s="29" t="s">
        <v>300</v>
      </c>
      <c r="B142" s="26" t="s">
        <v>122</v>
      </c>
    </row>
    <row r="143" spans="1:2" ht="18" customHeight="1">
      <c r="A143" s="29" t="s">
        <v>3</v>
      </c>
      <c r="B143" s="26" t="s">
        <v>123</v>
      </c>
    </row>
    <row r="144" spans="1:2" ht="18" customHeight="1">
      <c r="A144" s="29"/>
      <c r="B144" s="26" t="s">
        <v>124</v>
      </c>
    </row>
    <row r="145" spans="1:12" ht="18" customHeight="1">
      <c r="A145" s="29"/>
      <c r="B145" s="26" t="s">
        <v>299</v>
      </c>
    </row>
    <row r="146" spans="1:12" ht="18" customHeight="1">
      <c r="A146" s="29"/>
      <c r="B146" s="26"/>
    </row>
    <row r="147" spans="1:12" ht="18" customHeight="1">
      <c r="A147" s="29" t="s">
        <v>301</v>
      </c>
      <c r="B147" s="26" t="s">
        <v>125</v>
      </c>
    </row>
    <row r="148" spans="1:12" ht="18" customHeight="1">
      <c r="A148" s="29" t="s">
        <v>3</v>
      </c>
      <c r="B148" s="117" t="s">
        <v>460</v>
      </c>
    </row>
    <row r="149" spans="1:12" ht="18" customHeight="1">
      <c r="A149" s="29"/>
      <c r="B149" s="26" t="s">
        <v>302</v>
      </c>
    </row>
    <row r="150" spans="1:12" ht="18" customHeight="1">
      <c r="A150" s="29"/>
      <c r="B150" s="117" t="s">
        <v>461</v>
      </c>
    </row>
    <row r="151" spans="1:12" ht="18" customHeight="1">
      <c r="A151" s="29"/>
      <c r="B151" s="2" t="s">
        <v>462</v>
      </c>
    </row>
    <row r="153" spans="1:12" ht="18" customHeight="1">
      <c r="A153" s="29" t="s">
        <v>303</v>
      </c>
      <c r="B153" s="26" t="s">
        <v>126</v>
      </c>
    </row>
    <row r="154" spans="1:12" ht="18" customHeight="1">
      <c r="A154" s="29" t="s">
        <v>48</v>
      </c>
      <c r="B154" s="26" t="s">
        <v>127</v>
      </c>
    </row>
    <row r="155" spans="1:12" ht="18" customHeight="1">
      <c r="B155" s="26" t="s">
        <v>304</v>
      </c>
    </row>
    <row r="157" spans="1:12" ht="18" customHeight="1">
      <c r="B157" s="15" t="s">
        <v>307</v>
      </c>
    </row>
    <row r="158" spans="1:12" ht="18" customHeight="1">
      <c r="B158" s="47" t="s">
        <v>128</v>
      </c>
      <c r="F158" s="48" t="s">
        <v>129</v>
      </c>
      <c r="G158" s="48">
        <v>2012</v>
      </c>
      <c r="H158" s="48">
        <v>2011</v>
      </c>
      <c r="I158" s="48">
        <v>2010</v>
      </c>
      <c r="J158" s="48">
        <v>2009</v>
      </c>
      <c r="K158" s="48">
        <v>2008</v>
      </c>
      <c r="L158" s="48">
        <v>2007</v>
      </c>
    </row>
    <row r="159" spans="1:12" ht="18" customHeight="1">
      <c r="B159" s="50" t="s">
        <v>130</v>
      </c>
      <c r="F159" s="51">
        <v>398.52</v>
      </c>
      <c r="G159" s="51">
        <v>317.48</v>
      </c>
      <c r="H159" s="51">
        <v>248.56</v>
      </c>
      <c r="I159" s="51">
        <v>164.73</v>
      </c>
      <c r="J159" s="51">
        <v>115.05</v>
      </c>
      <c r="K159" s="51">
        <v>90.24</v>
      </c>
      <c r="L159" s="51">
        <v>66.260000000000005</v>
      </c>
    </row>
    <row r="160" spans="1:12" ht="18" customHeight="1">
      <c r="B160" s="50" t="s">
        <v>131</v>
      </c>
      <c r="F160" s="51">
        <v>67.75</v>
      </c>
      <c r="G160" s="51">
        <v>54.2</v>
      </c>
      <c r="H160" s="51">
        <v>40.869999999999997</v>
      </c>
      <c r="I160" s="51">
        <v>27.92</v>
      </c>
      <c r="J160" s="51">
        <v>11.78</v>
      </c>
      <c r="K160" s="51">
        <v>10.57</v>
      </c>
      <c r="L160" s="51">
        <v>6.67</v>
      </c>
    </row>
    <row r="161" spans="2:12" ht="18" customHeight="1">
      <c r="B161" s="50" t="s">
        <v>132</v>
      </c>
      <c r="F161" s="51">
        <v>5.1100000000000003</v>
      </c>
      <c r="G161" s="51">
        <v>3.87</v>
      </c>
      <c r="H161" s="51">
        <v>2.67</v>
      </c>
      <c r="I161" s="51">
        <v>2.08</v>
      </c>
      <c r="J161" s="51">
        <v>1.59</v>
      </c>
      <c r="K161" s="51">
        <v>1.39</v>
      </c>
      <c r="L161" s="51">
        <v>1.52</v>
      </c>
    </row>
    <row r="162" spans="2:12" ht="18" customHeight="1">
      <c r="B162" s="50" t="s">
        <v>133</v>
      </c>
      <c r="F162" s="51">
        <v>62.64</v>
      </c>
      <c r="G162" s="51">
        <v>50.33</v>
      </c>
      <c r="H162" s="51">
        <v>38.19</v>
      </c>
      <c r="I162" s="51">
        <v>25.84</v>
      </c>
      <c r="J162" s="51">
        <v>10.19</v>
      </c>
      <c r="K162" s="51">
        <v>9.18</v>
      </c>
      <c r="L162" s="51">
        <v>5.15</v>
      </c>
    </row>
    <row r="163" spans="2:12" ht="18" customHeight="1">
      <c r="B163" s="54" t="s">
        <v>134</v>
      </c>
      <c r="C163" s="55"/>
      <c r="D163" s="55"/>
      <c r="E163" s="55"/>
      <c r="F163" s="56">
        <f>F162/F159</f>
        <v>0.15718157181571818</v>
      </c>
      <c r="G163" s="56">
        <f t="shared" ref="G163:L163" si="0">G162/G159</f>
        <v>0.15852967116038805</v>
      </c>
      <c r="H163" s="56">
        <f t="shared" si="0"/>
        <v>0.15364499517219182</v>
      </c>
      <c r="I163" s="56">
        <f t="shared" si="0"/>
        <v>0.15686274509803921</v>
      </c>
      <c r="J163" s="56">
        <f t="shared" si="0"/>
        <v>8.8570186875271614E-2</v>
      </c>
      <c r="K163" s="56">
        <f t="shared" si="0"/>
        <v>0.10172872340425532</v>
      </c>
      <c r="L163" s="56">
        <f t="shared" si="0"/>
        <v>7.772411711439782E-2</v>
      </c>
    </row>
    <row r="164" spans="2:12" ht="18" customHeight="1">
      <c r="B164" s="50" t="s">
        <v>135</v>
      </c>
      <c r="F164" s="51">
        <v>33.979999999999997</v>
      </c>
      <c r="G164" s="51">
        <v>29.58</v>
      </c>
      <c r="H164" s="51">
        <v>33.01</v>
      </c>
      <c r="I164" s="51">
        <v>22.21</v>
      </c>
      <c r="J164" s="51">
        <v>12.07</v>
      </c>
      <c r="K164" s="51">
        <v>11.88</v>
      </c>
      <c r="L164" s="51">
        <v>13.42</v>
      </c>
    </row>
    <row r="165" spans="2:12" ht="18" customHeight="1">
      <c r="B165" s="50" t="s">
        <v>136</v>
      </c>
      <c r="F165" s="51">
        <v>70.33</v>
      </c>
      <c r="G165" s="51">
        <v>49.07</v>
      </c>
      <c r="H165" s="51">
        <v>31.3</v>
      </c>
      <c r="I165" s="51">
        <v>23.15</v>
      </c>
      <c r="J165" s="51">
        <v>22.65</v>
      </c>
      <c r="K165" s="51">
        <v>21.32</v>
      </c>
      <c r="L165" s="51">
        <v>15.95</v>
      </c>
    </row>
    <row r="166" spans="2:12" ht="18" customHeight="1">
      <c r="B166" s="50" t="s">
        <v>137</v>
      </c>
      <c r="F166" s="50"/>
      <c r="G166" s="50"/>
      <c r="H166" s="50"/>
      <c r="I166" s="50"/>
      <c r="J166" s="50"/>
      <c r="K166" s="50"/>
      <c r="L166" s="50"/>
    </row>
    <row r="167" spans="2:12" ht="18" customHeight="1">
      <c r="B167" s="57" t="s">
        <v>138</v>
      </c>
      <c r="C167" s="55"/>
      <c r="D167" s="55"/>
      <c r="E167" s="55"/>
      <c r="F167" s="58">
        <f>F164+F165</f>
        <v>104.31</v>
      </c>
      <c r="G167" s="58">
        <f t="shared" ref="G167:L167" si="1">G164+G165</f>
        <v>78.650000000000006</v>
      </c>
      <c r="H167" s="58">
        <f t="shared" si="1"/>
        <v>64.31</v>
      </c>
      <c r="I167" s="58">
        <f t="shared" si="1"/>
        <v>45.36</v>
      </c>
      <c r="J167" s="58">
        <f t="shared" si="1"/>
        <v>34.72</v>
      </c>
      <c r="K167" s="58">
        <f t="shared" si="1"/>
        <v>33.200000000000003</v>
      </c>
      <c r="L167" s="58">
        <f t="shared" si="1"/>
        <v>29.369999999999997</v>
      </c>
    </row>
    <row r="168" spans="2:12" ht="18" customHeight="1">
      <c r="B168" s="54" t="s">
        <v>139</v>
      </c>
      <c r="C168" s="55"/>
      <c r="D168" s="55"/>
      <c r="E168" s="55"/>
      <c r="F168" s="59">
        <f>F159/F167</f>
        <v>3.8205349439171696</v>
      </c>
      <c r="G168" s="59">
        <f t="shared" ref="G168:L168" si="2">G159/G167</f>
        <v>4.0366179275270184</v>
      </c>
      <c r="H168" s="59">
        <f t="shared" si="2"/>
        <v>3.8650287669102781</v>
      </c>
      <c r="I168" s="59">
        <f t="shared" si="2"/>
        <v>3.6316137566137563</v>
      </c>
      <c r="J168" s="59">
        <f t="shared" si="2"/>
        <v>3.3136520737327189</v>
      </c>
      <c r="K168" s="59">
        <f t="shared" si="2"/>
        <v>2.718072289156626</v>
      </c>
      <c r="L168" s="59">
        <f t="shared" si="2"/>
        <v>2.2560435818862787</v>
      </c>
    </row>
    <row r="169" spans="2:12" ht="18" customHeight="1">
      <c r="B169" s="54" t="s">
        <v>140</v>
      </c>
      <c r="C169" s="60"/>
      <c r="D169" s="60"/>
      <c r="E169" s="55"/>
      <c r="F169" s="56">
        <f>F162/F167</f>
        <v>0.60051768766177738</v>
      </c>
      <c r="G169" s="56">
        <f t="shared" ref="G169:L169" si="3">G162/G167</f>
        <v>0.63992371265098535</v>
      </c>
      <c r="H169" s="56">
        <f t="shared" si="3"/>
        <v>0.59384232623231215</v>
      </c>
      <c r="I169" s="56">
        <f t="shared" si="3"/>
        <v>0.56966490299823636</v>
      </c>
      <c r="J169" s="56">
        <f t="shared" si="3"/>
        <v>0.29349078341013823</v>
      </c>
      <c r="K169" s="56">
        <f t="shared" si="3"/>
        <v>0.27650602409638553</v>
      </c>
      <c r="L169" s="56">
        <f t="shared" si="3"/>
        <v>0.17534899557371469</v>
      </c>
    </row>
    <row r="170" spans="2:12" ht="18" customHeight="1">
      <c r="B170" s="47" t="s">
        <v>306</v>
      </c>
      <c r="F170" s="52">
        <v>0.40229999999999999</v>
      </c>
      <c r="G170" s="52">
        <v>0.42870000000000003</v>
      </c>
      <c r="H170" s="52">
        <v>0.39789999999999998</v>
      </c>
      <c r="I170" s="52">
        <v>0.38159999999999999</v>
      </c>
      <c r="J170" s="52">
        <v>0.19670000000000001</v>
      </c>
      <c r="K170" s="52">
        <v>0.18529999999999999</v>
      </c>
      <c r="L170" s="52">
        <v>0.11749999999999999</v>
      </c>
    </row>
    <row r="171" spans="2:12" ht="18" customHeight="1">
      <c r="B171" s="50" t="s">
        <v>305</v>
      </c>
      <c r="F171" s="53">
        <v>0.12</v>
      </c>
      <c r="G171" s="53">
        <v>0.12</v>
      </c>
      <c r="H171" s="53">
        <v>0.12</v>
      </c>
      <c r="I171" s="53">
        <v>0.12</v>
      </c>
      <c r="J171" s="53">
        <v>0.12</v>
      </c>
      <c r="K171" s="53">
        <v>0.12</v>
      </c>
      <c r="L171" s="53">
        <v>0.12</v>
      </c>
    </row>
    <row r="172" spans="2:12" ht="18" customHeight="1">
      <c r="B172" s="54" t="s">
        <v>141</v>
      </c>
      <c r="C172" s="55"/>
      <c r="D172" s="55"/>
      <c r="E172" s="55"/>
      <c r="F172" s="61">
        <f t="shared" ref="F172:L172" si="4">(F170-F171)*F167</f>
        <v>29.446712999999999</v>
      </c>
      <c r="G172" s="61">
        <f t="shared" si="4"/>
        <v>24.279255000000003</v>
      </c>
      <c r="H172" s="61">
        <f t="shared" si="4"/>
        <v>17.871748999999998</v>
      </c>
      <c r="I172" s="61">
        <f t="shared" si="4"/>
        <v>11.866175999999999</v>
      </c>
      <c r="J172" s="61">
        <f t="shared" si="4"/>
        <v>2.6630240000000005</v>
      </c>
      <c r="K172" s="61">
        <f t="shared" si="4"/>
        <v>2.1679599999999999</v>
      </c>
      <c r="L172" s="61">
        <f t="shared" si="4"/>
        <v>-7.342500000000006E-2</v>
      </c>
    </row>
    <row r="173" spans="2:12" ht="18" customHeight="1">
      <c r="B173" s="50" t="s">
        <v>142</v>
      </c>
      <c r="F173" s="51">
        <v>500</v>
      </c>
      <c r="G173" s="51">
        <v>242.23</v>
      </c>
      <c r="H173" s="51">
        <v>137.47</v>
      </c>
      <c r="I173" s="51">
        <v>77.42</v>
      </c>
      <c r="J173" s="51">
        <v>12.9</v>
      </c>
      <c r="K173" s="51">
        <v>22.4</v>
      </c>
      <c r="L173" s="50"/>
    </row>
    <row r="174" spans="2:12" ht="18" customHeight="1">
      <c r="B174" s="54" t="s">
        <v>143</v>
      </c>
      <c r="C174" s="60"/>
      <c r="D174" s="60"/>
      <c r="E174" s="60"/>
      <c r="F174" s="60">
        <f>F173-G173</f>
        <v>257.77</v>
      </c>
      <c r="G174" s="60">
        <f>G173-H173</f>
        <v>104.75999999999999</v>
      </c>
      <c r="H174" s="60">
        <f>H173-I173</f>
        <v>60.05</v>
      </c>
      <c r="I174" s="60">
        <f>I173-J173</f>
        <v>64.52</v>
      </c>
      <c r="J174" s="60">
        <f>J173-K173</f>
        <v>-9.4999999999999982</v>
      </c>
      <c r="K174" s="54"/>
      <c r="L174" s="54"/>
    </row>
    <row r="175" spans="2:12" ht="18" customHeight="1">
      <c r="B175" s="47" t="s">
        <v>144</v>
      </c>
      <c r="F175" s="52">
        <v>0.52800000000000002</v>
      </c>
      <c r="G175" s="52">
        <v>0.92969999999999997</v>
      </c>
      <c r="H175" s="52">
        <v>0.68340000000000001</v>
      </c>
      <c r="I175" s="52">
        <v>1.5167999999999999</v>
      </c>
      <c r="J175" s="52">
        <v>0.79559999999999997</v>
      </c>
      <c r="K175" s="52">
        <v>1.0183</v>
      </c>
      <c r="L175" s="50"/>
    </row>
    <row r="176" spans="2:12" ht="18" customHeight="1">
      <c r="B176" s="50" t="s">
        <v>145</v>
      </c>
      <c r="F176" s="53">
        <v>0.80430000000000001</v>
      </c>
      <c r="G176" s="50"/>
      <c r="H176" s="50"/>
      <c r="I176" s="50"/>
      <c r="J176" s="50"/>
      <c r="K176" s="50"/>
      <c r="L176" s="50"/>
    </row>
    <row r="177" spans="1:12" ht="18" customHeight="1">
      <c r="B177" s="49"/>
      <c r="C177" s="49"/>
      <c r="D177" s="49"/>
      <c r="E177" s="49"/>
      <c r="F177" s="49"/>
      <c r="G177" s="49"/>
      <c r="H177" s="49"/>
      <c r="I177" s="49"/>
      <c r="J177" s="49"/>
    </row>
    <row r="178" spans="1:12" ht="18" customHeight="1">
      <c r="B178" s="26"/>
      <c r="F178" s="62"/>
      <c r="G178" s="62"/>
      <c r="H178" s="62"/>
      <c r="I178" s="62"/>
      <c r="J178" s="62"/>
      <c r="K178" s="62"/>
      <c r="L178" s="62"/>
    </row>
    <row r="179" spans="1:12" ht="18" customHeight="1">
      <c r="A179" s="29" t="s">
        <v>308</v>
      </c>
      <c r="B179" s="117" t="s">
        <v>463</v>
      </c>
      <c r="C179" s="26"/>
      <c r="D179" s="26"/>
    </row>
    <row r="180" spans="1:12" ht="18" customHeight="1">
      <c r="A180" s="29" t="s">
        <v>3</v>
      </c>
      <c r="B180" s="31" t="s">
        <v>146</v>
      </c>
      <c r="C180" s="26"/>
      <c r="D180" s="26"/>
      <c r="K180" s="63"/>
    </row>
    <row r="181" spans="1:12" ht="18" customHeight="1">
      <c r="B181" s="31" t="s">
        <v>147</v>
      </c>
      <c r="C181" s="26"/>
      <c r="D181" s="26"/>
    </row>
    <row r="182" spans="1:12" ht="18" customHeight="1">
      <c r="B182" s="31" t="s">
        <v>148</v>
      </c>
      <c r="C182" s="26"/>
      <c r="D182" s="26"/>
    </row>
    <row r="183" spans="1:12" ht="18" customHeight="1">
      <c r="B183" s="31" t="s">
        <v>149</v>
      </c>
      <c r="C183" s="26"/>
      <c r="D183" s="26"/>
    </row>
    <row r="184" spans="1:12" ht="18" customHeight="1">
      <c r="B184" s="65" t="s">
        <v>386</v>
      </c>
      <c r="C184" s="26"/>
      <c r="D184" s="26"/>
    </row>
    <row r="185" spans="1:12" ht="18" customHeight="1">
      <c r="B185" s="65" t="s">
        <v>387</v>
      </c>
      <c r="C185" s="26"/>
      <c r="D185" s="26"/>
    </row>
    <row r="186" spans="1:12" ht="18" customHeight="1">
      <c r="B186" s="26" t="s">
        <v>152</v>
      </c>
      <c r="C186" s="26"/>
      <c r="D186" s="26"/>
    </row>
    <row r="187" spans="1:12" ht="18" customHeight="1">
      <c r="B187" s="26" t="s">
        <v>150</v>
      </c>
      <c r="C187" s="26"/>
      <c r="D187" s="26"/>
    </row>
    <row r="188" spans="1:12" ht="18" customHeight="1">
      <c r="B188" s="26" t="s">
        <v>151</v>
      </c>
      <c r="C188" s="26"/>
      <c r="D188" s="26"/>
    </row>
    <row r="189" spans="1:12" ht="18" customHeight="1">
      <c r="B189" s="26" t="s">
        <v>153</v>
      </c>
      <c r="C189" s="26"/>
      <c r="D189" s="26"/>
    </row>
    <row r="190" spans="1:12" ht="18" customHeight="1">
      <c r="B190" s="26" t="s">
        <v>154</v>
      </c>
      <c r="C190" s="26"/>
      <c r="D190" s="26"/>
    </row>
    <row r="191" spans="1:12" ht="18" customHeight="1">
      <c r="B191" s="26" t="s">
        <v>155</v>
      </c>
      <c r="C191" s="26"/>
      <c r="D191" s="26"/>
    </row>
    <row r="192" spans="1:12" ht="18" customHeight="1">
      <c r="B192" s="26" t="s">
        <v>156</v>
      </c>
      <c r="C192" s="26"/>
      <c r="D192" s="26"/>
    </row>
    <row r="194" spans="1:14" ht="18" customHeight="1">
      <c r="A194" s="29" t="s">
        <v>291</v>
      </c>
      <c r="B194" s="117" t="s">
        <v>464</v>
      </c>
    </row>
    <row r="195" spans="1:14" ht="18" customHeight="1">
      <c r="A195" s="29" t="s">
        <v>3</v>
      </c>
      <c r="B195" s="26" t="s">
        <v>309</v>
      </c>
    </row>
    <row r="197" spans="1:14" ht="18" customHeight="1">
      <c r="B197" s="70" t="s">
        <v>311</v>
      </c>
      <c r="C197" s="71" t="s">
        <v>313</v>
      </c>
      <c r="D197" s="71"/>
      <c r="E197" s="71"/>
      <c r="F197" s="72"/>
      <c r="G197" s="71"/>
      <c r="H197" s="71"/>
      <c r="I197" s="72"/>
      <c r="J197" s="72"/>
      <c r="K197" s="73"/>
    </row>
    <row r="198" spans="1:14" ht="18" customHeight="1">
      <c r="B198" s="74" t="s">
        <v>312</v>
      </c>
      <c r="C198" s="75" t="s">
        <v>314</v>
      </c>
      <c r="D198" s="75" t="s">
        <v>23</v>
      </c>
      <c r="E198" s="75" t="s">
        <v>24</v>
      </c>
      <c r="F198" s="76"/>
      <c r="G198" s="75" t="s">
        <v>310</v>
      </c>
      <c r="H198" s="75" t="s">
        <v>25</v>
      </c>
      <c r="I198" s="76"/>
      <c r="J198" s="76"/>
      <c r="K198" s="77"/>
    </row>
    <row r="199" spans="1:14" ht="18" customHeight="1">
      <c r="B199" s="38"/>
      <c r="C199" s="78"/>
      <c r="D199" s="78"/>
      <c r="E199" s="78"/>
      <c r="F199" s="78"/>
      <c r="G199" s="78"/>
      <c r="H199" s="78"/>
      <c r="I199" s="78"/>
      <c r="J199" s="78"/>
      <c r="K199" s="79"/>
    </row>
    <row r="200" spans="1:14" ht="18" customHeight="1">
      <c r="B200" s="80">
        <v>1</v>
      </c>
      <c r="C200" s="81" t="s">
        <v>26</v>
      </c>
      <c r="D200" s="81" t="s">
        <v>26</v>
      </c>
      <c r="E200" s="82" t="s">
        <v>27</v>
      </c>
      <c r="F200" s="78"/>
      <c r="G200" s="83">
        <v>0.4</v>
      </c>
      <c r="H200" s="82" t="s">
        <v>28</v>
      </c>
      <c r="I200" s="78"/>
      <c r="J200" s="78"/>
      <c r="K200" s="79"/>
    </row>
    <row r="201" spans="1:14" ht="18" customHeight="1">
      <c r="B201" s="80">
        <v>2</v>
      </c>
      <c r="C201" s="81" t="s">
        <v>26</v>
      </c>
      <c r="D201" s="81" t="s">
        <v>29</v>
      </c>
      <c r="E201" s="82" t="s">
        <v>30</v>
      </c>
      <c r="F201" s="78"/>
      <c r="G201" s="83">
        <v>0.2</v>
      </c>
      <c r="H201" s="82" t="s">
        <v>31</v>
      </c>
      <c r="I201" s="78"/>
      <c r="J201" s="78"/>
      <c r="K201" s="79"/>
    </row>
    <row r="202" spans="1:14" ht="18" customHeight="1">
      <c r="B202" s="80">
        <v>3</v>
      </c>
      <c r="C202" s="81" t="s">
        <v>29</v>
      </c>
      <c r="D202" s="81" t="s">
        <v>26</v>
      </c>
      <c r="E202" s="82" t="s">
        <v>30</v>
      </c>
      <c r="F202" s="78"/>
      <c r="G202" s="83">
        <v>0.2</v>
      </c>
      <c r="H202" s="82" t="s">
        <v>28</v>
      </c>
      <c r="I202" s="78"/>
      <c r="J202" s="78"/>
      <c r="K202" s="79"/>
    </row>
    <row r="203" spans="1:14" ht="18" customHeight="1">
      <c r="B203" s="80">
        <v>4</v>
      </c>
      <c r="C203" s="81" t="s">
        <v>29</v>
      </c>
      <c r="D203" s="81" t="s">
        <v>29</v>
      </c>
      <c r="E203" s="82" t="s">
        <v>32</v>
      </c>
      <c r="F203" s="78"/>
      <c r="G203" s="83">
        <v>0.05</v>
      </c>
      <c r="H203" s="82" t="s">
        <v>31</v>
      </c>
      <c r="I203" s="78"/>
      <c r="J203" s="78"/>
      <c r="K203" s="79"/>
    </row>
    <row r="204" spans="1:14" ht="18" customHeight="1">
      <c r="B204" s="80">
        <v>5</v>
      </c>
      <c r="C204" s="81" t="s">
        <v>33</v>
      </c>
      <c r="D204" s="81" t="s">
        <v>34</v>
      </c>
      <c r="E204" s="82" t="s">
        <v>35</v>
      </c>
      <c r="F204" s="78"/>
      <c r="G204" s="83">
        <v>0.15</v>
      </c>
      <c r="H204" s="82" t="s">
        <v>36</v>
      </c>
      <c r="I204" s="78"/>
      <c r="J204" s="78"/>
      <c r="K204" s="79"/>
    </row>
    <row r="205" spans="1:14" ht="18" customHeight="1">
      <c r="B205" s="80"/>
      <c r="C205" s="81"/>
      <c r="D205" s="81"/>
      <c r="E205" s="82"/>
      <c r="F205" s="84"/>
      <c r="G205" s="85"/>
      <c r="H205" s="82"/>
      <c r="I205" s="84"/>
      <c r="J205" s="86"/>
      <c r="K205" s="87"/>
    </row>
    <row r="206" spans="1:14" ht="18" customHeight="1">
      <c r="B206" s="88"/>
      <c r="C206" s="89"/>
      <c r="D206" s="89"/>
      <c r="E206" s="89"/>
      <c r="F206" s="89"/>
      <c r="G206" s="90">
        <f>SUM(G200:G205)</f>
        <v>1</v>
      </c>
      <c r="H206" s="89"/>
      <c r="I206" s="89"/>
      <c r="J206" s="89"/>
      <c r="K206" s="91"/>
    </row>
    <row r="207" spans="1:14" ht="18" customHeight="1">
      <c r="A207" s="29"/>
      <c r="B207" s="15" t="s">
        <v>37</v>
      </c>
      <c r="C207" s="26"/>
      <c r="D207" s="26"/>
      <c r="E207" s="26"/>
      <c r="F207" s="26"/>
      <c r="G207" s="26"/>
      <c r="H207" s="26"/>
      <c r="I207" s="26"/>
      <c r="J207" s="26"/>
      <c r="K207" s="26"/>
      <c r="L207" s="26"/>
      <c r="M207" s="26"/>
      <c r="N207" s="26"/>
    </row>
    <row r="208" spans="1:14" ht="18" customHeight="1">
      <c r="A208" s="29"/>
      <c r="B208" s="26"/>
      <c r="C208" s="26"/>
      <c r="D208" s="26"/>
      <c r="E208" s="26"/>
      <c r="F208" s="26"/>
      <c r="G208" s="26"/>
      <c r="H208" s="26"/>
      <c r="I208" s="26"/>
      <c r="J208" s="26"/>
      <c r="K208" s="26"/>
      <c r="L208" s="26"/>
      <c r="M208" s="26"/>
      <c r="N208" s="26"/>
    </row>
    <row r="209" spans="1:15" ht="18" customHeight="1">
      <c r="A209" s="27" t="s">
        <v>43</v>
      </c>
      <c r="B209" s="30" t="s">
        <v>38</v>
      </c>
      <c r="C209" s="26"/>
      <c r="D209" s="26"/>
      <c r="E209" s="26"/>
      <c r="F209" s="26"/>
      <c r="G209" s="26"/>
      <c r="H209" s="26"/>
      <c r="I209" s="26"/>
      <c r="J209" s="26"/>
      <c r="K209" s="26"/>
      <c r="L209" s="26"/>
      <c r="M209" s="26"/>
      <c r="N209" s="26"/>
    </row>
    <row r="210" spans="1:15" ht="18" customHeight="1">
      <c r="A210" s="27" t="s">
        <v>44</v>
      </c>
      <c r="B210" s="120" t="s">
        <v>465</v>
      </c>
      <c r="C210" s="26"/>
      <c r="D210" s="26"/>
      <c r="E210" s="26"/>
      <c r="F210" s="26"/>
      <c r="G210" s="26"/>
      <c r="H210" s="26"/>
      <c r="I210" s="26"/>
      <c r="J210" s="26"/>
      <c r="K210" s="26"/>
      <c r="L210" s="26"/>
      <c r="M210" s="26"/>
      <c r="N210" s="26"/>
    </row>
    <row r="211" spans="1:15" ht="18" customHeight="1">
      <c r="A211" s="27" t="s">
        <v>45</v>
      </c>
      <c r="B211" s="28" t="s">
        <v>39</v>
      </c>
      <c r="C211" s="26"/>
      <c r="D211" s="26"/>
      <c r="E211" s="26"/>
      <c r="F211" s="26"/>
      <c r="G211" s="26"/>
      <c r="H211" s="26"/>
      <c r="I211" s="26"/>
      <c r="J211" s="26"/>
      <c r="K211" s="26"/>
      <c r="L211" s="26"/>
      <c r="M211" s="26"/>
      <c r="N211" s="26"/>
    </row>
    <row r="212" spans="1:15" ht="18" customHeight="1">
      <c r="A212" s="27" t="s">
        <v>46</v>
      </c>
      <c r="B212" s="28" t="s">
        <v>40</v>
      </c>
      <c r="C212" s="26"/>
      <c r="D212" s="26"/>
      <c r="E212" s="26"/>
      <c r="F212" s="26"/>
      <c r="G212" s="26"/>
      <c r="H212" s="26"/>
      <c r="I212" s="26"/>
      <c r="J212" s="26"/>
      <c r="K212" s="26"/>
      <c r="L212" s="26"/>
      <c r="M212" s="26"/>
      <c r="N212" s="26"/>
    </row>
    <row r="213" spans="1:15" ht="18" customHeight="1">
      <c r="A213" s="92"/>
      <c r="B213" s="28" t="s">
        <v>41</v>
      </c>
      <c r="C213" s="26"/>
      <c r="D213" s="26"/>
      <c r="E213" s="26"/>
      <c r="F213" s="26"/>
      <c r="G213" s="26"/>
      <c r="H213" s="26"/>
      <c r="I213" s="26"/>
      <c r="J213" s="26"/>
      <c r="K213" s="26"/>
      <c r="L213" s="26"/>
      <c r="M213" s="26"/>
      <c r="N213" s="26"/>
    </row>
    <row r="214" spans="1:15" ht="18" customHeight="1">
      <c r="A214" s="27" t="s">
        <v>47</v>
      </c>
      <c r="B214" s="28" t="s">
        <v>42</v>
      </c>
      <c r="C214" s="26"/>
      <c r="D214" s="26"/>
      <c r="E214" s="26"/>
      <c r="F214" s="26"/>
      <c r="G214" s="26"/>
      <c r="H214" s="26"/>
      <c r="I214" s="26"/>
      <c r="J214" s="26"/>
      <c r="K214" s="26"/>
      <c r="L214" s="26"/>
      <c r="M214" s="26"/>
      <c r="N214" s="26"/>
    </row>
    <row r="215" spans="1:15" ht="18" customHeight="1">
      <c r="A215" s="29"/>
      <c r="B215" s="26"/>
      <c r="C215" s="26"/>
      <c r="D215" s="26"/>
      <c r="E215" s="26"/>
      <c r="F215" s="26"/>
      <c r="G215" s="26"/>
      <c r="H215" s="26"/>
      <c r="I215" s="26"/>
      <c r="J215" s="26"/>
      <c r="K215" s="26"/>
      <c r="L215" s="26"/>
      <c r="M215" s="26"/>
      <c r="N215" s="26"/>
    </row>
    <row r="216" spans="1:15" ht="18" customHeight="1">
      <c r="A216" s="29" t="s">
        <v>315</v>
      </c>
      <c r="B216" s="26" t="s">
        <v>316</v>
      </c>
    </row>
    <row r="217" spans="1:15" ht="18" customHeight="1">
      <c r="A217" s="29" t="s">
        <v>3</v>
      </c>
      <c r="B217" s="26" t="s">
        <v>317</v>
      </c>
    </row>
    <row r="219" spans="1:15" ht="18" customHeight="1">
      <c r="B219" s="107" t="s">
        <v>49</v>
      </c>
      <c r="C219" s="108" t="s">
        <v>24</v>
      </c>
      <c r="D219" s="109" t="s">
        <v>50</v>
      </c>
      <c r="E219" s="110"/>
      <c r="F219" s="107" t="s">
        <v>51</v>
      </c>
      <c r="G219" s="110"/>
      <c r="H219" s="110"/>
      <c r="I219" s="111" t="s">
        <v>70</v>
      </c>
      <c r="J219" s="109"/>
      <c r="K219" s="109" t="s">
        <v>52</v>
      </c>
      <c r="L219" s="112"/>
      <c r="M219" s="113"/>
      <c r="O219" s="68"/>
    </row>
    <row r="220" spans="1:15" ht="18" customHeight="1">
      <c r="B220" s="102"/>
      <c r="C220" s="103"/>
      <c r="D220" s="104"/>
      <c r="E220" s="105"/>
      <c r="F220" s="102"/>
      <c r="G220" s="105"/>
      <c r="H220" s="105"/>
      <c r="I220" s="103"/>
      <c r="J220" s="104"/>
      <c r="K220" s="104"/>
      <c r="L220" s="104"/>
      <c r="M220" s="106"/>
      <c r="O220" s="69"/>
    </row>
    <row r="221" spans="1:15" ht="18" customHeight="1">
      <c r="B221" s="17" t="s">
        <v>163</v>
      </c>
      <c r="C221" s="93">
        <v>1</v>
      </c>
      <c r="D221" s="66" t="s">
        <v>53</v>
      </c>
      <c r="E221" s="100"/>
      <c r="F221" s="94" t="s">
        <v>54</v>
      </c>
      <c r="G221" s="100"/>
      <c r="H221" s="100"/>
      <c r="I221" s="95" t="s">
        <v>55</v>
      </c>
      <c r="J221" s="67"/>
      <c r="K221" s="67"/>
      <c r="L221" s="67"/>
      <c r="M221" s="69"/>
      <c r="O221" s="69"/>
    </row>
    <row r="222" spans="1:15" ht="18" customHeight="1">
      <c r="B222" s="94"/>
      <c r="C222" s="93"/>
      <c r="D222" s="66"/>
      <c r="E222" s="100"/>
      <c r="F222" s="94"/>
      <c r="G222" s="100"/>
      <c r="H222" s="100"/>
      <c r="I222" s="95"/>
      <c r="J222" s="67"/>
      <c r="K222" s="67"/>
      <c r="L222" s="67"/>
      <c r="M222" s="69"/>
      <c r="O222" s="69"/>
    </row>
    <row r="223" spans="1:15" ht="18" customHeight="1">
      <c r="B223" s="17" t="s">
        <v>164</v>
      </c>
      <c r="C223" s="93"/>
      <c r="D223" s="66"/>
      <c r="E223" s="100"/>
      <c r="F223" s="94"/>
      <c r="G223" s="100"/>
      <c r="H223" s="100"/>
      <c r="I223" s="95"/>
      <c r="J223" s="67"/>
      <c r="K223" s="67"/>
      <c r="L223" s="67"/>
      <c r="M223" s="69"/>
      <c r="O223" s="69"/>
    </row>
    <row r="224" spans="1:15" ht="18" customHeight="1">
      <c r="B224" s="94" t="s">
        <v>56</v>
      </c>
      <c r="C224" s="93">
        <v>0.5</v>
      </c>
      <c r="D224" s="66" t="s">
        <v>57</v>
      </c>
      <c r="E224" s="100"/>
      <c r="F224" s="94" t="s">
        <v>58</v>
      </c>
      <c r="G224" s="100"/>
      <c r="H224" s="100"/>
      <c r="I224" s="121" t="s">
        <v>55</v>
      </c>
      <c r="J224" s="66" t="s">
        <v>59</v>
      </c>
      <c r="K224" s="67"/>
      <c r="L224" s="67"/>
      <c r="M224" s="69"/>
      <c r="O224" s="69"/>
    </row>
    <row r="225" spans="1:15" ht="18" customHeight="1">
      <c r="B225" s="94" t="s">
        <v>60</v>
      </c>
      <c r="C225" s="93">
        <v>0.5</v>
      </c>
      <c r="D225" s="66" t="s">
        <v>61</v>
      </c>
      <c r="E225" s="100"/>
      <c r="F225" s="94" t="s">
        <v>62</v>
      </c>
      <c r="G225" s="100"/>
      <c r="H225" s="100"/>
      <c r="I225" s="95" t="s">
        <v>63</v>
      </c>
      <c r="J225" s="66" t="s">
        <v>64</v>
      </c>
      <c r="K225" s="67"/>
      <c r="L225" s="67"/>
      <c r="M225" s="69"/>
      <c r="O225" s="69"/>
    </row>
    <row r="226" spans="1:15" ht="18" customHeight="1">
      <c r="B226" s="94" t="s">
        <v>65</v>
      </c>
      <c r="C226" s="95" t="s">
        <v>66</v>
      </c>
      <c r="D226" s="66" t="s">
        <v>67</v>
      </c>
      <c r="E226" s="100"/>
      <c r="F226" s="94" t="s">
        <v>68</v>
      </c>
      <c r="G226" s="100"/>
      <c r="H226" s="100"/>
      <c r="I226" s="95" t="s">
        <v>69</v>
      </c>
      <c r="J226" s="67"/>
      <c r="K226" s="67"/>
      <c r="L226" s="67"/>
      <c r="M226" s="69"/>
      <c r="O226" s="69"/>
    </row>
    <row r="227" spans="1:15" ht="18" customHeight="1">
      <c r="B227" s="96"/>
      <c r="C227" s="97"/>
      <c r="D227" s="98"/>
      <c r="E227" s="101"/>
      <c r="F227" s="96"/>
      <c r="G227" s="101"/>
      <c r="H227" s="101"/>
      <c r="I227" s="97"/>
      <c r="J227" s="98"/>
      <c r="K227" s="98"/>
      <c r="L227" s="98"/>
      <c r="M227" s="99"/>
      <c r="O227" s="99"/>
    </row>
    <row r="229" spans="1:15" ht="18" customHeight="1">
      <c r="A229" s="29" t="s">
        <v>318</v>
      </c>
      <c r="B229" s="26" t="s">
        <v>319</v>
      </c>
    </row>
    <row r="230" spans="1:15" ht="18" customHeight="1">
      <c r="A230" s="29" t="s">
        <v>3</v>
      </c>
      <c r="B230" s="2" t="s">
        <v>71</v>
      </c>
    </row>
    <row r="231" spans="1:15" ht="18" customHeight="1">
      <c r="B231" s="26" t="s">
        <v>73</v>
      </c>
    </row>
    <row r="232" spans="1:15" ht="18" customHeight="1">
      <c r="B232" s="26" t="s">
        <v>72</v>
      </c>
    </row>
    <row r="233" spans="1:15" ht="18" customHeight="1">
      <c r="B233" s="117" t="s">
        <v>466</v>
      </c>
    </row>
    <row r="234" spans="1:15" ht="18" customHeight="1">
      <c r="B234" s="117" t="s">
        <v>467</v>
      </c>
    </row>
    <row r="235" spans="1:15" ht="18" customHeight="1">
      <c r="B235" s="26" t="s">
        <v>74</v>
      </c>
    </row>
    <row r="237" spans="1:15" ht="18" customHeight="1">
      <c r="A237" s="29" t="s">
        <v>320</v>
      </c>
      <c r="B237" s="26" t="s">
        <v>321</v>
      </c>
    </row>
    <row r="238" spans="1:15" ht="18" customHeight="1">
      <c r="A238" s="29" t="s">
        <v>3</v>
      </c>
      <c r="B238" s="26" t="s">
        <v>322</v>
      </c>
    </row>
    <row r="239" spans="1:15" ht="18" customHeight="1">
      <c r="B239" s="26" t="s">
        <v>324</v>
      </c>
    </row>
    <row r="240" spans="1:15" ht="18" customHeight="1">
      <c r="B240" s="26" t="s">
        <v>323</v>
      </c>
    </row>
    <row r="241" spans="1:2" ht="18" customHeight="1">
      <c r="B241" s="26" t="s">
        <v>328</v>
      </c>
    </row>
    <row r="243" spans="1:2" ht="18" customHeight="1">
      <c r="A243" s="29" t="s">
        <v>325</v>
      </c>
      <c r="B243" s="26" t="s">
        <v>326</v>
      </c>
    </row>
    <row r="244" spans="1:2" ht="18" customHeight="1">
      <c r="A244" s="29" t="s">
        <v>3</v>
      </c>
      <c r="B244" s="26" t="s">
        <v>327</v>
      </c>
    </row>
    <row r="245" spans="1:2" ht="18" customHeight="1">
      <c r="B245" s="26" t="s">
        <v>329</v>
      </c>
    </row>
    <row r="246" spans="1:2" ht="18" customHeight="1">
      <c r="B246" s="26"/>
    </row>
    <row r="247" spans="1:2" ht="18" customHeight="1">
      <c r="A247" s="29" t="s">
        <v>330</v>
      </c>
      <c r="B247" s="26" t="s">
        <v>388</v>
      </c>
    </row>
    <row r="248" spans="1:2" ht="18" customHeight="1">
      <c r="A248" s="29" t="s">
        <v>3</v>
      </c>
      <c r="B248" s="26" t="s">
        <v>331</v>
      </c>
    </row>
    <row r="249" spans="1:2" ht="18" customHeight="1">
      <c r="B249" s="26" t="s">
        <v>332</v>
      </c>
    </row>
    <row r="250" spans="1:2" ht="18" customHeight="1">
      <c r="B250" s="117" t="s">
        <v>468</v>
      </c>
    </row>
    <row r="251" spans="1:2" ht="18" customHeight="1">
      <c r="B251" s="26" t="s">
        <v>333</v>
      </c>
    </row>
    <row r="252" spans="1:2" ht="18" customHeight="1">
      <c r="B252" s="26" t="s">
        <v>334</v>
      </c>
    </row>
    <row r="253" spans="1:2" ht="18" customHeight="1">
      <c r="B253" s="117" t="s">
        <v>469</v>
      </c>
    </row>
    <row r="254" spans="1:2" ht="18" customHeight="1">
      <c r="B254" s="64" t="s">
        <v>335</v>
      </c>
    </row>
    <row r="256" spans="1:2" ht="18" customHeight="1">
      <c r="A256" s="29" t="s">
        <v>336</v>
      </c>
      <c r="B256" s="26" t="s">
        <v>337</v>
      </c>
    </row>
    <row r="257" spans="1:7" ht="18" customHeight="1">
      <c r="A257" s="29" t="s">
        <v>48</v>
      </c>
      <c r="B257" s="26" t="s">
        <v>338</v>
      </c>
    </row>
    <row r="258" spans="1:7" ht="18" customHeight="1">
      <c r="B258" s="26" t="s">
        <v>339</v>
      </c>
    </row>
    <row r="259" spans="1:7" ht="18" customHeight="1">
      <c r="B259" s="26" t="s">
        <v>346</v>
      </c>
    </row>
    <row r="260" spans="1:7" ht="18" customHeight="1">
      <c r="B260" s="26" t="s">
        <v>389</v>
      </c>
    </row>
    <row r="261" spans="1:7" ht="18" customHeight="1">
      <c r="B261" s="26" t="s">
        <v>340</v>
      </c>
    </row>
    <row r="262" spans="1:7" ht="18" customHeight="1">
      <c r="B262" s="26" t="s">
        <v>342</v>
      </c>
    </row>
    <row r="263" spans="1:7" ht="18" customHeight="1">
      <c r="B263" s="26" t="s">
        <v>341</v>
      </c>
    </row>
    <row r="264" spans="1:7" ht="18" customHeight="1">
      <c r="B264" s="117" t="s">
        <v>470</v>
      </c>
    </row>
    <row r="265" spans="1:7" ht="18" customHeight="1">
      <c r="B265" s="26" t="s">
        <v>343</v>
      </c>
    </row>
    <row r="266" spans="1:7" ht="18" customHeight="1">
      <c r="B266" s="26" t="s">
        <v>344</v>
      </c>
    </row>
    <row r="267" spans="1:7" ht="18" customHeight="1">
      <c r="B267" s="26" t="s">
        <v>345</v>
      </c>
    </row>
    <row r="268" spans="1:7" ht="18" customHeight="1">
      <c r="B268" s="26"/>
    </row>
    <row r="269" spans="1:7" ht="18" customHeight="1">
      <c r="A269" s="29" t="s">
        <v>347</v>
      </c>
      <c r="B269" s="26" t="s">
        <v>360</v>
      </c>
    </row>
    <row r="270" spans="1:7" ht="18" customHeight="1">
      <c r="A270" s="29" t="s">
        <v>3</v>
      </c>
      <c r="B270" s="26" t="s">
        <v>348</v>
      </c>
    </row>
    <row r="271" spans="1:7" ht="18" customHeight="1">
      <c r="B271" s="26" t="s">
        <v>349</v>
      </c>
    </row>
    <row r="272" spans="1:7" ht="18" customHeight="1">
      <c r="B272" s="26" t="s">
        <v>350</v>
      </c>
      <c r="G272" s="26" t="s">
        <v>352</v>
      </c>
    </row>
    <row r="273" spans="1:7" ht="18" customHeight="1">
      <c r="B273" s="26" t="s">
        <v>351</v>
      </c>
      <c r="G273" s="26" t="s">
        <v>357</v>
      </c>
    </row>
    <row r="274" spans="1:7" ht="18" customHeight="1">
      <c r="B274" s="26" t="s">
        <v>353</v>
      </c>
      <c r="G274" s="26" t="s">
        <v>354</v>
      </c>
    </row>
    <row r="275" spans="1:7" ht="18" customHeight="1">
      <c r="B275" s="117" t="s">
        <v>471</v>
      </c>
      <c r="G275" s="26" t="s">
        <v>358</v>
      </c>
    </row>
    <row r="276" spans="1:7" ht="18" customHeight="1">
      <c r="B276" s="117" t="s">
        <v>472</v>
      </c>
      <c r="G276" s="26" t="s">
        <v>355</v>
      </c>
    </row>
    <row r="278" spans="1:7" ht="18" customHeight="1">
      <c r="B278" s="2" t="s">
        <v>356</v>
      </c>
    </row>
    <row r="280" spans="1:7" ht="18" customHeight="1">
      <c r="A280" s="29" t="s">
        <v>359</v>
      </c>
      <c r="B280" s="26" t="s">
        <v>361</v>
      </c>
    </row>
    <row r="281" spans="1:7" ht="18" customHeight="1">
      <c r="A281" s="29" t="s">
        <v>3</v>
      </c>
      <c r="B281" s="26" t="s">
        <v>362</v>
      </c>
    </row>
    <row r="282" spans="1:7" ht="18" customHeight="1">
      <c r="B282" s="26" t="s">
        <v>363</v>
      </c>
    </row>
    <row r="283" spans="1:7" ht="18" customHeight="1">
      <c r="B283" s="26" t="s">
        <v>364</v>
      </c>
    </row>
    <row r="284" spans="1:7" ht="18" customHeight="1">
      <c r="B284" s="117" t="s">
        <v>473</v>
      </c>
    </row>
    <row r="285" spans="1:7" ht="18" customHeight="1">
      <c r="B285" s="26" t="s">
        <v>365</v>
      </c>
    </row>
    <row r="286" spans="1:7" ht="18" customHeight="1">
      <c r="B286" s="26" t="s">
        <v>366</v>
      </c>
    </row>
    <row r="287" spans="1:7" ht="18" customHeight="1">
      <c r="B287" s="26" t="s">
        <v>367</v>
      </c>
    </row>
    <row r="288" spans="1:7" ht="18" customHeight="1">
      <c r="B288" s="26" t="s">
        <v>368</v>
      </c>
    </row>
    <row r="290" spans="1:2" ht="18" customHeight="1">
      <c r="A290" s="29" t="s">
        <v>369</v>
      </c>
      <c r="B290" s="26" t="s">
        <v>370</v>
      </c>
    </row>
    <row r="291" spans="1:2" ht="18" customHeight="1">
      <c r="A291" s="29" t="s">
        <v>3</v>
      </c>
      <c r="B291" s="26" t="s">
        <v>371</v>
      </c>
    </row>
    <row r="292" spans="1:2" ht="18" customHeight="1">
      <c r="B292" s="26" t="s">
        <v>372</v>
      </c>
    </row>
    <row r="293" spans="1:2" ht="18" customHeight="1">
      <c r="B293" s="26" t="s">
        <v>373</v>
      </c>
    </row>
    <row r="295" spans="1:2" ht="18" customHeight="1">
      <c r="A295" s="29" t="s">
        <v>374</v>
      </c>
      <c r="B295" s="117" t="s">
        <v>474</v>
      </c>
    </row>
    <row r="296" spans="1:2" ht="18" customHeight="1">
      <c r="A296" s="29" t="s">
        <v>3</v>
      </c>
      <c r="B296" s="26" t="s">
        <v>375</v>
      </c>
    </row>
    <row r="297" spans="1:2" ht="18" customHeight="1">
      <c r="B297" s="26" t="s">
        <v>376</v>
      </c>
    </row>
    <row r="298" spans="1:2" ht="18" customHeight="1">
      <c r="B298" s="26" t="s">
        <v>377</v>
      </c>
    </row>
    <row r="299" spans="1:2" ht="18" customHeight="1">
      <c r="B299" s="26" t="s">
        <v>378</v>
      </c>
    </row>
    <row r="300" spans="1:2" ht="18" customHeight="1">
      <c r="B300" s="26" t="s">
        <v>379</v>
      </c>
    </row>
    <row r="302" spans="1:2" ht="18" customHeight="1">
      <c r="A302" s="114" t="s">
        <v>380</v>
      </c>
      <c r="B302" s="2" t="s">
        <v>390</v>
      </c>
    </row>
    <row r="303" spans="1:2" ht="18" customHeight="1">
      <c r="A303" s="114" t="s">
        <v>3</v>
      </c>
      <c r="B303" s="2" t="s">
        <v>391</v>
      </c>
    </row>
    <row r="304" spans="1:2" ht="18" customHeight="1">
      <c r="A304" s="114"/>
      <c r="B304" s="2" t="s">
        <v>475</v>
      </c>
    </row>
    <row r="305" spans="1:2" ht="18" customHeight="1">
      <c r="A305" s="114"/>
      <c r="B305" s="2" t="s">
        <v>392</v>
      </c>
    </row>
    <row r="306" spans="1:2" ht="18" customHeight="1">
      <c r="B306" s="2" t="s">
        <v>476</v>
      </c>
    </row>
    <row r="307" spans="1:2" ht="18" customHeight="1">
      <c r="B307" s="2" t="s">
        <v>393</v>
      </c>
    </row>
    <row r="308" spans="1:2" ht="18" customHeight="1">
      <c r="B308" s="2" t="s">
        <v>394</v>
      </c>
    </row>
    <row r="309" spans="1:2" ht="18" customHeight="1">
      <c r="B309" s="2" t="s">
        <v>477</v>
      </c>
    </row>
    <row r="310" spans="1:2" ht="18" customHeight="1">
      <c r="B310" s="2" t="s">
        <v>395</v>
      </c>
    </row>
    <row r="312" spans="1:2" ht="18" customHeight="1">
      <c r="A312" s="29" t="s">
        <v>396</v>
      </c>
      <c r="B312" s="26" t="s">
        <v>397</v>
      </c>
    </row>
    <row r="313" spans="1:2" ht="18" customHeight="1">
      <c r="A313" s="29" t="s">
        <v>3</v>
      </c>
      <c r="B313" s="26" t="s">
        <v>398</v>
      </c>
    </row>
    <row r="314" spans="1:2" ht="18" customHeight="1">
      <c r="B314" s="26" t="s">
        <v>399</v>
      </c>
    </row>
    <row r="316" spans="1:2" ht="18" customHeight="1">
      <c r="A316" s="29" t="s">
        <v>400</v>
      </c>
      <c r="B316" s="26" t="s">
        <v>401</v>
      </c>
    </row>
    <row r="317" spans="1:2" ht="18" customHeight="1">
      <c r="A317" s="29" t="s">
        <v>3</v>
      </c>
      <c r="B317" s="26" t="s">
        <v>403</v>
      </c>
    </row>
    <row r="318" spans="1:2" ht="18" customHeight="1">
      <c r="B318" s="117" t="s">
        <v>478</v>
      </c>
    </row>
    <row r="319" spans="1:2" ht="18" customHeight="1">
      <c r="B319" s="26" t="s">
        <v>402</v>
      </c>
    </row>
    <row r="320" spans="1:2" ht="18" customHeight="1">
      <c r="B320" s="26"/>
    </row>
    <row r="321" spans="1:6" ht="18" customHeight="1">
      <c r="A321" s="29" t="s">
        <v>404</v>
      </c>
      <c r="B321" s="31" t="s">
        <v>405</v>
      </c>
    </row>
    <row r="322" spans="1:6" ht="18" customHeight="1">
      <c r="A322" s="29" t="s">
        <v>3</v>
      </c>
      <c r="B322" s="31" t="s">
        <v>479</v>
      </c>
    </row>
    <row r="323" spans="1:6" ht="18" customHeight="1">
      <c r="B323" s="31"/>
    </row>
    <row r="324" spans="1:6" ht="18" customHeight="1">
      <c r="B324" s="115" t="s">
        <v>480</v>
      </c>
      <c r="C324" s="26"/>
      <c r="D324" s="26"/>
      <c r="E324" s="26"/>
      <c r="F324" s="26"/>
    </row>
    <row r="325" spans="1:6" ht="18" customHeight="1">
      <c r="B325" s="115" t="s">
        <v>411</v>
      </c>
      <c r="C325" s="26"/>
      <c r="D325" s="26"/>
      <c r="E325" s="26"/>
      <c r="F325" s="26"/>
    </row>
    <row r="326" spans="1:6" ht="18" customHeight="1">
      <c r="B326" s="115"/>
      <c r="C326" s="26"/>
      <c r="D326" s="26"/>
      <c r="E326" s="26"/>
      <c r="F326" s="26"/>
    </row>
    <row r="327" spans="1:6" ht="18" customHeight="1">
      <c r="B327" s="115" t="s">
        <v>481</v>
      </c>
      <c r="C327" s="26"/>
      <c r="D327" s="26"/>
      <c r="E327" s="26"/>
      <c r="F327" s="26"/>
    </row>
    <row r="328" spans="1:6" ht="18" customHeight="1">
      <c r="B328" s="115" t="s">
        <v>482</v>
      </c>
      <c r="C328" s="26"/>
      <c r="D328" s="26"/>
      <c r="E328" s="26"/>
      <c r="F328" s="26"/>
    </row>
    <row r="329" spans="1:6" ht="18" customHeight="1">
      <c r="B329" s="115"/>
      <c r="C329" s="26"/>
      <c r="D329" s="26"/>
      <c r="E329" s="26"/>
      <c r="F329" s="26"/>
    </row>
    <row r="330" spans="1:6" ht="18" customHeight="1">
      <c r="B330" s="115" t="s">
        <v>412</v>
      </c>
      <c r="C330" s="26"/>
      <c r="D330" s="26"/>
      <c r="E330" s="26"/>
      <c r="F330" s="26"/>
    </row>
    <row r="331" spans="1:6" ht="18" customHeight="1">
      <c r="B331" s="115" t="s">
        <v>483</v>
      </c>
      <c r="C331" s="26"/>
      <c r="D331" s="26"/>
      <c r="E331" s="26"/>
      <c r="F331" s="26"/>
    </row>
    <row r="332" spans="1:6" ht="18" customHeight="1">
      <c r="B332" s="115"/>
      <c r="C332" s="26"/>
      <c r="D332" s="26"/>
      <c r="E332" s="26"/>
      <c r="F332" s="26"/>
    </row>
    <row r="333" spans="1:6" ht="18" customHeight="1">
      <c r="B333" s="115" t="s">
        <v>413</v>
      </c>
      <c r="C333" s="26"/>
      <c r="D333" s="26"/>
      <c r="E333" s="26"/>
      <c r="F333" s="26"/>
    </row>
    <row r="334" spans="1:6" ht="18" customHeight="1">
      <c r="B334" s="115" t="s">
        <v>414</v>
      </c>
      <c r="C334" s="26"/>
      <c r="D334" s="26"/>
      <c r="E334" s="26"/>
      <c r="F334" s="26"/>
    </row>
    <row r="335" spans="1:6" ht="18" customHeight="1">
      <c r="B335" s="115"/>
      <c r="C335" s="26"/>
      <c r="D335" s="26"/>
      <c r="E335" s="26"/>
      <c r="F335" s="26"/>
    </row>
    <row r="336" spans="1:6" ht="18" customHeight="1">
      <c r="B336" s="115" t="s">
        <v>415</v>
      </c>
      <c r="C336" s="26"/>
      <c r="D336" s="26"/>
      <c r="E336" s="26"/>
      <c r="F336" s="26"/>
    </row>
    <row r="337" spans="1:6" ht="18" customHeight="1">
      <c r="B337" s="115" t="s">
        <v>416</v>
      </c>
      <c r="C337" s="26"/>
      <c r="D337" s="26"/>
      <c r="E337" s="26"/>
      <c r="F337" s="26"/>
    </row>
    <row r="338" spans="1:6" ht="18" customHeight="1">
      <c r="B338" s="115"/>
      <c r="C338" s="26"/>
      <c r="D338" s="26"/>
      <c r="E338" s="26"/>
      <c r="F338" s="26"/>
    </row>
    <row r="339" spans="1:6" ht="18" customHeight="1">
      <c r="B339" s="115" t="s">
        <v>406</v>
      </c>
      <c r="C339" s="26"/>
      <c r="D339" s="26"/>
      <c r="E339" s="26"/>
      <c r="F339" s="26"/>
    </row>
    <row r="340" spans="1:6" ht="18" customHeight="1">
      <c r="B340" s="115" t="s">
        <v>407</v>
      </c>
      <c r="C340" s="26"/>
      <c r="D340" s="26"/>
      <c r="E340" s="26"/>
      <c r="F340" s="26"/>
    </row>
    <row r="341" spans="1:6" ht="18" customHeight="1">
      <c r="B341" s="115" t="s">
        <v>408</v>
      </c>
      <c r="C341" s="26"/>
      <c r="D341" s="26"/>
      <c r="E341" s="26"/>
      <c r="F341" s="26"/>
    </row>
    <row r="342" spans="1:6" ht="18" customHeight="1">
      <c r="B342" s="115" t="s">
        <v>409</v>
      </c>
      <c r="C342" s="26"/>
      <c r="D342" s="26"/>
      <c r="E342" s="26"/>
      <c r="F342" s="26"/>
    </row>
    <row r="343" spans="1:6" ht="18" customHeight="1">
      <c r="B343" s="115" t="s">
        <v>410</v>
      </c>
      <c r="C343" s="26"/>
      <c r="D343" s="26"/>
      <c r="E343" s="26"/>
      <c r="F343" s="26"/>
    </row>
    <row r="344" spans="1:6" ht="18" customHeight="1">
      <c r="B344" s="31"/>
      <c r="C344" s="26"/>
      <c r="D344" s="26"/>
      <c r="E344" s="26"/>
      <c r="F344" s="26"/>
    </row>
    <row r="345" spans="1:6" ht="18" customHeight="1">
      <c r="A345" s="29" t="s">
        <v>417</v>
      </c>
      <c r="B345" s="31" t="s">
        <v>418</v>
      </c>
    </row>
    <row r="346" spans="1:6" ht="18" customHeight="1">
      <c r="A346" s="29" t="s">
        <v>3</v>
      </c>
      <c r="B346" s="117" t="s">
        <v>447</v>
      </c>
    </row>
    <row r="347" spans="1:6" ht="18" customHeight="1">
      <c r="B347"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N30"/>
  <sheetViews>
    <sheetView workbookViewId="0">
      <selection activeCell="K25" sqref="K25"/>
    </sheetView>
  </sheetViews>
  <sheetFormatPr defaultRowHeight="12" customHeight="1"/>
  <sheetData>
    <row r="2" spans="1:14" ht="12" customHeight="1">
      <c r="C2" s="5">
        <v>0.2</v>
      </c>
      <c r="H2" s="5">
        <v>0.15</v>
      </c>
      <c r="M2" s="5">
        <v>0.25</v>
      </c>
    </row>
    <row r="3" spans="1:14" ht="12" customHeight="1">
      <c r="A3" t="s">
        <v>17</v>
      </c>
      <c r="B3" t="s">
        <v>13</v>
      </c>
      <c r="C3" t="s">
        <v>14</v>
      </c>
      <c r="D3" t="s">
        <v>15</v>
      </c>
      <c r="F3" t="s">
        <v>17</v>
      </c>
      <c r="G3" t="s">
        <v>13</v>
      </c>
      <c r="H3" t="s">
        <v>14</v>
      </c>
      <c r="I3" t="s">
        <v>15</v>
      </c>
      <c r="K3" t="s">
        <v>17</v>
      </c>
      <c r="L3" t="s">
        <v>13</v>
      </c>
      <c r="M3" t="s">
        <v>14</v>
      </c>
      <c r="N3" t="s">
        <v>15</v>
      </c>
    </row>
    <row r="5" spans="1:14" ht="12" customHeight="1">
      <c r="A5" s="7">
        <v>1</v>
      </c>
      <c r="B5" s="6">
        <v>1</v>
      </c>
      <c r="C5" s="6">
        <f>B5*C$2</f>
        <v>0.2</v>
      </c>
      <c r="D5" s="6">
        <f>B5+C5</f>
        <v>1.2</v>
      </c>
      <c r="F5" s="7">
        <v>1</v>
      </c>
      <c r="G5" s="6">
        <v>1</v>
      </c>
      <c r="H5" s="6">
        <f>G5*H$2</f>
        <v>0.15</v>
      </c>
      <c r="I5" s="6">
        <f>G5+H5</f>
        <v>1.1499999999999999</v>
      </c>
      <c r="K5" s="7">
        <v>1</v>
      </c>
      <c r="L5" s="6">
        <v>1</v>
      </c>
      <c r="M5" s="6">
        <f>L5*M$2</f>
        <v>0.25</v>
      </c>
      <c r="N5" s="6">
        <f>L5+M5</f>
        <v>1.25</v>
      </c>
    </row>
    <row r="6" spans="1:14" ht="12" customHeight="1">
      <c r="A6" s="7">
        <v>2</v>
      </c>
      <c r="B6" s="6">
        <f>D5</f>
        <v>1.2</v>
      </c>
      <c r="C6" s="6">
        <f t="shared" ref="C6:C30" si="0">B6*C$2</f>
        <v>0.24</v>
      </c>
      <c r="D6" s="6">
        <f t="shared" ref="D6:D24" si="1">B6+C6</f>
        <v>1.44</v>
      </c>
      <c r="F6" s="7">
        <v>2</v>
      </c>
      <c r="G6" s="6">
        <f>I5</f>
        <v>1.1499999999999999</v>
      </c>
      <c r="H6" s="6">
        <f t="shared" ref="H6:H30" si="2">G6*H$2</f>
        <v>0.17249999999999999</v>
      </c>
      <c r="I6" s="6">
        <f t="shared" ref="I6:I30" si="3">G6+H6</f>
        <v>1.3224999999999998</v>
      </c>
      <c r="K6" s="7">
        <v>2</v>
      </c>
      <c r="L6" s="6">
        <f>N5</f>
        <v>1.25</v>
      </c>
      <c r="M6" s="6">
        <f t="shared" ref="M6:M30" si="4">L6*M$2</f>
        <v>0.3125</v>
      </c>
      <c r="N6" s="6">
        <f t="shared" ref="N6:N30" si="5">L6+M6</f>
        <v>1.5625</v>
      </c>
    </row>
    <row r="7" spans="1:14" ht="12" customHeight="1">
      <c r="A7" s="7">
        <v>3</v>
      </c>
      <c r="B7" s="6">
        <f t="shared" ref="B7:B24" si="6">D6</f>
        <v>1.44</v>
      </c>
      <c r="C7" s="6">
        <f t="shared" si="0"/>
        <v>0.28799999999999998</v>
      </c>
      <c r="D7" s="6">
        <f t="shared" si="1"/>
        <v>1.728</v>
      </c>
      <c r="F7" s="7">
        <v>3</v>
      </c>
      <c r="G7" s="6">
        <f t="shared" ref="G7:G30" si="7">I6</f>
        <v>1.3224999999999998</v>
      </c>
      <c r="H7" s="6">
        <f t="shared" si="2"/>
        <v>0.19837499999999997</v>
      </c>
      <c r="I7" s="6">
        <f t="shared" si="3"/>
        <v>1.5208749999999998</v>
      </c>
      <c r="K7" s="7">
        <v>3</v>
      </c>
      <c r="L7" s="6">
        <f t="shared" ref="L7:L30" si="8">N6</f>
        <v>1.5625</v>
      </c>
      <c r="M7" s="6">
        <f t="shared" si="4"/>
        <v>0.390625</v>
      </c>
      <c r="N7" s="6">
        <f t="shared" si="5"/>
        <v>1.953125</v>
      </c>
    </row>
    <row r="8" spans="1:14" ht="12" customHeight="1">
      <c r="A8" s="7">
        <v>4</v>
      </c>
      <c r="B8" s="6">
        <f t="shared" si="6"/>
        <v>1.728</v>
      </c>
      <c r="C8" s="6">
        <f t="shared" si="0"/>
        <v>0.34560000000000002</v>
      </c>
      <c r="D8" s="6">
        <f t="shared" si="1"/>
        <v>2.0735999999999999</v>
      </c>
      <c r="F8" s="7">
        <v>4</v>
      </c>
      <c r="G8" s="6">
        <f t="shared" si="7"/>
        <v>1.5208749999999998</v>
      </c>
      <c r="H8" s="6">
        <f t="shared" si="2"/>
        <v>0.22813124999999995</v>
      </c>
      <c r="I8" s="6">
        <f t="shared" si="3"/>
        <v>1.7490062499999997</v>
      </c>
      <c r="K8" s="7">
        <v>4</v>
      </c>
      <c r="L8" s="6">
        <f t="shared" si="8"/>
        <v>1.953125</v>
      </c>
      <c r="M8" s="6">
        <f t="shared" si="4"/>
        <v>0.48828125</v>
      </c>
      <c r="N8" s="6">
        <f t="shared" si="5"/>
        <v>2.44140625</v>
      </c>
    </row>
    <row r="9" spans="1:14" ht="12" customHeight="1">
      <c r="A9" s="7">
        <v>5</v>
      </c>
      <c r="B9" s="6">
        <f t="shared" si="6"/>
        <v>2.0735999999999999</v>
      </c>
      <c r="C9" s="6">
        <f t="shared" si="0"/>
        <v>0.41471999999999998</v>
      </c>
      <c r="D9" s="6">
        <f t="shared" si="1"/>
        <v>2.4883199999999999</v>
      </c>
      <c r="F9" s="7">
        <v>5</v>
      </c>
      <c r="G9" s="6">
        <f t="shared" si="7"/>
        <v>1.7490062499999997</v>
      </c>
      <c r="H9" s="6">
        <f t="shared" si="2"/>
        <v>0.26235093749999994</v>
      </c>
      <c r="I9" s="6">
        <f t="shared" si="3"/>
        <v>2.0113571874999998</v>
      </c>
      <c r="K9" s="7">
        <v>5</v>
      </c>
      <c r="L9" s="6">
        <f t="shared" si="8"/>
        <v>2.44140625</v>
      </c>
      <c r="M9" s="6">
        <f t="shared" si="4"/>
        <v>0.6103515625</v>
      </c>
      <c r="N9" s="6">
        <f t="shared" si="5"/>
        <v>3.0517578125</v>
      </c>
    </row>
    <row r="10" spans="1:14" ht="12" customHeight="1">
      <c r="A10" s="7">
        <v>6</v>
      </c>
      <c r="B10" s="6">
        <f t="shared" si="6"/>
        <v>2.4883199999999999</v>
      </c>
      <c r="C10" s="6">
        <f t="shared" si="0"/>
        <v>0.497664</v>
      </c>
      <c r="D10" s="6">
        <f t="shared" si="1"/>
        <v>2.9859839999999997</v>
      </c>
      <c r="F10" s="7">
        <v>6</v>
      </c>
      <c r="G10" s="6">
        <f t="shared" si="7"/>
        <v>2.0113571874999998</v>
      </c>
      <c r="H10" s="6">
        <f t="shared" si="2"/>
        <v>0.30170357812499998</v>
      </c>
      <c r="I10" s="6">
        <f t="shared" si="3"/>
        <v>2.313060765625</v>
      </c>
      <c r="K10" s="7">
        <v>6</v>
      </c>
      <c r="L10" s="6">
        <f t="shared" si="8"/>
        <v>3.0517578125</v>
      </c>
      <c r="M10" s="6">
        <f t="shared" si="4"/>
        <v>0.762939453125</v>
      </c>
      <c r="N10" s="6">
        <f t="shared" si="5"/>
        <v>3.814697265625</v>
      </c>
    </row>
    <row r="11" spans="1:14" ht="12" customHeight="1">
      <c r="A11" s="7">
        <v>7</v>
      </c>
      <c r="B11" s="6">
        <f t="shared" si="6"/>
        <v>2.9859839999999997</v>
      </c>
      <c r="C11" s="6">
        <f t="shared" si="0"/>
        <v>0.59719679999999997</v>
      </c>
      <c r="D11" s="6">
        <f t="shared" si="1"/>
        <v>3.5831807999999996</v>
      </c>
      <c r="F11" s="7">
        <v>7</v>
      </c>
      <c r="G11" s="6">
        <f t="shared" si="7"/>
        <v>2.313060765625</v>
      </c>
      <c r="H11" s="6">
        <f t="shared" si="2"/>
        <v>0.34695911484374997</v>
      </c>
      <c r="I11" s="6">
        <f t="shared" si="3"/>
        <v>2.66001988046875</v>
      </c>
      <c r="K11" s="7">
        <v>7</v>
      </c>
      <c r="L11" s="6">
        <f t="shared" si="8"/>
        <v>3.814697265625</v>
      </c>
      <c r="M11" s="6">
        <f t="shared" si="4"/>
        <v>0.95367431640625</v>
      </c>
      <c r="N11" s="6">
        <f t="shared" si="5"/>
        <v>4.76837158203125</v>
      </c>
    </row>
    <row r="12" spans="1:14" ht="12" customHeight="1">
      <c r="A12" s="7">
        <v>8</v>
      </c>
      <c r="B12" s="6">
        <f t="shared" si="6"/>
        <v>3.5831807999999996</v>
      </c>
      <c r="C12" s="6">
        <f t="shared" si="0"/>
        <v>0.71663615999999997</v>
      </c>
      <c r="D12" s="6">
        <f t="shared" si="1"/>
        <v>4.2998169599999994</v>
      </c>
      <c r="F12" s="7">
        <v>8</v>
      </c>
      <c r="G12" s="6">
        <f t="shared" si="7"/>
        <v>2.66001988046875</v>
      </c>
      <c r="H12" s="6">
        <f t="shared" si="2"/>
        <v>0.39900298207031248</v>
      </c>
      <c r="I12" s="6">
        <f t="shared" si="3"/>
        <v>3.0590228625390625</v>
      </c>
      <c r="K12" s="7">
        <v>8</v>
      </c>
      <c r="L12" s="6">
        <f t="shared" si="8"/>
        <v>4.76837158203125</v>
      </c>
      <c r="M12" s="6">
        <f t="shared" si="4"/>
        <v>1.1920928955078125</v>
      </c>
      <c r="N12" s="6">
        <f t="shared" si="5"/>
        <v>5.9604644775390625</v>
      </c>
    </row>
    <row r="13" spans="1:14" ht="12" customHeight="1">
      <c r="A13" s="7">
        <v>9</v>
      </c>
      <c r="B13" s="6">
        <f t="shared" si="6"/>
        <v>4.2998169599999994</v>
      </c>
      <c r="C13" s="6">
        <f t="shared" si="0"/>
        <v>0.85996339199999994</v>
      </c>
      <c r="D13" s="6">
        <f t="shared" si="1"/>
        <v>5.1597803519999994</v>
      </c>
      <c r="F13" s="7">
        <v>9</v>
      </c>
      <c r="G13" s="6">
        <f t="shared" si="7"/>
        <v>3.0590228625390625</v>
      </c>
      <c r="H13" s="6">
        <f t="shared" si="2"/>
        <v>0.45885342938085938</v>
      </c>
      <c r="I13" s="6">
        <f t="shared" si="3"/>
        <v>3.5178762919199218</v>
      </c>
      <c r="K13" s="7">
        <v>9</v>
      </c>
      <c r="L13" s="6">
        <f t="shared" si="8"/>
        <v>5.9604644775390625</v>
      </c>
      <c r="M13" s="6">
        <f t="shared" si="4"/>
        <v>1.4901161193847656</v>
      </c>
      <c r="N13" s="6">
        <f t="shared" si="5"/>
        <v>7.4505805969238281</v>
      </c>
    </row>
    <row r="14" spans="1:14" ht="12" customHeight="1">
      <c r="A14" s="7">
        <v>10</v>
      </c>
      <c r="B14" s="6">
        <f t="shared" si="6"/>
        <v>5.1597803519999994</v>
      </c>
      <c r="C14" s="6">
        <f t="shared" si="0"/>
        <v>1.0319560703999999</v>
      </c>
      <c r="D14" s="6">
        <f t="shared" si="1"/>
        <v>6.1917364223999991</v>
      </c>
      <c r="F14" s="7">
        <v>10</v>
      </c>
      <c r="G14" s="6">
        <f t="shared" si="7"/>
        <v>3.5178762919199218</v>
      </c>
      <c r="H14" s="6">
        <f t="shared" si="2"/>
        <v>0.5276814437879882</v>
      </c>
      <c r="I14" s="6">
        <f t="shared" si="3"/>
        <v>4.0455577357079102</v>
      </c>
      <c r="K14" s="7">
        <v>10</v>
      </c>
      <c r="L14" s="6">
        <f t="shared" si="8"/>
        <v>7.4505805969238281</v>
      </c>
      <c r="M14" s="6">
        <f t="shared" si="4"/>
        <v>1.862645149230957</v>
      </c>
      <c r="N14" s="6">
        <f t="shared" si="5"/>
        <v>9.3132257461547852</v>
      </c>
    </row>
    <row r="15" spans="1:14" ht="12" customHeight="1">
      <c r="A15" s="7">
        <v>11</v>
      </c>
      <c r="B15" s="6">
        <f t="shared" si="6"/>
        <v>6.1917364223999991</v>
      </c>
      <c r="C15" s="6">
        <f t="shared" si="0"/>
        <v>1.2383472844799999</v>
      </c>
      <c r="D15" s="6">
        <f t="shared" si="1"/>
        <v>7.4300837068799988</v>
      </c>
      <c r="F15" s="7">
        <v>11</v>
      </c>
      <c r="G15" s="6">
        <f t="shared" si="7"/>
        <v>4.0455577357079102</v>
      </c>
      <c r="H15" s="6">
        <f t="shared" si="2"/>
        <v>0.60683366035618647</v>
      </c>
      <c r="I15" s="6">
        <f t="shared" si="3"/>
        <v>4.6523913960640968</v>
      </c>
      <c r="K15" s="7">
        <v>11</v>
      </c>
      <c r="L15" s="6">
        <f t="shared" si="8"/>
        <v>9.3132257461547852</v>
      </c>
      <c r="M15" s="6">
        <f t="shared" si="4"/>
        <v>2.3283064365386963</v>
      </c>
      <c r="N15" s="6">
        <f t="shared" si="5"/>
        <v>11.641532182693481</v>
      </c>
    </row>
    <row r="16" spans="1:14" ht="12" customHeight="1">
      <c r="A16" s="7">
        <v>12</v>
      </c>
      <c r="B16" s="6">
        <f t="shared" si="6"/>
        <v>7.4300837068799988</v>
      </c>
      <c r="C16" s="6">
        <f t="shared" si="0"/>
        <v>1.4860167413759999</v>
      </c>
      <c r="D16" s="6">
        <f t="shared" si="1"/>
        <v>8.9161004482559996</v>
      </c>
      <c r="F16" s="7">
        <v>12</v>
      </c>
      <c r="G16" s="6">
        <f t="shared" si="7"/>
        <v>4.6523913960640968</v>
      </c>
      <c r="H16" s="6">
        <f t="shared" si="2"/>
        <v>0.69785870940961447</v>
      </c>
      <c r="I16" s="6">
        <f t="shared" si="3"/>
        <v>5.3502501054737115</v>
      </c>
      <c r="K16" s="7">
        <v>12</v>
      </c>
      <c r="L16" s="6">
        <f t="shared" si="8"/>
        <v>11.641532182693481</v>
      </c>
      <c r="M16" s="6">
        <f t="shared" si="4"/>
        <v>2.9103830456733704</v>
      </c>
      <c r="N16" s="6">
        <f t="shared" si="5"/>
        <v>14.551915228366852</v>
      </c>
    </row>
    <row r="17" spans="1:14" ht="12" customHeight="1">
      <c r="A17" s="7">
        <v>13</v>
      </c>
      <c r="B17" s="6">
        <f t="shared" si="6"/>
        <v>8.9161004482559996</v>
      </c>
      <c r="C17" s="6">
        <f t="shared" si="0"/>
        <v>1.7832200896512</v>
      </c>
      <c r="D17" s="6">
        <f t="shared" si="1"/>
        <v>10.6993205379072</v>
      </c>
      <c r="F17" s="7">
        <v>13</v>
      </c>
      <c r="G17" s="6">
        <f t="shared" si="7"/>
        <v>5.3502501054737115</v>
      </c>
      <c r="H17" s="6">
        <f t="shared" si="2"/>
        <v>0.8025375158210567</v>
      </c>
      <c r="I17" s="6">
        <f t="shared" si="3"/>
        <v>6.1527876212947685</v>
      </c>
      <c r="K17" s="7">
        <v>13</v>
      </c>
      <c r="L17" s="6">
        <f t="shared" si="8"/>
        <v>14.551915228366852</v>
      </c>
      <c r="M17" s="6">
        <f t="shared" si="4"/>
        <v>3.637978807091713</v>
      </c>
      <c r="N17" s="6">
        <f t="shared" si="5"/>
        <v>18.189894035458565</v>
      </c>
    </row>
    <row r="18" spans="1:14" ht="12" customHeight="1">
      <c r="A18" s="7">
        <v>14</v>
      </c>
      <c r="B18" s="6">
        <f t="shared" si="6"/>
        <v>10.6993205379072</v>
      </c>
      <c r="C18" s="6">
        <f t="shared" si="0"/>
        <v>2.13986410758144</v>
      </c>
      <c r="D18" s="6">
        <f t="shared" si="1"/>
        <v>12.83918464548864</v>
      </c>
      <c r="F18" s="7">
        <v>14</v>
      </c>
      <c r="G18" s="6">
        <f t="shared" si="7"/>
        <v>6.1527876212947685</v>
      </c>
      <c r="H18" s="6">
        <f t="shared" si="2"/>
        <v>0.92291814319421528</v>
      </c>
      <c r="I18" s="6">
        <f t="shared" si="3"/>
        <v>7.0757057644889834</v>
      </c>
      <c r="K18" s="7">
        <v>14</v>
      </c>
      <c r="L18" s="6">
        <f t="shared" si="8"/>
        <v>18.189894035458565</v>
      </c>
      <c r="M18" s="6">
        <f t="shared" si="4"/>
        <v>4.5474735088646412</v>
      </c>
      <c r="N18" s="6">
        <f t="shared" si="5"/>
        <v>22.737367544323206</v>
      </c>
    </row>
    <row r="19" spans="1:14" ht="12" customHeight="1">
      <c r="A19" s="7">
        <v>15</v>
      </c>
      <c r="B19" s="6">
        <f t="shared" si="6"/>
        <v>12.83918464548864</v>
      </c>
      <c r="C19" s="6">
        <f t="shared" si="0"/>
        <v>2.5678369290977283</v>
      </c>
      <c r="D19" s="6">
        <f t="shared" si="1"/>
        <v>15.407021574586368</v>
      </c>
      <c r="F19" s="7">
        <v>15</v>
      </c>
      <c r="G19" s="6">
        <f t="shared" si="7"/>
        <v>7.0757057644889834</v>
      </c>
      <c r="H19" s="6">
        <f t="shared" si="2"/>
        <v>1.0613558646733474</v>
      </c>
      <c r="I19" s="6">
        <f t="shared" si="3"/>
        <v>8.1370616291623303</v>
      </c>
      <c r="K19" s="7">
        <v>15</v>
      </c>
      <c r="L19" s="6">
        <f t="shared" si="8"/>
        <v>22.737367544323206</v>
      </c>
      <c r="M19" s="6">
        <f t="shared" si="4"/>
        <v>5.6843418860808015</v>
      </c>
      <c r="N19" s="6">
        <f t="shared" si="5"/>
        <v>28.421709430404007</v>
      </c>
    </row>
    <row r="20" spans="1:14" ht="12" customHeight="1">
      <c r="A20" s="7">
        <v>16</v>
      </c>
      <c r="B20" s="6">
        <f t="shared" si="6"/>
        <v>15.407021574586368</v>
      </c>
      <c r="C20" s="6">
        <f t="shared" si="0"/>
        <v>3.0814043149172736</v>
      </c>
      <c r="D20" s="6">
        <f t="shared" si="1"/>
        <v>18.488425889503642</v>
      </c>
      <c r="F20" s="7">
        <v>16</v>
      </c>
      <c r="G20" s="6">
        <f t="shared" si="7"/>
        <v>8.1370616291623303</v>
      </c>
      <c r="H20" s="6">
        <f t="shared" si="2"/>
        <v>1.2205592443743496</v>
      </c>
      <c r="I20" s="6">
        <f t="shared" si="3"/>
        <v>9.3576208735366802</v>
      </c>
      <c r="K20" s="7">
        <v>16</v>
      </c>
      <c r="L20" s="6">
        <f t="shared" si="8"/>
        <v>28.421709430404007</v>
      </c>
      <c r="M20" s="6">
        <f t="shared" si="4"/>
        <v>7.1054273576010019</v>
      </c>
      <c r="N20" s="6">
        <f t="shared" si="5"/>
        <v>35.527136788005009</v>
      </c>
    </row>
    <row r="21" spans="1:14" ht="12" customHeight="1">
      <c r="A21" s="7">
        <v>17</v>
      </c>
      <c r="B21" s="6">
        <f t="shared" si="6"/>
        <v>18.488425889503642</v>
      </c>
      <c r="C21" s="6">
        <f t="shared" si="0"/>
        <v>3.6976851779007287</v>
      </c>
      <c r="D21" s="6">
        <f t="shared" si="1"/>
        <v>22.186111067404369</v>
      </c>
      <c r="F21" s="7">
        <v>17</v>
      </c>
      <c r="G21" s="6">
        <f t="shared" si="7"/>
        <v>9.3576208735366802</v>
      </c>
      <c r="H21" s="6">
        <f t="shared" si="2"/>
        <v>1.403643131030502</v>
      </c>
      <c r="I21" s="6">
        <f t="shared" si="3"/>
        <v>10.761264004567183</v>
      </c>
      <c r="K21" s="7">
        <v>17</v>
      </c>
      <c r="L21" s="6">
        <f t="shared" si="8"/>
        <v>35.527136788005009</v>
      </c>
      <c r="M21" s="6">
        <f t="shared" si="4"/>
        <v>8.8817841970012523</v>
      </c>
      <c r="N21" s="6">
        <f t="shared" si="5"/>
        <v>44.408920985006262</v>
      </c>
    </row>
    <row r="22" spans="1:14" ht="12" customHeight="1">
      <c r="A22" s="7">
        <v>18</v>
      </c>
      <c r="B22" s="6">
        <f t="shared" si="6"/>
        <v>22.186111067404369</v>
      </c>
      <c r="C22" s="6">
        <f t="shared" si="0"/>
        <v>4.4372222134808741</v>
      </c>
      <c r="D22" s="6">
        <f t="shared" si="1"/>
        <v>26.623333280885241</v>
      </c>
      <c r="F22" s="7">
        <v>18</v>
      </c>
      <c r="G22" s="6">
        <f t="shared" si="7"/>
        <v>10.761264004567183</v>
      </c>
      <c r="H22" s="6">
        <f t="shared" si="2"/>
        <v>1.6141896006850773</v>
      </c>
      <c r="I22" s="6">
        <f t="shared" si="3"/>
        <v>12.375453605252261</v>
      </c>
      <c r="K22" s="7">
        <v>18</v>
      </c>
      <c r="L22" s="6">
        <f t="shared" si="8"/>
        <v>44.408920985006262</v>
      </c>
      <c r="M22" s="6">
        <f t="shared" si="4"/>
        <v>11.102230246251565</v>
      </c>
      <c r="N22" s="6">
        <f t="shared" si="5"/>
        <v>55.511151231257827</v>
      </c>
    </row>
    <row r="23" spans="1:14" ht="12" customHeight="1">
      <c r="A23" s="7">
        <v>19</v>
      </c>
      <c r="B23" s="6">
        <f t="shared" si="6"/>
        <v>26.623333280885241</v>
      </c>
      <c r="C23" s="6">
        <f t="shared" si="0"/>
        <v>5.3246666561770484</v>
      </c>
      <c r="D23" s="6">
        <f t="shared" si="1"/>
        <v>31.947999937062288</v>
      </c>
      <c r="F23" s="7">
        <v>19</v>
      </c>
      <c r="G23" s="6">
        <f t="shared" si="7"/>
        <v>12.375453605252261</v>
      </c>
      <c r="H23" s="6">
        <f t="shared" si="2"/>
        <v>1.856318040787839</v>
      </c>
      <c r="I23" s="6">
        <f t="shared" si="3"/>
        <v>14.2317716460401</v>
      </c>
      <c r="K23" s="7">
        <v>19</v>
      </c>
      <c r="L23" s="6">
        <f t="shared" si="8"/>
        <v>55.511151231257827</v>
      </c>
      <c r="M23" s="6">
        <f t="shared" si="4"/>
        <v>13.877787807814457</v>
      </c>
      <c r="N23" s="6">
        <f t="shared" si="5"/>
        <v>69.388939039072284</v>
      </c>
    </row>
    <row r="24" spans="1:14" ht="12" customHeight="1">
      <c r="A24" s="7">
        <v>20</v>
      </c>
      <c r="B24" s="6">
        <f t="shared" si="6"/>
        <v>31.947999937062288</v>
      </c>
      <c r="C24" s="6">
        <f t="shared" si="0"/>
        <v>6.389599987412458</v>
      </c>
      <c r="D24" s="6">
        <f t="shared" si="1"/>
        <v>38.337599924474745</v>
      </c>
      <c r="F24" s="7">
        <v>20</v>
      </c>
      <c r="G24" s="6">
        <f t="shared" si="7"/>
        <v>14.2317716460401</v>
      </c>
      <c r="H24" s="6">
        <f t="shared" si="2"/>
        <v>2.1347657469060151</v>
      </c>
      <c r="I24" s="6">
        <f t="shared" si="3"/>
        <v>16.366537392946114</v>
      </c>
      <c r="K24" s="7">
        <v>20</v>
      </c>
      <c r="L24" s="6">
        <f t="shared" si="8"/>
        <v>69.388939039072284</v>
      </c>
      <c r="M24" s="6">
        <f t="shared" si="4"/>
        <v>17.347234759768071</v>
      </c>
      <c r="N24" s="6">
        <f t="shared" si="5"/>
        <v>86.736173798840355</v>
      </c>
    </row>
    <row r="25" spans="1:14" ht="12" customHeight="1">
      <c r="A25" s="7">
        <v>21</v>
      </c>
      <c r="B25" s="6">
        <f t="shared" ref="B25:B29" si="9">D24</f>
        <v>38.337599924474745</v>
      </c>
      <c r="C25" s="6">
        <f t="shared" si="0"/>
        <v>7.6675199848949491</v>
      </c>
      <c r="D25" s="6">
        <f t="shared" ref="D25:D29" si="10">B25+C25</f>
        <v>46.005119909369697</v>
      </c>
      <c r="F25" s="7">
        <v>21</v>
      </c>
      <c r="G25" s="6">
        <f t="shared" si="7"/>
        <v>16.366537392946114</v>
      </c>
      <c r="H25" s="6">
        <f t="shared" si="2"/>
        <v>2.4549806089419168</v>
      </c>
      <c r="I25" s="6">
        <f t="shared" si="3"/>
        <v>18.82151800188803</v>
      </c>
      <c r="K25" s="8">
        <v>21</v>
      </c>
      <c r="L25" s="9">
        <f t="shared" si="8"/>
        <v>86.736173798840355</v>
      </c>
      <c r="M25" s="9">
        <f t="shared" si="4"/>
        <v>21.684043449710089</v>
      </c>
      <c r="N25" s="9">
        <f t="shared" si="5"/>
        <v>108.42021724855044</v>
      </c>
    </row>
    <row r="26" spans="1:14" ht="12" customHeight="1">
      <c r="A26" s="7">
        <v>22</v>
      </c>
      <c r="B26" s="6">
        <f t="shared" si="9"/>
        <v>46.005119909369697</v>
      </c>
      <c r="C26" s="6">
        <f t="shared" si="0"/>
        <v>9.2010239818739397</v>
      </c>
      <c r="D26" s="6">
        <f t="shared" si="10"/>
        <v>55.206143891243634</v>
      </c>
      <c r="F26" s="7">
        <v>22</v>
      </c>
      <c r="G26" s="6">
        <f t="shared" si="7"/>
        <v>18.82151800188803</v>
      </c>
      <c r="H26" s="6">
        <f t="shared" si="2"/>
        <v>2.8232277002832045</v>
      </c>
      <c r="I26" s="6">
        <f t="shared" si="3"/>
        <v>21.644745702171235</v>
      </c>
      <c r="K26" s="7">
        <v>22</v>
      </c>
      <c r="L26" s="6">
        <f t="shared" si="8"/>
        <v>108.42021724855044</v>
      </c>
      <c r="M26" s="6">
        <f t="shared" si="4"/>
        <v>27.105054312137611</v>
      </c>
      <c r="N26" s="6">
        <f t="shared" si="5"/>
        <v>135.52527156068805</v>
      </c>
    </row>
    <row r="27" spans="1:14" ht="12" customHeight="1">
      <c r="A27" s="7">
        <v>23</v>
      </c>
      <c r="B27" s="6">
        <f t="shared" si="9"/>
        <v>55.206143891243634</v>
      </c>
      <c r="C27" s="6">
        <f t="shared" si="0"/>
        <v>11.041228778248728</v>
      </c>
      <c r="D27" s="6">
        <f t="shared" si="10"/>
        <v>66.247372669492364</v>
      </c>
      <c r="F27" s="7">
        <v>23</v>
      </c>
      <c r="G27" s="6">
        <f t="shared" si="7"/>
        <v>21.644745702171235</v>
      </c>
      <c r="H27" s="6">
        <f t="shared" si="2"/>
        <v>3.2467118553256853</v>
      </c>
      <c r="I27" s="6">
        <f t="shared" si="3"/>
        <v>24.891457557496921</v>
      </c>
      <c r="K27" s="7">
        <v>23</v>
      </c>
      <c r="L27" s="6">
        <f t="shared" si="8"/>
        <v>135.52527156068805</v>
      </c>
      <c r="M27" s="6">
        <f t="shared" si="4"/>
        <v>33.881317890172014</v>
      </c>
      <c r="N27" s="6">
        <f t="shared" si="5"/>
        <v>169.40658945086005</v>
      </c>
    </row>
    <row r="28" spans="1:14" ht="12" customHeight="1">
      <c r="A28" s="7">
        <v>24</v>
      </c>
      <c r="B28" s="6">
        <f t="shared" si="9"/>
        <v>66.247372669492364</v>
      </c>
      <c r="C28" s="6">
        <f t="shared" si="0"/>
        <v>13.249474533898473</v>
      </c>
      <c r="D28" s="6">
        <f t="shared" si="10"/>
        <v>79.496847203390843</v>
      </c>
      <c r="F28" s="7">
        <v>24</v>
      </c>
      <c r="G28" s="6">
        <f t="shared" si="7"/>
        <v>24.891457557496921</v>
      </c>
      <c r="H28" s="6">
        <f t="shared" si="2"/>
        <v>3.7337186336245378</v>
      </c>
      <c r="I28" s="6">
        <f t="shared" si="3"/>
        <v>28.625176191121458</v>
      </c>
      <c r="K28" s="10">
        <v>24</v>
      </c>
      <c r="L28" s="11">
        <f t="shared" si="8"/>
        <v>169.40658945086005</v>
      </c>
      <c r="M28" s="11">
        <f t="shared" si="4"/>
        <v>42.351647362715013</v>
      </c>
      <c r="N28" s="11">
        <f t="shared" si="5"/>
        <v>211.75823681357508</v>
      </c>
    </row>
    <row r="29" spans="1:14" ht="12" customHeight="1">
      <c r="A29" s="8">
        <v>25</v>
      </c>
      <c r="B29" s="9">
        <f t="shared" si="9"/>
        <v>79.496847203390843</v>
      </c>
      <c r="C29" s="9">
        <f t="shared" si="0"/>
        <v>15.89936944067817</v>
      </c>
      <c r="D29" s="9">
        <f t="shared" si="10"/>
        <v>95.396216644069014</v>
      </c>
      <c r="F29" s="8">
        <v>25</v>
      </c>
      <c r="G29" s="9">
        <f t="shared" si="7"/>
        <v>28.625176191121458</v>
      </c>
      <c r="H29" s="9">
        <f t="shared" si="2"/>
        <v>4.2937764286682185</v>
      </c>
      <c r="I29" s="9">
        <f t="shared" si="3"/>
        <v>32.918952619789678</v>
      </c>
      <c r="K29" s="10">
        <v>25</v>
      </c>
      <c r="L29" s="11">
        <f t="shared" si="8"/>
        <v>211.75823681357508</v>
      </c>
      <c r="M29" s="11">
        <f t="shared" si="4"/>
        <v>52.93955920339377</v>
      </c>
      <c r="N29" s="11">
        <f t="shared" si="5"/>
        <v>264.69779601696882</v>
      </c>
    </row>
    <row r="30" spans="1:14" ht="12" customHeight="1">
      <c r="A30" s="8">
        <v>26</v>
      </c>
      <c r="B30" s="9">
        <f t="shared" ref="B30" si="11">D29</f>
        <v>95.396216644069014</v>
      </c>
      <c r="C30" s="9">
        <f t="shared" si="0"/>
        <v>19.079243328813803</v>
      </c>
      <c r="D30" s="9">
        <f t="shared" ref="D30" si="12">B30+C30</f>
        <v>114.47545997288282</v>
      </c>
      <c r="F30" s="8">
        <v>26</v>
      </c>
      <c r="G30" s="9">
        <f t="shared" si="7"/>
        <v>32.918952619789678</v>
      </c>
      <c r="H30" s="9">
        <f t="shared" si="2"/>
        <v>4.9378428929684519</v>
      </c>
      <c r="I30" s="9">
        <f t="shared" si="3"/>
        <v>37.856795512758133</v>
      </c>
      <c r="K30" s="10">
        <v>26</v>
      </c>
      <c r="L30" s="11">
        <f t="shared" si="8"/>
        <v>264.69779601696882</v>
      </c>
      <c r="M30" s="11">
        <f t="shared" si="4"/>
        <v>66.174449004242206</v>
      </c>
      <c r="N30" s="11">
        <f t="shared" si="5"/>
        <v>330.87224502121103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B59"/>
  <sheetViews>
    <sheetView showGridLines="0" topLeftCell="A46" workbookViewId="0">
      <selection activeCell="B60" sqref="B60"/>
    </sheetView>
  </sheetViews>
  <sheetFormatPr defaultColWidth="14.42578125" defaultRowHeight="18" customHeight="1"/>
  <sheetData>
    <row r="2" spans="1:2" ht="18" customHeight="1">
      <c r="A2" s="2" t="s">
        <v>187</v>
      </c>
    </row>
    <row r="4" spans="1:2" ht="18" customHeight="1">
      <c r="A4" s="20">
        <v>1</v>
      </c>
      <c r="B4" s="15" t="s">
        <v>188</v>
      </c>
    </row>
    <row r="5" spans="1:2" ht="18" customHeight="1">
      <c r="A5" s="7"/>
      <c r="B5" s="21" t="s">
        <v>189</v>
      </c>
    </row>
    <row r="6" spans="1:2" ht="18" customHeight="1">
      <c r="A6" s="7"/>
    </row>
    <row r="7" spans="1:2" ht="18" customHeight="1">
      <c r="A7" s="20">
        <v>2</v>
      </c>
      <c r="B7" s="15" t="s">
        <v>190</v>
      </c>
    </row>
    <row r="8" spans="1:2" ht="18" customHeight="1">
      <c r="A8" s="7"/>
      <c r="B8" s="21" t="s">
        <v>191</v>
      </c>
    </row>
    <row r="10" spans="1:2" ht="18" customHeight="1">
      <c r="A10" s="20">
        <v>3</v>
      </c>
      <c r="B10" s="15" t="s">
        <v>192</v>
      </c>
    </row>
    <row r="11" spans="1:2" ht="18" customHeight="1">
      <c r="B11" t="s">
        <v>193</v>
      </c>
    </row>
    <row r="13" spans="1:2" ht="18" customHeight="1">
      <c r="A13" s="20">
        <v>4</v>
      </c>
      <c r="B13" s="15" t="s">
        <v>194</v>
      </c>
    </row>
    <row r="14" spans="1:2" ht="18" customHeight="1">
      <c r="B14" t="s">
        <v>195</v>
      </c>
    </row>
    <row r="16" spans="1:2" ht="18" customHeight="1">
      <c r="A16" s="20">
        <v>5</v>
      </c>
      <c r="B16" s="15" t="s">
        <v>196</v>
      </c>
    </row>
    <row r="17" spans="1:2" ht="18" customHeight="1">
      <c r="B17" t="s">
        <v>197</v>
      </c>
    </row>
    <row r="21" spans="1:2" ht="18" customHeight="1">
      <c r="A21" s="2" t="s">
        <v>198</v>
      </c>
      <c r="B21" s="22"/>
    </row>
    <row r="22" spans="1:2" ht="18" customHeight="1">
      <c r="A22" s="22"/>
      <c r="B22" s="22"/>
    </row>
    <row r="23" spans="1:2" ht="18" customHeight="1">
      <c r="A23" s="20">
        <v>1</v>
      </c>
      <c r="B23" s="15" t="s">
        <v>199</v>
      </c>
    </row>
    <row r="24" spans="1:2" ht="18" customHeight="1">
      <c r="A24" s="23"/>
      <c r="B24" s="24" t="s">
        <v>200</v>
      </c>
    </row>
    <row r="25" spans="1:2" ht="18" customHeight="1">
      <c r="A25" s="23"/>
      <c r="B25" s="22"/>
    </row>
    <row r="26" spans="1:2" ht="18" customHeight="1">
      <c r="A26" s="20">
        <v>2</v>
      </c>
      <c r="B26" s="15" t="s">
        <v>201</v>
      </c>
    </row>
    <row r="27" spans="1:2" ht="18" customHeight="1">
      <c r="A27" s="23" t="s">
        <v>43</v>
      </c>
      <c r="B27" s="24" t="s">
        <v>202</v>
      </c>
    </row>
    <row r="28" spans="1:2" ht="18" customHeight="1">
      <c r="A28" s="23" t="s">
        <v>44</v>
      </c>
      <c r="B28" s="24" t="s">
        <v>203</v>
      </c>
    </row>
    <row r="29" spans="1:2" ht="18" customHeight="1">
      <c r="A29" s="7" t="s">
        <v>45</v>
      </c>
      <c r="B29" s="24" t="s">
        <v>204</v>
      </c>
    </row>
    <row r="30" spans="1:2" ht="18" customHeight="1">
      <c r="A30" s="7" t="s">
        <v>46</v>
      </c>
      <c r="B30" s="24" t="s">
        <v>205</v>
      </c>
    </row>
    <row r="31" spans="1:2" ht="18" customHeight="1">
      <c r="A31" s="7"/>
      <c r="B31" s="24" t="s">
        <v>206</v>
      </c>
    </row>
    <row r="32" spans="1:2" ht="18" customHeight="1">
      <c r="A32" s="7" t="s">
        <v>47</v>
      </c>
      <c r="B32" s="24" t="s">
        <v>207</v>
      </c>
    </row>
    <row r="35" spans="1:2" ht="18" customHeight="1">
      <c r="A35" s="2" t="s">
        <v>208</v>
      </c>
      <c r="B35" s="22"/>
    </row>
    <row r="36" spans="1:2" ht="18" customHeight="1">
      <c r="A36" s="22"/>
      <c r="B36" s="22"/>
    </row>
    <row r="37" spans="1:2" ht="18" customHeight="1">
      <c r="A37" s="20">
        <v>1</v>
      </c>
      <c r="B37" s="15" t="s">
        <v>209</v>
      </c>
    </row>
    <row r="38" spans="1:2" ht="18" customHeight="1">
      <c r="A38" s="23"/>
      <c r="B38" s="24"/>
    </row>
    <row r="39" spans="1:2" ht="18" customHeight="1">
      <c r="A39" s="20">
        <v>2</v>
      </c>
      <c r="B39" s="15" t="s">
        <v>210</v>
      </c>
    </row>
    <row r="40" spans="1:2" ht="18" customHeight="1">
      <c r="A40" s="20"/>
      <c r="B40" s="15"/>
    </row>
    <row r="41" spans="1:2" ht="18" customHeight="1">
      <c r="A41" s="20">
        <v>3</v>
      </c>
      <c r="B41" s="15" t="s">
        <v>211</v>
      </c>
    </row>
    <row r="42" spans="1:2" ht="18" customHeight="1">
      <c r="A42" s="23"/>
      <c r="B42" s="24"/>
    </row>
    <row r="43" spans="1:2" ht="18" customHeight="1">
      <c r="A43" s="20">
        <v>4</v>
      </c>
      <c r="B43" s="15" t="s">
        <v>212</v>
      </c>
    </row>
    <row r="44" spans="1:2" ht="18" customHeight="1">
      <c r="A44" s="23"/>
      <c r="B44" s="16" t="s">
        <v>213</v>
      </c>
    </row>
    <row r="45" spans="1:2" ht="18" customHeight="1">
      <c r="A45" s="23"/>
      <c r="B45" s="24"/>
    </row>
    <row r="46" spans="1:2" ht="18" customHeight="1">
      <c r="A46" s="20">
        <v>5</v>
      </c>
      <c r="B46" s="16" t="s">
        <v>214</v>
      </c>
    </row>
    <row r="47" spans="1:2" ht="18" customHeight="1">
      <c r="A47" s="23"/>
      <c r="B47" s="16" t="s">
        <v>215</v>
      </c>
    </row>
    <row r="48" spans="1:2" ht="18" customHeight="1">
      <c r="A48" s="20"/>
      <c r="B48" s="24"/>
    </row>
    <row r="49" spans="1:2" ht="18" customHeight="1">
      <c r="A49" s="20">
        <v>6</v>
      </c>
      <c r="B49" s="16" t="s">
        <v>216</v>
      </c>
    </row>
    <row r="50" spans="1:2" ht="18" customHeight="1">
      <c r="A50" s="23"/>
      <c r="B50" s="16" t="s">
        <v>217</v>
      </c>
    </row>
    <row r="51" spans="1:2" ht="18" customHeight="1">
      <c r="A51" s="23"/>
      <c r="B51" s="24"/>
    </row>
    <row r="52" spans="1:2" ht="18" customHeight="1">
      <c r="A52" s="20">
        <v>7</v>
      </c>
      <c r="B52" s="16" t="s">
        <v>218</v>
      </c>
    </row>
    <row r="53" spans="1:2" ht="18" customHeight="1">
      <c r="A53" s="23"/>
      <c r="B53" s="24"/>
    </row>
    <row r="54" spans="1:2" ht="18" customHeight="1">
      <c r="A54" s="20">
        <v>8</v>
      </c>
      <c r="B54" s="16" t="s">
        <v>219</v>
      </c>
    </row>
    <row r="55" spans="1:2" ht="18" customHeight="1">
      <c r="A55" s="23"/>
      <c r="B55" s="24"/>
    </row>
    <row r="56" spans="1:2" ht="18" customHeight="1">
      <c r="A56" s="20">
        <v>9</v>
      </c>
      <c r="B56" s="16" t="s">
        <v>220</v>
      </c>
    </row>
    <row r="57" spans="1:2" ht="18" customHeight="1">
      <c r="A57" s="22"/>
      <c r="B57" s="22"/>
    </row>
    <row r="58" spans="1:2" ht="18" customHeight="1">
      <c r="A58" s="20">
        <v>10</v>
      </c>
      <c r="B58" s="16" t="s">
        <v>221</v>
      </c>
    </row>
    <row r="59" spans="1:2" ht="18" customHeight="1">
      <c r="A59" s="22"/>
      <c r="B59" s="16" t="s">
        <v>222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B47"/>
  <sheetViews>
    <sheetView showGridLines="0" topLeftCell="A34" workbookViewId="0">
      <selection activeCell="C10" sqref="C10"/>
    </sheetView>
  </sheetViews>
  <sheetFormatPr defaultColWidth="14.42578125" defaultRowHeight="18" customHeight="1"/>
  <cols>
    <col min="1" max="1" width="14.42578125" style="29"/>
    <col min="2" max="16384" width="14.42578125" style="26"/>
  </cols>
  <sheetData>
    <row r="3" spans="1:2" ht="18" customHeight="1">
      <c r="A3" s="25" t="s">
        <v>223</v>
      </c>
    </row>
    <row r="5" spans="1:2" ht="18" customHeight="1">
      <c r="A5" s="29">
        <v>1</v>
      </c>
      <c r="B5" s="26" t="s">
        <v>224</v>
      </c>
    </row>
    <row r="6" spans="1:2" ht="18" customHeight="1">
      <c r="A6" s="29">
        <v>2</v>
      </c>
      <c r="B6" s="26" t="s">
        <v>225</v>
      </c>
    </row>
    <row r="7" spans="1:2" ht="18" customHeight="1">
      <c r="A7" s="29">
        <v>3</v>
      </c>
      <c r="B7" s="26" t="s">
        <v>226</v>
      </c>
    </row>
    <row r="8" spans="1:2" ht="18" customHeight="1">
      <c r="A8" s="29">
        <v>4</v>
      </c>
      <c r="B8" s="26" t="s">
        <v>227</v>
      </c>
    </row>
    <row r="9" spans="1:2" ht="18" customHeight="1">
      <c r="A9" s="29">
        <v>5</v>
      </c>
      <c r="B9" s="26" t="s">
        <v>228</v>
      </c>
    </row>
    <row r="10" spans="1:2" ht="18" customHeight="1">
      <c r="A10" s="29">
        <v>6</v>
      </c>
      <c r="B10" s="26" t="s">
        <v>229</v>
      </c>
    </row>
    <row r="11" spans="1:2" ht="18" customHeight="1">
      <c r="B11" s="26" t="s">
        <v>230</v>
      </c>
    </row>
    <row r="12" spans="1:2" ht="18" customHeight="1">
      <c r="A12" s="29">
        <v>7</v>
      </c>
      <c r="B12" s="26" t="s">
        <v>231</v>
      </c>
    </row>
    <row r="14" spans="1:2" ht="18" customHeight="1">
      <c r="A14" s="25" t="s">
        <v>232</v>
      </c>
    </row>
    <row r="16" spans="1:2" ht="18" customHeight="1">
      <c r="A16" s="29">
        <v>1</v>
      </c>
      <c r="B16" s="26" t="s">
        <v>233</v>
      </c>
    </row>
    <row r="17" spans="1:2" ht="18" customHeight="1">
      <c r="A17" s="29">
        <v>2</v>
      </c>
      <c r="B17" s="26" t="s">
        <v>234</v>
      </c>
    </row>
    <row r="18" spans="1:2" ht="18" customHeight="1">
      <c r="A18" s="29">
        <v>3</v>
      </c>
      <c r="B18" s="26" t="s">
        <v>235</v>
      </c>
    </row>
    <row r="19" spans="1:2" ht="18" customHeight="1">
      <c r="A19" s="29">
        <v>4</v>
      </c>
      <c r="B19" s="26" t="s">
        <v>236</v>
      </c>
    </row>
    <row r="20" spans="1:2" ht="18" customHeight="1">
      <c r="A20" s="29">
        <v>5</v>
      </c>
      <c r="B20" s="26" t="s">
        <v>237</v>
      </c>
    </row>
    <row r="21" spans="1:2" ht="18" customHeight="1">
      <c r="A21" s="29">
        <v>6</v>
      </c>
      <c r="B21" s="26" t="s">
        <v>238</v>
      </c>
    </row>
    <row r="22" spans="1:2" ht="18" customHeight="1">
      <c r="A22" s="29">
        <v>7</v>
      </c>
      <c r="B22" s="26" t="s">
        <v>239</v>
      </c>
    </row>
    <row r="23" spans="1:2" ht="18" customHeight="1">
      <c r="A23" s="29">
        <v>8</v>
      </c>
      <c r="B23" s="26" t="s">
        <v>240</v>
      </c>
    </row>
    <row r="24" spans="1:2" ht="18" customHeight="1">
      <c r="A24" s="29">
        <v>9</v>
      </c>
      <c r="B24" s="26" t="s">
        <v>241</v>
      </c>
    </row>
    <row r="26" spans="1:2" ht="18" customHeight="1">
      <c r="A26" s="25" t="s">
        <v>242</v>
      </c>
    </row>
    <row r="27" spans="1:2" ht="18" customHeight="1">
      <c r="A27" s="29">
        <v>1</v>
      </c>
      <c r="B27" s="26" t="s">
        <v>243</v>
      </c>
    </row>
    <row r="28" spans="1:2" ht="18" customHeight="1">
      <c r="A28" s="29">
        <v>2</v>
      </c>
      <c r="B28" s="26" t="s">
        <v>244</v>
      </c>
    </row>
    <row r="29" spans="1:2" ht="18" customHeight="1">
      <c r="A29" s="29">
        <v>3</v>
      </c>
      <c r="B29" s="26" t="s">
        <v>245</v>
      </c>
    </row>
    <row r="30" spans="1:2" ht="18" customHeight="1">
      <c r="A30" s="29">
        <v>4</v>
      </c>
      <c r="B30" s="26" t="s">
        <v>246</v>
      </c>
    </row>
    <row r="31" spans="1:2" ht="18" customHeight="1">
      <c r="A31" s="29">
        <v>5</v>
      </c>
      <c r="B31" s="26" t="s">
        <v>247</v>
      </c>
    </row>
    <row r="32" spans="1:2" ht="18" customHeight="1">
      <c r="A32" s="29">
        <v>6</v>
      </c>
      <c r="B32" s="26" t="s">
        <v>248</v>
      </c>
    </row>
    <row r="33" spans="1:2" ht="18" customHeight="1">
      <c r="A33" s="29">
        <v>7</v>
      </c>
      <c r="B33" s="26" t="s">
        <v>249</v>
      </c>
    </row>
    <row r="35" spans="1:2" ht="18" customHeight="1">
      <c r="A35" s="25" t="s">
        <v>250</v>
      </c>
    </row>
    <row r="36" spans="1:2" ht="18" customHeight="1">
      <c r="A36" s="29">
        <v>1</v>
      </c>
      <c r="B36" s="26" t="s">
        <v>251</v>
      </c>
    </row>
    <row r="37" spans="1:2" ht="18" customHeight="1">
      <c r="A37" s="29">
        <v>2</v>
      </c>
      <c r="B37" s="26" t="s">
        <v>252</v>
      </c>
    </row>
    <row r="38" spans="1:2" ht="18" customHeight="1">
      <c r="A38" s="29">
        <v>3</v>
      </c>
      <c r="B38" s="26" t="s">
        <v>253</v>
      </c>
    </row>
    <row r="40" spans="1:2" ht="18" customHeight="1">
      <c r="A40" s="20" t="s">
        <v>254</v>
      </c>
    </row>
    <row r="41" spans="1:2" ht="18" customHeight="1">
      <c r="B41" s="26" t="s">
        <v>255</v>
      </c>
    </row>
    <row r="43" spans="1:2" ht="18" customHeight="1">
      <c r="A43" s="20" t="s">
        <v>256</v>
      </c>
    </row>
    <row r="44" spans="1:2" ht="18" customHeight="1">
      <c r="A44" s="29">
        <v>1</v>
      </c>
      <c r="B44" s="26" t="s">
        <v>257</v>
      </c>
    </row>
    <row r="45" spans="1:2" ht="18" customHeight="1">
      <c r="A45" s="29">
        <v>2</v>
      </c>
      <c r="B45" s="26" t="s">
        <v>258</v>
      </c>
    </row>
    <row r="46" spans="1:2" ht="18" customHeight="1">
      <c r="A46" s="29">
        <v>3</v>
      </c>
      <c r="B46" s="26" t="s">
        <v>259</v>
      </c>
    </row>
    <row r="47" spans="1:2" ht="18" customHeight="1">
      <c r="A47" s="29">
        <v>4</v>
      </c>
      <c r="B47" s="26"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K29"/>
  <sheetViews>
    <sheetView showGridLines="0" topLeftCell="A22" workbookViewId="0">
      <selection activeCell="H33" sqref="H33"/>
    </sheetView>
  </sheetViews>
  <sheetFormatPr defaultRowHeight="15"/>
  <sheetData>
    <row r="1" spans="2:11">
      <c r="B1" s="116" t="s">
        <v>419</v>
      </c>
      <c r="C1" s="19"/>
      <c r="D1" s="19"/>
      <c r="E1" s="19"/>
      <c r="F1" s="19"/>
      <c r="G1" s="116" t="s">
        <v>420</v>
      </c>
      <c r="H1" s="116"/>
      <c r="I1" s="116"/>
      <c r="J1" s="116"/>
      <c r="K1" s="116" t="s">
        <v>421</v>
      </c>
    </row>
    <row r="2" spans="2:11">
      <c r="B2" s="26" t="s">
        <v>422</v>
      </c>
      <c r="C2" s="19"/>
      <c r="D2" s="19"/>
      <c r="E2" s="19"/>
      <c r="F2" s="19"/>
      <c r="G2" s="19"/>
      <c r="H2" s="19"/>
      <c r="I2" s="19"/>
      <c r="J2" s="19"/>
      <c r="K2" s="19"/>
    </row>
    <row r="3" spans="2:11">
      <c r="B3" s="26" t="s">
        <v>423</v>
      </c>
      <c r="C3" s="19"/>
      <c r="D3" s="19"/>
      <c r="E3" s="19"/>
      <c r="F3" s="19"/>
      <c r="G3" s="19"/>
      <c r="H3" s="19"/>
      <c r="I3" s="19"/>
      <c r="J3" s="19"/>
      <c r="K3" s="19"/>
    </row>
    <row r="4" spans="2:11">
      <c r="B4" s="26" t="s">
        <v>424</v>
      </c>
      <c r="C4" s="19"/>
      <c r="D4" s="19"/>
      <c r="E4" s="19"/>
      <c r="F4" s="19"/>
      <c r="G4" s="19"/>
      <c r="H4" s="19"/>
      <c r="I4" s="19"/>
      <c r="J4" s="19"/>
      <c r="K4" s="19"/>
    </row>
    <row r="5" spans="2:11">
      <c r="B5" s="26" t="s">
        <v>425</v>
      </c>
      <c r="C5" s="19"/>
      <c r="D5" s="19"/>
      <c r="E5" s="19"/>
      <c r="F5" s="19"/>
      <c r="G5" s="19"/>
      <c r="H5" s="19"/>
      <c r="I5" s="19"/>
      <c r="J5" s="19"/>
      <c r="K5" s="19"/>
    </row>
    <row r="6" spans="2:11">
      <c r="B6" s="26" t="s">
        <v>426</v>
      </c>
      <c r="C6" s="19"/>
      <c r="D6" s="19"/>
      <c r="E6" s="19"/>
      <c r="F6" s="19"/>
      <c r="G6" s="19"/>
      <c r="H6" s="19"/>
      <c r="I6" s="19"/>
      <c r="J6" s="19"/>
      <c r="K6" s="19"/>
    </row>
    <row r="7" spans="2:11">
      <c r="B7" s="26" t="s">
        <v>427</v>
      </c>
      <c r="C7" s="19"/>
      <c r="D7" s="19"/>
      <c r="E7" s="19"/>
      <c r="F7" s="19"/>
      <c r="G7" s="19"/>
      <c r="H7" s="19"/>
      <c r="I7" s="19"/>
      <c r="J7" s="19"/>
      <c r="K7" s="19"/>
    </row>
    <row r="8" spans="2:11">
      <c r="B8" s="26" t="s">
        <v>428</v>
      </c>
      <c r="C8" s="19"/>
      <c r="D8" s="19"/>
      <c r="E8" s="19"/>
      <c r="F8" s="19"/>
      <c r="G8" s="19"/>
      <c r="H8" s="19"/>
      <c r="I8" s="19"/>
      <c r="J8" s="19"/>
      <c r="K8" s="19"/>
    </row>
    <row r="9" spans="2:11">
      <c r="B9" s="26" t="s">
        <v>429</v>
      </c>
      <c r="C9" s="19"/>
      <c r="D9" s="19"/>
      <c r="E9" s="19"/>
      <c r="F9" s="19"/>
      <c r="G9" s="19"/>
      <c r="H9" s="19"/>
      <c r="I9" s="19"/>
      <c r="J9" s="19"/>
      <c r="K9" s="19"/>
    </row>
    <row r="10" spans="2:11">
      <c r="B10" s="26" t="s">
        <v>430</v>
      </c>
      <c r="C10" s="19"/>
      <c r="D10" s="19"/>
      <c r="E10" s="19"/>
      <c r="F10" s="19"/>
      <c r="G10" s="19"/>
      <c r="H10" s="19"/>
      <c r="I10" s="19"/>
      <c r="J10" s="19"/>
      <c r="K10" s="19"/>
    </row>
    <row r="11" spans="2:11">
      <c r="B11" s="26" t="s">
        <v>431</v>
      </c>
      <c r="C11" s="19"/>
      <c r="D11" s="19"/>
      <c r="E11" s="19"/>
      <c r="F11" s="19"/>
      <c r="G11" s="19"/>
      <c r="H11" s="19"/>
      <c r="I11" s="19"/>
      <c r="J11" s="19"/>
      <c r="K11" s="19"/>
    </row>
    <row r="12" spans="2:11">
      <c r="B12" s="19"/>
      <c r="C12" s="19"/>
      <c r="D12" s="19"/>
      <c r="E12" s="19"/>
      <c r="F12" s="19"/>
      <c r="G12" s="19"/>
      <c r="H12" s="19"/>
      <c r="I12" s="19"/>
      <c r="J12" s="19"/>
      <c r="K12" s="19"/>
    </row>
    <row r="13" spans="2:11">
      <c r="B13" s="116" t="s">
        <v>432</v>
      </c>
      <c r="C13" s="19"/>
      <c r="D13" s="19"/>
      <c r="E13" s="19"/>
      <c r="F13" s="19"/>
      <c r="G13" s="116" t="s">
        <v>420</v>
      </c>
      <c r="H13" s="116"/>
      <c r="I13" s="116"/>
      <c r="J13" s="116"/>
      <c r="K13" s="116" t="s">
        <v>421</v>
      </c>
    </row>
    <row r="14" spans="2:11">
      <c r="B14" s="26" t="s">
        <v>433</v>
      </c>
      <c r="C14" s="19"/>
      <c r="D14" s="19"/>
      <c r="E14" s="19"/>
      <c r="F14" s="19"/>
      <c r="G14" s="19"/>
      <c r="H14" s="19"/>
      <c r="I14" s="19"/>
      <c r="J14" s="19"/>
      <c r="K14" s="19"/>
    </row>
    <row r="15" spans="2:11">
      <c r="B15" s="26" t="s">
        <v>434</v>
      </c>
      <c r="C15" s="19"/>
      <c r="D15" s="19"/>
      <c r="E15" s="19"/>
      <c r="F15" s="19"/>
      <c r="G15" s="19"/>
      <c r="H15" s="19"/>
      <c r="I15" s="19"/>
      <c r="J15" s="19"/>
      <c r="K15" s="19"/>
    </row>
    <row r="16" spans="2:11">
      <c r="B16" s="26" t="s">
        <v>435</v>
      </c>
      <c r="C16" s="19"/>
      <c r="D16" s="19"/>
      <c r="E16" s="19"/>
      <c r="F16" s="19"/>
      <c r="G16" s="19"/>
      <c r="H16" s="19"/>
      <c r="I16" s="19"/>
      <c r="J16" s="19"/>
      <c r="K16" s="19"/>
    </row>
    <row r="17" spans="2:11">
      <c r="B17" s="26" t="s">
        <v>436</v>
      </c>
      <c r="C17" s="19"/>
      <c r="D17" s="19"/>
      <c r="E17" s="19"/>
      <c r="F17" s="19"/>
      <c r="G17" s="19"/>
      <c r="H17" s="19"/>
      <c r="I17" s="19"/>
      <c r="J17" s="19"/>
      <c r="K17" s="19"/>
    </row>
    <row r="18" spans="2:11">
      <c r="B18" s="26" t="s">
        <v>437</v>
      </c>
      <c r="C18" s="19"/>
      <c r="D18" s="19"/>
      <c r="E18" s="19"/>
      <c r="F18" s="19"/>
      <c r="G18" s="19"/>
      <c r="H18" s="19"/>
      <c r="I18" s="19"/>
      <c r="J18" s="19"/>
      <c r="K18" s="19"/>
    </row>
    <row r="19" spans="2:11">
      <c r="B19" s="26"/>
      <c r="C19" s="19"/>
      <c r="D19" s="19"/>
      <c r="E19" s="19"/>
      <c r="F19" s="19"/>
      <c r="G19" s="19"/>
      <c r="H19" s="19"/>
      <c r="I19" s="19"/>
      <c r="J19" s="19"/>
      <c r="K19" s="19"/>
    </row>
    <row r="20" spans="2:11">
      <c r="B20" s="116" t="s">
        <v>438</v>
      </c>
      <c r="C20" s="19"/>
      <c r="D20" s="19"/>
      <c r="E20" s="19"/>
      <c r="F20" s="19"/>
      <c r="G20" s="116" t="s">
        <v>420</v>
      </c>
      <c r="H20" s="116"/>
      <c r="I20" s="116"/>
      <c r="J20" s="116"/>
      <c r="K20" s="116" t="s">
        <v>421</v>
      </c>
    </row>
    <row r="21" spans="2:11">
      <c r="B21" s="26" t="s">
        <v>439</v>
      </c>
      <c r="C21" s="19"/>
      <c r="D21" s="19"/>
      <c r="E21" s="19"/>
      <c r="F21" s="19"/>
      <c r="G21" s="19"/>
      <c r="H21" s="19"/>
      <c r="I21" s="19"/>
      <c r="J21" s="19"/>
      <c r="K21" s="19"/>
    </row>
    <row r="22" spans="2:11">
      <c r="B22" s="26" t="s">
        <v>440</v>
      </c>
      <c r="C22" s="19"/>
      <c r="D22" s="19"/>
      <c r="E22" s="19"/>
      <c r="F22" s="19"/>
      <c r="G22" s="19"/>
      <c r="H22" s="19"/>
      <c r="I22" s="19"/>
      <c r="J22" s="19"/>
      <c r="K22" s="19"/>
    </row>
    <row r="23" spans="2:11">
      <c r="B23" s="26" t="s">
        <v>441</v>
      </c>
      <c r="C23" s="19"/>
      <c r="D23" s="19"/>
      <c r="E23" s="19"/>
      <c r="F23" s="19"/>
      <c r="G23" s="19"/>
      <c r="H23" s="19"/>
      <c r="I23" s="19"/>
      <c r="J23" s="19"/>
      <c r="K23" s="19"/>
    </row>
    <row r="24" spans="2:11">
      <c r="B24" s="19"/>
      <c r="C24" s="19"/>
      <c r="D24" s="19"/>
      <c r="E24" s="19"/>
      <c r="F24" s="19"/>
      <c r="G24" s="19"/>
      <c r="H24" s="19"/>
      <c r="I24" s="19"/>
      <c r="J24" s="19"/>
      <c r="K24" s="19"/>
    </row>
    <row r="25" spans="2:11">
      <c r="B25" s="116" t="s">
        <v>442</v>
      </c>
      <c r="C25" s="19"/>
      <c r="D25" s="19"/>
      <c r="E25" s="19"/>
      <c r="F25" s="19"/>
      <c r="G25" s="116" t="s">
        <v>420</v>
      </c>
      <c r="H25" s="116"/>
      <c r="I25" s="116"/>
      <c r="J25" s="116"/>
      <c r="K25" s="116" t="s">
        <v>421</v>
      </c>
    </row>
    <row r="26" spans="2:11">
      <c r="B26" s="26" t="s">
        <v>443</v>
      </c>
      <c r="C26" s="19"/>
      <c r="D26" s="19"/>
      <c r="E26" s="19"/>
      <c r="F26" s="19"/>
      <c r="G26" s="19"/>
      <c r="H26" s="19"/>
      <c r="I26" s="19"/>
      <c r="J26" s="19"/>
      <c r="K26" s="19"/>
    </row>
    <row r="27" spans="2:11">
      <c r="B27" s="26" t="s">
        <v>444</v>
      </c>
      <c r="C27" s="19"/>
      <c r="D27" s="19"/>
      <c r="E27" s="19"/>
      <c r="F27" s="19"/>
      <c r="G27" s="19"/>
      <c r="H27" s="19"/>
      <c r="I27" s="19"/>
      <c r="J27" s="19"/>
      <c r="K27" s="19"/>
    </row>
    <row r="28" spans="2:11">
      <c r="B28" s="26" t="s">
        <v>445</v>
      </c>
      <c r="C28" s="19"/>
      <c r="D28" s="19"/>
      <c r="E28" s="19"/>
      <c r="F28" s="19"/>
      <c r="G28" s="19"/>
      <c r="H28" s="19"/>
      <c r="I28" s="19"/>
      <c r="J28" s="19"/>
      <c r="K28" s="19"/>
    </row>
    <row r="29" spans="2:11">
      <c r="B29" s="26" t="s">
        <v>446</v>
      </c>
      <c r="C29" s="19"/>
      <c r="D29" s="19"/>
      <c r="E29" s="19"/>
      <c r="F29" s="19"/>
      <c r="G29" s="19"/>
      <c r="H29" s="19"/>
      <c r="I29" s="19"/>
      <c r="J29" s="19"/>
      <c r="K2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Final</vt:lpstr>
      <vt:lpstr>Compounding</vt:lpstr>
      <vt:lpstr>Donald Checklist</vt:lpstr>
      <vt:lpstr>Hitesh Checklist</vt:lpstr>
      <vt:lpstr>Valuing Intangibles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omsai</dc:creator>
  <cp:lastModifiedBy>Admin</cp:lastModifiedBy>
  <dcterms:created xsi:type="dcterms:W3CDTF">2016-09-03T02:12:29Z</dcterms:created>
  <dcterms:modified xsi:type="dcterms:W3CDTF">2016-09-20T13:03:52Z</dcterms:modified>
</cp:coreProperties>
</file>