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Stock\"/>
    </mc:Choice>
  </mc:AlternateContent>
  <bookViews>
    <workbookView xWindow="0" yWindow="0" windowWidth="23040" windowHeight="9408"/>
  </bookViews>
  <sheets>
    <sheet name="ARIPIPRAZOLE (U.S.)" sheetId="3" r:id="rId1"/>
  </sheets>
  <calcPr calcId="152511"/>
</workbook>
</file>

<file path=xl/calcChain.xml><?xml version="1.0" encoding="utf-8"?>
<calcChain xmlns="http://schemas.openxmlformats.org/spreadsheetml/2006/main">
  <c r="L7" i="3" l="1"/>
  <c r="L8" i="3"/>
  <c r="L6" i="3"/>
  <c r="L5" i="3"/>
  <c r="I141" i="3" l="1"/>
  <c r="I181" i="3" l="1"/>
  <c r="H180" i="3"/>
  <c r="J180" i="3" s="1"/>
  <c r="H169" i="3" l="1"/>
  <c r="G170" i="3"/>
  <c r="G173" i="3" l="1"/>
  <c r="G174" i="3" s="1"/>
  <c r="G175" i="3" s="1"/>
  <c r="I161" i="3"/>
  <c r="I169" i="3" s="1"/>
  <c r="H167" i="3"/>
  <c r="H168" i="3"/>
  <c r="I168" i="3" s="1"/>
  <c r="H179" i="3" l="1"/>
  <c r="H181" i="3" s="1"/>
  <c r="J181" i="3" s="1"/>
  <c r="H170" i="3"/>
  <c r="I167" i="3"/>
  <c r="I170" i="3" s="1"/>
  <c r="I172" i="3" s="1"/>
  <c r="I173" i="3" l="1"/>
  <c r="I174" i="3" s="1"/>
  <c r="I175" i="3" s="1"/>
</calcChain>
</file>

<file path=xl/sharedStrings.xml><?xml version="1.0" encoding="utf-8"?>
<sst xmlns="http://schemas.openxmlformats.org/spreadsheetml/2006/main" count="668" uniqueCount="121">
  <si>
    <t>Date</t>
  </si>
  <si>
    <t>Description</t>
  </si>
  <si>
    <t>Quantity</t>
  </si>
  <si>
    <t>NOS</t>
  </si>
  <si>
    <t>Bombay Air Cargo</t>
  </si>
  <si>
    <t>PAC</t>
  </si>
  <si>
    <t>KGS</t>
  </si>
  <si>
    <t>Banglore Air Cargo</t>
  </si>
  <si>
    <t>ARIPIPRAZOLE</t>
  </si>
  <si>
    <t>Hyderabad Air Cargo</t>
  </si>
  <si>
    <t>HS Code</t>
  </si>
  <si>
    <t>Destination</t>
  </si>
  <si>
    <t>Port of Loading</t>
  </si>
  <si>
    <t>Unit</t>
  </si>
  <si>
    <t>Value (INR)</t>
  </si>
  <si>
    <t>Per Unit (INR)</t>
  </si>
  <si>
    <t>ARIPIPRAZOLE TABS 10MG, 30 TABS. OTHERS</t>
  </si>
  <si>
    <t>United States</t>
  </si>
  <si>
    <t>ARIPIPRAZOLE TABS 5MG, 30 TABS. OTHERS</t>
  </si>
  <si>
    <t>ARIPIPRAZOLE TABS 5 MG, 30 TABS. OTHERS</t>
  </si>
  <si>
    <t>ARIPIPRAZOLE TABS 2 MG, 30T, TRIGEN US NDC NO.13811 679 30 OTHERS</t>
  </si>
  <si>
    <t>ARIPIPRAZOLE TABS 5 MG, 30T, TRIGEN US NDC NO.13811 680 30 OTHERS</t>
  </si>
  <si>
    <t>ARIPIPRAZOLE TABLETS 30MG</t>
  </si>
  <si>
    <t>ARIPIPRAZOLE TABLETS 10MG</t>
  </si>
  <si>
    <t>ARIPIPRAZOLE TABLETS 5MG</t>
  </si>
  <si>
    <t>ARIPIPRAZOLE TABLETS 20MG</t>
  </si>
  <si>
    <t>ARIPIPRAZOLE TABLETS 15MG</t>
  </si>
  <si>
    <t>PHARMA : ARIPIPRAZOLE TABLETS 20MG (ARIPIPRAZOLE 20MG) - 1x30 TABS</t>
  </si>
  <si>
    <t>PHARMA : ARIPIPRAZOLE TABLETS 5MG (ARIPIPRAZOLE 5MG) - 1x30 TABS</t>
  </si>
  <si>
    <t>PHARMA : ARIPIPRAZOLE TABLETS 15MG (ARIPIPRAZOLE 15MG) - 1x30 TABS</t>
  </si>
  <si>
    <t>ARIPIPRAZOLE USP - BULK DRUG</t>
  </si>
  <si>
    <t>ARIPIPRAZOLE TABLETS 5MG (ARIPIPRAZOLE 5MG) - 1x90 TABS</t>
  </si>
  <si>
    <t>PHARMA : ARIPIPRAZOLE TABLETS 10MG (ARIPIPRAZOLE 10MG) - 1x90 TABS</t>
  </si>
  <si>
    <t>PHARMA : ARIPIPRAZOLE TABLETS 10MG (ARIPIPRAZOLE 10MG) - 1x30 TABS</t>
  </si>
  <si>
    <t>ARIPIPRAZOLE TABS 5MG (EACH UNCOATED TABS CONT : ARIPIPRAZOLE 5 MG EX. Q.S.)</t>
  </si>
  <si>
    <t>ARIPIPRAZOLE TABS 5 MG (EACH UNCOATED TABS CONT : ARIPIPRAZOLE 5 MG EX. Q.S.)</t>
  </si>
  <si>
    <t>ARIPIPRAZOLE TABS 30MG (EACH UNCOATED TABS CONT : ARIPIPRAZOLE 30 MG EX. Q.S.)</t>
  </si>
  <si>
    <t>ARIPIPRAZOLE TABS 15MG (EACH UNCOATED TABS CONT : ARIPIPRAZOLE 15 MG EX. Q.S.)</t>
  </si>
  <si>
    <t>ARIPIPRAZOLE TABS 20MG (EACH UNCOATED TABS CONT : ARIPIPRAZOLE 20 MG EX. Q.S.)</t>
  </si>
  <si>
    <t>PHARMA : ARIPIPRAZOLE TABLETS 2MG (ARIPIPRAZOLE 2MG) - 1x30 TABS</t>
  </si>
  <si>
    <t>ARIPIPRAZOLE RAW MATERIAL</t>
  </si>
  <si>
    <t>PHARMA : ARIPIPRAZOLE TABLETS 30MG (ARIPIPRAZOLE 30MG) - 1x30 TABS</t>
  </si>
  <si>
    <t>ARIPIPRAZOLE TABS 10MG (EACH UNCOATED TABS CONT : ARIPIPRAZOLE 10 MG EX. Q.S.)</t>
  </si>
  <si>
    <t>ARIPIPRAZOLE TABLETS 30MG (ARIPIPRAZOLE30MG) - 1x90 TABS</t>
  </si>
  <si>
    <t>ARIPIPRAZOLE TABLETS 5MG (ARIPIPRAZOLE 5MG) - 1x500 TABS</t>
  </si>
  <si>
    <t>ARIPIPRAZOLE TABLETS 2MG (ARIPIPRAZOLE 2MG) - 1x30 TABS</t>
  </si>
  <si>
    <t>ARIPIPRAZOLE TABLETS 2MG (ARIPIPRAZOLE 2MG) - 1x90 TABS</t>
  </si>
  <si>
    <t>ARIPIPRAZOLE TABLETS 30MG (ARIPIPRAZOLE30MG) - 1x500 TABS</t>
  </si>
  <si>
    <t>ARIPIPRAZOLE TABLETS 30MG (ARIPIPRAZOLE30MG) - 1x30 TABS</t>
  </si>
  <si>
    <t>ARIPIPRAZOLE TABLETS 20MG (ARIPIPRAZOLE20MG) - 1x30 TABS</t>
  </si>
  <si>
    <t>ARIPIPRAZOLE TABLETS 15MG (ARIPIPRAZOLE15MG) - 1x500 TABS</t>
  </si>
  <si>
    <t>ARIPIPRAZOLE TABLETS 15MG (ARIPIPRAZOLE15MG) - 1x30 TABS</t>
  </si>
  <si>
    <t>ARIPIPRAZOLE TABLETS 10MG (ARIPIPRAZOLE10MG) - 1x500 TABS</t>
  </si>
  <si>
    <t>ARIPIPRAZOLE TABLETS 20MG (ARIPIPRAZOLE20MG) - 1x90 TABS</t>
  </si>
  <si>
    <t>ARIPIPRAZOLE TABLETS 15MG (ARIPIPRAZOLE15MG) - 1x90 TABS</t>
  </si>
  <si>
    <t>ARIPIPRAZOLE TABLETS 10MG (ARIPIPRAZOLE10MG) - 1x90 TABS</t>
  </si>
  <si>
    <t>ARIPIPRAZOLE TABLETS 20MG (ARIPIPRAZOLE20MG) - 1x500 TABS</t>
  </si>
  <si>
    <t>ARIPIPRAZOLE TABS 10 MG (EACH UNCOATED TABS CONT : ARIPIPRAZOLE 10 MG EX. Q.S.)</t>
  </si>
  <si>
    <t>ARIPIPRAZOLE TABS 15MG (EACH UNCOATED TABS CONT : ARIPIPRAZOLE 15MG EX. Q.S.)</t>
  </si>
  <si>
    <t>ARIPIPRAZOLE TABS 10 MG (EACH UNCOATED TABS CONT : ARIPIPRAZOLE 10MG EX. Q.S.)</t>
  </si>
  <si>
    <t>ARIPIPRAZOLE TABS 2MG (EACH UNCOATED TABS CONT : ARIPIPRAZOLE 2 MG EX. Q.S.)</t>
  </si>
  <si>
    <t>ARIPIPRAZOLE TABS 20 MG (EACH UNCOATED TABS CONT : ARIPIPRAZOLE 20 MG EX. Q.S.)</t>
  </si>
  <si>
    <t>ARIPIPRAZOLE TABS 15 MG (EACH UNCOATED TABS CONT : ARIPIPRAZOLE 15 MG EX. Q.S.)</t>
  </si>
  <si>
    <t>ARIPIPRAZOLE TABS 30 MG (EACH UNCOATED TABS CONT : ARIPIPRAZOLE 30 MG EX. Q.S.)</t>
  </si>
  <si>
    <t>ARIPIPRAZOLE TABS 2 MG (EACH UNCOATED TABS CONT : ARIPIPRAZOLE USP 2MG EX. Q.S.)</t>
  </si>
  <si>
    <t>LEAFLETS FOR ARIPIPRAZOLE TABLETS (PRODUCT OUTSERTS)</t>
  </si>
  <si>
    <t>MEDICATION GUIDE FOR ARIPIPRAZOLE TABLETS</t>
  </si>
  <si>
    <t>LEAFLETS FOR ARIPIPRAZOLE TABLETS (PRODUCTS OUTSERTS)</t>
  </si>
  <si>
    <t>ARIPIPRAZOLE TABS 15MG, 100TABS - NDC NO: 13811 682 10</t>
  </si>
  <si>
    <t>ARIPIPRAZOLE TABS 15MG, 30TABS - NDC NO:13811 682 30</t>
  </si>
  <si>
    <t>ARIPIPRAZOLE TABS 2MG, 30TAB - NDC NO: 13811-679-30</t>
  </si>
  <si>
    <t>ARIPIPRAZOLE TABS 5MG, 100TABS - NDL NO:13811-680-10</t>
  </si>
  <si>
    <t>ARIPIPRAZOLE TABS 5MG, 30TABS - NDL NO:13811-680-30</t>
  </si>
  <si>
    <t>ARIPIPRAZOLE TABS 30MG, 100TABS - NDL NO:13811-684-10</t>
  </si>
  <si>
    <t>ARIPIPRAZOLE TABS 30MG, 30TABS - NDL NO:13811-684-30</t>
  </si>
  <si>
    <t>ARIPIPRAZOLE TABS 20MG, 100TABS - NDL NO:13811 683 10</t>
  </si>
  <si>
    <t>ARIPIPRAZOLE TABS 20MG, 30TABS - NDL NO:13811 683 30</t>
  </si>
  <si>
    <t>ARIPIPRAZOLE TABS 10MG, 100TABS - NDL NO: 13811 681 10</t>
  </si>
  <si>
    <t>ARIPIPRAZOLE TABS 10MG, 30TABS - NDL NO:13811 681 30</t>
  </si>
  <si>
    <t>ARIPIPRAZOLE, BATCH NO.APR/1502004, MFGDATE:FEB-2015, RETEST DATE:JAN-2019</t>
  </si>
  <si>
    <t>ARIPIPRAZOLE, BATCH NO.APR/1502002, MFGDATE:FEB-2015 RETEST DATE:JAN-2019</t>
  </si>
  <si>
    <t>ARIPIPRAZOLE MFG DATE:JAN-2015 RETEST DATE:DEC-2018, BATCH NO.APR/1501001</t>
  </si>
  <si>
    <t>TOTAL</t>
  </si>
  <si>
    <t>https://pbs.twimg.com/media/CHygV0RUwAAiJPL.jpg:large</t>
  </si>
  <si>
    <t>Source:</t>
  </si>
  <si>
    <t>https://www.zauba.com/export-aripiprazole/fp-united+states/p-1-hs-code.html</t>
  </si>
  <si>
    <t>Alembic</t>
  </si>
  <si>
    <t>Torrent</t>
  </si>
  <si>
    <t>Market Share</t>
  </si>
  <si>
    <t>Otsuka</t>
  </si>
  <si>
    <t>Teva</t>
  </si>
  <si>
    <t>Hetero</t>
  </si>
  <si>
    <t>Sub-Total</t>
  </si>
  <si>
    <t>Total (A-M-J 2015)</t>
  </si>
  <si>
    <t>ROW (non-India production)</t>
  </si>
  <si>
    <t>India (export to U.S.)</t>
  </si>
  <si>
    <t>Value (USD mn)</t>
  </si>
  <si>
    <t>Value (INR cr)</t>
  </si>
  <si>
    <t>Q1FY16</t>
  </si>
  <si>
    <t>Q1FY15</t>
  </si>
  <si>
    <t>Growth</t>
  </si>
  <si>
    <t>-</t>
  </si>
  <si>
    <t>Non-Aripiprazole (assume 10% growth)</t>
  </si>
  <si>
    <t>Aripiprazole *Indicative* Sales (U.S.) for APR-MAY-JUNE 2015</t>
  </si>
  <si>
    <t>Alembic *Indicative* Sales (in INR cr)</t>
  </si>
  <si>
    <t>ARIPIPRAZOLE TABS 20MG, 30 TAB. - OTHERS</t>
  </si>
  <si>
    <t>ARIPIPRAZOLE TABS 15MG, 30 TAB. - OTHERS</t>
  </si>
  <si>
    <t>ARIPIPRAZOLE TABS 15MG, 30 TABS.- OTHERS</t>
  </si>
  <si>
    <t>Aripiprazole (less 40% partner commission)</t>
  </si>
  <si>
    <t>Stunning Statistics</t>
  </si>
  <si>
    <r>
      <t xml:space="preserve">- American population nearly </t>
    </r>
    <r>
      <rPr>
        <b/>
        <sz val="9"/>
        <color theme="1"/>
        <rFont val="Calibri"/>
        <family val="2"/>
        <scheme val="minor"/>
      </rPr>
      <t>320 million</t>
    </r>
  </si>
  <si>
    <r>
      <t xml:space="preserve">- gAbilify is one of the best </t>
    </r>
    <r>
      <rPr>
        <b/>
        <sz val="9"/>
        <color theme="1"/>
        <rFont val="Calibri"/>
        <family val="2"/>
        <scheme val="minor"/>
      </rPr>
      <t>volume-value</t>
    </r>
    <r>
      <rPr>
        <sz val="9"/>
        <color theme="1"/>
        <rFont val="Calibri"/>
        <family val="2"/>
        <scheme val="minor"/>
      </rPr>
      <t xml:space="preserve"> drug, that offers extreme bright chance of enhancing </t>
    </r>
    <r>
      <rPr>
        <b/>
        <sz val="9"/>
        <color theme="1"/>
        <rFont val="Calibri"/>
        <family val="2"/>
        <scheme val="minor"/>
      </rPr>
      <t>revenue</t>
    </r>
    <r>
      <rPr>
        <sz val="9"/>
        <color theme="1"/>
        <rFont val="Calibri"/>
        <family val="2"/>
        <scheme val="minor"/>
      </rPr>
      <t xml:space="preserve"> and </t>
    </r>
    <r>
      <rPr>
        <b/>
        <sz val="9"/>
        <color theme="1"/>
        <rFont val="Calibri"/>
        <family val="2"/>
        <scheme val="minor"/>
      </rPr>
      <t>realisation</t>
    </r>
    <r>
      <rPr>
        <sz val="9"/>
        <color theme="1"/>
        <rFont val="Calibri"/>
        <family val="2"/>
        <scheme val="minor"/>
      </rPr>
      <t xml:space="preserve"> of Alembic</t>
    </r>
  </si>
  <si>
    <r>
      <t xml:space="preserve">- Abilify was prescribed to nearly </t>
    </r>
    <r>
      <rPr>
        <b/>
        <sz val="9"/>
        <color theme="1"/>
        <rFont val="Calibri"/>
        <family val="2"/>
        <scheme val="minor"/>
      </rPr>
      <t>9 million Americans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(2.8%)</t>
    </r>
    <r>
      <rPr>
        <sz val="9"/>
        <color theme="1"/>
        <rFont val="Calibri"/>
        <family val="2"/>
        <scheme val="minor"/>
      </rPr>
      <t xml:space="preserve"> in 2014 and grossed </t>
    </r>
    <r>
      <rPr>
        <b/>
        <sz val="9"/>
        <color theme="1"/>
        <rFont val="Calibri"/>
        <family val="2"/>
        <scheme val="minor"/>
      </rPr>
      <t>$7.89 billion</t>
    </r>
    <r>
      <rPr>
        <sz val="9"/>
        <color theme="1"/>
        <rFont val="Calibri"/>
        <family val="2"/>
        <scheme val="minor"/>
      </rPr>
      <t xml:space="preserve"> (average </t>
    </r>
    <r>
      <rPr>
        <b/>
        <sz val="9"/>
        <color theme="1"/>
        <rFont val="Calibri"/>
        <family val="2"/>
        <scheme val="minor"/>
      </rPr>
      <t>$876</t>
    </r>
    <r>
      <rPr>
        <sz val="9"/>
        <color theme="1"/>
        <rFont val="Calibri"/>
        <family val="2"/>
        <scheme val="minor"/>
      </rPr>
      <t xml:space="preserve"> per patient) - https://www.minnpost.com/second-opinion/2015/05/has-overprescribing-antipsychotics-become-new-normal</t>
    </r>
  </si>
  <si>
    <t>- Alembic along with Teva, Torrent and Hetero launched the generic version of Abilify (USD7.9bn) on April 28th</t>
  </si>
  <si>
    <t>- More filers (~ 18 in total) could hit the market pretty soon depending on individual ANDA approvals</t>
  </si>
  <si>
    <t xml:space="preserve">- The incumbents (Teva, Hetero, Alembic and Torrent) would enjoy limited price erosion and a healthy market share till then. </t>
  </si>
  <si>
    <t>Export Data of Aripiprazole to United States (for April-May-June 2015)</t>
  </si>
  <si>
    <t>Notes</t>
  </si>
  <si>
    <t>June</t>
  </si>
  <si>
    <t>May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</si>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</sst>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0066FF"/>
      <name val="Calibri"/>
      <family val="2"/>
      <scheme val="minor"/>
    </font>
    <font>
      <sz val="10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u/>
      <sz val="9"/>
      <color rgb="FF00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34998626667073579"/>
      </bottom>
      <diagonal/>
    </border>
  </borders>
  <cellStyleXfs count="3">
    <xf numFmtId="0" fontId="0" fillId="0" borderId="0">
      <alignment vertical="top"/>
      <protection locked="0"/>
    </xf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 applyAlignment="1" applyProtection="1"/>
    <xf numFmtId="0" fontId="2" fillId="0" borderId="0" xfId="0" applyFont="1" applyFill="1" applyAlignment="1" applyProtection="1"/>
    <xf numFmtId="0" fontId="6" fillId="3" borderId="2" xfId="0" applyFont="1" applyFill="1" applyBorder="1" applyAlignment="1" applyProtection="1">
      <alignment horizontal="left" vertical="center" wrapText="1" indent="1"/>
    </xf>
    <xf numFmtId="15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15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right" vertical="center" wrapText="1"/>
    </xf>
    <xf numFmtId="0" fontId="8" fillId="0" borderId="0" xfId="2" applyFont="1" applyFill="1" applyAlignment="1" applyProtection="1"/>
    <xf numFmtId="164" fontId="2" fillId="0" borderId="0" xfId="1" applyNumberFormat="1" applyFont="1" applyFill="1" applyAlignment="1" applyProtection="1"/>
    <xf numFmtId="165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/>
    </xf>
    <xf numFmtId="0" fontId="2" fillId="4" borderId="0" xfId="0" applyFont="1" applyFill="1" applyAlignment="1" applyProtection="1"/>
    <xf numFmtId="0" fontId="2" fillId="4" borderId="0" xfId="0" applyFont="1" applyFill="1" applyAlignment="1" applyProtection="1">
      <alignment horizontal="right"/>
    </xf>
    <xf numFmtId="164" fontId="2" fillId="4" borderId="0" xfId="1" applyNumberFormat="1" applyFont="1" applyFill="1" applyAlignment="1" applyProtection="1"/>
    <xf numFmtId="165" fontId="2" fillId="4" borderId="0" xfId="0" applyNumberFormat="1" applyFont="1" applyFill="1" applyAlignment="1" applyProtection="1"/>
    <xf numFmtId="9" fontId="2" fillId="4" borderId="0" xfId="0" applyNumberFormat="1" applyFont="1" applyFill="1" applyAlignment="1" applyProtection="1"/>
    <xf numFmtId="0" fontId="2" fillId="5" borderId="0" xfId="0" applyFont="1" applyFill="1" applyAlignment="1" applyProtection="1">
      <alignment horizontal="right"/>
    </xf>
    <xf numFmtId="164" fontId="2" fillId="5" borderId="0" xfId="1" applyNumberFormat="1" applyFont="1" applyFill="1" applyAlignment="1" applyProtection="1"/>
    <xf numFmtId="165" fontId="9" fillId="5" borderId="0" xfId="0" applyNumberFormat="1" applyFont="1" applyFill="1" applyAlignment="1" applyProtection="1"/>
    <xf numFmtId="165" fontId="2" fillId="5" borderId="0" xfId="0" applyNumberFormat="1" applyFont="1" applyFill="1" applyAlignment="1" applyProtection="1"/>
    <xf numFmtId="164" fontId="2" fillId="5" borderId="0" xfId="0" applyNumberFormat="1" applyFont="1" applyFill="1" applyAlignment="1" applyProtection="1"/>
    <xf numFmtId="0" fontId="9" fillId="5" borderId="0" xfId="0" applyFont="1" applyFill="1" applyAlignment="1" applyProtection="1">
      <alignment horizontal="right"/>
    </xf>
    <xf numFmtId="15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Alignment="1" applyProtection="1"/>
    <xf numFmtId="3" fontId="10" fillId="2" borderId="1" xfId="0" applyNumberFormat="1" applyFont="1" applyFill="1" applyBorder="1" applyAlignment="1" applyProtection="1">
      <alignment horizontal="right" vertical="center" wrapText="1"/>
    </xf>
    <xf numFmtId="3" fontId="11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2" fillId="5" borderId="0" xfId="0" applyFont="1" applyFill="1" applyAlignment="1" applyProtection="1"/>
    <xf numFmtId="0" fontId="2" fillId="6" borderId="0" xfId="0" applyFont="1" applyFill="1" applyAlignment="1" applyProtection="1"/>
    <xf numFmtId="165" fontId="2" fillId="6" borderId="0" xfId="0" applyNumberFormat="1" applyFont="1" applyFill="1" applyAlignment="1" applyProtection="1"/>
    <xf numFmtId="9" fontId="2" fillId="5" borderId="0" xfId="1" applyFont="1" applyFill="1" applyAlignment="1" applyProtection="1"/>
    <xf numFmtId="9" fontId="2" fillId="6" borderId="0" xfId="1" applyFont="1" applyFill="1" applyAlignment="1" applyProtection="1"/>
    <xf numFmtId="165" fontId="9" fillId="6" borderId="0" xfId="0" applyNumberFormat="1" applyFont="1" applyFill="1" applyAlignment="1" applyProtection="1"/>
    <xf numFmtId="165" fontId="3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/>
    <xf numFmtId="0" fontId="13" fillId="0" borderId="0" xfId="2" applyFont="1" applyFill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15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Alignment="1" applyProtection="1"/>
    <xf numFmtId="0" fontId="7" fillId="0" borderId="0" xfId="2" applyFill="1" applyAlignment="1" applyProtection="1"/>
    <xf numFmtId="3" fontId="2" fillId="0" borderId="0" xfId="0" applyNumberFormat="1" applyFont="1" applyFill="1" applyAlignment="1" applyProtection="1"/>
    <xf numFmtId="3" fontId="2" fillId="0" borderId="4" xfId="0" applyNumberFormat="1" applyFont="1" applyFill="1" applyBorder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6FF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6FF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20" formatCode="d\-mmm\-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20" formatCode="d\-mmm\-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  <protection locked="1" hidden="0"/>
    </dxf>
    <dxf>
      <border>
        <top style="thin">
          <color theme="0" tint="-0.24994659260841701"/>
        </top>
      </border>
    </dxf>
    <dxf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rgb="FF494949"/>
        </left>
        <right style="medium">
          <color rgb="FF494949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164</xdr:row>
      <xdr:rowOff>53340</xdr:rowOff>
    </xdr:from>
    <xdr:to>
      <xdr:col>3</xdr:col>
      <xdr:colOff>4175761</xdr:colOff>
      <xdr:row>184</xdr:row>
      <xdr:rowOff>32392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1" y="31165800"/>
          <a:ext cx="5372100" cy="30270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4:J161" totalsRowCount="1" headerRowDxfId="21" dataDxfId="19" headerRowBorderDxfId="20" tableBorderDxfId="18" totalsRowBorderDxfId="17">
  <autoFilter ref="B4:J160"/>
  <tableColumns count="9">
    <tableColumn id="1" name="Date" dataDxfId="16" totalsRowDxfId="15"/>
    <tableColumn id="2" name="HS Code" dataDxfId="14" totalsRowDxfId="13"/>
    <tableColumn id="3" name="Description" totalsRowLabel="TOTAL" dataDxfId="12" totalsRowDxfId="11"/>
    <tableColumn id="4" name="Destination" dataDxfId="10" totalsRowDxfId="9"/>
    <tableColumn id="5" name="Port of Loading" dataDxfId="8" totalsRowDxfId="7"/>
    <tableColumn id="6" name="Unit" dataDxfId="6" totalsRowDxfId="5"/>
    <tableColumn id="7" name="Quantity" dataDxfId="4" totalsRowDxfId="3"/>
    <tableColumn id="8" name="Value (INR)" totalsRowFunction="custom" totalsRowDxfId="2">
      <totalsRowFormula>SUM(Table1[Value (INR)])-I141</totalsRowFormula>
    </tableColumn>
    <tableColumn id="9" name="Per Unit (INR)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uba.com/export-aripiprazole/fp-united+states/p-1-hs-code.html" TargetMode="External"/><Relationship Id="rId1" Type="http://schemas.openxmlformats.org/officeDocument/2006/relationships/hyperlink" Target="https://pbs.twimg.com/media/CHygV0RUwAAiJPL.jpg:larg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4"/>
  <sheetViews>
    <sheetView showGridLines="0" tabSelected="1" topLeftCell="A144" workbookViewId="0">
      <selection activeCell="E163" sqref="E163"/>
    </sheetView>
  </sheetViews>
  <sheetFormatPr defaultRowHeight="12" x14ac:dyDescent="0.25"/>
  <cols>
    <col min="1" max="1" width="3.77734375" style="1" customWidth="1"/>
    <col min="2" max="2" width="9" style="1" customWidth="1"/>
    <col min="3" max="3" width="8.77734375" style="1" customWidth="1"/>
    <col min="4" max="4" width="64.5546875" style="1" customWidth="1"/>
    <col min="5" max="5" width="18.6640625" style="1" customWidth="1"/>
    <col min="6" max="6" width="15.77734375" style="1" customWidth="1"/>
    <col min="7" max="7" width="11.6640625" style="1" customWidth="1"/>
    <col min="8" max="8" width="12.77734375" style="1" customWidth="1"/>
    <col min="9" max="9" width="14.88671875" style="1" customWidth="1"/>
    <col min="10" max="10" width="13.109375" style="1" customWidth="1"/>
    <col min="11" max="11" width="13.88671875" style="1" customWidth="1"/>
    <col min="12" max="12" width="19.77734375" style="1" customWidth="1"/>
    <col min="13" max="16384" width="8.88671875" style="1"/>
  </cols>
  <sheetData>
    <row r="2" spans="2:12" ht="14.4" x14ac:dyDescent="0.3">
      <c r="B2" s="44" t="s">
        <v>116</v>
      </c>
      <c r="E2" s="43" t="s">
        <v>84</v>
      </c>
      <c r="F2" s="45" t="s">
        <v>85</v>
      </c>
    </row>
    <row r="3" spans="2:12" x14ac:dyDescent="0.25">
      <c r="C3" s="10"/>
    </row>
    <row r="4" spans="2:12" ht="12" customHeight="1" x14ac:dyDescent="0.25">
      <c r="B4" s="2" t="s">
        <v>0</v>
      </c>
      <c r="C4" s="2" t="s">
        <v>10</v>
      </c>
      <c r="D4" s="2" t="s">
        <v>1</v>
      </c>
      <c r="E4" s="2" t="s">
        <v>11</v>
      </c>
      <c r="F4" s="2" t="s">
        <v>12</v>
      </c>
      <c r="G4" s="2" t="s">
        <v>13</v>
      </c>
      <c r="H4" s="2" t="s">
        <v>2</v>
      </c>
      <c r="I4" s="2" t="s">
        <v>14</v>
      </c>
      <c r="J4" s="2" t="s">
        <v>15</v>
      </c>
    </row>
    <row r="5" spans="2:12" ht="12" customHeight="1" x14ac:dyDescent="0.25">
      <c r="B5" s="3">
        <v>40720</v>
      </c>
      <c r="C5" s="4">
        <v>30049099</v>
      </c>
      <c r="D5" s="4" t="s">
        <v>107</v>
      </c>
      <c r="E5" s="46" t="s">
        <v>17</v>
      </c>
      <c r="F5" s="46" t="s">
        <v>4</v>
      </c>
      <c r="G5" s="46" t="s">
        <v>5</v>
      </c>
      <c r="H5" s="5">
        <v>48108</v>
      </c>
      <c r="I5" s="5">
        <v>201834464</v>
      </c>
      <c r="J5" s="5">
        <v>4195</v>
      </c>
      <c r="K5" s="43" t="s">
        <v>118</v>
      </c>
      <c r="L5" s="51">
        <f>SUM(I5:I39)</f>
        <v>2669805218</v>
      </c>
    </row>
    <row r="6" spans="2:12" ht="12" customHeight="1" x14ac:dyDescent="0.25">
      <c r="B6" s="3">
        <v>40719</v>
      </c>
      <c r="C6" s="4">
        <v>30049099</v>
      </c>
      <c r="D6" s="3" t="s">
        <v>105</v>
      </c>
      <c r="E6" s="47" t="s">
        <v>17</v>
      </c>
      <c r="F6" s="47" t="s">
        <v>4</v>
      </c>
      <c r="G6" s="47" t="s">
        <v>5</v>
      </c>
      <c r="H6" s="5">
        <v>15942</v>
      </c>
      <c r="I6" s="5">
        <v>94793360</v>
      </c>
      <c r="J6" s="5">
        <v>5946</v>
      </c>
      <c r="K6" s="43" t="s">
        <v>119</v>
      </c>
      <c r="L6" s="51">
        <f>SUM(I40:I92)</f>
        <v>7207401107</v>
      </c>
    </row>
    <row r="7" spans="2:12" ht="12" customHeight="1" thickBot="1" x14ac:dyDescent="0.3">
      <c r="B7" s="3">
        <v>40719</v>
      </c>
      <c r="C7" s="4">
        <v>30049099</v>
      </c>
      <c r="D7" s="3" t="s">
        <v>106</v>
      </c>
      <c r="E7" s="47" t="s">
        <v>17</v>
      </c>
      <c r="F7" s="47" t="s">
        <v>4</v>
      </c>
      <c r="G7" s="47" t="s">
        <v>5</v>
      </c>
      <c r="H7" s="5">
        <v>16290</v>
      </c>
      <c r="I7" s="5">
        <v>68343800</v>
      </c>
      <c r="J7" s="5">
        <v>4195</v>
      </c>
      <c r="K7" s="43" t="s">
        <v>120</v>
      </c>
      <c r="L7" s="52">
        <f>SUM(I93:I140)</f>
        <v>7167730580</v>
      </c>
    </row>
    <row r="8" spans="2:12" x14ac:dyDescent="0.25">
      <c r="B8" s="3">
        <v>40715</v>
      </c>
      <c r="C8" s="4">
        <v>30049099</v>
      </c>
      <c r="D8" s="4" t="s">
        <v>16</v>
      </c>
      <c r="E8" s="46" t="s">
        <v>17</v>
      </c>
      <c r="F8" s="46" t="s">
        <v>4</v>
      </c>
      <c r="G8" s="46" t="s">
        <v>5</v>
      </c>
      <c r="H8" s="5">
        <v>31272</v>
      </c>
      <c r="I8" s="5">
        <v>131852232</v>
      </c>
      <c r="J8" s="5">
        <v>4216</v>
      </c>
      <c r="L8" s="51">
        <f>SUM(L5:L7)</f>
        <v>17044936905</v>
      </c>
    </row>
    <row r="9" spans="2:12" x14ac:dyDescent="0.25">
      <c r="B9" s="3">
        <v>40715</v>
      </c>
      <c r="C9" s="4">
        <v>30049099</v>
      </c>
      <c r="D9" s="4" t="s">
        <v>18</v>
      </c>
      <c r="E9" s="46" t="s">
        <v>17</v>
      </c>
      <c r="F9" s="46" t="s">
        <v>4</v>
      </c>
      <c r="G9" s="46" t="s">
        <v>5</v>
      </c>
      <c r="H9" s="5">
        <v>14976</v>
      </c>
      <c r="I9" s="5">
        <v>63257820</v>
      </c>
      <c r="J9" s="5">
        <v>4224</v>
      </c>
    </row>
    <row r="10" spans="2:12" x14ac:dyDescent="0.25">
      <c r="B10" s="3">
        <v>40713</v>
      </c>
      <c r="C10" s="4">
        <v>30049099</v>
      </c>
      <c r="D10" s="4" t="s">
        <v>16</v>
      </c>
      <c r="E10" s="46" t="s">
        <v>17</v>
      </c>
      <c r="F10" s="46" t="s">
        <v>4</v>
      </c>
      <c r="G10" s="46" t="s">
        <v>5</v>
      </c>
      <c r="H10" s="5">
        <v>32328</v>
      </c>
      <c r="I10" s="5">
        <v>136304640</v>
      </c>
      <c r="J10" s="5">
        <v>4216</v>
      </c>
    </row>
    <row r="11" spans="2:12" x14ac:dyDescent="0.25">
      <c r="B11" s="3">
        <v>40713</v>
      </c>
      <c r="C11" s="4">
        <v>30049099</v>
      </c>
      <c r="D11" s="4" t="s">
        <v>19</v>
      </c>
      <c r="E11" s="46" t="s">
        <v>17</v>
      </c>
      <c r="F11" s="46" t="s">
        <v>4</v>
      </c>
      <c r="G11" s="46" t="s">
        <v>5</v>
      </c>
      <c r="H11" s="5">
        <v>49350</v>
      </c>
      <c r="I11" s="5">
        <v>208451792</v>
      </c>
      <c r="J11" s="5">
        <v>4224</v>
      </c>
    </row>
    <row r="12" spans="2:12" x14ac:dyDescent="0.25">
      <c r="B12" s="3">
        <v>40710</v>
      </c>
      <c r="C12" s="4">
        <v>30049099</v>
      </c>
      <c r="D12" s="4" t="s">
        <v>20</v>
      </c>
      <c r="E12" s="46" t="s">
        <v>17</v>
      </c>
      <c r="F12" s="46" t="s">
        <v>4</v>
      </c>
      <c r="G12" s="46" t="s">
        <v>5</v>
      </c>
      <c r="H12" s="5">
        <v>27648</v>
      </c>
      <c r="I12" s="5">
        <v>116889360</v>
      </c>
      <c r="J12" s="5">
        <v>4228</v>
      </c>
    </row>
    <row r="13" spans="2:12" x14ac:dyDescent="0.25">
      <c r="B13" s="3">
        <v>40710</v>
      </c>
      <c r="C13" s="4">
        <v>30049099</v>
      </c>
      <c r="D13" s="4" t="s">
        <v>21</v>
      </c>
      <c r="E13" s="46" t="s">
        <v>17</v>
      </c>
      <c r="F13" s="46" t="s">
        <v>4</v>
      </c>
      <c r="G13" s="46" t="s">
        <v>5</v>
      </c>
      <c r="H13" s="5">
        <v>31902</v>
      </c>
      <c r="I13" s="5">
        <v>134752352</v>
      </c>
      <c r="J13" s="5">
        <v>4224</v>
      </c>
    </row>
    <row r="14" spans="2:12" x14ac:dyDescent="0.25">
      <c r="B14" s="3">
        <v>40708</v>
      </c>
      <c r="C14" s="4">
        <v>30049099</v>
      </c>
      <c r="D14" s="4" t="s">
        <v>20</v>
      </c>
      <c r="E14" s="46" t="s">
        <v>17</v>
      </c>
      <c r="F14" s="46" t="s">
        <v>4</v>
      </c>
      <c r="G14" s="46" t="s">
        <v>5</v>
      </c>
      <c r="H14" s="5">
        <v>3924</v>
      </c>
      <c r="I14" s="5">
        <v>16589769</v>
      </c>
      <c r="J14" s="5">
        <v>4228</v>
      </c>
    </row>
    <row r="15" spans="2:12" x14ac:dyDescent="0.25">
      <c r="B15" s="3">
        <v>40708</v>
      </c>
      <c r="C15" s="4">
        <v>30049099</v>
      </c>
      <c r="D15" s="4" t="s">
        <v>21</v>
      </c>
      <c r="E15" s="46" t="s">
        <v>17</v>
      </c>
      <c r="F15" s="46" t="s">
        <v>4</v>
      </c>
      <c r="G15" s="46" t="s">
        <v>5</v>
      </c>
      <c r="H15" s="5">
        <v>31950</v>
      </c>
      <c r="I15" s="5">
        <v>134955104</v>
      </c>
      <c r="J15" s="5">
        <v>4224</v>
      </c>
    </row>
    <row r="16" spans="2:12" x14ac:dyDescent="0.25">
      <c r="B16" s="3">
        <v>40705</v>
      </c>
      <c r="C16" s="4">
        <v>29420090</v>
      </c>
      <c r="D16" s="4" t="s">
        <v>8</v>
      </c>
      <c r="E16" s="46" t="s">
        <v>17</v>
      </c>
      <c r="F16" s="46" t="s">
        <v>4</v>
      </c>
      <c r="G16" s="46" t="s">
        <v>6</v>
      </c>
      <c r="H16" s="6">
        <v>0</v>
      </c>
      <c r="I16" s="6">
        <v>319</v>
      </c>
      <c r="J16" s="5">
        <v>3185</v>
      </c>
    </row>
    <row r="17" spans="2:10" x14ac:dyDescent="0.25">
      <c r="B17" s="3">
        <v>40705</v>
      </c>
      <c r="C17" s="4">
        <v>29420090</v>
      </c>
      <c r="D17" s="4" t="s">
        <v>8</v>
      </c>
      <c r="E17" s="46" t="s">
        <v>17</v>
      </c>
      <c r="F17" s="46" t="s">
        <v>4</v>
      </c>
      <c r="G17" s="46" t="s">
        <v>6</v>
      </c>
      <c r="H17" s="6">
        <v>0</v>
      </c>
      <c r="I17" s="6">
        <v>319</v>
      </c>
      <c r="J17" s="5">
        <v>3185</v>
      </c>
    </row>
    <row r="18" spans="2:10" x14ac:dyDescent="0.25">
      <c r="B18" s="3">
        <v>40704</v>
      </c>
      <c r="C18" s="4">
        <v>29420090</v>
      </c>
      <c r="D18" s="4" t="s">
        <v>22</v>
      </c>
      <c r="E18" s="46" t="s">
        <v>17</v>
      </c>
      <c r="F18" s="46" t="s">
        <v>4</v>
      </c>
      <c r="G18" s="46" t="s">
        <v>3</v>
      </c>
      <c r="H18" s="6">
        <v>120</v>
      </c>
      <c r="I18" s="6">
        <v>127</v>
      </c>
      <c r="J18" s="6">
        <v>1</v>
      </c>
    </row>
    <row r="19" spans="2:10" x14ac:dyDescent="0.25">
      <c r="B19" s="3">
        <v>40704</v>
      </c>
      <c r="C19" s="4">
        <v>29420090</v>
      </c>
      <c r="D19" s="4" t="s">
        <v>23</v>
      </c>
      <c r="E19" s="46" t="s">
        <v>17</v>
      </c>
      <c r="F19" s="46" t="s">
        <v>4</v>
      </c>
      <c r="G19" s="46" t="s">
        <v>3</v>
      </c>
      <c r="H19" s="6">
        <v>120</v>
      </c>
      <c r="I19" s="6">
        <v>127</v>
      </c>
      <c r="J19" s="6">
        <v>1</v>
      </c>
    </row>
    <row r="20" spans="2:10" x14ac:dyDescent="0.25">
      <c r="B20" s="3">
        <v>40704</v>
      </c>
      <c r="C20" s="4">
        <v>29420090</v>
      </c>
      <c r="D20" s="4" t="s">
        <v>22</v>
      </c>
      <c r="E20" s="46" t="s">
        <v>17</v>
      </c>
      <c r="F20" s="46" t="s">
        <v>4</v>
      </c>
      <c r="G20" s="46" t="s">
        <v>3</v>
      </c>
      <c r="H20" s="6">
        <v>120</v>
      </c>
      <c r="I20" s="6">
        <v>127</v>
      </c>
      <c r="J20" s="6">
        <v>1</v>
      </c>
    </row>
    <row r="21" spans="2:10" x14ac:dyDescent="0.25">
      <c r="B21" s="3">
        <v>40704</v>
      </c>
      <c r="C21" s="4">
        <v>29420090</v>
      </c>
      <c r="D21" s="4" t="s">
        <v>22</v>
      </c>
      <c r="E21" s="46" t="s">
        <v>17</v>
      </c>
      <c r="F21" s="46" t="s">
        <v>4</v>
      </c>
      <c r="G21" s="46" t="s">
        <v>3</v>
      </c>
      <c r="H21" s="6">
        <v>120</v>
      </c>
      <c r="I21" s="6">
        <v>127</v>
      </c>
      <c r="J21" s="6">
        <v>1</v>
      </c>
    </row>
    <row r="22" spans="2:10" x14ac:dyDescent="0.25">
      <c r="B22" s="3">
        <v>40704</v>
      </c>
      <c r="C22" s="4">
        <v>29420090</v>
      </c>
      <c r="D22" s="4" t="s">
        <v>24</v>
      </c>
      <c r="E22" s="46" t="s">
        <v>17</v>
      </c>
      <c r="F22" s="46" t="s">
        <v>4</v>
      </c>
      <c r="G22" s="46" t="s">
        <v>3</v>
      </c>
      <c r="H22" s="6">
        <v>120</v>
      </c>
      <c r="I22" s="6">
        <v>127</v>
      </c>
      <c r="J22" s="6">
        <v>1</v>
      </c>
    </row>
    <row r="23" spans="2:10" x14ac:dyDescent="0.25">
      <c r="B23" s="3">
        <v>40704</v>
      </c>
      <c r="C23" s="4">
        <v>29420090</v>
      </c>
      <c r="D23" s="4" t="s">
        <v>24</v>
      </c>
      <c r="E23" s="46" t="s">
        <v>17</v>
      </c>
      <c r="F23" s="46" t="s">
        <v>4</v>
      </c>
      <c r="G23" s="46" t="s">
        <v>3</v>
      </c>
      <c r="H23" s="6">
        <v>120</v>
      </c>
      <c r="I23" s="6">
        <v>127</v>
      </c>
      <c r="J23" s="6">
        <v>1</v>
      </c>
    </row>
    <row r="24" spans="2:10" x14ac:dyDescent="0.25">
      <c r="B24" s="3">
        <v>40704</v>
      </c>
      <c r="C24" s="4">
        <v>29420090</v>
      </c>
      <c r="D24" s="4" t="s">
        <v>24</v>
      </c>
      <c r="E24" s="46" t="s">
        <v>17</v>
      </c>
      <c r="F24" s="46" t="s">
        <v>4</v>
      </c>
      <c r="G24" s="46" t="s">
        <v>3</v>
      </c>
      <c r="H24" s="6">
        <v>120</v>
      </c>
      <c r="I24" s="6">
        <v>127</v>
      </c>
      <c r="J24" s="6">
        <v>1</v>
      </c>
    </row>
    <row r="25" spans="2:10" x14ac:dyDescent="0.25">
      <c r="B25" s="3">
        <v>40704</v>
      </c>
      <c r="C25" s="4">
        <v>29420090</v>
      </c>
      <c r="D25" s="4" t="s">
        <v>25</v>
      </c>
      <c r="E25" s="46" t="s">
        <v>17</v>
      </c>
      <c r="F25" s="46" t="s">
        <v>4</v>
      </c>
      <c r="G25" s="46" t="s">
        <v>3</v>
      </c>
      <c r="H25" s="6">
        <v>120</v>
      </c>
      <c r="I25" s="6">
        <v>127</v>
      </c>
      <c r="J25" s="6">
        <v>1</v>
      </c>
    </row>
    <row r="26" spans="2:10" x14ac:dyDescent="0.25">
      <c r="B26" s="3">
        <v>40704</v>
      </c>
      <c r="C26" s="4">
        <v>29420090</v>
      </c>
      <c r="D26" s="4" t="s">
        <v>25</v>
      </c>
      <c r="E26" s="46" t="s">
        <v>17</v>
      </c>
      <c r="F26" s="46" t="s">
        <v>4</v>
      </c>
      <c r="G26" s="46" t="s">
        <v>3</v>
      </c>
      <c r="H26" s="6">
        <v>120</v>
      </c>
      <c r="I26" s="6">
        <v>127</v>
      </c>
      <c r="J26" s="6">
        <v>1</v>
      </c>
    </row>
    <row r="27" spans="2:10" x14ac:dyDescent="0.25">
      <c r="B27" s="3">
        <v>40704</v>
      </c>
      <c r="C27" s="4">
        <v>29420090</v>
      </c>
      <c r="D27" s="4" t="s">
        <v>23</v>
      </c>
      <c r="E27" s="46" t="s">
        <v>17</v>
      </c>
      <c r="F27" s="46" t="s">
        <v>4</v>
      </c>
      <c r="G27" s="46" t="s">
        <v>3</v>
      </c>
      <c r="H27" s="6">
        <v>120</v>
      </c>
      <c r="I27" s="6">
        <v>127</v>
      </c>
      <c r="J27" s="6">
        <v>1</v>
      </c>
    </row>
    <row r="28" spans="2:10" x14ac:dyDescent="0.25">
      <c r="B28" s="3">
        <v>40704</v>
      </c>
      <c r="C28" s="4">
        <v>29420090</v>
      </c>
      <c r="D28" s="4" t="s">
        <v>23</v>
      </c>
      <c r="E28" s="46" t="s">
        <v>17</v>
      </c>
      <c r="F28" s="46" t="s">
        <v>4</v>
      </c>
      <c r="G28" s="46" t="s">
        <v>3</v>
      </c>
      <c r="H28" s="6">
        <v>120</v>
      </c>
      <c r="I28" s="6">
        <v>127</v>
      </c>
      <c r="J28" s="6">
        <v>1</v>
      </c>
    </row>
    <row r="29" spans="2:10" x14ac:dyDescent="0.25">
      <c r="B29" s="3">
        <v>40704</v>
      </c>
      <c r="C29" s="4">
        <v>29420090</v>
      </c>
      <c r="D29" s="4" t="s">
        <v>26</v>
      </c>
      <c r="E29" s="46" t="s">
        <v>17</v>
      </c>
      <c r="F29" s="46" t="s">
        <v>4</v>
      </c>
      <c r="G29" s="46" t="s">
        <v>3</v>
      </c>
      <c r="H29" s="6">
        <v>120</v>
      </c>
      <c r="I29" s="6">
        <v>127</v>
      </c>
      <c r="J29" s="6">
        <v>1</v>
      </c>
    </row>
    <row r="30" spans="2:10" x14ac:dyDescent="0.25">
      <c r="B30" s="3">
        <v>40704</v>
      </c>
      <c r="C30" s="4">
        <v>29420090</v>
      </c>
      <c r="D30" s="4" t="s">
        <v>26</v>
      </c>
      <c r="E30" s="46" t="s">
        <v>17</v>
      </c>
      <c r="F30" s="46" t="s">
        <v>4</v>
      </c>
      <c r="G30" s="46" t="s">
        <v>3</v>
      </c>
      <c r="H30" s="6">
        <v>120</v>
      </c>
      <c r="I30" s="6">
        <v>127</v>
      </c>
      <c r="J30" s="6">
        <v>1</v>
      </c>
    </row>
    <row r="31" spans="2:10" x14ac:dyDescent="0.25">
      <c r="B31" s="3">
        <v>40704</v>
      </c>
      <c r="C31" s="4">
        <v>29420090</v>
      </c>
      <c r="D31" s="4" t="s">
        <v>25</v>
      </c>
      <c r="E31" s="46" t="s">
        <v>17</v>
      </c>
      <c r="F31" s="46" t="s">
        <v>4</v>
      </c>
      <c r="G31" s="46" t="s">
        <v>3</v>
      </c>
      <c r="H31" s="6">
        <v>120</v>
      </c>
      <c r="I31" s="6">
        <v>127</v>
      </c>
      <c r="J31" s="6">
        <v>1</v>
      </c>
    </row>
    <row r="32" spans="2:10" x14ac:dyDescent="0.25">
      <c r="B32" s="3">
        <v>40704</v>
      </c>
      <c r="C32" s="4">
        <v>29420090</v>
      </c>
      <c r="D32" s="4" t="s">
        <v>26</v>
      </c>
      <c r="E32" s="46" t="s">
        <v>17</v>
      </c>
      <c r="F32" s="46" t="s">
        <v>4</v>
      </c>
      <c r="G32" s="46" t="s">
        <v>3</v>
      </c>
      <c r="H32" s="6">
        <v>120</v>
      </c>
      <c r="I32" s="6">
        <v>127</v>
      </c>
      <c r="J32" s="6">
        <v>1</v>
      </c>
    </row>
    <row r="33" spans="2:10" x14ac:dyDescent="0.25">
      <c r="B33" s="3">
        <v>40701</v>
      </c>
      <c r="C33" s="4">
        <v>30049099</v>
      </c>
      <c r="D33" s="4" t="s">
        <v>27</v>
      </c>
      <c r="E33" s="46" t="s">
        <v>17</v>
      </c>
      <c r="F33" s="46" t="s">
        <v>4</v>
      </c>
      <c r="G33" s="46" t="s">
        <v>5</v>
      </c>
      <c r="H33" s="5">
        <v>37536</v>
      </c>
      <c r="I33" s="5">
        <v>299730048</v>
      </c>
      <c r="J33" s="5">
        <v>7985</v>
      </c>
    </row>
    <row r="34" spans="2:10" x14ac:dyDescent="0.25">
      <c r="B34" s="3">
        <v>40701</v>
      </c>
      <c r="C34" s="4">
        <v>30049099</v>
      </c>
      <c r="D34" s="4" t="s">
        <v>28</v>
      </c>
      <c r="E34" s="46" t="s">
        <v>17</v>
      </c>
      <c r="F34" s="46" t="s">
        <v>4</v>
      </c>
      <c r="G34" s="46" t="s">
        <v>5</v>
      </c>
      <c r="H34" s="5">
        <v>70848</v>
      </c>
      <c r="I34" s="5">
        <v>398662976</v>
      </c>
      <c r="J34" s="5">
        <v>5627</v>
      </c>
    </row>
    <row r="35" spans="2:10" x14ac:dyDescent="0.25">
      <c r="B35" s="3">
        <v>40701</v>
      </c>
      <c r="C35" s="4">
        <v>30049099</v>
      </c>
      <c r="D35" s="4" t="s">
        <v>29</v>
      </c>
      <c r="E35" s="46" t="s">
        <v>17</v>
      </c>
      <c r="F35" s="46" t="s">
        <v>4</v>
      </c>
      <c r="G35" s="46" t="s">
        <v>5</v>
      </c>
      <c r="H35" s="5">
        <v>49320</v>
      </c>
      <c r="I35" s="5">
        <v>277497120</v>
      </c>
      <c r="J35" s="5">
        <v>5626</v>
      </c>
    </row>
    <row r="36" spans="2:10" x14ac:dyDescent="0.25">
      <c r="B36" s="3">
        <v>40697</v>
      </c>
      <c r="C36" s="4">
        <v>29334900</v>
      </c>
      <c r="D36" s="4" t="s">
        <v>30</v>
      </c>
      <c r="E36" s="46" t="s">
        <v>17</v>
      </c>
      <c r="F36" s="46" t="s">
        <v>4</v>
      </c>
      <c r="G36" s="46" t="s">
        <v>6</v>
      </c>
      <c r="H36" s="6">
        <v>3</v>
      </c>
      <c r="I36" s="5">
        <v>276545</v>
      </c>
      <c r="J36" s="5">
        <v>92490</v>
      </c>
    </row>
    <row r="37" spans="2:10" x14ac:dyDescent="0.25">
      <c r="B37" s="3">
        <v>40695</v>
      </c>
      <c r="C37" s="4">
        <v>29225090</v>
      </c>
      <c r="D37" s="4" t="s">
        <v>8</v>
      </c>
      <c r="E37" s="46" t="s">
        <v>17</v>
      </c>
      <c r="F37" s="46" t="s">
        <v>9</v>
      </c>
      <c r="G37" s="46" t="s">
        <v>6</v>
      </c>
      <c r="H37" s="6">
        <v>4</v>
      </c>
      <c r="I37" s="5">
        <v>335529</v>
      </c>
      <c r="J37" s="5">
        <v>83882</v>
      </c>
    </row>
    <row r="38" spans="2:10" x14ac:dyDescent="0.25">
      <c r="B38" s="3">
        <v>40694</v>
      </c>
      <c r="C38" s="4">
        <v>30049099</v>
      </c>
      <c r="D38" s="4" t="s">
        <v>31</v>
      </c>
      <c r="E38" s="46" t="s">
        <v>17</v>
      </c>
      <c r="F38" s="46" t="s">
        <v>4</v>
      </c>
      <c r="G38" s="46" t="s">
        <v>5</v>
      </c>
      <c r="H38" s="5">
        <v>2568</v>
      </c>
      <c r="I38" s="5">
        <v>43033300</v>
      </c>
      <c r="J38" s="5">
        <v>16758</v>
      </c>
    </row>
    <row r="39" spans="2:10" x14ac:dyDescent="0.25">
      <c r="B39" s="3">
        <v>40694</v>
      </c>
      <c r="C39" s="4">
        <v>30049099</v>
      </c>
      <c r="D39" s="4" t="s">
        <v>28</v>
      </c>
      <c r="E39" s="46" t="s">
        <v>17</v>
      </c>
      <c r="F39" s="46" t="s">
        <v>4</v>
      </c>
      <c r="G39" s="46" t="s">
        <v>5</v>
      </c>
      <c r="H39" s="5">
        <v>61272</v>
      </c>
      <c r="I39" s="5">
        <v>342242464</v>
      </c>
      <c r="J39" s="5">
        <v>5586</v>
      </c>
    </row>
    <row r="40" spans="2:10" x14ac:dyDescent="0.25">
      <c r="B40" s="3">
        <v>40691</v>
      </c>
      <c r="C40" s="4">
        <v>30049099</v>
      </c>
      <c r="D40" s="4" t="s">
        <v>32</v>
      </c>
      <c r="E40" s="46" t="s">
        <v>17</v>
      </c>
      <c r="F40" s="46" t="s">
        <v>4</v>
      </c>
      <c r="G40" s="46" t="s">
        <v>5</v>
      </c>
      <c r="H40" s="5">
        <v>5088</v>
      </c>
      <c r="I40" s="5">
        <v>85490656</v>
      </c>
      <c r="J40" s="5">
        <v>16802</v>
      </c>
    </row>
    <row r="41" spans="2:10" x14ac:dyDescent="0.25">
      <c r="B41" s="3">
        <v>40691</v>
      </c>
      <c r="C41" s="4">
        <v>30049099</v>
      </c>
      <c r="D41" s="4" t="s">
        <v>33</v>
      </c>
      <c r="E41" s="46" t="s">
        <v>17</v>
      </c>
      <c r="F41" s="46" t="s">
        <v>4</v>
      </c>
      <c r="G41" s="46" t="s">
        <v>5</v>
      </c>
      <c r="H41" s="5">
        <v>36480</v>
      </c>
      <c r="I41" s="5">
        <v>203932304</v>
      </c>
      <c r="J41" s="5">
        <v>5590</v>
      </c>
    </row>
    <row r="42" spans="2:10" x14ac:dyDescent="0.25">
      <c r="B42" s="3">
        <v>40691</v>
      </c>
      <c r="C42" s="4">
        <v>30049099</v>
      </c>
      <c r="D42" s="4" t="s">
        <v>33</v>
      </c>
      <c r="E42" s="46" t="s">
        <v>17</v>
      </c>
      <c r="F42" s="46" t="s">
        <v>4</v>
      </c>
      <c r="G42" s="46" t="s">
        <v>5</v>
      </c>
      <c r="H42" s="5">
        <v>20664</v>
      </c>
      <c r="I42" s="5">
        <v>115515600</v>
      </c>
      <c r="J42" s="5">
        <v>5590</v>
      </c>
    </row>
    <row r="43" spans="2:10" x14ac:dyDescent="0.25">
      <c r="B43" s="3">
        <v>40688</v>
      </c>
      <c r="C43" s="4">
        <v>30049099</v>
      </c>
      <c r="D43" s="4" t="s">
        <v>34</v>
      </c>
      <c r="E43" s="46" t="s">
        <v>17</v>
      </c>
      <c r="F43" s="46" t="s">
        <v>4</v>
      </c>
      <c r="G43" s="46" t="s">
        <v>3</v>
      </c>
      <c r="H43" s="5">
        <v>349200</v>
      </c>
      <c r="I43" s="5">
        <v>48228964</v>
      </c>
      <c r="J43" s="6">
        <v>138</v>
      </c>
    </row>
    <row r="44" spans="2:10" x14ac:dyDescent="0.25">
      <c r="B44" s="3">
        <v>40688</v>
      </c>
      <c r="C44" s="4">
        <v>30049099</v>
      </c>
      <c r="D44" s="4" t="s">
        <v>35</v>
      </c>
      <c r="E44" s="46" t="s">
        <v>17</v>
      </c>
      <c r="F44" s="46" t="s">
        <v>4</v>
      </c>
      <c r="G44" s="46" t="s">
        <v>3</v>
      </c>
      <c r="H44" s="5">
        <v>1538100</v>
      </c>
      <c r="I44" s="5">
        <v>215031888</v>
      </c>
      <c r="J44" s="6">
        <v>140</v>
      </c>
    </row>
    <row r="45" spans="2:10" x14ac:dyDescent="0.25">
      <c r="B45" s="3">
        <v>40688</v>
      </c>
      <c r="C45" s="4">
        <v>29334900</v>
      </c>
      <c r="D45" s="4" t="s">
        <v>30</v>
      </c>
      <c r="E45" s="46" t="s">
        <v>17</v>
      </c>
      <c r="F45" s="46" t="s">
        <v>4</v>
      </c>
      <c r="G45" s="46" t="s">
        <v>6</v>
      </c>
      <c r="H45" s="6">
        <v>1</v>
      </c>
      <c r="I45" s="5">
        <v>47475</v>
      </c>
      <c r="J45" s="5">
        <v>94950</v>
      </c>
    </row>
    <row r="46" spans="2:10" x14ac:dyDescent="0.25">
      <c r="B46" s="3">
        <v>40687</v>
      </c>
      <c r="C46" s="4">
        <v>30049099</v>
      </c>
      <c r="D46" s="4" t="s">
        <v>36</v>
      </c>
      <c r="E46" s="46" t="s">
        <v>17</v>
      </c>
      <c r="F46" s="46" t="s">
        <v>4</v>
      </c>
      <c r="G46" s="46" t="s">
        <v>3</v>
      </c>
      <c r="H46" s="5">
        <v>199800</v>
      </c>
      <c r="I46" s="5">
        <v>39426000</v>
      </c>
      <c r="J46" s="6">
        <v>197</v>
      </c>
    </row>
    <row r="47" spans="2:10" x14ac:dyDescent="0.25">
      <c r="B47" s="3">
        <v>40687</v>
      </c>
      <c r="C47" s="4">
        <v>30049099</v>
      </c>
      <c r="D47" s="4" t="s">
        <v>36</v>
      </c>
      <c r="E47" s="46" t="s">
        <v>17</v>
      </c>
      <c r="F47" s="46" t="s">
        <v>4</v>
      </c>
      <c r="G47" s="46" t="s">
        <v>3</v>
      </c>
      <c r="H47" s="5">
        <v>1258920</v>
      </c>
      <c r="I47" s="5">
        <v>247851344</v>
      </c>
      <c r="J47" s="6">
        <v>197</v>
      </c>
    </row>
    <row r="48" spans="2:10" x14ac:dyDescent="0.25">
      <c r="B48" s="3">
        <v>40685</v>
      </c>
      <c r="C48" s="4">
        <v>30049099</v>
      </c>
      <c r="D48" s="4" t="s">
        <v>37</v>
      </c>
      <c r="E48" s="46" t="s">
        <v>17</v>
      </c>
      <c r="F48" s="46" t="s">
        <v>4</v>
      </c>
      <c r="G48" s="46" t="s">
        <v>3</v>
      </c>
      <c r="H48" s="5">
        <v>253200</v>
      </c>
      <c r="I48" s="5">
        <v>35048624</v>
      </c>
      <c r="J48" s="6">
        <v>138</v>
      </c>
    </row>
    <row r="49" spans="2:10" x14ac:dyDescent="0.25">
      <c r="B49" s="3">
        <v>40685</v>
      </c>
      <c r="C49" s="4">
        <v>30049099</v>
      </c>
      <c r="D49" s="4" t="s">
        <v>38</v>
      </c>
      <c r="E49" s="46" t="s">
        <v>17</v>
      </c>
      <c r="F49" s="46" t="s">
        <v>4</v>
      </c>
      <c r="G49" s="46" t="s">
        <v>3</v>
      </c>
      <c r="H49" s="5">
        <v>1239120</v>
      </c>
      <c r="I49" s="5">
        <v>244632432</v>
      </c>
      <c r="J49" s="6">
        <v>197</v>
      </c>
    </row>
    <row r="50" spans="2:10" x14ac:dyDescent="0.25">
      <c r="B50" s="3">
        <v>40685</v>
      </c>
      <c r="C50" s="4">
        <v>30049099</v>
      </c>
      <c r="D50" s="4" t="s">
        <v>27</v>
      </c>
      <c r="E50" s="46" t="s">
        <v>17</v>
      </c>
      <c r="F50" s="46" t="s">
        <v>4</v>
      </c>
      <c r="G50" s="46" t="s">
        <v>5</v>
      </c>
      <c r="H50" s="5">
        <v>35928</v>
      </c>
      <c r="I50" s="5">
        <v>284751744</v>
      </c>
      <c r="J50" s="5">
        <v>7926</v>
      </c>
    </row>
    <row r="51" spans="2:10" x14ac:dyDescent="0.25">
      <c r="B51" s="3">
        <v>40685</v>
      </c>
      <c r="C51" s="4">
        <v>30049099</v>
      </c>
      <c r="D51" s="4" t="s">
        <v>37</v>
      </c>
      <c r="E51" s="46" t="s">
        <v>17</v>
      </c>
      <c r="F51" s="46" t="s">
        <v>4</v>
      </c>
      <c r="G51" s="46" t="s">
        <v>3</v>
      </c>
      <c r="H51" s="5">
        <v>1169640</v>
      </c>
      <c r="I51" s="5">
        <v>162928032</v>
      </c>
      <c r="J51" s="6">
        <v>139</v>
      </c>
    </row>
    <row r="52" spans="2:10" x14ac:dyDescent="0.25">
      <c r="B52" s="3">
        <v>40685</v>
      </c>
      <c r="C52" s="4">
        <v>30049099</v>
      </c>
      <c r="D52" s="4" t="s">
        <v>38</v>
      </c>
      <c r="E52" s="46" t="s">
        <v>17</v>
      </c>
      <c r="F52" s="46" t="s">
        <v>4</v>
      </c>
      <c r="G52" s="46" t="s">
        <v>3</v>
      </c>
      <c r="H52" s="5">
        <v>196800</v>
      </c>
      <c r="I52" s="5">
        <v>38944800</v>
      </c>
      <c r="J52" s="6">
        <v>198</v>
      </c>
    </row>
    <row r="53" spans="2:10" x14ac:dyDescent="0.25">
      <c r="B53" s="3">
        <v>40685</v>
      </c>
      <c r="C53" s="4">
        <v>30049099</v>
      </c>
      <c r="D53" s="4" t="s">
        <v>39</v>
      </c>
      <c r="E53" s="46" t="s">
        <v>17</v>
      </c>
      <c r="F53" s="46" t="s">
        <v>4</v>
      </c>
      <c r="G53" s="46" t="s">
        <v>5</v>
      </c>
      <c r="H53" s="5">
        <v>66504</v>
      </c>
      <c r="I53" s="5">
        <v>192614160</v>
      </c>
      <c r="J53" s="5">
        <v>2896</v>
      </c>
    </row>
    <row r="54" spans="2:10" x14ac:dyDescent="0.25">
      <c r="B54" s="3">
        <v>40682</v>
      </c>
      <c r="C54" s="4">
        <v>30049099</v>
      </c>
      <c r="D54" s="4" t="s">
        <v>40</v>
      </c>
      <c r="E54" s="46" t="s">
        <v>17</v>
      </c>
      <c r="F54" s="46" t="s">
        <v>4</v>
      </c>
      <c r="G54" s="46" t="s">
        <v>6</v>
      </c>
      <c r="H54" s="6">
        <v>0</v>
      </c>
      <c r="I54" s="5">
        <v>19234</v>
      </c>
      <c r="J54" s="5">
        <v>64114</v>
      </c>
    </row>
    <row r="55" spans="2:10" x14ac:dyDescent="0.25">
      <c r="B55" s="3">
        <v>40682</v>
      </c>
      <c r="C55" s="4">
        <v>30049099</v>
      </c>
      <c r="D55" s="4" t="s">
        <v>40</v>
      </c>
      <c r="E55" s="46" t="s">
        <v>17</v>
      </c>
      <c r="F55" s="46" t="s">
        <v>4</v>
      </c>
      <c r="G55" s="46" t="s">
        <v>6</v>
      </c>
      <c r="H55" s="6">
        <v>0</v>
      </c>
      <c r="I55" s="5">
        <v>19234</v>
      </c>
      <c r="J55" s="5">
        <v>64114</v>
      </c>
    </row>
    <row r="56" spans="2:10" x14ac:dyDescent="0.25">
      <c r="B56" s="3">
        <v>40680</v>
      </c>
      <c r="C56" s="4">
        <v>30049099</v>
      </c>
      <c r="D56" s="4" t="s">
        <v>33</v>
      </c>
      <c r="E56" s="46" t="s">
        <v>17</v>
      </c>
      <c r="F56" s="46" t="s">
        <v>4</v>
      </c>
      <c r="G56" s="46" t="s">
        <v>5</v>
      </c>
      <c r="H56" s="5">
        <v>36456</v>
      </c>
      <c r="I56" s="5">
        <v>203749120</v>
      </c>
      <c r="J56" s="5">
        <v>5589</v>
      </c>
    </row>
    <row r="57" spans="2:10" x14ac:dyDescent="0.25">
      <c r="B57" s="3">
        <v>40680</v>
      </c>
      <c r="C57" s="4">
        <v>30049099</v>
      </c>
      <c r="D57" s="4" t="s">
        <v>33</v>
      </c>
      <c r="E57" s="46" t="s">
        <v>17</v>
      </c>
      <c r="F57" s="46" t="s">
        <v>4</v>
      </c>
      <c r="G57" s="46" t="s">
        <v>5</v>
      </c>
      <c r="H57" s="5">
        <v>37488</v>
      </c>
      <c r="I57" s="5">
        <v>209519488</v>
      </c>
      <c r="J57" s="5">
        <v>5589</v>
      </c>
    </row>
    <row r="58" spans="2:10" x14ac:dyDescent="0.25">
      <c r="B58" s="3">
        <v>40685</v>
      </c>
      <c r="C58" s="4">
        <v>30049099</v>
      </c>
      <c r="D58" s="4" t="s">
        <v>37</v>
      </c>
      <c r="E58" s="46" t="s">
        <v>17</v>
      </c>
      <c r="F58" s="46" t="s">
        <v>4</v>
      </c>
      <c r="G58" s="46" t="s">
        <v>3</v>
      </c>
      <c r="H58" s="5">
        <v>253200</v>
      </c>
      <c r="I58" s="5">
        <v>35048624</v>
      </c>
      <c r="J58" s="6">
        <v>138</v>
      </c>
    </row>
    <row r="59" spans="2:10" x14ac:dyDescent="0.25">
      <c r="B59" s="3">
        <v>40680</v>
      </c>
      <c r="C59" s="4">
        <v>30049099</v>
      </c>
      <c r="D59" s="4" t="s">
        <v>33</v>
      </c>
      <c r="E59" s="46" t="s">
        <v>17</v>
      </c>
      <c r="F59" s="46" t="s">
        <v>4</v>
      </c>
      <c r="G59" s="46" t="s">
        <v>5</v>
      </c>
      <c r="H59" s="5">
        <v>36456</v>
      </c>
      <c r="I59" s="5">
        <v>203749120</v>
      </c>
      <c r="J59" s="5">
        <v>5589</v>
      </c>
    </row>
    <row r="60" spans="2:10" x14ac:dyDescent="0.25">
      <c r="B60" s="3">
        <v>40680</v>
      </c>
      <c r="C60" s="4">
        <v>30049099</v>
      </c>
      <c r="D60" s="4" t="s">
        <v>33</v>
      </c>
      <c r="E60" s="46" t="s">
        <v>17</v>
      </c>
      <c r="F60" s="46" t="s">
        <v>4</v>
      </c>
      <c r="G60" s="46" t="s">
        <v>5</v>
      </c>
      <c r="H60" s="5">
        <v>37488</v>
      </c>
      <c r="I60" s="5">
        <v>209519488</v>
      </c>
      <c r="J60" s="5">
        <v>5589</v>
      </c>
    </row>
    <row r="61" spans="2:10" x14ac:dyDescent="0.25">
      <c r="B61" s="3">
        <v>40680</v>
      </c>
      <c r="C61" s="4">
        <v>30049099</v>
      </c>
      <c r="D61" s="4" t="s">
        <v>28</v>
      </c>
      <c r="E61" s="46" t="s">
        <v>17</v>
      </c>
      <c r="F61" s="46" t="s">
        <v>4</v>
      </c>
      <c r="G61" s="46" t="s">
        <v>5</v>
      </c>
      <c r="H61" s="5">
        <v>68352</v>
      </c>
      <c r="I61" s="5">
        <v>381953760</v>
      </c>
      <c r="J61" s="5">
        <v>5588</v>
      </c>
    </row>
    <row r="62" spans="2:10" x14ac:dyDescent="0.25">
      <c r="B62" s="3">
        <v>40673</v>
      </c>
      <c r="C62" s="4">
        <v>30049099</v>
      </c>
      <c r="D62" s="4" t="s">
        <v>33</v>
      </c>
      <c r="E62" s="46" t="s">
        <v>17</v>
      </c>
      <c r="F62" s="46" t="s">
        <v>4</v>
      </c>
      <c r="G62" s="46" t="s">
        <v>5</v>
      </c>
      <c r="H62" s="5">
        <v>36912</v>
      </c>
      <c r="I62" s="5">
        <v>660957820</v>
      </c>
      <c r="J62" s="5">
        <v>17906</v>
      </c>
    </row>
    <row r="63" spans="2:10" x14ac:dyDescent="0.25">
      <c r="B63" s="3">
        <v>40673</v>
      </c>
      <c r="C63" s="4">
        <v>30049099</v>
      </c>
      <c r="D63" s="4" t="s">
        <v>33</v>
      </c>
      <c r="E63" s="46" t="s">
        <v>17</v>
      </c>
      <c r="F63" s="46" t="s">
        <v>4</v>
      </c>
      <c r="G63" s="46" t="s">
        <v>5</v>
      </c>
      <c r="H63" s="5">
        <v>37272</v>
      </c>
      <c r="I63" s="5">
        <v>667412350</v>
      </c>
      <c r="J63" s="5">
        <v>17907</v>
      </c>
    </row>
    <row r="64" spans="2:10" x14ac:dyDescent="0.25">
      <c r="B64" s="3">
        <v>40673</v>
      </c>
      <c r="C64" s="4">
        <v>30049099</v>
      </c>
      <c r="D64" s="4" t="s">
        <v>28</v>
      </c>
      <c r="E64" s="46" t="s">
        <v>17</v>
      </c>
      <c r="F64" s="46" t="s">
        <v>4</v>
      </c>
      <c r="G64" s="46" t="s">
        <v>5</v>
      </c>
      <c r="H64" s="5">
        <v>68784</v>
      </c>
      <c r="I64" s="5">
        <v>1233618300</v>
      </c>
      <c r="J64" s="5">
        <v>17935</v>
      </c>
    </row>
    <row r="65" spans="2:10" x14ac:dyDescent="0.25">
      <c r="B65" s="3">
        <v>40670</v>
      </c>
      <c r="C65" s="4">
        <v>30049099</v>
      </c>
      <c r="D65" s="4" t="s">
        <v>36</v>
      </c>
      <c r="E65" s="46" t="s">
        <v>17</v>
      </c>
      <c r="F65" s="46" t="s">
        <v>4</v>
      </c>
      <c r="G65" s="46" t="s">
        <v>3</v>
      </c>
      <c r="H65" s="5">
        <v>99000</v>
      </c>
      <c r="I65" s="5">
        <v>19133900</v>
      </c>
      <c r="J65" s="6">
        <v>193</v>
      </c>
    </row>
    <row r="66" spans="2:10" x14ac:dyDescent="0.25">
      <c r="B66" s="3">
        <v>40670</v>
      </c>
      <c r="C66" s="4">
        <v>30049099</v>
      </c>
      <c r="D66" s="4" t="s">
        <v>36</v>
      </c>
      <c r="E66" s="46" t="s">
        <v>17</v>
      </c>
      <c r="F66" s="46" t="s">
        <v>4</v>
      </c>
      <c r="G66" s="46" t="s">
        <v>3</v>
      </c>
      <c r="H66" s="5">
        <v>468720</v>
      </c>
      <c r="I66" s="5">
        <v>90383136</v>
      </c>
      <c r="J66" s="6">
        <v>193</v>
      </c>
    </row>
    <row r="67" spans="2:10" x14ac:dyDescent="0.25">
      <c r="B67" s="3">
        <v>40670</v>
      </c>
      <c r="C67" s="4">
        <v>30049099</v>
      </c>
      <c r="D67" s="4" t="s">
        <v>34</v>
      </c>
      <c r="E67" s="46" t="s">
        <v>17</v>
      </c>
      <c r="F67" s="46" t="s">
        <v>4</v>
      </c>
      <c r="G67" s="46" t="s">
        <v>3</v>
      </c>
      <c r="H67" s="5">
        <v>177600</v>
      </c>
      <c r="I67" s="5">
        <v>24024660</v>
      </c>
      <c r="J67" s="6">
        <v>135</v>
      </c>
    </row>
    <row r="68" spans="2:10" x14ac:dyDescent="0.25">
      <c r="B68" s="3">
        <v>40670</v>
      </c>
      <c r="C68" s="4">
        <v>30049099</v>
      </c>
      <c r="D68" s="4" t="s">
        <v>34</v>
      </c>
      <c r="E68" s="46" t="s">
        <v>17</v>
      </c>
      <c r="F68" s="46" t="s">
        <v>4</v>
      </c>
      <c r="G68" s="46" t="s">
        <v>3</v>
      </c>
      <c r="H68" s="5">
        <v>754920</v>
      </c>
      <c r="I68" s="5">
        <v>103371304</v>
      </c>
      <c r="J68" s="6">
        <v>137</v>
      </c>
    </row>
    <row r="69" spans="2:10" x14ac:dyDescent="0.25">
      <c r="B69" s="3">
        <v>40670</v>
      </c>
      <c r="C69" s="4">
        <v>30049099</v>
      </c>
      <c r="D69" s="4" t="s">
        <v>41</v>
      </c>
      <c r="E69" s="46" t="s">
        <v>17</v>
      </c>
      <c r="F69" s="46" t="s">
        <v>4</v>
      </c>
      <c r="G69" s="46" t="s">
        <v>5</v>
      </c>
      <c r="H69" s="5">
        <v>50904</v>
      </c>
      <c r="I69" s="5">
        <v>396335776</v>
      </c>
      <c r="J69" s="5">
        <v>7786</v>
      </c>
    </row>
    <row r="70" spans="2:10" x14ac:dyDescent="0.25">
      <c r="B70" s="3">
        <v>40669</v>
      </c>
      <c r="C70" s="4">
        <v>30049099</v>
      </c>
      <c r="D70" s="4" t="s">
        <v>37</v>
      </c>
      <c r="E70" s="46" t="s">
        <v>17</v>
      </c>
      <c r="F70" s="46" t="s">
        <v>4</v>
      </c>
      <c r="G70" s="46" t="s">
        <v>3</v>
      </c>
      <c r="H70" s="5">
        <v>598680</v>
      </c>
      <c r="I70" s="5">
        <v>81680640</v>
      </c>
      <c r="J70" s="6">
        <v>136</v>
      </c>
    </row>
    <row r="71" spans="2:10" x14ac:dyDescent="0.25">
      <c r="B71" s="3">
        <v>40669</v>
      </c>
      <c r="C71" s="4">
        <v>30049099</v>
      </c>
      <c r="D71" s="4" t="s">
        <v>42</v>
      </c>
      <c r="E71" s="46" t="s">
        <v>17</v>
      </c>
      <c r="F71" s="46" t="s">
        <v>4</v>
      </c>
      <c r="G71" s="46" t="s">
        <v>3</v>
      </c>
      <c r="H71" s="5">
        <v>2313000</v>
      </c>
      <c r="I71" s="5">
        <v>316146272</v>
      </c>
      <c r="J71" s="6">
        <v>137</v>
      </c>
    </row>
    <row r="72" spans="2:10" x14ac:dyDescent="0.25">
      <c r="B72" s="3">
        <v>40669</v>
      </c>
      <c r="C72" s="4">
        <v>30049099</v>
      </c>
      <c r="D72" s="4" t="s">
        <v>38</v>
      </c>
      <c r="E72" s="46" t="s">
        <v>17</v>
      </c>
      <c r="F72" s="46" t="s">
        <v>4</v>
      </c>
      <c r="G72" s="46" t="s">
        <v>3</v>
      </c>
      <c r="H72" s="5">
        <v>141300</v>
      </c>
      <c r="I72" s="5">
        <v>27322716</v>
      </c>
      <c r="J72" s="6">
        <v>193</v>
      </c>
    </row>
    <row r="73" spans="2:10" x14ac:dyDescent="0.25">
      <c r="B73" s="3">
        <v>40669</v>
      </c>
      <c r="C73" s="4">
        <v>30049099</v>
      </c>
      <c r="D73" s="4" t="s">
        <v>42</v>
      </c>
      <c r="E73" s="46" t="s">
        <v>17</v>
      </c>
      <c r="F73" s="46" t="s">
        <v>4</v>
      </c>
      <c r="G73" s="46" t="s">
        <v>3</v>
      </c>
      <c r="H73" s="5">
        <v>496800</v>
      </c>
      <c r="I73" s="5">
        <v>62846144</v>
      </c>
      <c r="J73" s="6">
        <v>127</v>
      </c>
    </row>
    <row r="74" spans="2:10" x14ac:dyDescent="0.25">
      <c r="B74" s="3">
        <v>40669</v>
      </c>
      <c r="C74" s="4">
        <v>30049099</v>
      </c>
      <c r="D74" s="4" t="s">
        <v>37</v>
      </c>
      <c r="E74" s="46" t="s">
        <v>17</v>
      </c>
      <c r="F74" s="46" t="s">
        <v>4</v>
      </c>
      <c r="G74" s="46" t="s">
        <v>3</v>
      </c>
      <c r="H74" s="5">
        <v>138600</v>
      </c>
      <c r="I74" s="5">
        <v>18791054</v>
      </c>
      <c r="J74" s="6">
        <v>136</v>
      </c>
    </row>
    <row r="75" spans="2:10" x14ac:dyDescent="0.25">
      <c r="B75" s="3">
        <v>40669</v>
      </c>
      <c r="C75" s="4">
        <v>30049099</v>
      </c>
      <c r="D75" s="4" t="s">
        <v>38</v>
      </c>
      <c r="E75" s="46" t="s">
        <v>17</v>
      </c>
      <c r="F75" s="46" t="s">
        <v>4</v>
      </c>
      <c r="G75" s="46" t="s">
        <v>3</v>
      </c>
      <c r="H75" s="5">
        <v>312840</v>
      </c>
      <c r="I75" s="5">
        <v>60492800</v>
      </c>
      <c r="J75" s="6">
        <v>193</v>
      </c>
    </row>
    <row r="76" spans="2:10" x14ac:dyDescent="0.25">
      <c r="B76" s="3">
        <v>40669</v>
      </c>
      <c r="C76" s="4">
        <v>30049099</v>
      </c>
      <c r="D76" s="4" t="s">
        <v>38</v>
      </c>
      <c r="E76" s="46" t="s">
        <v>17</v>
      </c>
      <c r="F76" s="46" t="s">
        <v>4</v>
      </c>
      <c r="G76" s="46" t="s">
        <v>3</v>
      </c>
      <c r="H76" s="5">
        <v>99000</v>
      </c>
      <c r="I76" s="5">
        <v>19188478</v>
      </c>
      <c r="J76" s="6">
        <v>194</v>
      </c>
    </row>
    <row r="77" spans="2:10" x14ac:dyDescent="0.25">
      <c r="B77" s="3">
        <v>40664</v>
      </c>
      <c r="C77" s="4">
        <v>30049099</v>
      </c>
      <c r="D77" s="4" t="s">
        <v>43</v>
      </c>
      <c r="E77" s="46" t="s">
        <v>17</v>
      </c>
      <c r="F77" s="46" t="s">
        <v>4</v>
      </c>
      <c r="G77" s="46" t="s">
        <v>5</v>
      </c>
      <c r="H77" s="6">
        <v>600</v>
      </c>
      <c r="I77" s="5">
        <v>14008558</v>
      </c>
      <c r="J77" s="5">
        <v>23348</v>
      </c>
    </row>
    <row r="78" spans="2:10" x14ac:dyDescent="0.25">
      <c r="B78" s="3">
        <v>40664</v>
      </c>
      <c r="C78" s="4">
        <v>30049099</v>
      </c>
      <c r="D78" s="4" t="s">
        <v>44</v>
      </c>
      <c r="E78" s="46" t="s">
        <v>17</v>
      </c>
      <c r="F78" s="46" t="s">
        <v>4</v>
      </c>
      <c r="G78" s="46" t="s">
        <v>5</v>
      </c>
      <c r="H78" s="6">
        <v>120</v>
      </c>
      <c r="I78" s="5">
        <v>10958608</v>
      </c>
      <c r="J78" s="5">
        <v>91322</v>
      </c>
    </row>
    <row r="79" spans="2:10" x14ac:dyDescent="0.25">
      <c r="B79" s="3">
        <v>40664</v>
      </c>
      <c r="C79" s="4">
        <v>30049099</v>
      </c>
      <c r="D79" s="4" t="s">
        <v>45</v>
      </c>
      <c r="E79" s="46" t="s">
        <v>17</v>
      </c>
      <c r="F79" s="46" t="s">
        <v>4</v>
      </c>
      <c r="G79" s="46" t="s">
        <v>5</v>
      </c>
      <c r="H79" s="5">
        <v>1824</v>
      </c>
      <c r="I79" s="5">
        <v>10004005</v>
      </c>
      <c r="J79" s="5">
        <v>5485</v>
      </c>
    </row>
    <row r="80" spans="2:10" x14ac:dyDescent="0.25">
      <c r="B80" s="3">
        <v>40664</v>
      </c>
      <c r="C80" s="4">
        <v>30049099</v>
      </c>
      <c r="D80" s="4" t="s">
        <v>31</v>
      </c>
      <c r="E80" s="46" t="s">
        <v>17</v>
      </c>
      <c r="F80" s="46" t="s">
        <v>4</v>
      </c>
      <c r="G80" s="46" t="s">
        <v>5</v>
      </c>
      <c r="H80" s="5">
        <v>1512</v>
      </c>
      <c r="I80" s="5">
        <v>24854090</v>
      </c>
      <c r="J80" s="5">
        <v>16438</v>
      </c>
    </row>
    <row r="81" spans="2:10" x14ac:dyDescent="0.25">
      <c r="B81" s="3">
        <v>40664</v>
      </c>
      <c r="C81" s="4">
        <v>30049099</v>
      </c>
      <c r="D81" s="4" t="s">
        <v>46</v>
      </c>
      <c r="E81" s="46" t="s">
        <v>17</v>
      </c>
      <c r="F81" s="46" t="s">
        <v>4</v>
      </c>
      <c r="G81" s="46" t="s">
        <v>5</v>
      </c>
      <c r="H81" s="5">
        <v>1224</v>
      </c>
      <c r="I81" s="5">
        <v>20138886</v>
      </c>
      <c r="J81" s="5">
        <v>16453</v>
      </c>
    </row>
    <row r="82" spans="2:10" x14ac:dyDescent="0.25">
      <c r="B82" s="3">
        <v>40664</v>
      </c>
      <c r="C82" s="4">
        <v>30049099</v>
      </c>
      <c r="D82" s="4" t="s">
        <v>47</v>
      </c>
      <c r="E82" s="46" t="s">
        <v>17</v>
      </c>
      <c r="F82" s="46" t="s">
        <v>4</v>
      </c>
      <c r="G82" s="46" t="s">
        <v>5</v>
      </c>
      <c r="H82" s="6">
        <v>48</v>
      </c>
      <c r="I82" s="5">
        <v>6226071</v>
      </c>
      <c r="J82" s="5">
        <v>129710</v>
      </c>
    </row>
    <row r="83" spans="2:10" x14ac:dyDescent="0.25">
      <c r="B83" s="3">
        <v>40664</v>
      </c>
      <c r="C83" s="4">
        <v>30049099</v>
      </c>
      <c r="D83" s="4" t="s">
        <v>48</v>
      </c>
      <c r="E83" s="46" t="s">
        <v>17</v>
      </c>
      <c r="F83" s="46" t="s">
        <v>4</v>
      </c>
      <c r="G83" s="46" t="s">
        <v>5</v>
      </c>
      <c r="H83" s="5">
        <v>2496</v>
      </c>
      <c r="I83" s="5">
        <v>19425200</v>
      </c>
      <c r="J83" s="5">
        <v>7783</v>
      </c>
    </row>
    <row r="84" spans="2:10" x14ac:dyDescent="0.25">
      <c r="B84" s="3">
        <v>40664</v>
      </c>
      <c r="C84" s="4">
        <v>30049099</v>
      </c>
      <c r="D84" s="4" t="s">
        <v>49</v>
      </c>
      <c r="E84" s="46" t="s">
        <v>17</v>
      </c>
      <c r="F84" s="46" t="s">
        <v>4</v>
      </c>
      <c r="G84" s="46" t="s">
        <v>5</v>
      </c>
      <c r="H84" s="5">
        <v>2016</v>
      </c>
      <c r="I84" s="5">
        <v>15659512</v>
      </c>
      <c r="J84" s="5">
        <v>7768</v>
      </c>
    </row>
    <row r="85" spans="2:10" x14ac:dyDescent="0.25">
      <c r="B85" s="3">
        <v>40664</v>
      </c>
      <c r="C85" s="4">
        <v>30049099</v>
      </c>
      <c r="D85" s="4" t="s">
        <v>50</v>
      </c>
      <c r="E85" s="46" t="s">
        <v>17</v>
      </c>
      <c r="F85" s="46" t="s">
        <v>4</v>
      </c>
      <c r="G85" s="46" t="s">
        <v>5</v>
      </c>
      <c r="H85" s="6">
        <v>120</v>
      </c>
      <c r="I85" s="5">
        <v>10968103</v>
      </c>
      <c r="J85" s="5">
        <v>91401</v>
      </c>
    </row>
    <row r="86" spans="2:10" x14ac:dyDescent="0.25">
      <c r="B86" s="3">
        <v>40664</v>
      </c>
      <c r="C86" s="4">
        <v>30049099</v>
      </c>
      <c r="D86" s="4" t="s">
        <v>51</v>
      </c>
      <c r="E86" s="46" t="s">
        <v>17</v>
      </c>
      <c r="F86" s="46" t="s">
        <v>4</v>
      </c>
      <c r="G86" s="46" t="s">
        <v>5</v>
      </c>
      <c r="H86" s="5">
        <v>5136</v>
      </c>
      <c r="I86" s="5">
        <v>28165662</v>
      </c>
      <c r="J86" s="5">
        <v>5484</v>
      </c>
    </row>
    <row r="87" spans="2:10" x14ac:dyDescent="0.25">
      <c r="B87" s="3">
        <v>40664</v>
      </c>
      <c r="C87" s="4">
        <v>30049099</v>
      </c>
      <c r="D87" s="4" t="s">
        <v>52</v>
      </c>
      <c r="E87" s="46" t="s">
        <v>17</v>
      </c>
      <c r="F87" s="46" t="s">
        <v>4</v>
      </c>
      <c r="G87" s="46" t="s">
        <v>5</v>
      </c>
      <c r="H87" s="6">
        <v>96</v>
      </c>
      <c r="I87" s="5">
        <v>8752848</v>
      </c>
      <c r="J87" s="5">
        <v>91176</v>
      </c>
    </row>
    <row r="88" spans="2:10" x14ac:dyDescent="0.25">
      <c r="B88" s="3">
        <v>40664</v>
      </c>
      <c r="C88" s="4">
        <v>30049099</v>
      </c>
      <c r="D88" s="4" t="s">
        <v>53</v>
      </c>
      <c r="E88" s="46" t="s">
        <v>17</v>
      </c>
      <c r="F88" s="46" t="s">
        <v>4</v>
      </c>
      <c r="G88" s="46" t="s">
        <v>5</v>
      </c>
      <c r="H88" s="5">
        <v>1248</v>
      </c>
      <c r="I88" s="5">
        <v>29082716</v>
      </c>
      <c r="J88" s="5">
        <v>23303</v>
      </c>
    </row>
    <row r="89" spans="2:10" x14ac:dyDescent="0.25">
      <c r="B89" s="3">
        <v>40664</v>
      </c>
      <c r="C89" s="4">
        <v>30049099</v>
      </c>
      <c r="D89" s="4" t="s">
        <v>54</v>
      </c>
      <c r="E89" s="46" t="s">
        <v>17</v>
      </c>
      <c r="F89" s="46" t="s">
        <v>4</v>
      </c>
      <c r="G89" s="46" t="s">
        <v>5</v>
      </c>
      <c r="H89" s="5">
        <v>2664</v>
      </c>
      <c r="I89" s="5">
        <v>43827864</v>
      </c>
      <c r="J89" s="5">
        <v>16452</v>
      </c>
    </row>
    <row r="90" spans="2:10" x14ac:dyDescent="0.25">
      <c r="B90" s="3">
        <v>40664</v>
      </c>
      <c r="C90" s="4">
        <v>30049099</v>
      </c>
      <c r="D90" s="4" t="s">
        <v>55</v>
      </c>
      <c r="E90" s="46" t="s">
        <v>17</v>
      </c>
      <c r="F90" s="46" t="s">
        <v>4</v>
      </c>
      <c r="G90" s="46" t="s">
        <v>5</v>
      </c>
      <c r="H90" s="6">
        <v>576</v>
      </c>
      <c r="I90" s="5">
        <v>9453166</v>
      </c>
      <c r="J90" s="5">
        <v>16412</v>
      </c>
    </row>
    <row r="91" spans="2:10" x14ac:dyDescent="0.25">
      <c r="B91" s="3">
        <v>40664</v>
      </c>
      <c r="C91" s="4">
        <v>30049099</v>
      </c>
      <c r="D91" s="4" t="s">
        <v>56</v>
      </c>
      <c r="E91" s="46" t="s">
        <v>17</v>
      </c>
      <c r="F91" s="46" t="s">
        <v>4</v>
      </c>
      <c r="G91" s="46" t="s">
        <v>5</v>
      </c>
      <c r="H91" s="6">
        <v>72</v>
      </c>
      <c r="I91" s="5">
        <v>9321348</v>
      </c>
      <c r="J91" s="5">
        <v>129463</v>
      </c>
    </row>
    <row r="92" spans="2:10" x14ac:dyDescent="0.25">
      <c r="B92" s="3">
        <v>40664</v>
      </c>
      <c r="C92" s="4">
        <v>30049099</v>
      </c>
      <c r="D92" s="4" t="s">
        <v>33</v>
      </c>
      <c r="E92" s="46" t="s">
        <v>17</v>
      </c>
      <c r="F92" s="46" t="s">
        <v>4</v>
      </c>
      <c r="G92" s="46" t="s">
        <v>5</v>
      </c>
      <c r="H92" s="5">
        <v>1248</v>
      </c>
      <c r="I92" s="5">
        <v>6827029</v>
      </c>
      <c r="J92" s="5">
        <v>5470</v>
      </c>
    </row>
    <row r="93" spans="2:10" x14ac:dyDescent="0.25">
      <c r="B93" s="3">
        <v>40662</v>
      </c>
      <c r="C93" s="4">
        <v>30049099</v>
      </c>
      <c r="D93" s="4" t="s">
        <v>57</v>
      </c>
      <c r="E93" s="46" t="s">
        <v>17</v>
      </c>
      <c r="F93" s="46" t="s">
        <v>4</v>
      </c>
      <c r="G93" s="46" t="s">
        <v>3</v>
      </c>
      <c r="H93" s="5">
        <v>138060</v>
      </c>
      <c r="I93" s="5">
        <v>55065888</v>
      </c>
      <c r="J93" s="6">
        <v>399</v>
      </c>
    </row>
    <row r="94" spans="2:10" x14ac:dyDescent="0.25">
      <c r="B94" s="3">
        <v>40662</v>
      </c>
      <c r="C94" s="4">
        <v>30049099</v>
      </c>
      <c r="D94" s="4" t="s">
        <v>35</v>
      </c>
      <c r="E94" s="46" t="s">
        <v>17</v>
      </c>
      <c r="F94" s="46" t="s">
        <v>4</v>
      </c>
      <c r="G94" s="46" t="s">
        <v>3</v>
      </c>
      <c r="H94" s="5">
        <v>939420</v>
      </c>
      <c r="I94" s="5">
        <v>374536928</v>
      </c>
      <c r="J94" s="6">
        <v>399</v>
      </c>
    </row>
    <row r="95" spans="2:10" x14ac:dyDescent="0.25">
      <c r="B95" s="3">
        <v>40662</v>
      </c>
      <c r="C95" s="4">
        <v>30049099</v>
      </c>
      <c r="D95" s="4" t="s">
        <v>58</v>
      </c>
      <c r="E95" s="46" t="s">
        <v>17</v>
      </c>
      <c r="F95" s="46" t="s">
        <v>4</v>
      </c>
      <c r="G95" s="46" t="s">
        <v>3</v>
      </c>
      <c r="H95" s="5">
        <v>120960</v>
      </c>
      <c r="I95" s="5">
        <v>48365368</v>
      </c>
      <c r="J95" s="6">
        <v>400</v>
      </c>
    </row>
    <row r="96" spans="2:10" x14ac:dyDescent="0.25">
      <c r="B96" s="3">
        <v>40662</v>
      </c>
      <c r="C96" s="4">
        <v>30049099</v>
      </c>
      <c r="D96" s="4" t="s">
        <v>57</v>
      </c>
      <c r="E96" s="46" t="s">
        <v>17</v>
      </c>
      <c r="F96" s="46" t="s">
        <v>4</v>
      </c>
      <c r="G96" s="46" t="s">
        <v>3</v>
      </c>
      <c r="H96" s="5">
        <v>136620</v>
      </c>
      <c r="I96" s="5">
        <v>54491536</v>
      </c>
      <c r="J96" s="6">
        <v>399</v>
      </c>
    </row>
    <row r="97" spans="2:10" x14ac:dyDescent="0.25">
      <c r="B97" s="3">
        <v>40662</v>
      </c>
      <c r="C97" s="4">
        <v>30049099</v>
      </c>
      <c r="D97" s="4" t="s">
        <v>42</v>
      </c>
      <c r="E97" s="46" t="s">
        <v>17</v>
      </c>
      <c r="F97" s="46" t="s">
        <v>4</v>
      </c>
      <c r="G97" s="46" t="s">
        <v>3</v>
      </c>
      <c r="H97" s="5">
        <v>139140</v>
      </c>
      <c r="I97" s="5">
        <v>55496648</v>
      </c>
      <c r="J97" s="6">
        <v>399</v>
      </c>
    </row>
    <row r="98" spans="2:10" x14ac:dyDescent="0.25">
      <c r="B98" s="3">
        <v>40662</v>
      </c>
      <c r="C98" s="4">
        <v>30049099</v>
      </c>
      <c r="D98" s="4" t="s">
        <v>59</v>
      </c>
      <c r="E98" s="46" t="s">
        <v>17</v>
      </c>
      <c r="F98" s="46" t="s">
        <v>4</v>
      </c>
      <c r="G98" s="46" t="s">
        <v>3</v>
      </c>
      <c r="H98" s="5">
        <v>142200</v>
      </c>
      <c r="I98" s="5">
        <v>56717144</v>
      </c>
      <c r="J98" s="6">
        <v>399</v>
      </c>
    </row>
    <row r="99" spans="2:10" x14ac:dyDescent="0.25">
      <c r="B99" s="3">
        <v>40662</v>
      </c>
      <c r="C99" s="4">
        <v>30049099</v>
      </c>
      <c r="D99" s="4" t="s">
        <v>60</v>
      </c>
      <c r="E99" s="46" t="s">
        <v>17</v>
      </c>
      <c r="F99" s="46" t="s">
        <v>4</v>
      </c>
      <c r="G99" s="46" t="s">
        <v>3</v>
      </c>
      <c r="H99" s="5">
        <v>970380</v>
      </c>
      <c r="I99" s="5">
        <v>386058784</v>
      </c>
      <c r="J99" s="6">
        <v>398</v>
      </c>
    </row>
    <row r="100" spans="2:10" x14ac:dyDescent="0.25">
      <c r="B100" s="3">
        <v>40662</v>
      </c>
      <c r="C100" s="4">
        <v>30049099</v>
      </c>
      <c r="D100" s="4" t="s">
        <v>34</v>
      </c>
      <c r="E100" s="46" t="s">
        <v>17</v>
      </c>
      <c r="F100" s="46" t="s">
        <v>4</v>
      </c>
      <c r="G100" s="46" t="s">
        <v>3</v>
      </c>
      <c r="H100" s="5">
        <v>961200</v>
      </c>
      <c r="I100" s="5">
        <v>383220384</v>
      </c>
      <c r="J100" s="6">
        <v>399</v>
      </c>
    </row>
    <row r="101" spans="2:10" x14ac:dyDescent="0.25">
      <c r="B101" s="3">
        <v>40662</v>
      </c>
      <c r="C101" s="4">
        <v>30049099</v>
      </c>
      <c r="D101" s="4" t="s">
        <v>61</v>
      </c>
      <c r="E101" s="46" t="s">
        <v>17</v>
      </c>
      <c r="F101" s="46" t="s">
        <v>4</v>
      </c>
      <c r="G101" s="46" t="s">
        <v>3</v>
      </c>
      <c r="H101" s="5">
        <v>94320</v>
      </c>
      <c r="I101" s="5">
        <v>53554180</v>
      </c>
      <c r="J101" s="6">
        <v>568</v>
      </c>
    </row>
    <row r="102" spans="2:10" x14ac:dyDescent="0.25">
      <c r="B102" s="3">
        <v>40661</v>
      </c>
      <c r="C102" s="4">
        <v>30049099</v>
      </c>
      <c r="D102" s="4" t="s">
        <v>62</v>
      </c>
      <c r="E102" s="46" t="s">
        <v>17</v>
      </c>
      <c r="F102" s="46" t="s">
        <v>4</v>
      </c>
      <c r="G102" s="46" t="s">
        <v>3</v>
      </c>
      <c r="H102" s="5">
        <v>176040</v>
      </c>
      <c r="I102" s="5">
        <v>70388880</v>
      </c>
      <c r="J102" s="6">
        <v>400</v>
      </c>
    </row>
    <row r="103" spans="2:10" x14ac:dyDescent="0.25">
      <c r="B103" s="3">
        <v>40661</v>
      </c>
      <c r="C103" s="4">
        <v>30049099</v>
      </c>
      <c r="D103" s="4" t="s">
        <v>35</v>
      </c>
      <c r="E103" s="46" t="s">
        <v>17</v>
      </c>
      <c r="F103" s="46" t="s">
        <v>4</v>
      </c>
      <c r="G103" s="46" t="s">
        <v>3</v>
      </c>
      <c r="H103" s="5">
        <v>522600</v>
      </c>
      <c r="I103" s="5">
        <v>208482496</v>
      </c>
      <c r="J103" s="6">
        <v>399</v>
      </c>
    </row>
    <row r="104" spans="2:10" x14ac:dyDescent="0.25">
      <c r="B104" s="3">
        <v>40661</v>
      </c>
      <c r="C104" s="4">
        <v>30049099</v>
      </c>
      <c r="D104" s="4" t="s">
        <v>63</v>
      </c>
      <c r="E104" s="46" t="s">
        <v>17</v>
      </c>
      <c r="F104" s="46" t="s">
        <v>4</v>
      </c>
      <c r="G104" s="46" t="s">
        <v>3</v>
      </c>
      <c r="H104" s="5">
        <v>23400</v>
      </c>
      <c r="I104" s="5">
        <v>13309343</v>
      </c>
      <c r="J104" s="6">
        <v>569</v>
      </c>
    </row>
    <row r="105" spans="2:10" x14ac:dyDescent="0.25">
      <c r="B105" s="3">
        <v>40661</v>
      </c>
      <c r="C105" s="4">
        <v>30049099</v>
      </c>
      <c r="D105" s="4" t="s">
        <v>64</v>
      </c>
      <c r="E105" s="46" t="s">
        <v>17</v>
      </c>
      <c r="F105" s="46" t="s">
        <v>4</v>
      </c>
      <c r="G105" s="46" t="s">
        <v>3</v>
      </c>
      <c r="H105" s="5">
        <v>941760</v>
      </c>
      <c r="I105" s="5">
        <v>374672544</v>
      </c>
      <c r="J105" s="6">
        <v>398</v>
      </c>
    </row>
    <row r="106" spans="2:10" x14ac:dyDescent="0.25">
      <c r="B106" s="3">
        <v>40661</v>
      </c>
      <c r="C106" s="4">
        <v>30049099</v>
      </c>
      <c r="D106" s="4" t="s">
        <v>61</v>
      </c>
      <c r="E106" s="46" t="s">
        <v>17</v>
      </c>
      <c r="F106" s="46" t="s">
        <v>4</v>
      </c>
      <c r="G106" s="46" t="s">
        <v>3</v>
      </c>
      <c r="H106" s="5">
        <v>136080</v>
      </c>
      <c r="I106" s="5">
        <v>77265192</v>
      </c>
      <c r="J106" s="6">
        <v>568</v>
      </c>
    </row>
    <row r="107" spans="2:10" x14ac:dyDescent="0.25">
      <c r="B107" s="3">
        <v>40661</v>
      </c>
      <c r="C107" s="4">
        <v>30049099</v>
      </c>
      <c r="D107" s="4" t="s">
        <v>36</v>
      </c>
      <c r="E107" s="46" t="s">
        <v>17</v>
      </c>
      <c r="F107" s="46" t="s">
        <v>4</v>
      </c>
      <c r="G107" s="46" t="s">
        <v>3</v>
      </c>
      <c r="H107" s="5">
        <v>115020</v>
      </c>
      <c r="I107" s="5">
        <v>65392988</v>
      </c>
      <c r="J107" s="6">
        <v>569</v>
      </c>
    </row>
    <row r="108" spans="2:10" x14ac:dyDescent="0.25">
      <c r="B108" s="3">
        <v>40661</v>
      </c>
      <c r="C108" s="4">
        <v>30049099</v>
      </c>
      <c r="D108" s="4" t="s">
        <v>42</v>
      </c>
      <c r="E108" s="46" t="s">
        <v>17</v>
      </c>
      <c r="F108" s="46" t="s">
        <v>4</v>
      </c>
      <c r="G108" s="46" t="s">
        <v>3</v>
      </c>
      <c r="H108" s="5">
        <v>138240</v>
      </c>
      <c r="I108" s="5">
        <v>55137680</v>
      </c>
      <c r="J108" s="6">
        <v>399</v>
      </c>
    </row>
    <row r="109" spans="2:10" x14ac:dyDescent="0.25">
      <c r="B109" s="3">
        <v>40661</v>
      </c>
      <c r="C109" s="4">
        <v>30049099</v>
      </c>
      <c r="D109" s="4" t="s">
        <v>59</v>
      </c>
      <c r="E109" s="46" t="s">
        <v>17</v>
      </c>
      <c r="F109" s="46" t="s">
        <v>4</v>
      </c>
      <c r="G109" s="46" t="s">
        <v>3</v>
      </c>
      <c r="H109" s="5">
        <v>141600</v>
      </c>
      <c r="I109" s="5">
        <v>56513504</v>
      </c>
      <c r="J109" s="6">
        <v>399</v>
      </c>
    </row>
    <row r="110" spans="2:10" x14ac:dyDescent="0.25">
      <c r="B110" s="3">
        <v>40661</v>
      </c>
      <c r="C110" s="4">
        <v>30049099</v>
      </c>
      <c r="D110" s="4" t="s">
        <v>61</v>
      </c>
      <c r="E110" s="46" t="s">
        <v>17</v>
      </c>
      <c r="F110" s="46" t="s">
        <v>4</v>
      </c>
      <c r="G110" s="46" t="s">
        <v>3</v>
      </c>
      <c r="H110" s="5">
        <v>49200</v>
      </c>
      <c r="I110" s="5">
        <v>27947476</v>
      </c>
      <c r="J110" s="6">
        <v>568</v>
      </c>
    </row>
    <row r="111" spans="2:10" x14ac:dyDescent="0.25">
      <c r="B111" s="3">
        <v>40661</v>
      </c>
      <c r="C111" s="4">
        <v>30049099</v>
      </c>
      <c r="D111" s="4" t="s">
        <v>60</v>
      </c>
      <c r="E111" s="46" t="s">
        <v>17</v>
      </c>
      <c r="F111" s="46" t="s">
        <v>4</v>
      </c>
      <c r="G111" s="46" t="s">
        <v>3</v>
      </c>
      <c r="H111" s="5">
        <v>953820</v>
      </c>
      <c r="I111" s="5">
        <v>379470528</v>
      </c>
      <c r="J111" s="6">
        <v>398</v>
      </c>
    </row>
    <row r="112" spans="2:10" x14ac:dyDescent="0.25">
      <c r="B112" s="3">
        <v>40661</v>
      </c>
      <c r="C112" s="4">
        <v>30049099</v>
      </c>
      <c r="D112" s="4" t="s">
        <v>35</v>
      </c>
      <c r="E112" s="46" t="s">
        <v>17</v>
      </c>
      <c r="F112" s="46" t="s">
        <v>4</v>
      </c>
      <c r="G112" s="46" t="s">
        <v>3</v>
      </c>
      <c r="H112" s="5">
        <v>439740</v>
      </c>
      <c r="I112" s="5">
        <v>175319744</v>
      </c>
      <c r="J112" s="6">
        <v>399</v>
      </c>
    </row>
    <row r="113" spans="2:10" x14ac:dyDescent="0.25">
      <c r="B113" s="3">
        <v>40661</v>
      </c>
      <c r="C113" s="4">
        <v>30049099</v>
      </c>
      <c r="D113" s="4" t="s">
        <v>37</v>
      </c>
      <c r="E113" s="46" t="s">
        <v>17</v>
      </c>
      <c r="F113" s="46" t="s">
        <v>4</v>
      </c>
      <c r="G113" s="46" t="s">
        <v>3</v>
      </c>
      <c r="H113" s="5">
        <v>67800</v>
      </c>
      <c r="I113" s="5">
        <v>27126636</v>
      </c>
      <c r="J113" s="6">
        <v>400</v>
      </c>
    </row>
    <row r="114" spans="2:10" x14ac:dyDescent="0.25">
      <c r="B114" s="3">
        <v>40655</v>
      </c>
      <c r="C114" s="4">
        <v>29333990</v>
      </c>
      <c r="D114" s="4" t="s">
        <v>8</v>
      </c>
      <c r="E114" s="46" t="s">
        <v>17</v>
      </c>
      <c r="F114" s="46" t="s">
        <v>9</v>
      </c>
      <c r="G114" s="46" t="s">
        <v>6</v>
      </c>
      <c r="H114" s="6">
        <v>2</v>
      </c>
      <c r="I114" s="5">
        <v>179450</v>
      </c>
      <c r="J114" s="5">
        <v>89725</v>
      </c>
    </row>
    <row r="115" spans="2:10" x14ac:dyDescent="0.25">
      <c r="B115" s="3">
        <v>40653</v>
      </c>
      <c r="C115" s="4">
        <v>49011020</v>
      </c>
      <c r="D115" s="4" t="s">
        <v>65</v>
      </c>
      <c r="E115" s="46" t="s">
        <v>17</v>
      </c>
      <c r="F115" s="46" t="s">
        <v>4</v>
      </c>
      <c r="G115" s="46" t="s">
        <v>3</v>
      </c>
      <c r="H115" s="5">
        <v>30618</v>
      </c>
      <c r="I115" s="5">
        <v>15174</v>
      </c>
      <c r="J115" s="6">
        <v>0</v>
      </c>
    </row>
    <row r="116" spans="2:10" x14ac:dyDescent="0.25">
      <c r="B116" s="3">
        <v>40652</v>
      </c>
      <c r="C116" s="4">
        <v>49019900</v>
      </c>
      <c r="D116" s="4" t="s">
        <v>66</v>
      </c>
      <c r="E116" s="46" t="s">
        <v>17</v>
      </c>
      <c r="F116" s="46" t="s">
        <v>4</v>
      </c>
      <c r="G116" s="46" t="s">
        <v>3</v>
      </c>
      <c r="H116" s="5">
        <v>2565</v>
      </c>
      <c r="I116" s="5">
        <v>7945</v>
      </c>
      <c r="J116" s="6">
        <v>3</v>
      </c>
    </row>
    <row r="117" spans="2:10" x14ac:dyDescent="0.25">
      <c r="B117" s="3">
        <v>40652</v>
      </c>
      <c r="C117" s="4">
        <v>49011020</v>
      </c>
      <c r="D117" s="4" t="s">
        <v>67</v>
      </c>
      <c r="E117" s="46" t="s">
        <v>17</v>
      </c>
      <c r="F117" s="46" t="s">
        <v>4</v>
      </c>
      <c r="G117" s="46" t="s">
        <v>3</v>
      </c>
      <c r="H117" s="5">
        <v>27300</v>
      </c>
      <c r="I117" s="5">
        <v>13530</v>
      </c>
      <c r="J117" s="6">
        <v>0</v>
      </c>
    </row>
    <row r="118" spans="2:10" x14ac:dyDescent="0.25">
      <c r="B118" s="3">
        <v>40647</v>
      </c>
      <c r="C118" s="4">
        <v>30049099</v>
      </c>
      <c r="D118" s="4" t="s">
        <v>43</v>
      </c>
      <c r="E118" s="46" t="s">
        <v>17</v>
      </c>
      <c r="F118" s="46" t="s">
        <v>4</v>
      </c>
      <c r="G118" s="46" t="s">
        <v>5</v>
      </c>
      <c r="H118" s="5">
        <v>4560</v>
      </c>
      <c r="I118" s="5">
        <v>106910632</v>
      </c>
      <c r="J118" s="5">
        <v>23445</v>
      </c>
    </row>
    <row r="119" spans="2:10" x14ac:dyDescent="0.25">
      <c r="B119" s="3">
        <v>40647</v>
      </c>
      <c r="C119" s="4">
        <v>30049099</v>
      </c>
      <c r="D119" s="4" t="s">
        <v>47</v>
      </c>
      <c r="E119" s="46" t="s">
        <v>17</v>
      </c>
      <c r="F119" s="46" t="s">
        <v>4</v>
      </c>
      <c r="G119" s="46" t="s">
        <v>5</v>
      </c>
      <c r="H119" s="6">
        <v>384</v>
      </c>
      <c r="I119" s="5">
        <v>50017072</v>
      </c>
      <c r="J119" s="5">
        <v>130253</v>
      </c>
    </row>
    <row r="120" spans="2:10" x14ac:dyDescent="0.25">
      <c r="B120" s="3">
        <v>40647</v>
      </c>
      <c r="C120" s="4">
        <v>30049099</v>
      </c>
      <c r="D120" s="4" t="s">
        <v>41</v>
      </c>
      <c r="E120" s="46" t="s">
        <v>17</v>
      </c>
      <c r="F120" s="46" t="s">
        <v>4</v>
      </c>
      <c r="G120" s="46" t="s">
        <v>5</v>
      </c>
      <c r="H120" s="5">
        <v>20160</v>
      </c>
      <c r="I120" s="5">
        <v>157552512</v>
      </c>
      <c r="J120" s="5">
        <v>7815</v>
      </c>
    </row>
    <row r="121" spans="2:10" x14ac:dyDescent="0.25">
      <c r="B121" s="3">
        <v>40647</v>
      </c>
      <c r="C121" s="4">
        <v>30049099</v>
      </c>
      <c r="D121" s="4" t="s">
        <v>43</v>
      </c>
      <c r="E121" s="46" t="s">
        <v>17</v>
      </c>
      <c r="F121" s="46" t="s">
        <v>4</v>
      </c>
      <c r="G121" s="46" t="s">
        <v>5</v>
      </c>
      <c r="H121" s="5">
        <v>4560</v>
      </c>
      <c r="I121" s="5">
        <v>106910632</v>
      </c>
      <c r="J121" s="5">
        <v>23445</v>
      </c>
    </row>
    <row r="122" spans="2:10" x14ac:dyDescent="0.25">
      <c r="B122" s="3">
        <v>40647</v>
      </c>
      <c r="C122" s="4">
        <v>30049099</v>
      </c>
      <c r="D122" s="4" t="s">
        <v>47</v>
      </c>
      <c r="E122" s="46" t="s">
        <v>17</v>
      </c>
      <c r="F122" s="46" t="s">
        <v>4</v>
      </c>
      <c r="G122" s="46" t="s">
        <v>5</v>
      </c>
      <c r="H122" s="6">
        <v>384</v>
      </c>
      <c r="I122" s="5">
        <v>50017072</v>
      </c>
      <c r="J122" s="5">
        <v>130253</v>
      </c>
    </row>
    <row r="123" spans="2:10" x14ac:dyDescent="0.25">
      <c r="B123" s="3">
        <v>40647</v>
      </c>
      <c r="C123" s="4">
        <v>30049099</v>
      </c>
      <c r="D123" s="4" t="s">
        <v>41</v>
      </c>
      <c r="E123" s="46" t="s">
        <v>17</v>
      </c>
      <c r="F123" s="46" t="s">
        <v>4</v>
      </c>
      <c r="G123" s="46" t="s">
        <v>5</v>
      </c>
      <c r="H123" s="5">
        <v>20160</v>
      </c>
      <c r="I123" s="5">
        <v>157552512</v>
      </c>
      <c r="J123" s="5">
        <v>7815</v>
      </c>
    </row>
    <row r="124" spans="2:10" x14ac:dyDescent="0.25">
      <c r="B124" s="3">
        <v>40647</v>
      </c>
      <c r="C124" s="4">
        <v>30049099</v>
      </c>
      <c r="D124" s="4" t="s">
        <v>39</v>
      </c>
      <c r="E124" s="46" t="s">
        <v>17</v>
      </c>
      <c r="F124" s="46" t="s">
        <v>4</v>
      </c>
      <c r="G124" s="46" t="s">
        <v>5</v>
      </c>
      <c r="H124" s="5">
        <v>36600</v>
      </c>
      <c r="I124" s="5">
        <v>201636336</v>
      </c>
      <c r="J124" s="5">
        <v>5509</v>
      </c>
    </row>
    <row r="125" spans="2:10" x14ac:dyDescent="0.25">
      <c r="B125" s="3">
        <v>40647</v>
      </c>
      <c r="C125" s="4">
        <v>30049099</v>
      </c>
      <c r="D125" s="4" t="s">
        <v>46</v>
      </c>
      <c r="E125" s="46" t="s">
        <v>17</v>
      </c>
      <c r="F125" s="46" t="s">
        <v>4</v>
      </c>
      <c r="G125" s="46" t="s">
        <v>5</v>
      </c>
      <c r="H125" s="5">
        <v>26376</v>
      </c>
      <c r="I125" s="5">
        <v>435914848</v>
      </c>
      <c r="J125" s="5">
        <v>16527</v>
      </c>
    </row>
    <row r="126" spans="2:10" x14ac:dyDescent="0.25">
      <c r="B126" s="3">
        <v>40647</v>
      </c>
      <c r="C126" s="4">
        <v>30049099</v>
      </c>
      <c r="D126" s="4" t="s">
        <v>53</v>
      </c>
      <c r="E126" s="46" t="s">
        <v>17</v>
      </c>
      <c r="F126" s="46" t="s">
        <v>4</v>
      </c>
      <c r="G126" s="46" t="s">
        <v>5</v>
      </c>
      <c r="H126" s="5">
        <v>17400</v>
      </c>
      <c r="I126" s="5">
        <v>407374432</v>
      </c>
      <c r="J126" s="5">
        <v>23412</v>
      </c>
    </row>
    <row r="127" spans="2:10" x14ac:dyDescent="0.25">
      <c r="B127" s="3">
        <v>40647</v>
      </c>
      <c r="C127" s="4">
        <v>30049099</v>
      </c>
      <c r="D127" s="4" t="s">
        <v>56</v>
      </c>
      <c r="E127" s="46" t="s">
        <v>17</v>
      </c>
      <c r="F127" s="46" t="s">
        <v>4</v>
      </c>
      <c r="G127" s="46" t="s">
        <v>5</v>
      </c>
      <c r="H127" s="6">
        <v>696</v>
      </c>
      <c r="I127" s="5">
        <v>90527240</v>
      </c>
      <c r="J127" s="5">
        <v>130068</v>
      </c>
    </row>
    <row r="128" spans="2:10" x14ac:dyDescent="0.25">
      <c r="B128" s="3">
        <v>40647</v>
      </c>
      <c r="C128" s="4">
        <v>30049099</v>
      </c>
      <c r="D128" s="4" t="s">
        <v>27</v>
      </c>
      <c r="E128" s="46" t="s">
        <v>17</v>
      </c>
      <c r="F128" s="46" t="s">
        <v>4</v>
      </c>
      <c r="G128" s="46" t="s">
        <v>5</v>
      </c>
      <c r="H128" s="5">
        <v>31320</v>
      </c>
      <c r="I128" s="5">
        <v>244418160</v>
      </c>
      <c r="J128" s="5">
        <v>7804</v>
      </c>
    </row>
    <row r="129" spans="2:10" x14ac:dyDescent="0.25">
      <c r="B129" s="3">
        <v>40647</v>
      </c>
      <c r="C129" s="4">
        <v>30049099</v>
      </c>
      <c r="D129" s="4" t="s">
        <v>52</v>
      </c>
      <c r="E129" s="46" t="s">
        <v>17</v>
      </c>
      <c r="F129" s="46" t="s">
        <v>4</v>
      </c>
      <c r="G129" s="46" t="s">
        <v>5</v>
      </c>
      <c r="H129" s="5">
        <v>1704</v>
      </c>
      <c r="I129" s="5">
        <v>156090944</v>
      </c>
      <c r="J129" s="5">
        <v>91603</v>
      </c>
    </row>
    <row r="130" spans="2:10" x14ac:dyDescent="0.25">
      <c r="B130" s="3">
        <v>40647</v>
      </c>
      <c r="C130" s="4">
        <v>30049099</v>
      </c>
      <c r="D130" s="4" t="s">
        <v>33</v>
      </c>
      <c r="E130" s="46" t="s">
        <v>17</v>
      </c>
      <c r="F130" s="46" t="s">
        <v>4</v>
      </c>
      <c r="G130" s="46" t="s">
        <v>5</v>
      </c>
      <c r="H130" s="5">
        <v>23568</v>
      </c>
      <c r="I130" s="5">
        <v>129529976</v>
      </c>
      <c r="J130" s="5">
        <v>5496</v>
      </c>
    </row>
    <row r="131" spans="2:10" x14ac:dyDescent="0.25">
      <c r="B131" s="3">
        <v>40647</v>
      </c>
      <c r="C131" s="4">
        <v>30049099</v>
      </c>
      <c r="D131" s="4" t="s">
        <v>55</v>
      </c>
      <c r="E131" s="46" t="s">
        <v>17</v>
      </c>
      <c r="F131" s="46" t="s">
        <v>4</v>
      </c>
      <c r="G131" s="46" t="s">
        <v>5</v>
      </c>
      <c r="H131" s="5">
        <v>10704</v>
      </c>
      <c r="I131" s="5">
        <v>176494528</v>
      </c>
      <c r="J131" s="5">
        <v>16489</v>
      </c>
    </row>
    <row r="132" spans="2:10" x14ac:dyDescent="0.25">
      <c r="B132" s="3">
        <v>40647</v>
      </c>
      <c r="C132" s="4">
        <v>30049099</v>
      </c>
      <c r="D132" s="4" t="s">
        <v>28</v>
      </c>
      <c r="E132" s="46" t="s">
        <v>17</v>
      </c>
      <c r="F132" s="46" t="s">
        <v>4</v>
      </c>
      <c r="G132" s="46" t="s">
        <v>5</v>
      </c>
      <c r="H132" s="5">
        <v>59664</v>
      </c>
      <c r="I132" s="5">
        <v>328435904</v>
      </c>
      <c r="J132" s="5">
        <v>5505</v>
      </c>
    </row>
    <row r="133" spans="2:10" x14ac:dyDescent="0.25">
      <c r="B133" s="3">
        <v>40647</v>
      </c>
      <c r="C133" s="4">
        <v>30049099</v>
      </c>
      <c r="D133" s="4" t="s">
        <v>31</v>
      </c>
      <c r="E133" s="46" t="s">
        <v>17</v>
      </c>
      <c r="F133" s="46" t="s">
        <v>4</v>
      </c>
      <c r="G133" s="46" t="s">
        <v>5</v>
      </c>
      <c r="H133" s="5">
        <v>30744</v>
      </c>
      <c r="I133" s="5">
        <v>507733920</v>
      </c>
      <c r="J133" s="5">
        <v>16515</v>
      </c>
    </row>
    <row r="134" spans="2:10" x14ac:dyDescent="0.25">
      <c r="B134" s="3">
        <v>40647</v>
      </c>
      <c r="C134" s="4">
        <v>30049099</v>
      </c>
      <c r="D134" s="4" t="s">
        <v>44</v>
      </c>
      <c r="E134" s="46" t="s">
        <v>17</v>
      </c>
      <c r="F134" s="46" t="s">
        <v>4</v>
      </c>
      <c r="G134" s="46" t="s">
        <v>5</v>
      </c>
      <c r="H134" s="5">
        <v>2160</v>
      </c>
      <c r="I134" s="5">
        <v>198178912</v>
      </c>
      <c r="J134" s="5">
        <v>91749</v>
      </c>
    </row>
    <row r="135" spans="2:10" x14ac:dyDescent="0.25">
      <c r="B135" s="3">
        <v>40647</v>
      </c>
      <c r="C135" s="4">
        <v>30049099</v>
      </c>
      <c r="D135" s="4" t="s">
        <v>54</v>
      </c>
      <c r="E135" s="46" t="s">
        <v>17</v>
      </c>
      <c r="F135" s="46" t="s">
        <v>4</v>
      </c>
      <c r="G135" s="46" t="s">
        <v>5</v>
      </c>
      <c r="H135" s="5">
        <v>20496</v>
      </c>
      <c r="I135" s="5">
        <v>338628256</v>
      </c>
      <c r="J135" s="5">
        <v>16522</v>
      </c>
    </row>
    <row r="136" spans="2:10" x14ac:dyDescent="0.25">
      <c r="B136" s="3">
        <v>40647</v>
      </c>
      <c r="C136" s="4">
        <v>30049099</v>
      </c>
      <c r="D136" s="4" t="s">
        <v>50</v>
      </c>
      <c r="E136" s="46" t="s">
        <v>17</v>
      </c>
      <c r="F136" s="46" t="s">
        <v>4</v>
      </c>
      <c r="G136" s="46" t="s">
        <v>5</v>
      </c>
      <c r="H136" s="5">
        <v>1080</v>
      </c>
      <c r="I136" s="5">
        <v>99131592</v>
      </c>
      <c r="J136" s="5">
        <v>91789</v>
      </c>
    </row>
    <row r="137" spans="2:10" x14ac:dyDescent="0.25">
      <c r="B137" s="3">
        <v>40647</v>
      </c>
      <c r="C137" s="4">
        <v>30049099</v>
      </c>
      <c r="D137" s="4" t="s">
        <v>29</v>
      </c>
      <c r="E137" s="46" t="s">
        <v>17</v>
      </c>
      <c r="F137" s="46" t="s">
        <v>4</v>
      </c>
      <c r="G137" s="46" t="s">
        <v>5</v>
      </c>
      <c r="H137" s="5">
        <v>41016</v>
      </c>
      <c r="I137" s="5">
        <v>225884336</v>
      </c>
      <c r="J137" s="5">
        <v>5507</v>
      </c>
    </row>
    <row r="138" spans="2:10" x14ac:dyDescent="0.25">
      <c r="B138" s="3">
        <v>40646</v>
      </c>
      <c r="C138" s="4">
        <v>49011020</v>
      </c>
      <c r="D138" s="4" t="s">
        <v>67</v>
      </c>
      <c r="E138" s="46" t="s">
        <v>17</v>
      </c>
      <c r="F138" s="46" t="s">
        <v>4</v>
      </c>
      <c r="G138" s="46" t="s">
        <v>3</v>
      </c>
      <c r="H138" s="5">
        <v>17010</v>
      </c>
      <c r="I138" s="5">
        <v>8464</v>
      </c>
      <c r="J138" s="6">
        <v>0</v>
      </c>
    </row>
    <row r="139" spans="2:10" x14ac:dyDescent="0.25">
      <c r="B139" s="3">
        <v>40645</v>
      </c>
      <c r="C139" s="4">
        <v>49011020</v>
      </c>
      <c r="D139" s="4" t="s">
        <v>67</v>
      </c>
      <c r="E139" s="46" t="s">
        <v>17</v>
      </c>
      <c r="F139" s="46" t="s">
        <v>4</v>
      </c>
      <c r="G139" s="46" t="s">
        <v>3</v>
      </c>
      <c r="H139" s="5">
        <v>35721</v>
      </c>
      <c r="I139" s="5">
        <v>17775</v>
      </c>
      <c r="J139" s="6">
        <v>0</v>
      </c>
    </row>
    <row r="140" spans="2:10" x14ac:dyDescent="0.25">
      <c r="B140" s="3">
        <v>40643</v>
      </c>
      <c r="C140" s="4">
        <v>49019900</v>
      </c>
      <c r="D140" s="4" t="s">
        <v>66</v>
      </c>
      <c r="E140" s="46" t="s">
        <v>17</v>
      </c>
      <c r="F140" s="46" t="s">
        <v>4</v>
      </c>
      <c r="G140" s="46" t="s">
        <v>3</v>
      </c>
      <c r="H140" s="5">
        <v>4680</v>
      </c>
      <c r="I140" s="5">
        <v>14555</v>
      </c>
      <c r="J140" s="6">
        <v>3</v>
      </c>
    </row>
    <row r="141" spans="2:10" s="31" customFormat="1" ht="13.8" x14ac:dyDescent="0.25">
      <c r="B141" s="28"/>
      <c r="C141" s="29"/>
      <c r="D141" s="34" t="s">
        <v>82</v>
      </c>
      <c r="E141" s="48"/>
      <c r="F141" s="48"/>
      <c r="G141" s="48"/>
      <c r="H141" s="30"/>
      <c r="I141" s="32">
        <f>SUM(I5:I140)</f>
        <v>17044936905</v>
      </c>
      <c r="J141" s="30"/>
    </row>
    <row r="142" spans="2:10" x14ac:dyDescent="0.25">
      <c r="B142" s="3">
        <v>40632</v>
      </c>
      <c r="C142" s="4">
        <v>30049099</v>
      </c>
      <c r="D142" s="4" t="s">
        <v>68</v>
      </c>
      <c r="E142" s="46" t="s">
        <v>17</v>
      </c>
      <c r="F142" s="46" t="s">
        <v>4</v>
      </c>
      <c r="G142" s="46" t="s">
        <v>3</v>
      </c>
      <c r="H142" s="6">
        <v>990</v>
      </c>
      <c r="I142" s="5">
        <v>166340</v>
      </c>
      <c r="J142" s="6">
        <v>168</v>
      </c>
    </row>
    <row r="143" spans="2:10" x14ac:dyDescent="0.25">
      <c r="B143" s="3">
        <v>40632</v>
      </c>
      <c r="C143" s="4">
        <v>30049099</v>
      </c>
      <c r="D143" s="4" t="s">
        <v>69</v>
      </c>
      <c r="E143" s="46" t="s">
        <v>17</v>
      </c>
      <c r="F143" s="46" t="s">
        <v>4</v>
      </c>
      <c r="G143" s="46" t="s">
        <v>3</v>
      </c>
      <c r="H143" s="5">
        <v>14340</v>
      </c>
      <c r="I143" s="5">
        <v>986879</v>
      </c>
      <c r="J143" s="6">
        <v>69</v>
      </c>
    </row>
    <row r="144" spans="2:10" x14ac:dyDescent="0.25">
      <c r="B144" s="3">
        <v>40632</v>
      </c>
      <c r="C144" s="4">
        <v>30049099</v>
      </c>
      <c r="D144" s="4" t="s">
        <v>70</v>
      </c>
      <c r="E144" s="46" t="s">
        <v>17</v>
      </c>
      <c r="F144" s="46" t="s">
        <v>4</v>
      </c>
      <c r="G144" s="46" t="s">
        <v>3</v>
      </c>
      <c r="H144" s="5">
        <v>18306</v>
      </c>
      <c r="I144" s="5">
        <v>783131</v>
      </c>
      <c r="J144" s="6">
        <v>43</v>
      </c>
    </row>
    <row r="145" spans="2:10" x14ac:dyDescent="0.25">
      <c r="B145" s="3">
        <v>40632</v>
      </c>
      <c r="C145" s="4">
        <v>30049099</v>
      </c>
      <c r="D145" s="4" t="s">
        <v>71</v>
      </c>
      <c r="E145" s="46" t="s">
        <v>17</v>
      </c>
      <c r="F145" s="46" t="s">
        <v>4</v>
      </c>
      <c r="G145" s="46" t="s">
        <v>3</v>
      </c>
      <c r="H145" s="6">
        <v>996</v>
      </c>
      <c r="I145" s="5">
        <v>100038</v>
      </c>
      <c r="J145" s="6">
        <v>100</v>
      </c>
    </row>
    <row r="146" spans="2:10" x14ac:dyDescent="0.25">
      <c r="B146" s="3">
        <v>40632</v>
      </c>
      <c r="C146" s="4">
        <v>30049099</v>
      </c>
      <c r="D146" s="4" t="s">
        <v>72</v>
      </c>
      <c r="E146" s="46" t="s">
        <v>17</v>
      </c>
      <c r="F146" s="46" t="s">
        <v>4</v>
      </c>
      <c r="G146" s="46" t="s">
        <v>3</v>
      </c>
      <c r="H146" s="5">
        <v>14928</v>
      </c>
      <c r="I146" s="5">
        <v>721918</v>
      </c>
      <c r="J146" s="6">
        <v>48</v>
      </c>
    </row>
    <row r="147" spans="2:10" x14ac:dyDescent="0.25">
      <c r="B147" s="3">
        <v>40632</v>
      </c>
      <c r="C147" s="4">
        <v>30049099</v>
      </c>
      <c r="D147" s="4" t="s">
        <v>73</v>
      </c>
      <c r="E147" s="46" t="s">
        <v>17</v>
      </c>
      <c r="F147" s="46" t="s">
        <v>4</v>
      </c>
      <c r="G147" s="46" t="s">
        <v>3</v>
      </c>
      <c r="H147" s="6">
        <v>700</v>
      </c>
      <c r="I147" s="5">
        <v>194432</v>
      </c>
      <c r="J147" s="6">
        <v>278</v>
      </c>
    </row>
    <row r="148" spans="2:10" x14ac:dyDescent="0.25">
      <c r="B148" s="3">
        <v>40632</v>
      </c>
      <c r="C148" s="4">
        <v>30049099</v>
      </c>
      <c r="D148" s="4" t="s">
        <v>74</v>
      </c>
      <c r="E148" s="46" t="s">
        <v>17</v>
      </c>
      <c r="F148" s="46" t="s">
        <v>4</v>
      </c>
      <c r="G148" s="46" t="s">
        <v>3</v>
      </c>
      <c r="H148" s="5">
        <v>10974</v>
      </c>
      <c r="I148" s="5">
        <v>1109032</v>
      </c>
      <c r="J148" s="6">
        <v>101</v>
      </c>
    </row>
    <row r="149" spans="2:10" x14ac:dyDescent="0.25">
      <c r="B149" s="3">
        <v>40632</v>
      </c>
      <c r="C149" s="4">
        <v>30049099</v>
      </c>
      <c r="D149" s="4" t="s">
        <v>75</v>
      </c>
      <c r="E149" s="46" t="s">
        <v>17</v>
      </c>
      <c r="F149" s="46" t="s">
        <v>4</v>
      </c>
      <c r="G149" s="46" t="s">
        <v>3</v>
      </c>
      <c r="H149" s="6">
        <v>708</v>
      </c>
      <c r="I149" s="5">
        <v>144418</v>
      </c>
      <c r="J149" s="6">
        <v>204</v>
      </c>
    </row>
    <row r="150" spans="2:10" x14ac:dyDescent="0.25">
      <c r="B150" s="3">
        <v>40632</v>
      </c>
      <c r="C150" s="4">
        <v>30049099</v>
      </c>
      <c r="D150" s="4" t="s">
        <v>76</v>
      </c>
      <c r="E150" s="46" t="s">
        <v>17</v>
      </c>
      <c r="F150" s="46" t="s">
        <v>4</v>
      </c>
      <c r="G150" s="46" t="s">
        <v>3</v>
      </c>
      <c r="H150" s="5">
        <v>10770</v>
      </c>
      <c r="I150" s="5">
        <v>854707</v>
      </c>
      <c r="J150" s="6">
        <v>79</v>
      </c>
    </row>
    <row r="151" spans="2:10" x14ac:dyDescent="0.25">
      <c r="B151" s="3">
        <v>40632</v>
      </c>
      <c r="C151" s="4">
        <v>30049099</v>
      </c>
      <c r="D151" s="4" t="s">
        <v>77</v>
      </c>
      <c r="E151" s="46" t="s">
        <v>17</v>
      </c>
      <c r="F151" s="46" t="s">
        <v>4</v>
      </c>
      <c r="G151" s="46" t="s">
        <v>3</v>
      </c>
      <c r="H151" s="6">
        <v>702</v>
      </c>
      <c r="I151" s="5">
        <v>93141</v>
      </c>
      <c r="J151" s="6">
        <v>133</v>
      </c>
    </row>
    <row r="152" spans="2:10" x14ac:dyDescent="0.25">
      <c r="B152" s="3">
        <v>40632</v>
      </c>
      <c r="C152" s="4">
        <v>30049099</v>
      </c>
      <c r="D152" s="4" t="s">
        <v>78</v>
      </c>
      <c r="E152" s="46" t="s">
        <v>17</v>
      </c>
      <c r="F152" s="46" t="s">
        <v>4</v>
      </c>
      <c r="G152" s="46" t="s">
        <v>3</v>
      </c>
      <c r="H152" s="5">
        <v>11052</v>
      </c>
      <c r="I152" s="5">
        <v>644111</v>
      </c>
      <c r="J152" s="6">
        <v>58</v>
      </c>
    </row>
    <row r="153" spans="2:10" x14ac:dyDescent="0.25">
      <c r="B153" s="3">
        <v>40631</v>
      </c>
      <c r="C153" s="4">
        <v>29334900</v>
      </c>
      <c r="D153" s="4" t="s">
        <v>8</v>
      </c>
      <c r="E153" s="46" t="s">
        <v>17</v>
      </c>
      <c r="F153" s="46" t="s">
        <v>7</v>
      </c>
      <c r="G153" s="46" t="s">
        <v>6</v>
      </c>
      <c r="H153" s="6">
        <v>40</v>
      </c>
      <c r="I153" s="5">
        <v>3650570</v>
      </c>
      <c r="J153" s="5">
        <v>92419</v>
      </c>
    </row>
    <row r="154" spans="2:10" x14ac:dyDescent="0.25">
      <c r="B154" s="3">
        <v>40621</v>
      </c>
      <c r="C154" s="4">
        <v>29334900</v>
      </c>
      <c r="D154" s="4" t="s">
        <v>8</v>
      </c>
      <c r="E154" s="46" t="s">
        <v>17</v>
      </c>
      <c r="F154" s="46" t="s">
        <v>7</v>
      </c>
      <c r="G154" s="46" t="s">
        <v>6</v>
      </c>
      <c r="H154" s="6">
        <v>52</v>
      </c>
      <c r="I154" s="5">
        <v>4808544</v>
      </c>
      <c r="J154" s="5">
        <v>92472</v>
      </c>
    </row>
    <row r="155" spans="2:10" x14ac:dyDescent="0.25">
      <c r="B155" s="3">
        <v>40606</v>
      </c>
      <c r="C155" s="4">
        <v>29213090</v>
      </c>
      <c r="D155" s="4" t="s">
        <v>8</v>
      </c>
      <c r="E155" s="46" t="s">
        <v>17</v>
      </c>
      <c r="F155" s="46" t="s">
        <v>9</v>
      </c>
      <c r="G155" s="46" t="s">
        <v>6</v>
      </c>
      <c r="H155" s="6">
        <v>0</v>
      </c>
      <c r="I155" s="5">
        <v>59846</v>
      </c>
      <c r="J155" s="5">
        <v>299229</v>
      </c>
    </row>
    <row r="156" spans="2:10" x14ac:dyDescent="0.25">
      <c r="B156" s="3">
        <v>40599</v>
      </c>
      <c r="C156" s="4">
        <v>29334900</v>
      </c>
      <c r="D156" s="4" t="s">
        <v>79</v>
      </c>
      <c r="E156" s="46" t="s">
        <v>17</v>
      </c>
      <c r="F156" s="46" t="s">
        <v>7</v>
      </c>
      <c r="G156" s="46" t="s">
        <v>6</v>
      </c>
      <c r="H156" s="6">
        <v>31</v>
      </c>
      <c r="I156" s="5">
        <v>2850703</v>
      </c>
      <c r="J156" s="5">
        <v>91958</v>
      </c>
    </row>
    <row r="157" spans="2:10" x14ac:dyDescent="0.25">
      <c r="B157" s="3">
        <v>40599</v>
      </c>
      <c r="C157" s="4">
        <v>29415000</v>
      </c>
      <c r="D157" s="4" t="s">
        <v>80</v>
      </c>
      <c r="E157" s="46" t="s">
        <v>17</v>
      </c>
      <c r="F157" s="46" t="s">
        <v>7</v>
      </c>
      <c r="G157" s="46" t="s">
        <v>6</v>
      </c>
      <c r="H157" s="6">
        <v>50</v>
      </c>
      <c r="I157" s="5">
        <v>4606201</v>
      </c>
      <c r="J157" s="5">
        <v>92124</v>
      </c>
    </row>
    <row r="158" spans="2:10" x14ac:dyDescent="0.25">
      <c r="B158" s="3">
        <v>40593</v>
      </c>
      <c r="C158" s="4">
        <v>29334900</v>
      </c>
      <c r="D158" s="4" t="s">
        <v>8</v>
      </c>
      <c r="E158" s="46" t="s">
        <v>17</v>
      </c>
      <c r="F158" s="46" t="s">
        <v>9</v>
      </c>
      <c r="G158" s="46" t="s">
        <v>6</v>
      </c>
      <c r="H158" s="6">
        <v>10</v>
      </c>
      <c r="I158" s="5">
        <v>968733</v>
      </c>
      <c r="J158" s="5">
        <v>96873</v>
      </c>
    </row>
    <row r="159" spans="2:10" x14ac:dyDescent="0.25">
      <c r="B159" s="3">
        <v>40573</v>
      </c>
      <c r="C159" s="4">
        <v>29415000</v>
      </c>
      <c r="D159" s="4" t="s">
        <v>81</v>
      </c>
      <c r="E159" s="46" t="s">
        <v>17</v>
      </c>
      <c r="F159" s="46" t="s">
        <v>7</v>
      </c>
      <c r="G159" s="46" t="s">
        <v>6</v>
      </c>
      <c r="H159" s="6">
        <v>51</v>
      </c>
      <c r="I159" s="5">
        <v>4615396</v>
      </c>
      <c r="J159" s="5">
        <v>91394</v>
      </c>
    </row>
    <row r="160" spans="2:10" x14ac:dyDescent="0.25">
      <c r="B160" s="3">
        <v>40550</v>
      </c>
      <c r="C160" s="4">
        <v>29329900</v>
      </c>
      <c r="D160" s="4" t="s">
        <v>8</v>
      </c>
      <c r="E160" s="46" t="s">
        <v>17</v>
      </c>
      <c r="F160" s="46" t="s">
        <v>9</v>
      </c>
      <c r="G160" s="46" t="s">
        <v>6</v>
      </c>
      <c r="H160" s="6">
        <v>2</v>
      </c>
      <c r="I160" s="5">
        <v>152676</v>
      </c>
      <c r="J160" s="5">
        <v>76338</v>
      </c>
    </row>
    <row r="161" spans="2:10" ht="13.8" x14ac:dyDescent="0.25">
      <c r="B161" s="7"/>
      <c r="C161" s="8"/>
      <c r="D161" s="35" t="s">
        <v>82</v>
      </c>
      <c r="E161" s="8"/>
      <c r="F161" s="8"/>
      <c r="G161" s="8"/>
      <c r="H161" s="8"/>
      <c r="I161" s="33">
        <f>SUM(Table1[Value (INR)])-I141</f>
        <v>17072447721</v>
      </c>
      <c r="J161" s="9"/>
    </row>
    <row r="164" spans="2:10" x14ac:dyDescent="0.25">
      <c r="B164" s="1" t="s">
        <v>84</v>
      </c>
      <c r="C164" s="45" t="s">
        <v>83</v>
      </c>
      <c r="F164" s="14" t="s">
        <v>103</v>
      </c>
    </row>
    <row r="165" spans="2:10" x14ac:dyDescent="0.25">
      <c r="F165" s="15"/>
      <c r="G165" s="16" t="s">
        <v>88</v>
      </c>
      <c r="H165" s="16" t="s">
        <v>97</v>
      </c>
      <c r="I165" s="16" t="s">
        <v>96</v>
      </c>
    </row>
    <row r="166" spans="2:10" x14ac:dyDescent="0.25">
      <c r="F166" s="17" t="s">
        <v>95</v>
      </c>
      <c r="G166" s="18"/>
      <c r="H166" s="18"/>
      <c r="I166" s="18"/>
    </row>
    <row r="167" spans="2:10" x14ac:dyDescent="0.25">
      <c r="F167" s="27" t="s">
        <v>86</v>
      </c>
      <c r="G167" s="23">
        <v>0.106</v>
      </c>
      <c r="H167" s="24">
        <f>I141*G167/SUM(G167:G169)/10^7</f>
        <v>504.68248936592181</v>
      </c>
      <c r="I167" s="25">
        <f>H167*10/65</f>
        <v>77.643459902449507</v>
      </c>
    </row>
    <row r="168" spans="2:10" x14ac:dyDescent="0.25">
      <c r="F168" s="22" t="s">
        <v>87</v>
      </c>
      <c r="G168" s="23">
        <v>9.7000000000000003E-2</v>
      </c>
      <c r="H168" s="25">
        <f>I141*G168/SUM(G167:G169)/10^7</f>
        <v>461.83208932541902</v>
      </c>
      <c r="I168" s="25">
        <f>H168*10/65</f>
        <v>71.051090665449081</v>
      </c>
    </row>
    <row r="169" spans="2:10" x14ac:dyDescent="0.25">
      <c r="F169" s="22" t="s">
        <v>91</v>
      </c>
      <c r="G169" s="23">
        <v>0.155</v>
      </c>
      <c r="H169" s="25">
        <f>I141*G169/SUM(G167:G169)/10^7</f>
        <v>737.97911180865924</v>
      </c>
      <c r="I169" s="25">
        <f>H169*10/65</f>
        <v>113.53524797056296</v>
      </c>
    </row>
    <row r="170" spans="2:10" x14ac:dyDescent="0.25">
      <c r="F170" s="13" t="s">
        <v>92</v>
      </c>
      <c r="G170" s="11">
        <f>SUM(G167:G169)</f>
        <v>0.35799999999999998</v>
      </c>
      <c r="H170" s="42">
        <f>SUM(H167:H169)</f>
        <v>1704.4936905</v>
      </c>
      <c r="I170" s="12">
        <f>SUM(I167:I169)</f>
        <v>262.22979853846158</v>
      </c>
    </row>
    <row r="171" spans="2:10" x14ac:dyDescent="0.25">
      <c r="F171" s="17" t="s">
        <v>94</v>
      </c>
      <c r="G171" s="19"/>
      <c r="H171" s="20"/>
      <c r="I171" s="20"/>
    </row>
    <row r="172" spans="2:10" x14ac:dyDescent="0.25">
      <c r="F172" s="22" t="s">
        <v>89</v>
      </c>
      <c r="G172" s="26">
        <v>0.37</v>
      </c>
      <c r="H172" s="25"/>
      <c r="I172" s="25">
        <f>I170*G172/G170</f>
        <v>271.0196241877955</v>
      </c>
    </row>
    <row r="173" spans="2:10" x14ac:dyDescent="0.25">
      <c r="F173" s="22" t="s">
        <v>90</v>
      </c>
      <c r="G173" s="26">
        <f>1-G170-G172</f>
        <v>0.27200000000000002</v>
      </c>
      <c r="H173" s="25"/>
      <c r="I173" s="25">
        <f>I170*G173/G170</f>
        <v>199.23604805156862</v>
      </c>
    </row>
    <row r="174" spans="2:10" x14ac:dyDescent="0.25">
      <c r="F174" s="13" t="s">
        <v>92</v>
      </c>
      <c r="G174" s="11">
        <f>SUM(G172:G173)</f>
        <v>0.64200000000000002</v>
      </c>
      <c r="H174" s="12"/>
      <c r="I174" s="12">
        <f>SUM(I172:I173)</f>
        <v>470.25567223936412</v>
      </c>
    </row>
    <row r="175" spans="2:10" x14ac:dyDescent="0.25">
      <c r="F175" s="17" t="s">
        <v>93</v>
      </c>
      <c r="G175" s="21">
        <f>G170+G174</f>
        <v>1</v>
      </c>
      <c r="H175" s="20"/>
      <c r="I175" s="20">
        <f>I170+I174</f>
        <v>732.48547077782564</v>
      </c>
    </row>
    <row r="176" spans="2:10" x14ac:dyDescent="0.25">
      <c r="H176" s="12"/>
      <c r="I176" s="12"/>
    </row>
    <row r="177" spans="2:10" x14ac:dyDescent="0.25">
      <c r="F177" s="14" t="s">
        <v>104</v>
      </c>
      <c r="H177" s="12"/>
      <c r="I177" s="12"/>
    </row>
    <row r="178" spans="2:10" x14ac:dyDescent="0.25">
      <c r="F178" s="15"/>
      <c r="G178" s="16"/>
      <c r="H178" s="16" t="s">
        <v>98</v>
      </c>
      <c r="I178" s="16" t="s">
        <v>99</v>
      </c>
      <c r="J178" s="16" t="s">
        <v>100</v>
      </c>
    </row>
    <row r="179" spans="2:10" x14ac:dyDescent="0.25">
      <c r="F179" s="36" t="s">
        <v>108</v>
      </c>
      <c r="G179" s="36"/>
      <c r="H179" s="25">
        <f>H167*0.6</f>
        <v>302.80949361955305</v>
      </c>
      <c r="I179" s="25">
        <v>0</v>
      </c>
      <c r="J179" s="22" t="s">
        <v>101</v>
      </c>
    </row>
    <row r="180" spans="2:10" x14ac:dyDescent="0.25">
      <c r="F180" s="36" t="s">
        <v>102</v>
      </c>
      <c r="G180" s="36"/>
      <c r="H180" s="36">
        <f>I180*1.1</f>
        <v>510.40000000000003</v>
      </c>
      <c r="I180" s="25">
        <v>464</v>
      </c>
      <c r="J180" s="39">
        <f>(H180-I180)/I180</f>
        <v>0.10000000000000007</v>
      </c>
    </row>
    <row r="181" spans="2:10" x14ac:dyDescent="0.25">
      <c r="F181" s="37"/>
      <c r="G181" s="37"/>
      <c r="H181" s="41">
        <f>SUM(H179:H180)</f>
        <v>813.20949361955309</v>
      </c>
      <c r="I181" s="38">
        <f>SUM(I179:I180)</f>
        <v>464</v>
      </c>
      <c r="J181" s="40">
        <f>(H181-I181)/I181</f>
        <v>0.75260666728351955</v>
      </c>
    </row>
    <row r="186" spans="2:10" x14ac:dyDescent="0.25">
      <c r="B186" s="14" t="s">
        <v>109</v>
      </c>
    </row>
    <row r="187" spans="2:10" x14ac:dyDescent="0.25">
      <c r="B187" s="49" t="s">
        <v>110</v>
      </c>
    </row>
    <row r="188" spans="2:10" x14ac:dyDescent="0.25">
      <c r="B188" s="49" t="s">
        <v>112</v>
      </c>
    </row>
    <row r="189" spans="2:10" x14ac:dyDescent="0.25">
      <c r="B189" s="49" t="s">
        <v>111</v>
      </c>
    </row>
    <row r="191" spans="2:10" ht="14.4" x14ac:dyDescent="0.3">
      <c r="B191" s="14" t="s">
        <v>117</v>
      </c>
      <c r="C191" s="50"/>
    </row>
    <row r="192" spans="2:10" x14ac:dyDescent="0.25">
      <c r="B192" s="49" t="s">
        <v>113</v>
      </c>
    </row>
    <row r="193" spans="2:2" x14ac:dyDescent="0.25">
      <c r="B193" s="49" t="s">
        <v>114</v>
      </c>
    </row>
    <row r="194" spans="2:2" x14ac:dyDescent="0.25">
      <c r="B194" s="49" t="s">
        <v>115</v>
      </c>
    </row>
  </sheetData>
  <hyperlinks>
    <hyperlink ref="C164" r:id="rId1"/>
    <hyperlink ref="F2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ARIPIPRAZOLE (U.S.)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sapatel@sonusnet.com</dc:creator>
  <cp:lastModifiedBy>Patel, Sandeep</cp:lastModifiedBy>
  <dcterms:created xsi:type="dcterms:W3CDTF">2015-04-27T05:25:41Z</dcterms:created>
  <dcterms:modified xsi:type="dcterms:W3CDTF">2015-07-07T17:27:26Z</dcterms:modified>
</cp:coreProperties>
</file>