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Existing license IRR" sheetId="1" r:id="rId1"/>
    <sheet name="New license IRR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R10" i="2"/>
  <c r="R14" s="1"/>
  <c r="R18" s="1"/>
  <c r="R20" s="1"/>
  <c r="Q10"/>
  <c r="Q14" s="1"/>
  <c r="Q18" s="1"/>
  <c r="Q20" s="1"/>
  <c r="P10"/>
  <c r="P14" s="1"/>
  <c r="P18" s="1"/>
  <c r="P20" s="1"/>
  <c r="O10"/>
  <c r="O14" s="1"/>
  <c r="O18" s="1"/>
  <c r="O20" s="1"/>
  <c r="N10"/>
  <c r="N14" s="1"/>
  <c r="N18" s="1"/>
  <c r="N20" s="1"/>
  <c r="M10"/>
  <c r="M14" s="1"/>
  <c r="M18" s="1"/>
  <c r="M20" s="1"/>
  <c r="L10"/>
  <c r="L14" s="1"/>
  <c r="L18" s="1"/>
  <c r="L20" s="1"/>
  <c r="K10"/>
  <c r="K14" s="1"/>
  <c r="K18" s="1"/>
  <c r="K20" s="1"/>
  <c r="J10"/>
  <c r="J14" s="1"/>
  <c r="J18" s="1"/>
  <c r="J20" s="1"/>
  <c r="I10"/>
  <c r="I14" s="1"/>
  <c r="I18" s="1"/>
  <c r="I20" s="1"/>
  <c r="H10"/>
  <c r="H14" s="1"/>
  <c r="H18" s="1"/>
  <c r="H20" s="1"/>
  <c r="G10"/>
  <c r="G14" s="1"/>
  <c r="G18" s="1"/>
  <c r="G20" s="1"/>
  <c r="F10"/>
  <c r="F14" s="1"/>
  <c r="F18" s="1"/>
  <c r="F20" s="1"/>
  <c r="E10"/>
  <c r="E14" s="1"/>
  <c r="E18" s="1"/>
  <c r="E20" s="1"/>
  <c r="D10"/>
  <c r="D14" s="1"/>
  <c r="D18" s="1"/>
  <c r="D20" s="1"/>
  <c r="C10"/>
  <c r="C14" s="1"/>
  <c r="C18" s="1"/>
  <c r="C20" s="1"/>
  <c r="AA10" i="1"/>
  <c r="AA14" s="1"/>
  <c r="AA18" s="1"/>
  <c r="AA20" s="1"/>
  <c r="Z10"/>
  <c r="Z14" s="1"/>
  <c r="Z18" s="1"/>
  <c r="Z20" s="1"/>
  <c r="Y10"/>
  <c r="Y14" s="1"/>
  <c r="Y18" s="1"/>
  <c r="Y20" s="1"/>
  <c r="X10"/>
  <c r="X14" s="1"/>
  <c r="X18" s="1"/>
  <c r="X20" s="1"/>
  <c r="W10"/>
  <c r="W14" s="1"/>
  <c r="W18" s="1"/>
  <c r="W20" s="1"/>
  <c r="V10"/>
  <c r="V14" s="1"/>
  <c r="V18" s="1"/>
  <c r="V20" s="1"/>
  <c r="U10"/>
  <c r="U14" s="1"/>
  <c r="U18" s="1"/>
  <c r="U20" s="1"/>
  <c r="T10"/>
  <c r="T14" s="1"/>
  <c r="T18" s="1"/>
  <c r="T20" s="1"/>
  <c r="S10"/>
  <c r="S14" s="1"/>
  <c r="S18" s="1"/>
  <c r="S20" s="1"/>
  <c r="R10"/>
  <c r="R14" s="1"/>
  <c r="R18" s="1"/>
  <c r="R20" s="1"/>
  <c r="Q10"/>
  <c r="Q14" s="1"/>
  <c r="Q18" s="1"/>
  <c r="Q20" s="1"/>
  <c r="P10"/>
  <c r="P14" s="1"/>
  <c r="P18" s="1"/>
  <c r="P20" s="1"/>
  <c r="O10"/>
  <c r="O14" s="1"/>
  <c r="O18" s="1"/>
  <c r="O20" s="1"/>
  <c r="N10"/>
  <c r="N14" s="1"/>
  <c r="N18" s="1"/>
  <c r="N20" s="1"/>
  <c r="M10"/>
  <c r="M14" s="1"/>
  <c r="M18" s="1"/>
  <c r="M20" s="1"/>
  <c r="L10"/>
  <c r="L14" s="1"/>
  <c r="L18" s="1"/>
  <c r="L20" s="1"/>
  <c r="B24" s="1"/>
  <c r="K10"/>
  <c r="K14" s="1"/>
  <c r="K18" s="1"/>
  <c r="K20" s="1"/>
  <c r="J10"/>
  <c r="J14" s="1"/>
  <c r="J18" s="1"/>
  <c r="J20" s="1"/>
  <c r="I10"/>
  <c r="I14" s="1"/>
  <c r="I18" s="1"/>
  <c r="I20" s="1"/>
  <c r="H10"/>
  <c r="H14" s="1"/>
  <c r="H18" s="1"/>
  <c r="H20" s="1"/>
  <c r="G10"/>
  <c r="G14" s="1"/>
  <c r="G18" s="1"/>
  <c r="G20" s="1"/>
  <c r="F10"/>
  <c r="F14" s="1"/>
  <c r="F18" s="1"/>
  <c r="F20" s="1"/>
  <c r="E10"/>
  <c r="E14" s="1"/>
  <c r="E18" s="1"/>
  <c r="E20" s="1"/>
  <c r="D10"/>
  <c r="D14" s="1"/>
  <c r="D18" s="1"/>
  <c r="D20" s="1"/>
  <c r="C10"/>
  <c r="C14" s="1"/>
  <c r="C18" s="1"/>
  <c r="C20" s="1"/>
  <c r="B22" i="2" l="1"/>
  <c r="B22" i="1"/>
</calcChain>
</file>

<file path=xl/sharedStrings.xml><?xml version="1.0" encoding="utf-8"?>
<sst xmlns="http://schemas.openxmlformats.org/spreadsheetml/2006/main" count="65" uniqueCount="39">
  <si>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</si>
  <si>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</si>
  <si>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</si>
  <si>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</si>
  <si>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</si>
  <si>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</si>
  <si>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</si>
  <si>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</si>
  <si>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</si>
  <si>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</si>
  <si>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</si>
  <si>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</si>
  <si>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</si>
  <si>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</si>
  <si>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</si>
  <si>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</si>
  <si>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</si>
  <si>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</si>
  <si>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</si>
  <si>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</si>
  <si>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</si>
  <si>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</si>
  <si>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</si>
  <si>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</si>
  <si>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</si>
  <si>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</si>
  <si>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Inventory  Utilization</t>
  </si>
  <si>
    <t>Advertising Rates (per slot)</t>
  </si>
  <si>
    <t>No of Slots in a day</t>
  </si>
  <si>
    <t>No of operating days in a year</t>
  </si>
  <si>
    <t>Revenue</t>
  </si>
  <si>
    <t>EBIDTA %</t>
  </si>
  <si>
    <t>EBIDTA</t>
  </si>
  <si>
    <t>Tax Rate</t>
  </si>
  <si>
    <t>Cashflow</t>
  </si>
  <si>
    <t>IRR Cashflow</t>
  </si>
  <si>
    <t>Old Frequency IRR (Total)</t>
  </si>
  <si>
    <t>Old Frequency after migrtion fee)</t>
  </si>
  <si>
    <t>2031-32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</si>
</sst>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IL_Data_Collec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irchi_Competitive_Analysis"/>
      <sheetName val="Sample IRR Calculation"/>
      <sheetName val="New License"/>
      <sheetName val="Financial Performance"/>
      <sheetName val="Sheet1"/>
    </sheetNames>
    <sheetDataSet>
      <sheetData sheetId="0">
        <row r="12">
          <cell r="Z12">
            <v>0.34441913439635546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selection activeCell="F23" sqref="F23"/>
    </sheetView>
  </sheetViews>
  <sheetFormatPr defaultRowHeight="15"/>
  <cols>
    <col min="1" max="1" width="31.42578125" bestFit="1" customWidth="1"/>
  </cols>
  <sheetData>
    <row r="1" spans="1:2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</row>
    <row r="2" spans="1:27">
      <c r="A2" t="s">
        <v>26</v>
      </c>
      <c r="C2" s="1">
        <v>0.3</v>
      </c>
      <c r="D2" s="1">
        <v>0.5</v>
      </c>
      <c r="E2" s="1">
        <v>0.5</v>
      </c>
      <c r="F2" s="1">
        <v>0.5</v>
      </c>
      <c r="G2" s="1">
        <v>0.6</v>
      </c>
      <c r="H2" s="1">
        <v>0.6</v>
      </c>
      <c r="I2" s="1">
        <v>0.7</v>
      </c>
      <c r="J2" s="1">
        <v>0.7</v>
      </c>
      <c r="K2" s="1">
        <v>0.7</v>
      </c>
      <c r="L2" s="1">
        <v>0.7</v>
      </c>
      <c r="M2" s="1">
        <v>0.7</v>
      </c>
      <c r="N2" s="1">
        <v>0.7</v>
      </c>
      <c r="O2" s="1">
        <v>0.7</v>
      </c>
      <c r="P2" s="1">
        <v>0.7</v>
      </c>
      <c r="Q2" s="1">
        <v>0.7</v>
      </c>
      <c r="R2" s="1">
        <v>0.7</v>
      </c>
      <c r="S2" s="1">
        <v>0.7</v>
      </c>
      <c r="T2" s="1">
        <v>0.7</v>
      </c>
      <c r="U2" s="1">
        <v>0.7</v>
      </c>
      <c r="V2" s="1">
        <v>0.7</v>
      </c>
      <c r="W2" s="1">
        <v>0.7</v>
      </c>
      <c r="X2" s="1">
        <v>0.7</v>
      </c>
      <c r="Y2" s="1">
        <v>0.7</v>
      </c>
      <c r="Z2" s="1">
        <v>0.7</v>
      </c>
      <c r="AA2" s="1">
        <v>0.7</v>
      </c>
    </row>
    <row r="4" spans="1:27">
      <c r="A4" t="s">
        <v>27</v>
      </c>
      <c r="C4">
        <v>350</v>
      </c>
      <c r="D4">
        <v>400</v>
      </c>
      <c r="E4">
        <v>450</v>
      </c>
      <c r="F4">
        <v>500</v>
      </c>
      <c r="G4">
        <v>550</v>
      </c>
      <c r="H4">
        <v>600</v>
      </c>
      <c r="I4">
        <v>600</v>
      </c>
      <c r="J4">
        <v>600</v>
      </c>
      <c r="K4">
        <v>600</v>
      </c>
      <c r="L4">
        <v>600</v>
      </c>
      <c r="M4">
        <v>650</v>
      </c>
      <c r="N4">
        <v>650</v>
      </c>
      <c r="O4">
        <v>650</v>
      </c>
      <c r="P4">
        <v>700</v>
      </c>
      <c r="Q4">
        <v>700</v>
      </c>
      <c r="R4">
        <v>700</v>
      </c>
      <c r="S4">
        <v>700</v>
      </c>
      <c r="T4">
        <v>775</v>
      </c>
      <c r="U4">
        <v>775</v>
      </c>
      <c r="V4">
        <v>775</v>
      </c>
      <c r="W4">
        <v>850</v>
      </c>
      <c r="X4">
        <v>850</v>
      </c>
      <c r="Y4">
        <v>850</v>
      </c>
      <c r="Z4">
        <v>850</v>
      </c>
      <c r="AA4">
        <v>900</v>
      </c>
    </row>
    <row r="6" spans="1:27">
      <c r="A6" t="s">
        <v>28</v>
      </c>
      <c r="C6">
        <v>1428</v>
      </c>
      <c r="D6">
        <v>1428</v>
      </c>
      <c r="E6">
        <v>1428</v>
      </c>
      <c r="F6">
        <v>1428</v>
      </c>
      <c r="G6">
        <v>1428</v>
      </c>
      <c r="H6">
        <v>1428</v>
      </c>
      <c r="I6">
        <v>1428</v>
      </c>
      <c r="J6">
        <v>1428</v>
      </c>
      <c r="K6">
        <v>1428</v>
      </c>
      <c r="L6">
        <v>1428</v>
      </c>
      <c r="M6">
        <v>1428</v>
      </c>
      <c r="N6">
        <v>1428</v>
      </c>
      <c r="O6">
        <v>1428</v>
      </c>
      <c r="P6">
        <v>1428</v>
      </c>
      <c r="Q6">
        <v>1428</v>
      </c>
      <c r="R6">
        <v>1428</v>
      </c>
      <c r="S6">
        <v>1428</v>
      </c>
      <c r="T6">
        <v>1428</v>
      </c>
      <c r="U6">
        <v>1428</v>
      </c>
      <c r="V6">
        <v>1428</v>
      </c>
      <c r="W6">
        <v>1428</v>
      </c>
      <c r="X6">
        <v>1428</v>
      </c>
      <c r="Y6">
        <v>1428</v>
      </c>
      <c r="Z6">
        <v>1428</v>
      </c>
      <c r="AA6">
        <v>1428</v>
      </c>
    </row>
    <row r="8" spans="1:27">
      <c r="A8" t="s">
        <v>29</v>
      </c>
      <c r="C8">
        <v>350</v>
      </c>
      <c r="D8">
        <v>350</v>
      </c>
      <c r="E8">
        <v>350</v>
      </c>
      <c r="F8">
        <v>350</v>
      </c>
      <c r="G8">
        <v>350</v>
      </c>
      <c r="H8">
        <v>350</v>
      </c>
      <c r="I8">
        <v>350</v>
      </c>
      <c r="J8">
        <v>350</v>
      </c>
      <c r="K8">
        <v>350</v>
      </c>
      <c r="L8">
        <v>350</v>
      </c>
      <c r="M8">
        <v>350</v>
      </c>
      <c r="N8">
        <v>350</v>
      </c>
      <c r="O8">
        <v>350</v>
      </c>
      <c r="P8">
        <v>350</v>
      </c>
      <c r="Q8">
        <v>350</v>
      </c>
      <c r="R8">
        <v>350</v>
      </c>
      <c r="S8">
        <v>350</v>
      </c>
      <c r="T8">
        <v>350</v>
      </c>
      <c r="U8">
        <v>350</v>
      </c>
      <c r="V8">
        <v>350</v>
      </c>
      <c r="W8">
        <v>350</v>
      </c>
      <c r="X8">
        <v>350</v>
      </c>
      <c r="Y8">
        <v>350</v>
      </c>
      <c r="Z8">
        <v>350</v>
      </c>
      <c r="AA8">
        <v>350</v>
      </c>
    </row>
    <row r="10" spans="1:27">
      <c r="A10" t="s">
        <v>30</v>
      </c>
      <c r="C10">
        <f>(C6*C4*C2*C8)/10^7</f>
        <v>5.2478999999999996</v>
      </c>
      <c r="D10">
        <f t="shared" ref="D10:AA10" si="0">(D6*D4*D2*D8)/10^7</f>
        <v>9.9960000000000004</v>
      </c>
      <c r="E10">
        <f t="shared" si="0"/>
        <v>11.2455</v>
      </c>
      <c r="F10">
        <f t="shared" si="0"/>
        <v>12.494999999999999</v>
      </c>
      <c r="G10">
        <f t="shared" si="0"/>
        <v>16.493400000000001</v>
      </c>
      <c r="H10">
        <f t="shared" si="0"/>
        <v>17.992799999999999</v>
      </c>
      <c r="I10">
        <f t="shared" si="0"/>
        <v>20.991599999999998</v>
      </c>
      <c r="J10">
        <f t="shared" si="0"/>
        <v>20.991599999999998</v>
      </c>
      <c r="K10">
        <f t="shared" si="0"/>
        <v>20.991599999999998</v>
      </c>
      <c r="L10">
        <f t="shared" si="0"/>
        <v>20.991599999999998</v>
      </c>
      <c r="M10">
        <f t="shared" si="0"/>
        <v>22.7409</v>
      </c>
      <c r="N10">
        <f t="shared" si="0"/>
        <v>22.7409</v>
      </c>
      <c r="O10">
        <f t="shared" si="0"/>
        <v>22.7409</v>
      </c>
      <c r="P10">
        <f t="shared" si="0"/>
        <v>24.490200000000002</v>
      </c>
      <c r="Q10">
        <f t="shared" si="0"/>
        <v>24.490200000000002</v>
      </c>
      <c r="R10">
        <f t="shared" si="0"/>
        <v>24.490200000000002</v>
      </c>
      <c r="S10">
        <f t="shared" si="0"/>
        <v>24.490200000000002</v>
      </c>
      <c r="T10">
        <f t="shared" si="0"/>
        <v>27.114149999999999</v>
      </c>
      <c r="U10">
        <f t="shared" si="0"/>
        <v>27.114149999999999</v>
      </c>
      <c r="V10">
        <f t="shared" si="0"/>
        <v>27.114149999999999</v>
      </c>
      <c r="W10">
        <f t="shared" si="0"/>
        <v>29.738099999999999</v>
      </c>
      <c r="X10">
        <f t="shared" si="0"/>
        <v>29.738099999999999</v>
      </c>
      <c r="Y10">
        <f t="shared" si="0"/>
        <v>29.738099999999999</v>
      </c>
      <c r="Z10">
        <f t="shared" si="0"/>
        <v>29.738099999999999</v>
      </c>
      <c r="AA10">
        <f t="shared" si="0"/>
        <v>31.487400000000001</v>
      </c>
    </row>
    <row r="12" spans="1:27">
      <c r="A12" t="s">
        <v>31</v>
      </c>
      <c r="C12" s="1">
        <v>0.25</v>
      </c>
      <c r="D12" s="1">
        <v>0.28000000000000003</v>
      </c>
      <c r="E12" s="1">
        <v>0.3</v>
      </c>
      <c r="F12" s="1">
        <v>0.33</v>
      </c>
      <c r="G12" s="1">
        <v>0.36</v>
      </c>
      <c r="H12" s="1">
        <v>0.36</v>
      </c>
      <c r="I12" s="1">
        <v>0.36</v>
      </c>
      <c r="J12" s="1">
        <v>0.36</v>
      </c>
      <c r="K12" s="1">
        <v>0.36</v>
      </c>
      <c r="L12" s="1">
        <v>0.36</v>
      </c>
      <c r="M12" s="1">
        <v>0.36</v>
      </c>
      <c r="N12" s="1">
        <v>0.36</v>
      </c>
      <c r="O12" s="1">
        <v>0.36</v>
      </c>
      <c r="P12" s="1">
        <v>0.36</v>
      </c>
      <c r="Q12" s="1">
        <v>0.36</v>
      </c>
      <c r="R12" s="1">
        <v>0.36</v>
      </c>
      <c r="S12" s="1">
        <v>0.36</v>
      </c>
      <c r="T12" s="1">
        <v>0.36</v>
      </c>
      <c r="U12" s="1">
        <v>0.36</v>
      </c>
      <c r="V12" s="1">
        <v>0.36</v>
      </c>
      <c r="W12" s="1">
        <v>0.36</v>
      </c>
      <c r="X12" s="1">
        <v>0.36</v>
      </c>
      <c r="Y12" s="1">
        <v>0.36</v>
      </c>
      <c r="Z12" s="1">
        <v>0.36</v>
      </c>
      <c r="AA12" s="1">
        <v>0.36</v>
      </c>
    </row>
    <row r="14" spans="1:27">
      <c r="A14" t="s">
        <v>32</v>
      </c>
      <c r="C14" s="2">
        <f>(C10*C12)</f>
        <v>1.3119749999999999</v>
      </c>
      <c r="D14" s="2">
        <f t="shared" ref="D14:AA14" si="1">(D10*D12)</f>
        <v>2.7988800000000005</v>
      </c>
      <c r="E14" s="2">
        <f t="shared" si="1"/>
        <v>3.37365</v>
      </c>
      <c r="F14" s="2">
        <f t="shared" si="1"/>
        <v>4.1233500000000003</v>
      </c>
      <c r="G14" s="2">
        <f t="shared" si="1"/>
        <v>5.9376240000000005</v>
      </c>
      <c r="H14" s="2">
        <f t="shared" si="1"/>
        <v>6.4774079999999996</v>
      </c>
      <c r="I14" s="2">
        <f t="shared" si="1"/>
        <v>7.5569759999999988</v>
      </c>
      <c r="J14" s="2">
        <f t="shared" si="1"/>
        <v>7.5569759999999988</v>
      </c>
      <c r="K14" s="2">
        <f t="shared" si="1"/>
        <v>7.5569759999999988</v>
      </c>
      <c r="L14" s="2">
        <f t="shared" si="1"/>
        <v>7.5569759999999988</v>
      </c>
      <c r="M14" s="2">
        <f t="shared" si="1"/>
        <v>8.1867239999999999</v>
      </c>
      <c r="N14" s="2">
        <f t="shared" si="1"/>
        <v>8.1867239999999999</v>
      </c>
      <c r="O14" s="2">
        <f t="shared" si="1"/>
        <v>8.1867239999999999</v>
      </c>
      <c r="P14" s="2">
        <f t="shared" si="1"/>
        <v>8.816472000000001</v>
      </c>
      <c r="Q14" s="2">
        <f t="shared" si="1"/>
        <v>8.816472000000001</v>
      </c>
      <c r="R14" s="2">
        <f t="shared" si="1"/>
        <v>8.816472000000001</v>
      </c>
      <c r="S14" s="2">
        <f t="shared" si="1"/>
        <v>8.816472000000001</v>
      </c>
      <c r="T14" s="2">
        <f t="shared" si="1"/>
        <v>9.7610939999999999</v>
      </c>
      <c r="U14" s="2">
        <f t="shared" si="1"/>
        <v>9.7610939999999999</v>
      </c>
      <c r="V14" s="2">
        <f t="shared" si="1"/>
        <v>9.7610939999999999</v>
      </c>
      <c r="W14" s="2">
        <f t="shared" si="1"/>
        <v>10.705715999999999</v>
      </c>
      <c r="X14" s="2">
        <f t="shared" si="1"/>
        <v>10.705715999999999</v>
      </c>
      <c r="Y14" s="2">
        <f t="shared" si="1"/>
        <v>10.705715999999999</v>
      </c>
      <c r="Z14" s="2">
        <f t="shared" si="1"/>
        <v>10.705715999999999</v>
      </c>
      <c r="AA14" s="2">
        <f t="shared" si="1"/>
        <v>11.335464</v>
      </c>
    </row>
    <row r="16" spans="1:27">
      <c r="A16" t="s">
        <v>33</v>
      </c>
      <c r="C16" s="1">
        <v>0.3</v>
      </c>
      <c r="D16" s="1">
        <v>0.3</v>
      </c>
      <c r="E16" s="1">
        <v>0.3</v>
      </c>
      <c r="F16" s="1">
        <v>0.3</v>
      </c>
      <c r="G16" s="1">
        <v>0.3</v>
      </c>
      <c r="H16" s="1">
        <v>0.3</v>
      </c>
      <c r="I16" s="1">
        <v>0.3</v>
      </c>
      <c r="J16" s="1">
        <v>0.3</v>
      </c>
      <c r="K16" s="1">
        <v>0.3</v>
      </c>
      <c r="L16" s="1">
        <v>0.3</v>
      </c>
      <c r="M16" s="1">
        <v>0.3</v>
      </c>
      <c r="N16" s="1">
        <v>0.3</v>
      </c>
      <c r="O16" s="1">
        <v>0.3</v>
      </c>
      <c r="P16" s="1">
        <v>0.3</v>
      </c>
      <c r="Q16" s="1">
        <v>0.3</v>
      </c>
      <c r="R16" s="1">
        <v>0.3</v>
      </c>
      <c r="S16" s="1">
        <v>0.3</v>
      </c>
      <c r="T16" s="1">
        <v>0.3</v>
      </c>
      <c r="U16" s="1">
        <v>0.3</v>
      </c>
      <c r="V16" s="1">
        <v>0.3</v>
      </c>
      <c r="W16" s="1">
        <v>0.3</v>
      </c>
      <c r="X16" s="1">
        <v>0.3</v>
      </c>
      <c r="Y16" s="1">
        <v>0.3</v>
      </c>
      <c r="Z16" s="1">
        <v>0.3</v>
      </c>
      <c r="AA16" s="1">
        <v>0.3</v>
      </c>
    </row>
    <row r="18" spans="1:27">
      <c r="A18" t="s">
        <v>34</v>
      </c>
      <c r="C18" s="2">
        <f>(C14*(1-C16))</f>
        <v>0.91838249999999988</v>
      </c>
      <c r="D18" s="2">
        <f t="shared" ref="D18:AA18" si="2">(D14*(1-D16))</f>
        <v>1.9592160000000003</v>
      </c>
      <c r="E18" s="2">
        <f t="shared" si="2"/>
        <v>2.3615550000000001</v>
      </c>
      <c r="F18" s="2">
        <f t="shared" si="2"/>
        <v>2.8863449999999999</v>
      </c>
      <c r="G18" s="2">
        <f t="shared" si="2"/>
        <v>4.1563368000000001</v>
      </c>
      <c r="H18" s="2">
        <f t="shared" si="2"/>
        <v>4.5341855999999998</v>
      </c>
      <c r="I18" s="2">
        <f t="shared" si="2"/>
        <v>5.2898831999999985</v>
      </c>
      <c r="J18" s="2">
        <f t="shared" si="2"/>
        <v>5.2898831999999985</v>
      </c>
      <c r="K18" s="2">
        <f t="shared" si="2"/>
        <v>5.2898831999999985</v>
      </c>
      <c r="L18" s="2">
        <f t="shared" si="2"/>
        <v>5.2898831999999985</v>
      </c>
      <c r="M18" s="2">
        <f t="shared" si="2"/>
        <v>5.7307067999999992</v>
      </c>
      <c r="N18" s="2">
        <f t="shared" si="2"/>
        <v>5.7307067999999992</v>
      </c>
      <c r="O18" s="2">
        <f t="shared" si="2"/>
        <v>5.7307067999999992</v>
      </c>
      <c r="P18" s="2">
        <f t="shared" si="2"/>
        <v>6.1715304</v>
      </c>
      <c r="Q18" s="2">
        <f t="shared" si="2"/>
        <v>6.1715304</v>
      </c>
      <c r="R18" s="2">
        <f t="shared" si="2"/>
        <v>6.1715304</v>
      </c>
      <c r="S18" s="2">
        <f t="shared" si="2"/>
        <v>6.1715304</v>
      </c>
      <c r="T18" s="2">
        <f t="shared" si="2"/>
        <v>6.8327657999999998</v>
      </c>
      <c r="U18" s="2">
        <f t="shared" si="2"/>
        <v>6.8327657999999998</v>
      </c>
      <c r="V18" s="2">
        <f t="shared" si="2"/>
        <v>6.8327657999999998</v>
      </c>
      <c r="W18" s="2">
        <f t="shared" si="2"/>
        <v>7.4940011999999987</v>
      </c>
      <c r="X18" s="2">
        <f t="shared" si="2"/>
        <v>7.4940011999999987</v>
      </c>
      <c r="Y18" s="2">
        <f t="shared" si="2"/>
        <v>7.4940011999999987</v>
      </c>
      <c r="Z18" s="2">
        <f t="shared" si="2"/>
        <v>7.4940011999999987</v>
      </c>
      <c r="AA18" s="2">
        <f t="shared" si="2"/>
        <v>7.9348247999999995</v>
      </c>
    </row>
    <row r="20" spans="1:27">
      <c r="A20" t="s">
        <v>35</v>
      </c>
      <c r="B20">
        <v>-5.13</v>
      </c>
      <c r="C20" s="2">
        <f>(C18)</f>
        <v>0.91838249999999988</v>
      </c>
      <c r="D20" s="2">
        <f t="shared" ref="D20:K20" si="3">(D18)</f>
        <v>1.9592160000000003</v>
      </c>
      <c r="E20" s="2">
        <f t="shared" si="3"/>
        <v>2.3615550000000001</v>
      </c>
      <c r="F20" s="2">
        <f t="shared" si="3"/>
        <v>2.8863449999999999</v>
      </c>
      <c r="G20" s="2">
        <f t="shared" si="3"/>
        <v>4.1563368000000001</v>
      </c>
      <c r="H20" s="2">
        <f t="shared" si="3"/>
        <v>4.5341855999999998</v>
      </c>
      <c r="I20" s="2">
        <f t="shared" si="3"/>
        <v>5.2898831999999985</v>
      </c>
      <c r="J20" s="2">
        <f t="shared" si="3"/>
        <v>5.2898831999999985</v>
      </c>
      <c r="K20" s="2">
        <f t="shared" si="3"/>
        <v>5.2898831999999985</v>
      </c>
      <c r="L20" s="2">
        <f>(L18)-18</f>
        <v>-12.710116800000002</v>
      </c>
      <c r="M20" s="2">
        <f>(M18)-[1]RMirchi_Competitive_Analysis!Z12</f>
        <v>5.3862876656036436</v>
      </c>
      <c r="N20" s="2">
        <f>(N18)</f>
        <v>5.7307067999999992</v>
      </c>
      <c r="O20" s="2">
        <f>(O18)-[1]RMirchi_Competitive_Analysis!AB12</f>
        <v>5.7307067999999992</v>
      </c>
      <c r="P20" s="2">
        <f>(P18)-[1]RMirchi_Competitive_Analysis!AC12</f>
        <v>6.1715304</v>
      </c>
      <c r="Q20" s="2">
        <f>(Q18)-[1]RMirchi_Competitive_Analysis!AD12</f>
        <v>6.1715304</v>
      </c>
      <c r="R20" s="2">
        <f>(R18)-[1]RMirchi_Competitive_Analysis!AE12</f>
        <v>6.1715304</v>
      </c>
      <c r="S20" s="2">
        <f>(S18)-[1]RMirchi_Competitive_Analysis!AF12</f>
        <v>6.1715304</v>
      </c>
      <c r="T20" s="2">
        <f>(T18)-[1]RMirchi_Competitive_Analysis!AG12</f>
        <v>6.8327657999999998</v>
      </c>
      <c r="U20" s="2">
        <f>(U18)-[1]RMirchi_Competitive_Analysis!AH12</f>
        <v>6.8327657999999998</v>
      </c>
      <c r="V20" s="2">
        <f>(V18)-[1]RMirchi_Competitive_Analysis!AI12</f>
        <v>6.8327657999999998</v>
      </c>
      <c r="W20" s="2">
        <f>(W18)-[1]RMirchi_Competitive_Analysis!AJ12</f>
        <v>7.4940011999999987</v>
      </c>
      <c r="X20" s="2">
        <f>(X18)-[1]RMirchi_Competitive_Analysis!AK12</f>
        <v>7.4940011999999987</v>
      </c>
      <c r="Y20" s="2">
        <f>(Y18)-[1]RMirchi_Competitive_Analysis!AL12</f>
        <v>7.4940011999999987</v>
      </c>
      <c r="Z20" s="2">
        <f>(Z18)-[1]RMirchi_Competitive_Analysis!AM12</f>
        <v>7.4940011999999987</v>
      </c>
      <c r="AA20" s="2">
        <f>(AA18)-[1]RMirchi_Competitive_Analysis!AN12</f>
        <v>7.9348247999999995</v>
      </c>
    </row>
    <row r="22" spans="1:27">
      <c r="A22" t="s">
        <v>36</v>
      </c>
      <c r="B22" s="1">
        <f>IRR(B20:L20,0.12)</f>
        <v>0.41360890952391588</v>
      </c>
    </row>
    <row r="24" spans="1:27">
      <c r="A24" t="s">
        <v>37</v>
      </c>
      <c r="B24" s="1">
        <f>IRR(L20:AA20)</f>
        <v>0.45652326216532357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G22" sqref="G22"/>
    </sheetView>
  </sheetViews>
  <sheetFormatPr defaultRowHeight="15"/>
  <cols>
    <col min="1" max="1" width="27.7109375" bestFit="1" customWidth="1"/>
  </cols>
  <sheetData>
    <row r="1" spans="1:18"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38</v>
      </c>
    </row>
    <row r="2" spans="1:18">
      <c r="A2" t="s">
        <v>26</v>
      </c>
      <c r="B2" s="1"/>
      <c r="C2" s="1">
        <v>0.4</v>
      </c>
      <c r="D2" s="1">
        <v>0.5</v>
      </c>
      <c r="E2" s="1">
        <v>0.6</v>
      </c>
      <c r="F2" s="1">
        <v>0.7</v>
      </c>
      <c r="G2" s="1">
        <v>0.7</v>
      </c>
      <c r="H2" s="1">
        <v>0.7</v>
      </c>
      <c r="I2" s="1">
        <v>0.75</v>
      </c>
      <c r="J2" s="1">
        <v>0.8</v>
      </c>
      <c r="K2" s="1">
        <v>0.8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</row>
    <row r="4" spans="1:18">
      <c r="A4" t="s">
        <v>27</v>
      </c>
      <c r="C4">
        <v>450</v>
      </c>
      <c r="D4">
        <v>450</v>
      </c>
      <c r="E4">
        <v>450</v>
      </c>
      <c r="F4">
        <v>500</v>
      </c>
      <c r="G4">
        <v>500</v>
      </c>
      <c r="H4">
        <v>550</v>
      </c>
      <c r="I4">
        <v>550</v>
      </c>
      <c r="J4">
        <v>600</v>
      </c>
      <c r="K4">
        <v>600</v>
      </c>
      <c r="L4">
        <v>600</v>
      </c>
      <c r="M4">
        <v>600</v>
      </c>
      <c r="N4">
        <v>600</v>
      </c>
      <c r="O4">
        <v>600</v>
      </c>
      <c r="P4">
        <v>600</v>
      </c>
      <c r="Q4">
        <v>600</v>
      </c>
      <c r="R4">
        <v>600</v>
      </c>
    </row>
    <row r="6" spans="1:18">
      <c r="A6" t="s">
        <v>28</v>
      </c>
      <c r="C6">
        <v>1428</v>
      </c>
      <c r="D6">
        <v>1428</v>
      </c>
      <c r="E6">
        <v>1428</v>
      </c>
      <c r="F6">
        <v>1428</v>
      </c>
      <c r="G6">
        <v>1428</v>
      </c>
      <c r="H6">
        <v>1428</v>
      </c>
      <c r="I6">
        <v>1428</v>
      </c>
      <c r="J6">
        <v>1428</v>
      </c>
      <c r="K6">
        <v>1428</v>
      </c>
      <c r="L6">
        <v>1428</v>
      </c>
      <c r="M6">
        <v>1428</v>
      </c>
      <c r="N6">
        <v>1428</v>
      </c>
      <c r="O6">
        <v>1428</v>
      </c>
      <c r="P6">
        <v>1428</v>
      </c>
      <c r="Q6">
        <v>1428</v>
      </c>
      <c r="R6">
        <v>1428</v>
      </c>
    </row>
    <row r="8" spans="1:18">
      <c r="A8" t="s">
        <v>29</v>
      </c>
      <c r="C8">
        <v>350</v>
      </c>
      <c r="D8">
        <v>350</v>
      </c>
      <c r="E8">
        <v>350</v>
      </c>
      <c r="F8">
        <v>350</v>
      </c>
      <c r="G8">
        <v>350</v>
      </c>
      <c r="H8">
        <v>350</v>
      </c>
      <c r="I8">
        <v>350</v>
      </c>
      <c r="J8">
        <v>350</v>
      </c>
      <c r="K8">
        <v>350</v>
      </c>
      <c r="L8">
        <v>350</v>
      </c>
      <c r="M8">
        <v>350</v>
      </c>
      <c r="N8">
        <v>350</v>
      </c>
      <c r="O8">
        <v>350</v>
      </c>
      <c r="P8">
        <v>350</v>
      </c>
      <c r="Q8">
        <v>350</v>
      </c>
      <c r="R8">
        <v>350</v>
      </c>
    </row>
    <row r="10" spans="1:18">
      <c r="A10" t="s">
        <v>30</v>
      </c>
      <c r="C10">
        <f t="shared" ref="C10:R10" si="0">(C6*C4*C2*C8)/10^7</f>
        <v>8.9963999999999995</v>
      </c>
      <c r="D10">
        <f t="shared" si="0"/>
        <v>11.2455</v>
      </c>
      <c r="E10">
        <f t="shared" si="0"/>
        <v>13.4946</v>
      </c>
      <c r="F10">
        <f t="shared" si="0"/>
        <v>17.492999999999999</v>
      </c>
      <c r="G10">
        <f t="shared" si="0"/>
        <v>17.492999999999999</v>
      </c>
      <c r="H10">
        <f t="shared" si="0"/>
        <v>19.2423</v>
      </c>
      <c r="I10">
        <f t="shared" si="0"/>
        <v>20.61675</v>
      </c>
      <c r="J10">
        <f t="shared" si="0"/>
        <v>23.990400000000001</v>
      </c>
      <c r="K10">
        <f t="shared" si="0"/>
        <v>23.990400000000001</v>
      </c>
      <c r="L10">
        <f t="shared" si="0"/>
        <v>29.988</v>
      </c>
      <c r="M10">
        <f t="shared" si="0"/>
        <v>29.988</v>
      </c>
      <c r="N10">
        <f t="shared" si="0"/>
        <v>29.988</v>
      </c>
      <c r="O10">
        <f t="shared" si="0"/>
        <v>29.988</v>
      </c>
      <c r="P10">
        <f t="shared" si="0"/>
        <v>29.988</v>
      </c>
      <c r="Q10">
        <f t="shared" si="0"/>
        <v>29.988</v>
      </c>
      <c r="R10">
        <f t="shared" si="0"/>
        <v>29.988</v>
      </c>
    </row>
    <row r="12" spans="1:18">
      <c r="A12" t="s">
        <v>31</v>
      </c>
      <c r="B12" s="1"/>
      <c r="C12" s="1">
        <v>0.15</v>
      </c>
      <c r="D12" s="1">
        <v>0.18</v>
      </c>
      <c r="E12" s="1">
        <v>0.23</v>
      </c>
      <c r="F12" s="1">
        <v>0.25</v>
      </c>
      <c r="G12" s="1">
        <v>0.28000000000000003</v>
      </c>
      <c r="H12" s="1">
        <v>0.33</v>
      </c>
      <c r="I12" s="1">
        <v>0.36</v>
      </c>
      <c r="J12" s="1">
        <v>0.36</v>
      </c>
      <c r="K12" s="1">
        <v>0.36</v>
      </c>
      <c r="L12" s="1">
        <v>0.36</v>
      </c>
      <c r="M12" s="1">
        <v>0.36</v>
      </c>
      <c r="N12" s="1">
        <v>0.36</v>
      </c>
      <c r="O12" s="1">
        <v>0.36</v>
      </c>
      <c r="P12" s="1">
        <v>0.36</v>
      </c>
      <c r="Q12" s="1">
        <v>0.36</v>
      </c>
      <c r="R12" s="1">
        <v>0.36</v>
      </c>
    </row>
    <row r="14" spans="1:18">
      <c r="A14" t="s">
        <v>32</v>
      </c>
      <c r="B14" s="2"/>
      <c r="C14" s="2">
        <f t="shared" ref="C14:R14" si="1">(C10*C12)</f>
        <v>1.3494599999999999</v>
      </c>
      <c r="D14" s="2">
        <f t="shared" si="1"/>
        <v>2.0241899999999999</v>
      </c>
      <c r="E14" s="2">
        <f t="shared" si="1"/>
        <v>3.103758</v>
      </c>
      <c r="F14" s="2">
        <f t="shared" si="1"/>
        <v>4.3732499999999996</v>
      </c>
      <c r="G14" s="2">
        <f t="shared" si="1"/>
        <v>4.8980399999999999</v>
      </c>
      <c r="H14" s="2">
        <f t="shared" si="1"/>
        <v>6.3499590000000001</v>
      </c>
      <c r="I14" s="2">
        <f t="shared" si="1"/>
        <v>7.4220299999999995</v>
      </c>
      <c r="J14" s="2">
        <f t="shared" si="1"/>
        <v>8.6365440000000007</v>
      </c>
      <c r="K14" s="2">
        <f t="shared" si="1"/>
        <v>8.6365440000000007</v>
      </c>
      <c r="L14" s="2">
        <f t="shared" si="1"/>
        <v>10.795679999999999</v>
      </c>
      <c r="M14" s="2">
        <f t="shared" si="1"/>
        <v>10.795679999999999</v>
      </c>
      <c r="N14" s="2">
        <f t="shared" si="1"/>
        <v>10.795679999999999</v>
      </c>
      <c r="O14" s="2">
        <f t="shared" si="1"/>
        <v>10.795679999999999</v>
      </c>
      <c r="P14" s="2">
        <f t="shared" si="1"/>
        <v>10.795679999999999</v>
      </c>
      <c r="Q14" s="2">
        <f t="shared" si="1"/>
        <v>10.795679999999999</v>
      </c>
      <c r="R14" s="2">
        <f t="shared" si="1"/>
        <v>10.795679999999999</v>
      </c>
    </row>
    <row r="16" spans="1:18">
      <c r="A16" t="s">
        <v>33</v>
      </c>
      <c r="B16" s="1"/>
      <c r="C16" s="1">
        <v>0.3</v>
      </c>
      <c r="D16" s="1">
        <v>0.3</v>
      </c>
      <c r="E16" s="1">
        <v>0.3</v>
      </c>
      <c r="F16" s="1">
        <v>0.3</v>
      </c>
      <c r="G16" s="1">
        <v>0.3</v>
      </c>
      <c r="H16" s="1">
        <v>0.3</v>
      </c>
      <c r="I16" s="1">
        <v>0.3</v>
      </c>
      <c r="J16" s="1">
        <v>0.3</v>
      </c>
      <c r="K16" s="1">
        <v>0.3</v>
      </c>
      <c r="L16" s="1">
        <v>0.3</v>
      </c>
      <c r="M16" s="1">
        <v>0.3</v>
      </c>
      <c r="N16" s="1">
        <v>0.3</v>
      </c>
      <c r="O16" s="1">
        <v>0.3</v>
      </c>
      <c r="P16" s="1">
        <v>0.3</v>
      </c>
      <c r="Q16" s="1">
        <v>0.3</v>
      </c>
      <c r="R16" s="1">
        <v>0.3</v>
      </c>
    </row>
    <row r="18" spans="1:18">
      <c r="A18" t="s">
        <v>34</v>
      </c>
      <c r="B18" s="2"/>
      <c r="C18" s="2">
        <f t="shared" ref="C18:R18" si="2">(C14*(1-C16))</f>
        <v>0.94462199999999985</v>
      </c>
      <c r="D18" s="2">
        <f t="shared" si="2"/>
        <v>1.4169329999999998</v>
      </c>
      <c r="E18" s="2">
        <f t="shared" si="2"/>
        <v>2.1726305999999997</v>
      </c>
      <c r="F18" s="2">
        <f t="shared" si="2"/>
        <v>3.0612749999999997</v>
      </c>
      <c r="G18" s="2">
        <f t="shared" si="2"/>
        <v>3.4286279999999998</v>
      </c>
      <c r="H18" s="2">
        <f t="shared" si="2"/>
        <v>4.4449712999999997</v>
      </c>
      <c r="I18" s="2">
        <f t="shared" si="2"/>
        <v>5.1954209999999996</v>
      </c>
      <c r="J18" s="2">
        <f t="shared" si="2"/>
        <v>6.0455807999999998</v>
      </c>
      <c r="K18" s="2">
        <f t="shared" si="2"/>
        <v>6.0455807999999998</v>
      </c>
      <c r="L18" s="2">
        <f t="shared" si="2"/>
        <v>7.5569759999999988</v>
      </c>
      <c r="M18" s="2">
        <f t="shared" si="2"/>
        <v>7.5569759999999988</v>
      </c>
      <c r="N18" s="2">
        <f t="shared" si="2"/>
        <v>7.5569759999999988</v>
      </c>
      <c r="O18" s="2">
        <f t="shared" si="2"/>
        <v>7.5569759999999988</v>
      </c>
      <c r="P18" s="2">
        <f t="shared" si="2"/>
        <v>7.5569759999999988</v>
      </c>
      <c r="Q18" s="2">
        <f t="shared" si="2"/>
        <v>7.5569759999999988</v>
      </c>
      <c r="R18" s="2">
        <f t="shared" si="2"/>
        <v>7.5569759999999988</v>
      </c>
    </row>
    <row r="20" spans="1:18">
      <c r="A20" t="s">
        <v>35</v>
      </c>
      <c r="B20" s="2">
        <v>-15</v>
      </c>
      <c r="C20" s="2">
        <f>C18</f>
        <v>0.94462199999999985</v>
      </c>
      <c r="D20" s="2">
        <f t="shared" ref="D20:R20" si="3">D18</f>
        <v>1.4169329999999998</v>
      </c>
      <c r="E20" s="2">
        <f t="shared" si="3"/>
        <v>2.1726305999999997</v>
      </c>
      <c r="F20" s="2">
        <f t="shared" si="3"/>
        <v>3.0612749999999997</v>
      </c>
      <c r="G20" s="2">
        <f t="shared" si="3"/>
        <v>3.4286279999999998</v>
      </c>
      <c r="H20" s="2">
        <f t="shared" si="3"/>
        <v>4.4449712999999997</v>
      </c>
      <c r="I20" s="2">
        <f t="shared" si="3"/>
        <v>5.1954209999999996</v>
      </c>
      <c r="J20" s="2">
        <f t="shared" si="3"/>
        <v>6.0455807999999998</v>
      </c>
      <c r="K20" s="2">
        <f t="shared" si="3"/>
        <v>6.0455807999999998</v>
      </c>
      <c r="L20" s="2">
        <f t="shared" si="3"/>
        <v>7.5569759999999988</v>
      </c>
      <c r="M20" s="2">
        <f t="shared" si="3"/>
        <v>7.5569759999999988</v>
      </c>
      <c r="N20" s="2">
        <f t="shared" si="3"/>
        <v>7.5569759999999988</v>
      </c>
      <c r="O20" s="2">
        <f t="shared" si="3"/>
        <v>7.5569759999999988</v>
      </c>
      <c r="P20" s="2">
        <f t="shared" si="3"/>
        <v>7.5569759999999988</v>
      </c>
      <c r="Q20" s="2">
        <f t="shared" si="3"/>
        <v>7.5569759999999988</v>
      </c>
      <c r="R20" s="2">
        <f t="shared" si="3"/>
        <v>7.5569759999999988</v>
      </c>
    </row>
    <row r="22" spans="1:18">
      <c r="B22" s="3">
        <f>IRR(B20:R20,0.15)</f>
        <v>0.21735136951059883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Existing license IRR</vt:lpstr>
      <vt:lpstr>New license IRR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2015-11-04T08:38:40Z</dcterms:modified>
</cp:coreProperties>
</file>