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60" windowHeight="801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R6" i="1"/>
  <c r="R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"/>
  <c r="O56"/>
  <c r="O5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L5"/>
  <c r="L55" s="1"/>
  <c r="K5"/>
  <c r="K55" s="1"/>
  <c r="C55"/>
  <c r="D55"/>
  <c r="E55"/>
  <c r="F55"/>
  <c r="G55"/>
  <c r="H55"/>
  <c r="I55"/>
  <c r="J55"/>
  <c r="B55"/>
  <c r="L56" l="1"/>
  <c r="J56"/>
  <c r="F56"/>
</calcChain>
</file>

<file path=xl/sharedStrings.xml><?xml version="1.0" encoding="utf-8"?>
<sst xmlns="http://schemas.openxmlformats.org/spreadsheetml/2006/main" count="186" uniqueCount="86">
  <si>
    <t>Quarterly Interim Consolidated</t>
  </si>
  <si>
    <t>Company Name</t>
  </si>
  <si>
    <t>Reported Profit after tax</t>
  </si>
  <si>
    <t>A C C Ltd.</t>
  </si>
  <si>
    <t>Ambuja Cements Ltd.</t>
  </si>
  <si>
    <t>Asian Paints Ltd.</t>
  </si>
  <si>
    <t>Axis Bank Ltd.</t>
  </si>
  <si>
    <t>Bajaj Auto Ltd.</t>
  </si>
  <si>
    <t>Bank Of Baroda</t>
  </si>
  <si>
    <t>Bharat Heavy Electricals Ltd.</t>
  </si>
  <si>
    <t>Bharat Petroleum Corpn. Ltd.</t>
  </si>
  <si>
    <t>Bharti Airtel Ltd.</t>
  </si>
  <si>
    <t>Bosch Ltd.</t>
  </si>
  <si>
    <t>Cairn India Ltd.</t>
  </si>
  <si>
    <t>Cipla Ltd.</t>
  </si>
  <si>
    <t>Coal India Ltd.</t>
  </si>
  <si>
    <t>Dr. Reddy'S Laboratories Ltd.</t>
  </si>
  <si>
    <t>G A I L (India) Ltd.</t>
  </si>
  <si>
    <t>Grasim Industries Ltd.</t>
  </si>
  <si>
    <t>H C L Technologies Ltd.</t>
  </si>
  <si>
    <t>H D F C Bank Ltd.</t>
  </si>
  <si>
    <t>Hero Motocorp Ltd.</t>
  </si>
  <si>
    <t>Hindalco Industries Ltd.</t>
  </si>
  <si>
    <t>Hindustan Unilever Ltd.</t>
  </si>
  <si>
    <t>Housing Development Finance Corpn. Ltd.</t>
  </si>
  <si>
    <t>I C I C I Bank Ltd.</t>
  </si>
  <si>
    <t>I T C Ltd.</t>
  </si>
  <si>
    <t>Idea Cellular Ltd.</t>
  </si>
  <si>
    <t>Indusind Bank Ltd.</t>
  </si>
  <si>
    <t>Infosys Ltd.</t>
  </si>
  <si>
    <t>Kotak Mahindra Bank Ltd.</t>
  </si>
  <si>
    <t>Larsen &amp; Toubro Ltd.</t>
  </si>
  <si>
    <t>Lupin Ltd.</t>
  </si>
  <si>
    <t>Mahindra &amp; Mahindra Ltd.</t>
  </si>
  <si>
    <t>Maruti Suzuki India Ltd.</t>
  </si>
  <si>
    <t>N M D C Ltd.</t>
  </si>
  <si>
    <t>N T P C Ltd.</t>
  </si>
  <si>
    <t>Oil &amp; Natural Gas Corpn. Ltd.</t>
  </si>
  <si>
    <t>Power Grid Corpn. Of India Ltd.</t>
  </si>
  <si>
    <t>Punjab National Bank</t>
  </si>
  <si>
    <t>Reliance Industries Ltd.</t>
  </si>
  <si>
    <t>State Bank Of India</t>
  </si>
  <si>
    <t>Sun Pharmaceutical Inds. Ltd.</t>
  </si>
  <si>
    <t>Tata Consultancy Services Ltd.</t>
  </si>
  <si>
    <t>Tata Motors Ltd.</t>
  </si>
  <si>
    <t>Tata Power Co. Ltd.</t>
  </si>
  <si>
    <t>Tata Steel Ltd.</t>
  </si>
  <si>
    <t>Tech Mahindra Ltd.</t>
  </si>
  <si>
    <t>Ultratech Cement Ltd.</t>
  </si>
  <si>
    <t>Vedanta Ltd.</t>
  </si>
  <si>
    <t>Wipro Ltd.</t>
  </si>
  <si>
    <t>Yes Bank Ltd.</t>
  </si>
  <si>
    <t>Zee Entertainment Enterprises Ltd.</t>
  </si>
  <si>
    <t>Total</t>
  </si>
  <si>
    <t>Security Name</t>
  </si>
  <si>
    <t>ACC Ltd.</t>
  </si>
  <si>
    <t>Bank of Baroda</t>
  </si>
  <si>
    <t>Bharat Petroleum Corporation Ltd.</t>
  </si>
  <si>
    <t>Dr. Reddy's Laboratories Ltd.</t>
  </si>
  <si>
    <t>GAIL (India) Ltd.</t>
  </si>
  <si>
    <t>HCL Technologies Ltd.</t>
  </si>
  <si>
    <t>Housing Development Finance Corporation Ltd.</t>
  </si>
  <si>
    <t>HDFC Bank Ltd.</t>
  </si>
  <si>
    <t>Hero MotoCorp Ltd.</t>
  </si>
  <si>
    <t>ICICI Bank Ltd.</t>
  </si>
  <si>
    <t>IndusInd Bank Ltd.</t>
  </si>
  <si>
    <t>NMDC Ltd.</t>
  </si>
  <si>
    <t>NTPC Ltd.</t>
  </si>
  <si>
    <t>Oil &amp; Natural Gas Corporation Ltd.</t>
  </si>
  <si>
    <t>Power Grid Corporation of India Ltd.</t>
  </si>
  <si>
    <t>State Bank of India</t>
  </si>
  <si>
    <t>Sun Pharmaceutical Industries Ltd.</t>
  </si>
  <si>
    <t>UltraTech Cement Ltd.</t>
  </si>
  <si>
    <t>Weightage (%)</t>
  </si>
  <si>
    <t>FY 14 Weighted</t>
  </si>
  <si>
    <t>FY 15 weighted</t>
  </si>
  <si>
    <t>PAT</t>
  </si>
  <si>
    <t>Finance S / Interim SQ</t>
  </si>
  <si>
    <t>Rs. Million</t>
  </si>
  <si>
    <t>L</t>
  </si>
  <si>
    <t>Market Capitalisation</t>
  </si>
  <si>
    <t>Weighted Mcap</t>
  </si>
  <si>
    <t>PE Ratio</t>
  </si>
  <si>
    <t>PAT growth</t>
  </si>
  <si>
    <t>PE of each stock</t>
  </si>
  <si>
    <t>YoY PAT growth</t>
  </si>
</sst>
</file>

<file path=xl/styles.xml><?xml version="1.0" encoding="utf-8"?>
<styleSheet xmlns="http://schemas.openxmlformats.org/spreadsheetml/2006/main">
  <fonts count="4">
    <font>
      <sz val="10"/>
      <color theme="1"/>
      <name val="Cambria"/>
      <family val="2"/>
    </font>
    <font>
      <sz val="10"/>
      <color rgb="FFFF0000"/>
      <name val="Cambria"/>
      <family val="2"/>
    </font>
    <font>
      <b/>
      <sz val="10"/>
      <color theme="1"/>
      <name val="Cambria"/>
      <family val="1"/>
    </font>
    <font>
      <sz val="10"/>
      <color theme="1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2" fillId="2" borderId="0" xfId="0" applyFont="1" applyFill="1"/>
    <xf numFmtId="15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C1" workbookViewId="0">
      <selection activeCell="R7" sqref="R7"/>
    </sheetView>
  </sheetViews>
  <sheetFormatPr defaultRowHeight="12.75"/>
  <cols>
    <col min="1" max="1" width="35" bestFit="1" customWidth="1"/>
    <col min="15" max="15" width="10" bestFit="1" customWidth="1"/>
  </cols>
  <sheetData>
    <row r="1" spans="1:18"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N1" t="s">
        <v>77</v>
      </c>
    </row>
    <row r="2" spans="1:18">
      <c r="N2" s="1" t="s">
        <v>78</v>
      </c>
    </row>
    <row r="3" spans="1:18">
      <c r="B3" s="1">
        <v>41426</v>
      </c>
      <c r="C3" s="1">
        <v>41518</v>
      </c>
      <c r="D3" s="1">
        <v>41609</v>
      </c>
      <c r="E3" s="1">
        <v>41699</v>
      </c>
      <c r="F3" s="1">
        <v>41791</v>
      </c>
      <c r="G3" s="1">
        <v>41883</v>
      </c>
      <c r="H3" s="1">
        <v>41974</v>
      </c>
      <c r="I3" s="1">
        <v>42064</v>
      </c>
      <c r="J3" s="1">
        <v>42156</v>
      </c>
      <c r="K3" t="s">
        <v>74</v>
      </c>
      <c r="L3" s="1" t="s">
        <v>75</v>
      </c>
      <c r="N3" s="3" t="s">
        <v>79</v>
      </c>
      <c r="O3" s="1"/>
      <c r="P3" s="1"/>
      <c r="Q3" s="1"/>
    </row>
    <row r="4" spans="1:18" s="3" customFormat="1" ht="38.25">
      <c r="A4" s="3" t="s">
        <v>1</v>
      </c>
      <c r="B4" s="3" t="s">
        <v>2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76</v>
      </c>
      <c r="L4" s="3" t="s">
        <v>76</v>
      </c>
      <c r="M4" s="3" t="s">
        <v>73</v>
      </c>
      <c r="N4" t="s">
        <v>80</v>
      </c>
      <c r="O4" s="3" t="s">
        <v>81</v>
      </c>
      <c r="P4" s="3" t="s">
        <v>84</v>
      </c>
      <c r="Q4" s="3" t="s">
        <v>85</v>
      </c>
    </row>
    <row r="5" spans="1:18">
      <c r="A5" t="s">
        <v>3</v>
      </c>
      <c r="B5">
        <v>2617.6</v>
      </c>
      <c r="C5">
        <v>1189</v>
      </c>
      <c r="D5">
        <v>2757.1</v>
      </c>
      <c r="E5">
        <v>3998.5</v>
      </c>
      <c r="F5">
        <v>2431.5</v>
      </c>
      <c r="G5">
        <v>1926</v>
      </c>
      <c r="H5">
        <v>3262.2</v>
      </c>
      <c r="I5">
        <v>2365.4</v>
      </c>
      <c r="J5">
        <v>1334.6</v>
      </c>
      <c r="K5">
        <f>SUM(C5:F5)*$M5</f>
        <v>4461.723</v>
      </c>
      <c r="L5">
        <f>SUM(D5:G5)*$M5</f>
        <v>4778.6329999999998</v>
      </c>
      <c r="M5">
        <v>0.43</v>
      </c>
      <c r="N5">
        <v>255727.95</v>
      </c>
      <c r="O5">
        <f>M5*N5</f>
        <v>109963.01850000001</v>
      </c>
      <c r="P5">
        <f>N5/SUM(G5:J5)</f>
        <v>28.77162417587363</v>
      </c>
      <c r="Q5" s="6">
        <f>SUM(G5:J5)/SUM(C5:F5)-1</f>
        <v>-0.14339684467189018</v>
      </c>
      <c r="R5">
        <f>AVERAGE(P5:P54)</f>
        <v>24.026405329076184</v>
      </c>
    </row>
    <row r="6" spans="1:18">
      <c r="A6" t="s">
        <v>4</v>
      </c>
      <c r="B6" s="2">
        <v>3242</v>
      </c>
      <c r="C6" s="2">
        <v>1659.7</v>
      </c>
      <c r="D6" s="2">
        <v>3165</v>
      </c>
      <c r="E6" s="2">
        <v>5200.1000000000004</v>
      </c>
      <c r="F6" s="2">
        <v>4087</v>
      </c>
      <c r="G6" s="2">
        <v>2390.6</v>
      </c>
      <c r="H6" s="2">
        <v>3285.9</v>
      </c>
      <c r="I6" s="2">
        <v>3176.9</v>
      </c>
      <c r="J6" s="2">
        <v>2263.5</v>
      </c>
      <c r="K6">
        <f t="shared" ref="K6:K54" si="0">SUM(C6:F6)*$M6</f>
        <v>8325.9619999999995</v>
      </c>
      <c r="L6">
        <f t="shared" ref="L6:L54" si="1">SUM(D6:G6)*$M6</f>
        <v>8757.1929999999993</v>
      </c>
      <c r="M6">
        <v>0.59</v>
      </c>
      <c r="N6">
        <v>322173.90000000002</v>
      </c>
      <c r="O6">
        <f t="shared" ref="O6:O54" si="2">M6*N6</f>
        <v>190082.601</v>
      </c>
      <c r="P6">
        <f t="shared" ref="P6:P54" si="3">N6/SUM(G6:J6)</f>
        <v>28.980552132339053</v>
      </c>
      <c r="Q6" s="6">
        <f t="shared" ref="Q6:Q54" si="4">SUM(G6:J6)/SUM(C6:F6)-1</f>
        <v>-0.21222664720304996</v>
      </c>
      <c r="R6">
        <f>STDEV(P5:P54)</f>
        <v>17.162625476981063</v>
      </c>
    </row>
    <row r="7" spans="1:18">
      <c r="A7" t="s">
        <v>5</v>
      </c>
      <c r="B7">
        <v>2752</v>
      </c>
      <c r="C7">
        <v>3268.4</v>
      </c>
      <c r="D7">
        <v>3293.5</v>
      </c>
      <c r="E7">
        <v>2874.2</v>
      </c>
      <c r="F7">
        <v>3387</v>
      </c>
      <c r="G7">
        <v>3473</v>
      </c>
      <c r="H7">
        <v>3681.8</v>
      </c>
      <c r="I7">
        <v>3409.7</v>
      </c>
      <c r="J7">
        <v>4551.8</v>
      </c>
      <c r="K7">
        <f t="shared" si="0"/>
        <v>16926.491999999998</v>
      </c>
      <c r="L7">
        <f t="shared" si="1"/>
        <v>17196.564000000002</v>
      </c>
      <c r="M7">
        <v>1.32</v>
      </c>
      <c r="N7">
        <v>817380.4</v>
      </c>
      <c r="O7">
        <f t="shared" si="2"/>
        <v>1078942.128</v>
      </c>
      <c r="P7">
        <f t="shared" si="3"/>
        <v>54.072782360762886</v>
      </c>
      <c r="Q7" s="6">
        <f t="shared" si="4"/>
        <v>0.1788335113974</v>
      </c>
    </row>
    <row r="8" spans="1:18">
      <c r="A8" t="s">
        <v>6</v>
      </c>
      <c r="B8" s="2">
        <v>14089.3</v>
      </c>
      <c r="C8" s="2">
        <v>13623.1</v>
      </c>
      <c r="D8" s="2">
        <v>16041.1</v>
      </c>
      <c r="E8" s="2">
        <v>18423.2</v>
      </c>
      <c r="F8" s="2">
        <v>16667.599999999999</v>
      </c>
      <c r="G8" s="2">
        <v>16107.1</v>
      </c>
      <c r="H8" s="2">
        <v>18997.599999999999</v>
      </c>
      <c r="I8" s="2">
        <v>21805.9</v>
      </c>
      <c r="J8" s="2">
        <v>19784.400000000001</v>
      </c>
      <c r="K8">
        <f t="shared" si="0"/>
        <v>210453.75</v>
      </c>
      <c r="L8">
        <f t="shared" si="1"/>
        <v>218526.75</v>
      </c>
      <c r="M8">
        <v>3.25</v>
      </c>
      <c r="N8">
        <v>1195388.3999999999</v>
      </c>
      <c r="O8">
        <f t="shared" si="2"/>
        <v>3885012.3</v>
      </c>
      <c r="P8">
        <f t="shared" si="3"/>
        <v>15.586262468218266</v>
      </c>
      <c r="Q8" s="6">
        <f t="shared" si="4"/>
        <v>0.18438730599953668</v>
      </c>
    </row>
    <row r="9" spans="1:18">
      <c r="A9" t="s">
        <v>7</v>
      </c>
      <c r="B9" s="2">
        <v>7376.8</v>
      </c>
      <c r="C9" s="2">
        <v>8371.6</v>
      </c>
      <c r="D9" s="2">
        <v>9045.5</v>
      </c>
      <c r="E9" s="2">
        <v>7639.3</v>
      </c>
      <c r="F9" s="2">
        <v>7399.8</v>
      </c>
      <c r="G9" s="2">
        <v>5909</v>
      </c>
      <c r="H9" s="2">
        <v>8612.4</v>
      </c>
      <c r="I9" s="2">
        <v>6216.2</v>
      </c>
      <c r="J9" s="2">
        <v>10148</v>
      </c>
      <c r="K9">
        <f t="shared" si="0"/>
        <v>37000.067999999992</v>
      </c>
      <c r="L9">
        <f t="shared" si="1"/>
        <v>34192.703999999998</v>
      </c>
      <c r="M9">
        <v>1.1399999999999999</v>
      </c>
      <c r="N9">
        <v>636086.57999999996</v>
      </c>
      <c r="O9">
        <f t="shared" si="2"/>
        <v>725138.70119999989</v>
      </c>
      <c r="P9">
        <f t="shared" si="3"/>
        <v>20.59492384800684</v>
      </c>
      <c r="Q9" s="6">
        <f t="shared" si="4"/>
        <v>-4.8391370523967692E-2</v>
      </c>
    </row>
    <row r="10" spans="1:18">
      <c r="A10" t="s">
        <v>8</v>
      </c>
      <c r="B10" s="2">
        <v>11678.7</v>
      </c>
      <c r="C10" s="2">
        <v>11681</v>
      </c>
      <c r="D10" s="2">
        <v>10478.4</v>
      </c>
      <c r="E10" s="2">
        <v>11572.7</v>
      </c>
      <c r="F10" s="2">
        <v>13618.8</v>
      </c>
      <c r="G10" s="2">
        <v>11042.2</v>
      </c>
      <c r="H10" s="2">
        <v>3339.8</v>
      </c>
      <c r="I10" s="2">
        <v>5983.5</v>
      </c>
      <c r="J10" s="2">
        <v>10521.5</v>
      </c>
      <c r="K10">
        <f t="shared" si="0"/>
        <v>26042.995000000006</v>
      </c>
      <c r="L10">
        <f t="shared" si="1"/>
        <v>25691.654999999999</v>
      </c>
      <c r="M10">
        <v>0.55000000000000004</v>
      </c>
      <c r="N10">
        <v>403929.73</v>
      </c>
      <c r="O10">
        <f t="shared" si="2"/>
        <v>222161.35150000002</v>
      </c>
      <c r="P10">
        <f t="shared" si="3"/>
        <v>13.077661475701751</v>
      </c>
      <c r="Q10" s="6">
        <f t="shared" si="4"/>
        <v>-0.34769983252694259</v>
      </c>
    </row>
    <row r="11" spans="1:18">
      <c r="A11" t="s">
        <v>9</v>
      </c>
      <c r="B11" s="2">
        <v>4654.3</v>
      </c>
      <c r="C11" s="2">
        <v>4559.5</v>
      </c>
      <c r="D11" s="2">
        <v>6948.1</v>
      </c>
      <c r="E11" s="2">
        <v>18445.900000000001</v>
      </c>
      <c r="F11" s="2">
        <v>1935</v>
      </c>
      <c r="G11" s="2">
        <v>1248.4000000000001</v>
      </c>
      <c r="H11" s="2">
        <v>2126</v>
      </c>
      <c r="I11" s="2">
        <v>8883.5</v>
      </c>
      <c r="J11" s="2">
        <v>338.9</v>
      </c>
      <c r="K11">
        <f t="shared" si="0"/>
        <v>26467.454999999998</v>
      </c>
      <c r="L11">
        <f t="shared" si="1"/>
        <v>23719.241999999998</v>
      </c>
      <c r="M11">
        <v>0.83</v>
      </c>
      <c r="N11">
        <v>565395.6</v>
      </c>
      <c r="O11">
        <f t="shared" si="2"/>
        <v>469278.34799999994</v>
      </c>
      <c r="P11">
        <f t="shared" si="3"/>
        <v>44.884065794487491</v>
      </c>
      <c r="Q11" s="6">
        <f t="shared" si="4"/>
        <v>-0.60497357981717548</v>
      </c>
    </row>
    <row r="12" spans="1:18">
      <c r="A12" t="s">
        <v>10</v>
      </c>
      <c r="B12" s="2">
        <v>1503.2</v>
      </c>
      <c r="C12" s="2">
        <v>9311.2999999999993</v>
      </c>
      <c r="D12" s="2">
        <v>-10889.4</v>
      </c>
      <c r="E12" s="2">
        <v>40683.699999999997</v>
      </c>
      <c r="F12" s="2">
        <v>12162.6</v>
      </c>
      <c r="G12" s="2">
        <v>4642</v>
      </c>
      <c r="H12" s="2">
        <v>5511.6</v>
      </c>
      <c r="I12" s="2">
        <v>28528.9</v>
      </c>
      <c r="J12" s="2">
        <v>23761.599999999999</v>
      </c>
      <c r="K12">
        <f t="shared" si="0"/>
        <v>40501.877999999997</v>
      </c>
      <c r="L12">
        <f t="shared" si="1"/>
        <v>36813.130999999994</v>
      </c>
      <c r="M12">
        <v>0.79</v>
      </c>
      <c r="N12">
        <v>623840.93000000005</v>
      </c>
      <c r="O12">
        <f t="shared" si="2"/>
        <v>492834.33470000006</v>
      </c>
      <c r="P12">
        <f t="shared" si="3"/>
        <v>9.9903902850709692</v>
      </c>
      <c r="Q12" s="6">
        <f t="shared" si="4"/>
        <v>0.21798892880967147</v>
      </c>
    </row>
    <row r="13" spans="1:18">
      <c r="A13" t="s">
        <v>11</v>
      </c>
      <c r="B13">
        <v>6889</v>
      </c>
      <c r="C13">
        <v>5120</v>
      </c>
      <c r="D13">
        <v>6102</v>
      </c>
      <c r="E13">
        <v>9616</v>
      </c>
      <c r="F13">
        <v>11085</v>
      </c>
      <c r="G13">
        <v>13832</v>
      </c>
      <c r="H13">
        <v>14365</v>
      </c>
      <c r="I13">
        <v>12553</v>
      </c>
      <c r="J13">
        <v>15543</v>
      </c>
      <c r="K13">
        <f t="shared" si="0"/>
        <v>61292.159999999996</v>
      </c>
      <c r="L13">
        <f t="shared" si="1"/>
        <v>78019.199999999997</v>
      </c>
      <c r="M13">
        <v>1.92</v>
      </c>
      <c r="N13">
        <v>1392494.33</v>
      </c>
      <c r="O13">
        <f t="shared" si="2"/>
        <v>2673589.1136000003</v>
      </c>
      <c r="P13">
        <f t="shared" si="3"/>
        <v>24.736545041124121</v>
      </c>
      <c r="Q13" s="6">
        <f t="shared" si="4"/>
        <v>0.76339942987814435</v>
      </c>
    </row>
    <row r="14" spans="1:18">
      <c r="A14" t="s">
        <v>12</v>
      </c>
      <c r="B14" s="2">
        <v>2516.8000000000002</v>
      </c>
      <c r="C14" s="2">
        <v>2342.5</v>
      </c>
      <c r="D14" s="2">
        <v>1389.8</v>
      </c>
      <c r="E14" s="2">
        <v>3262.9</v>
      </c>
      <c r="F14" s="2">
        <v>3066.8</v>
      </c>
      <c r="G14" s="2">
        <v>3063.6</v>
      </c>
      <c r="H14" s="2">
        <v>1108.8</v>
      </c>
      <c r="I14" s="2">
        <v>2874.5</v>
      </c>
      <c r="J14" s="2">
        <v>3437.4</v>
      </c>
      <c r="K14">
        <f t="shared" si="0"/>
        <v>7445.88</v>
      </c>
      <c r="L14">
        <f t="shared" si="1"/>
        <v>7979.4940000000006</v>
      </c>
      <c r="M14">
        <v>0.74</v>
      </c>
      <c r="N14">
        <v>719026.96</v>
      </c>
      <c r="O14">
        <f t="shared" si="2"/>
        <v>532079.95039999997</v>
      </c>
      <c r="P14">
        <f t="shared" si="3"/>
        <v>68.581303472811726</v>
      </c>
      <c r="Q14" s="6">
        <f t="shared" si="4"/>
        <v>4.1969787318624441E-2</v>
      </c>
    </row>
    <row r="15" spans="1:18">
      <c r="A15" t="s">
        <v>13</v>
      </c>
      <c r="B15">
        <v>31272.3</v>
      </c>
      <c r="C15">
        <v>33850.800000000003</v>
      </c>
      <c r="D15">
        <v>28840.400000000001</v>
      </c>
      <c r="E15">
        <v>30354.400000000001</v>
      </c>
      <c r="F15">
        <v>10929</v>
      </c>
      <c r="G15">
        <v>22778.799999999999</v>
      </c>
      <c r="H15">
        <v>13496.4</v>
      </c>
      <c r="I15">
        <v>-2408.1999999999998</v>
      </c>
      <c r="J15">
        <v>8349.7999999999993</v>
      </c>
      <c r="K15">
        <f t="shared" si="0"/>
        <v>33271.872000000003</v>
      </c>
      <c r="L15">
        <f t="shared" si="1"/>
        <v>29728.832000000002</v>
      </c>
      <c r="M15">
        <v>0.32</v>
      </c>
      <c r="N15">
        <v>235950.22</v>
      </c>
      <c r="O15">
        <f t="shared" si="2"/>
        <v>75504.070399999997</v>
      </c>
      <c r="P15">
        <f t="shared" si="3"/>
        <v>5.5890124310700946</v>
      </c>
      <c r="Q15" s="6">
        <f t="shared" si="4"/>
        <v>-0.59397006576606204</v>
      </c>
    </row>
    <row r="16" spans="1:18">
      <c r="A16" t="s">
        <v>14</v>
      </c>
      <c r="B16">
        <v>4853.5</v>
      </c>
      <c r="C16">
        <v>3580.6</v>
      </c>
      <c r="D16">
        <v>2843.1</v>
      </c>
      <c r="E16">
        <v>2606.9</v>
      </c>
      <c r="F16">
        <v>2945.8</v>
      </c>
      <c r="G16">
        <v>2986.8</v>
      </c>
      <c r="H16">
        <v>3278.5</v>
      </c>
      <c r="I16">
        <v>2596.6</v>
      </c>
      <c r="J16">
        <v>6506.1</v>
      </c>
      <c r="K16">
        <f t="shared" si="0"/>
        <v>14251.916000000001</v>
      </c>
      <c r="L16">
        <f t="shared" si="1"/>
        <v>13545.293999999998</v>
      </c>
      <c r="M16">
        <v>1.19</v>
      </c>
      <c r="N16">
        <v>518323.84</v>
      </c>
      <c r="O16">
        <f t="shared" si="2"/>
        <v>616805.36959999998</v>
      </c>
      <c r="P16">
        <f t="shared" si="3"/>
        <v>33.727475273295163</v>
      </c>
      <c r="Q16" s="6">
        <f t="shared" si="4"/>
        <v>0.28319027420593823</v>
      </c>
    </row>
    <row r="17" spans="1:17">
      <c r="A17" t="s">
        <v>15</v>
      </c>
      <c r="B17">
        <v>37310.400000000001</v>
      </c>
      <c r="C17">
        <v>30523.599999999999</v>
      </c>
      <c r="D17">
        <v>38940.9</v>
      </c>
      <c r="E17">
        <v>44341.8</v>
      </c>
      <c r="F17">
        <v>40332.800000000003</v>
      </c>
      <c r="G17">
        <v>21923.8</v>
      </c>
      <c r="H17">
        <v>32624.9</v>
      </c>
      <c r="I17">
        <v>42385.5</v>
      </c>
      <c r="J17">
        <v>37653.4</v>
      </c>
      <c r="K17">
        <f t="shared" si="0"/>
        <v>288240.11700000003</v>
      </c>
      <c r="L17">
        <f t="shared" si="1"/>
        <v>272158.49100000004</v>
      </c>
      <c r="M17">
        <v>1.87</v>
      </c>
      <c r="N17">
        <v>2233466.4500000002</v>
      </c>
      <c r="O17">
        <f t="shared" si="2"/>
        <v>4176582.2615000005</v>
      </c>
      <c r="P17">
        <f t="shared" si="3"/>
        <v>16.594890242488908</v>
      </c>
      <c r="Q17" s="6">
        <f t="shared" si="4"/>
        <v>-0.12684322147981919</v>
      </c>
    </row>
    <row r="18" spans="1:17">
      <c r="A18" t="s">
        <v>16</v>
      </c>
      <c r="B18">
        <v>3609.3</v>
      </c>
      <c r="C18">
        <v>6902.5</v>
      </c>
      <c r="D18">
        <v>6185.3</v>
      </c>
      <c r="E18">
        <v>4816</v>
      </c>
      <c r="F18">
        <v>5503.9</v>
      </c>
      <c r="G18">
        <v>5741</v>
      </c>
      <c r="H18">
        <v>5745.3</v>
      </c>
      <c r="I18">
        <v>5188.3999999999996</v>
      </c>
      <c r="J18">
        <v>6256.5</v>
      </c>
      <c r="K18">
        <f t="shared" si="0"/>
        <v>40027.166999999994</v>
      </c>
      <c r="L18">
        <f t="shared" si="1"/>
        <v>38041.001999999993</v>
      </c>
      <c r="M18">
        <v>1.71</v>
      </c>
      <c r="N18">
        <v>700199.97</v>
      </c>
      <c r="O18">
        <f t="shared" si="2"/>
        <v>1197341.9486999998</v>
      </c>
      <c r="P18">
        <f t="shared" si="3"/>
        <v>30.534815884035726</v>
      </c>
      <c r="Q18" s="6">
        <f t="shared" si="4"/>
        <v>-2.0356549340601604E-2</v>
      </c>
    </row>
    <row r="19" spans="1:17">
      <c r="A19" t="s">
        <v>17</v>
      </c>
      <c r="B19" s="2">
        <v>8081.7</v>
      </c>
      <c r="C19" s="2">
        <v>9156.7000000000007</v>
      </c>
      <c r="D19" s="2">
        <v>16794</v>
      </c>
      <c r="E19" s="2">
        <v>9720.2999999999993</v>
      </c>
      <c r="F19" s="2">
        <v>6214.4</v>
      </c>
      <c r="G19" s="2">
        <v>13029</v>
      </c>
      <c r="H19" s="2">
        <v>6040.8</v>
      </c>
      <c r="I19" s="2">
        <v>5107.5</v>
      </c>
      <c r="J19" s="2">
        <v>4241.3999999999996</v>
      </c>
      <c r="K19">
        <f t="shared" si="0"/>
        <v>23036.97</v>
      </c>
      <c r="L19">
        <f t="shared" si="1"/>
        <v>25166.735000000001</v>
      </c>
      <c r="M19">
        <v>0.55000000000000004</v>
      </c>
      <c r="N19">
        <v>355807.91</v>
      </c>
      <c r="O19">
        <f t="shared" si="2"/>
        <v>195694.3505</v>
      </c>
      <c r="P19">
        <f t="shared" si="3"/>
        <v>12.5202035983349</v>
      </c>
      <c r="Q19" s="6">
        <f t="shared" si="4"/>
        <v>-0.32151298543167794</v>
      </c>
    </row>
    <row r="20" spans="1:17">
      <c r="A20" t="s">
        <v>18</v>
      </c>
      <c r="B20">
        <v>6100.1</v>
      </c>
      <c r="C20">
        <v>4503.3</v>
      </c>
      <c r="D20">
        <v>3319.3</v>
      </c>
      <c r="E20">
        <v>6792.7</v>
      </c>
      <c r="F20">
        <v>4871.3</v>
      </c>
      <c r="G20">
        <v>4163.8</v>
      </c>
      <c r="H20">
        <v>3336.1</v>
      </c>
      <c r="I20">
        <v>5066.8</v>
      </c>
      <c r="J20">
        <v>4846.7</v>
      </c>
      <c r="K20">
        <f t="shared" si="0"/>
        <v>15199.547999999999</v>
      </c>
      <c r="L20">
        <f t="shared" si="1"/>
        <v>14934.737999999999</v>
      </c>
      <c r="M20">
        <v>0.78</v>
      </c>
      <c r="N20">
        <v>317667.15999999997</v>
      </c>
      <c r="O20">
        <f t="shared" si="2"/>
        <v>247780.3848</v>
      </c>
      <c r="P20">
        <f t="shared" si="3"/>
        <v>18.242684369508538</v>
      </c>
      <c r="Q20" s="6">
        <f t="shared" si="4"/>
        <v>-0.1063910584709491</v>
      </c>
    </row>
    <row r="21" spans="1:17">
      <c r="A21" t="s">
        <v>19</v>
      </c>
      <c r="B21" s="2">
        <v>14472.1</v>
      </c>
      <c r="C21" s="2">
        <v>12909.7</v>
      </c>
      <c r="D21" s="2">
        <v>12978.7</v>
      </c>
      <c r="E21" s="2">
        <v>14125.4</v>
      </c>
      <c r="F21" s="2">
        <v>19832.400000000001</v>
      </c>
      <c r="G21" s="2">
        <v>16825.599999999999</v>
      </c>
      <c r="H21" s="2">
        <v>16634.7</v>
      </c>
      <c r="I21" s="2">
        <v>15647.4</v>
      </c>
      <c r="J21" s="2">
        <v>14351.7</v>
      </c>
      <c r="K21">
        <f t="shared" si="0"/>
        <v>109518.54600000002</v>
      </c>
      <c r="L21">
        <f t="shared" si="1"/>
        <v>116684.643</v>
      </c>
      <c r="M21">
        <v>1.83</v>
      </c>
      <c r="N21">
        <v>1285322.98</v>
      </c>
      <c r="O21">
        <f t="shared" si="2"/>
        <v>2352141.0534000001</v>
      </c>
      <c r="P21">
        <f t="shared" si="3"/>
        <v>20.25425673737854</v>
      </c>
      <c r="Q21" s="6">
        <f t="shared" si="4"/>
        <v>6.0374760636431546E-2</v>
      </c>
    </row>
    <row r="22" spans="1:17">
      <c r="A22" t="s">
        <v>20</v>
      </c>
      <c r="B22" s="2">
        <v>18438.599999999999</v>
      </c>
      <c r="C22" s="2">
        <v>19823.2</v>
      </c>
      <c r="D22" s="2">
        <v>23257</v>
      </c>
      <c r="E22" s="2">
        <v>23265.200000000001</v>
      </c>
      <c r="F22" s="2">
        <v>22330.400000000001</v>
      </c>
      <c r="G22" s="2">
        <v>23814.6</v>
      </c>
      <c r="H22" s="2">
        <v>27945.1</v>
      </c>
      <c r="I22" s="2">
        <v>28069.1</v>
      </c>
      <c r="J22" s="2">
        <v>26957.200000000001</v>
      </c>
      <c r="K22">
        <f t="shared" si="0"/>
        <v>641126.03399999999</v>
      </c>
      <c r="L22">
        <f t="shared" si="1"/>
        <v>669983.85600000015</v>
      </c>
      <c r="M22">
        <v>7.23</v>
      </c>
      <c r="N22">
        <v>2560250</v>
      </c>
      <c r="O22">
        <f t="shared" si="2"/>
        <v>18510607.5</v>
      </c>
      <c r="P22">
        <f t="shared" si="3"/>
        <v>23.975521135729405</v>
      </c>
      <c r="Q22" s="6">
        <f t="shared" si="4"/>
        <v>0.20422933878239613</v>
      </c>
    </row>
    <row r="23" spans="1:17">
      <c r="A23" t="s">
        <v>21</v>
      </c>
      <c r="B23" s="2">
        <v>5485.8</v>
      </c>
      <c r="C23" s="2">
        <v>4814.1000000000004</v>
      </c>
      <c r="D23" s="2">
        <v>5246.6</v>
      </c>
      <c r="E23" s="2">
        <v>5544.3</v>
      </c>
      <c r="F23" s="2">
        <v>5627.6</v>
      </c>
      <c r="G23" s="2">
        <v>7633.7</v>
      </c>
      <c r="H23" s="2">
        <v>5829.8</v>
      </c>
      <c r="I23" s="2">
        <v>4765.3</v>
      </c>
      <c r="J23" s="2">
        <v>7503.4</v>
      </c>
      <c r="K23">
        <f t="shared" si="0"/>
        <v>24629.815999999995</v>
      </c>
      <c r="L23">
        <f t="shared" si="1"/>
        <v>27900.552</v>
      </c>
      <c r="M23">
        <v>1.1599999999999999</v>
      </c>
      <c r="N23">
        <v>492129.84</v>
      </c>
      <c r="O23">
        <f t="shared" si="2"/>
        <v>570870.61439999996</v>
      </c>
      <c r="P23">
        <f t="shared" si="3"/>
        <v>19.125058875649966</v>
      </c>
      <c r="Q23" s="6">
        <f t="shared" si="4"/>
        <v>0.21191940694969058</v>
      </c>
    </row>
    <row r="24" spans="1:17">
      <c r="A24" t="s">
        <v>22</v>
      </c>
      <c r="B24" s="2">
        <v>4740.8999999999996</v>
      </c>
      <c r="C24" s="2">
        <v>3571.1</v>
      </c>
      <c r="D24" s="2">
        <v>3339.8</v>
      </c>
      <c r="E24" s="2">
        <v>2481.5</v>
      </c>
      <c r="F24" s="2">
        <v>3275</v>
      </c>
      <c r="G24" s="2">
        <v>787.7</v>
      </c>
      <c r="H24" s="2">
        <v>3593.6</v>
      </c>
      <c r="I24" s="2">
        <v>1595.3</v>
      </c>
      <c r="J24" s="2">
        <v>1071.9000000000001</v>
      </c>
      <c r="K24">
        <f t="shared" si="0"/>
        <v>5700.33</v>
      </c>
      <c r="L24">
        <f t="shared" si="1"/>
        <v>4447.8</v>
      </c>
      <c r="M24">
        <v>0.45</v>
      </c>
      <c r="N24">
        <v>166128.1</v>
      </c>
      <c r="O24">
        <f t="shared" si="2"/>
        <v>74757.645000000004</v>
      </c>
      <c r="P24">
        <f t="shared" si="3"/>
        <v>23.569284244874797</v>
      </c>
      <c r="Q24" s="6">
        <f t="shared" si="4"/>
        <v>-0.44357168795490787</v>
      </c>
    </row>
    <row r="25" spans="1:17">
      <c r="A25" t="s">
        <v>23</v>
      </c>
      <c r="B25" s="2">
        <v>10192.5</v>
      </c>
      <c r="C25" s="2">
        <v>9138</v>
      </c>
      <c r="D25" s="2">
        <v>10623.1</v>
      </c>
      <c r="E25" s="2">
        <v>8721.2999999999993</v>
      </c>
      <c r="F25" s="2">
        <v>10568.5</v>
      </c>
      <c r="G25" s="2">
        <v>9881.6</v>
      </c>
      <c r="H25" s="2">
        <v>12521.7</v>
      </c>
      <c r="I25" s="2">
        <v>10180.799999999999</v>
      </c>
      <c r="J25" s="2">
        <v>10591.4</v>
      </c>
      <c r="K25">
        <f t="shared" si="0"/>
        <v>84349.943999999989</v>
      </c>
      <c r="L25">
        <f t="shared" si="1"/>
        <v>85956.12000000001</v>
      </c>
      <c r="M25">
        <v>2.16</v>
      </c>
      <c r="N25">
        <v>1873789.3</v>
      </c>
      <c r="O25">
        <f t="shared" si="2"/>
        <v>4047384.8880000003</v>
      </c>
      <c r="P25">
        <f t="shared" si="3"/>
        <v>43.399365380829408</v>
      </c>
      <c r="Q25" s="6">
        <f t="shared" si="4"/>
        <v>0.10562112524935419</v>
      </c>
    </row>
    <row r="26" spans="1:17">
      <c r="A26" t="s">
        <v>24</v>
      </c>
      <c r="B26">
        <v>17071</v>
      </c>
      <c r="C26">
        <v>18911.7</v>
      </c>
      <c r="D26">
        <v>19348.5</v>
      </c>
      <c r="E26">
        <v>24147</v>
      </c>
      <c r="F26">
        <v>18729</v>
      </c>
      <c r="G26">
        <v>20643.599999999999</v>
      </c>
      <c r="H26">
        <v>21790.1</v>
      </c>
      <c r="I26">
        <v>26463.5</v>
      </c>
      <c r="J26">
        <v>22042.9</v>
      </c>
      <c r="K26">
        <f t="shared" si="0"/>
        <v>567142.03799999994</v>
      </c>
      <c r="L26">
        <f t="shared" si="1"/>
        <v>579248.01900000009</v>
      </c>
      <c r="M26">
        <v>6.99</v>
      </c>
      <c r="N26">
        <v>1805830.14</v>
      </c>
      <c r="O26">
        <f t="shared" si="2"/>
        <v>12622752.6786</v>
      </c>
      <c r="P26">
        <f t="shared" si="3"/>
        <v>19.857358195119641</v>
      </c>
      <c r="Q26" s="6">
        <f t="shared" si="4"/>
        <v>0.12083262464843081</v>
      </c>
    </row>
    <row r="27" spans="1:17">
      <c r="A27" t="s">
        <v>25</v>
      </c>
      <c r="B27">
        <v>27473.9</v>
      </c>
      <c r="C27">
        <v>26974.2</v>
      </c>
      <c r="D27">
        <v>28723</v>
      </c>
      <c r="E27">
        <v>27242.6</v>
      </c>
      <c r="F27">
        <v>28320.1</v>
      </c>
      <c r="G27">
        <v>30646.2</v>
      </c>
      <c r="H27">
        <v>32653.200000000001</v>
      </c>
      <c r="I27">
        <v>30849.200000000001</v>
      </c>
      <c r="J27">
        <v>32323.7</v>
      </c>
      <c r="K27">
        <f t="shared" si="0"/>
        <v>645307.41999999993</v>
      </c>
      <c r="L27">
        <f t="shared" si="1"/>
        <v>666605.0199999999</v>
      </c>
      <c r="M27">
        <v>5.8</v>
      </c>
      <c r="N27">
        <v>1645832.57</v>
      </c>
      <c r="O27">
        <f t="shared" si="2"/>
        <v>9545828.9059999995</v>
      </c>
      <c r="P27">
        <f t="shared" si="3"/>
        <v>13.013383721178471</v>
      </c>
      <c r="Q27" s="6">
        <f t="shared" si="4"/>
        <v>0.13672850685646853</v>
      </c>
    </row>
    <row r="28" spans="1:17">
      <c r="A28" t="s">
        <v>26</v>
      </c>
      <c r="B28" s="2">
        <v>18913.3</v>
      </c>
      <c r="C28" s="2">
        <v>22305.3</v>
      </c>
      <c r="D28" s="2">
        <v>23853.4</v>
      </c>
      <c r="E28" s="2">
        <v>22780.1</v>
      </c>
      <c r="F28" s="2">
        <v>21863.9</v>
      </c>
      <c r="G28" s="2">
        <v>24251.599999999999</v>
      </c>
      <c r="H28" s="2">
        <v>26350</v>
      </c>
      <c r="I28" s="2">
        <v>23611.8</v>
      </c>
      <c r="J28" s="2">
        <v>22654.400000000001</v>
      </c>
      <c r="K28">
        <f t="shared" si="0"/>
        <v>548448.30799999984</v>
      </c>
      <c r="L28">
        <f t="shared" si="1"/>
        <v>560203.96</v>
      </c>
      <c r="M28">
        <v>6.04</v>
      </c>
      <c r="N28">
        <v>2566691.1800000002</v>
      </c>
      <c r="O28">
        <f t="shared" si="2"/>
        <v>15502814.727200001</v>
      </c>
      <c r="P28">
        <f t="shared" si="3"/>
        <v>26.496846010748676</v>
      </c>
      <c r="Q28" s="6">
        <f t="shared" si="4"/>
        <v>6.6794269333400935E-2</v>
      </c>
    </row>
    <row r="29" spans="1:17">
      <c r="A29" t="s">
        <v>27</v>
      </c>
      <c r="B29">
        <v>4627.1000000000004</v>
      </c>
      <c r="C29">
        <v>4476.1000000000004</v>
      </c>
      <c r="D29">
        <v>4677.3</v>
      </c>
      <c r="E29">
        <v>5897.7</v>
      </c>
      <c r="F29">
        <v>7282</v>
      </c>
      <c r="G29">
        <v>7558.8</v>
      </c>
      <c r="H29">
        <v>7670.6</v>
      </c>
      <c r="I29">
        <v>9417.7000000000007</v>
      </c>
      <c r="J29">
        <v>9308.2999999999993</v>
      </c>
      <c r="K29">
        <f t="shared" si="0"/>
        <v>14293.184000000001</v>
      </c>
      <c r="L29">
        <f t="shared" si="1"/>
        <v>16266.111999999999</v>
      </c>
      <c r="M29">
        <v>0.64</v>
      </c>
      <c r="N29">
        <v>543405.53</v>
      </c>
      <c r="O29">
        <f t="shared" si="2"/>
        <v>347779.5392</v>
      </c>
      <c r="P29">
        <f t="shared" si="3"/>
        <v>16.003508425758493</v>
      </c>
      <c r="Q29" s="6">
        <f t="shared" si="4"/>
        <v>0.52040692962463786</v>
      </c>
    </row>
    <row r="30" spans="1:17">
      <c r="A30" t="s">
        <v>28</v>
      </c>
      <c r="B30" s="2">
        <v>3348.4</v>
      </c>
      <c r="C30" s="2">
        <v>3302.3</v>
      </c>
      <c r="D30" s="2">
        <v>3469</v>
      </c>
      <c r="E30" s="2">
        <v>3960.5</v>
      </c>
      <c r="F30" s="2">
        <v>4210.6000000000004</v>
      </c>
      <c r="G30" s="2">
        <v>4302</v>
      </c>
      <c r="H30" s="2">
        <v>4471.8999999999996</v>
      </c>
      <c r="I30" s="2">
        <v>4952.7</v>
      </c>
      <c r="J30" s="2">
        <v>5250.4</v>
      </c>
      <c r="K30">
        <f t="shared" si="0"/>
        <v>23459.567999999999</v>
      </c>
      <c r="L30">
        <f t="shared" si="1"/>
        <v>25029.097000000002</v>
      </c>
      <c r="M30">
        <v>1.57</v>
      </c>
      <c r="N30">
        <v>519490.65</v>
      </c>
      <c r="O30">
        <f t="shared" si="2"/>
        <v>815600.32050000003</v>
      </c>
      <c r="P30">
        <f t="shared" si="3"/>
        <v>27.374751014385836</v>
      </c>
      <c r="Q30" s="6">
        <f t="shared" si="4"/>
        <v>0.27001017239533143</v>
      </c>
    </row>
    <row r="31" spans="1:17">
      <c r="A31" t="s">
        <v>29</v>
      </c>
      <c r="B31">
        <v>23740</v>
      </c>
      <c r="C31">
        <v>24070</v>
      </c>
      <c r="D31">
        <v>28750</v>
      </c>
      <c r="E31">
        <v>29920</v>
      </c>
      <c r="F31">
        <v>28860</v>
      </c>
      <c r="G31">
        <v>30960</v>
      </c>
      <c r="H31">
        <v>32500</v>
      </c>
      <c r="I31">
        <v>30970</v>
      </c>
      <c r="J31">
        <v>30300</v>
      </c>
      <c r="K31">
        <f t="shared" si="0"/>
        <v>793476</v>
      </c>
      <c r="L31">
        <f t="shared" si="1"/>
        <v>842463.9</v>
      </c>
      <c r="M31">
        <v>7.11</v>
      </c>
      <c r="N31">
        <v>2493677.9700000002</v>
      </c>
      <c r="O31">
        <f t="shared" si="2"/>
        <v>17730050.366700001</v>
      </c>
      <c r="P31">
        <f t="shared" si="3"/>
        <v>19.992607792832519</v>
      </c>
      <c r="Q31" s="6">
        <f t="shared" si="4"/>
        <v>0.11765232974910389</v>
      </c>
    </row>
    <row r="32" spans="1:17">
      <c r="A32" t="s">
        <v>30</v>
      </c>
      <c r="B32">
        <v>6275</v>
      </c>
      <c r="C32">
        <v>5829.3</v>
      </c>
      <c r="D32">
        <v>5912.5</v>
      </c>
      <c r="E32">
        <v>6633.1</v>
      </c>
      <c r="F32">
        <v>6983.1</v>
      </c>
      <c r="G32">
        <v>7179.3</v>
      </c>
      <c r="H32">
        <v>7166.1</v>
      </c>
      <c r="I32">
        <v>9126</v>
      </c>
      <c r="J32">
        <v>5165.7</v>
      </c>
      <c r="K32">
        <f t="shared" si="0"/>
        <v>59591.3</v>
      </c>
      <c r="L32">
        <f t="shared" si="1"/>
        <v>62763.8</v>
      </c>
      <c r="M32">
        <v>2.35</v>
      </c>
      <c r="N32">
        <v>1168986.8500000001</v>
      </c>
      <c r="O32">
        <f t="shared" si="2"/>
        <v>2747119.0975000001</v>
      </c>
      <c r="P32">
        <f t="shared" si="3"/>
        <v>40.820713340387123</v>
      </c>
      <c r="Q32" s="6">
        <f t="shared" si="4"/>
        <v>0.12931224860004731</v>
      </c>
    </row>
    <row r="33" spans="1:17">
      <c r="A33" t="s">
        <v>31</v>
      </c>
      <c r="B33">
        <v>4585.8999999999996</v>
      </c>
      <c r="C33">
        <v>8063.5</v>
      </c>
      <c r="D33">
        <v>8034.8</v>
      </c>
      <c r="E33">
        <v>28404</v>
      </c>
      <c r="F33">
        <v>9668.9</v>
      </c>
      <c r="G33">
        <v>8617.5</v>
      </c>
      <c r="H33">
        <v>8665.4</v>
      </c>
      <c r="I33">
        <v>20696.400000000001</v>
      </c>
      <c r="J33">
        <v>6061.9</v>
      </c>
      <c r="K33">
        <f t="shared" si="0"/>
        <v>262730.32</v>
      </c>
      <c r="L33">
        <f t="shared" si="1"/>
        <v>265417.22000000003</v>
      </c>
      <c r="M33">
        <v>4.8499999999999996</v>
      </c>
      <c r="N33">
        <v>1511805.41</v>
      </c>
      <c r="O33">
        <f t="shared" si="2"/>
        <v>7332256.238499999</v>
      </c>
      <c r="P33">
        <f t="shared" si="3"/>
        <v>34.327071242382125</v>
      </c>
      <c r="Q33" s="6">
        <f t="shared" si="4"/>
        <v>-0.1869997341760935</v>
      </c>
    </row>
    <row r="34" spans="1:17">
      <c r="A34" t="s">
        <v>32</v>
      </c>
      <c r="B34">
        <v>4010.6</v>
      </c>
      <c r="C34">
        <v>4061.8</v>
      </c>
      <c r="D34">
        <v>4761.3</v>
      </c>
      <c r="E34">
        <v>5530</v>
      </c>
      <c r="F34">
        <v>6247.4</v>
      </c>
      <c r="G34">
        <v>6300.4</v>
      </c>
      <c r="H34">
        <v>6014.5</v>
      </c>
      <c r="I34">
        <v>5470.1</v>
      </c>
      <c r="J34">
        <v>5250.2</v>
      </c>
      <c r="K34">
        <f t="shared" si="0"/>
        <v>27810.675000000003</v>
      </c>
      <c r="L34">
        <f t="shared" si="1"/>
        <v>30832.785</v>
      </c>
      <c r="M34">
        <v>1.35</v>
      </c>
      <c r="N34">
        <v>822997.36</v>
      </c>
      <c r="O34">
        <f t="shared" si="2"/>
        <v>1111046.436</v>
      </c>
      <c r="P34">
        <f t="shared" si="3"/>
        <v>35.727814822532473</v>
      </c>
      <c r="Q34" s="6">
        <f t="shared" si="4"/>
        <v>0.11818645178515097</v>
      </c>
    </row>
    <row r="35" spans="1:17">
      <c r="A35" t="s">
        <v>33</v>
      </c>
      <c r="B35">
        <v>8597.7999999999993</v>
      </c>
      <c r="C35">
        <v>9573.7000000000007</v>
      </c>
      <c r="D35">
        <v>10001.200000000001</v>
      </c>
      <c r="E35">
        <v>18496.599999999999</v>
      </c>
      <c r="F35">
        <v>8964</v>
      </c>
      <c r="G35">
        <v>9740.5</v>
      </c>
      <c r="H35" s="2">
        <v>9421.4</v>
      </c>
      <c r="I35" s="2">
        <v>5505.6</v>
      </c>
      <c r="J35">
        <v>8310.7000000000007</v>
      </c>
      <c r="K35">
        <f t="shared" si="0"/>
        <v>97833.84</v>
      </c>
      <c r="L35">
        <f t="shared" si="1"/>
        <v>98180.784000000014</v>
      </c>
      <c r="M35">
        <v>2.08</v>
      </c>
      <c r="N35">
        <v>776955.52</v>
      </c>
      <c r="O35">
        <f t="shared" si="2"/>
        <v>1616067.4816000001</v>
      </c>
      <c r="P35">
        <f t="shared" si="3"/>
        <v>23.559670327671011</v>
      </c>
      <c r="Q35" s="6">
        <f t="shared" si="4"/>
        <v>-0.29886575033751106</v>
      </c>
    </row>
    <row r="36" spans="1:17">
      <c r="A36" t="s">
        <v>34</v>
      </c>
      <c r="B36" s="2">
        <v>6316</v>
      </c>
      <c r="C36" s="2">
        <v>6702.3</v>
      </c>
      <c r="D36" s="2">
        <v>6811.5</v>
      </c>
      <c r="E36" s="2">
        <v>8000.5</v>
      </c>
      <c r="F36" s="2">
        <v>7622.8</v>
      </c>
      <c r="G36" s="2">
        <v>8625.4</v>
      </c>
      <c r="H36" s="2">
        <v>8021.6</v>
      </c>
      <c r="I36" s="2">
        <v>12842.4</v>
      </c>
      <c r="J36" s="2">
        <v>11929.2</v>
      </c>
      <c r="K36">
        <f t="shared" si="0"/>
        <v>55360.49</v>
      </c>
      <c r="L36">
        <f t="shared" si="1"/>
        <v>59014.37999999999</v>
      </c>
      <c r="M36">
        <v>1.9</v>
      </c>
      <c r="N36">
        <v>1268434.17</v>
      </c>
      <c r="O36">
        <f t="shared" si="2"/>
        <v>2410024.923</v>
      </c>
      <c r="P36">
        <f t="shared" si="3"/>
        <v>30.624747577175466</v>
      </c>
      <c r="Q36" s="6">
        <f t="shared" si="4"/>
        <v>0.42150728795933734</v>
      </c>
    </row>
    <row r="37" spans="1:17">
      <c r="A37" t="s">
        <v>35</v>
      </c>
      <c r="B37" s="2">
        <v>15721.9</v>
      </c>
      <c r="C37" s="2">
        <v>13184.5</v>
      </c>
      <c r="D37" s="2">
        <v>15673</v>
      </c>
      <c r="E37" s="2">
        <v>19621.400000000001</v>
      </c>
      <c r="F37" s="2">
        <v>19150.099999999999</v>
      </c>
      <c r="G37" s="2">
        <v>15667.5</v>
      </c>
      <c r="H37" s="2">
        <v>15930.1</v>
      </c>
      <c r="I37" s="2">
        <v>13470.9</v>
      </c>
      <c r="J37" s="2">
        <v>10101.200000000001</v>
      </c>
      <c r="K37">
        <f t="shared" si="0"/>
        <v>18259.830000000002</v>
      </c>
      <c r="L37">
        <f t="shared" si="1"/>
        <v>18930.240000000002</v>
      </c>
      <c r="M37">
        <v>0.27</v>
      </c>
      <c r="N37">
        <v>368520.35</v>
      </c>
      <c r="O37">
        <f t="shared" si="2"/>
        <v>99500.494500000001</v>
      </c>
      <c r="P37">
        <f t="shared" si="3"/>
        <v>6.6797599044402993</v>
      </c>
      <c r="Q37" s="6">
        <f t="shared" si="4"/>
        <v>-0.18423013795856813</v>
      </c>
    </row>
    <row r="38" spans="1:17">
      <c r="A38" t="s">
        <v>36</v>
      </c>
      <c r="B38" s="2">
        <v>25270.2</v>
      </c>
      <c r="C38" s="2">
        <v>24929</v>
      </c>
      <c r="D38" s="2">
        <v>28612.799999999999</v>
      </c>
      <c r="E38" s="2">
        <v>30935.4</v>
      </c>
      <c r="F38" s="2">
        <v>22012</v>
      </c>
      <c r="G38" s="2">
        <v>20716.3</v>
      </c>
      <c r="H38" s="2">
        <v>30740</v>
      </c>
      <c r="I38" s="2">
        <v>29440.3</v>
      </c>
      <c r="J38" s="2">
        <v>21353.5</v>
      </c>
      <c r="K38">
        <f t="shared" si="0"/>
        <v>97970.064000000013</v>
      </c>
      <c r="L38">
        <f t="shared" si="1"/>
        <v>94094.38</v>
      </c>
      <c r="M38">
        <v>0.92</v>
      </c>
      <c r="N38">
        <v>982447.08</v>
      </c>
      <c r="O38">
        <f t="shared" si="2"/>
        <v>903851.31359999999</v>
      </c>
      <c r="P38">
        <f t="shared" si="3"/>
        <v>9.6082750041320235</v>
      </c>
      <c r="Q38" s="6">
        <f t="shared" si="4"/>
        <v>-3.9807792715129797E-2</v>
      </c>
    </row>
    <row r="39" spans="1:17">
      <c r="A39" t="s">
        <v>37</v>
      </c>
      <c r="B39" s="2">
        <v>40159.800000000003</v>
      </c>
      <c r="C39" s="2">
        <v>60638.6</v>
      </c>
      <c r="D39" s="2">
        <v>71259.7</v>
      </c>
      <c r="E39" s="2">
        <v>48890</v>
      </c>
      <c r="F39" s="2">
        <v>47817.9</v>
      </c>
      <c r="G39" s="2">
        <v>54448.9</v>
      </c>
      <c r="H39" s="2">
        <v>35712</v>
      </c>
      <c r="I39" s="2">
        <v>39350.699999999997</v>
      </c>
      <c r="J39" s="2">
        <v>54599</v>
      </c>
      <c r="K39">
        <f t="shared" si="0"/>
        <v>370342.04399999999</v>
      </c>
      <c r="L39">
        <f t="shared" si="1"/>
        <v>360314.73000000004</v>
      </c>
      <c r="M39">
        <v>1.62</v>
      </c>
      <c r="N39">
        <v>1973323.8</v>
      </c>
      <c r="O39">
        <f t="shared" si="2"/>
        <v>3196784.5560000003</v>
      </c>
      <c r="P39">
        <f t="shared" si="3"/>
        <v>10.718143333409376</v>
      </c>
      <c r="Q39" s="6">
        <f t="shared" si="4"/>
        <v>-0.19463864059679925</v>
      </c>
    </row>
    <row r="40" spans="1:17">
      <c r="A40" t="s">
        <v>38</v>
      </c>
      <c r="B40" s="2">
        <v>10403.4</v>
      </c>
      <c r="C40" s="2">
        <v>12392</v>
      </c>
      <c r="D40" s="2">
        <v>10420.4</v>
      </c>
      <c r="E40" s="2">
        <v>11758.4</v>
      </c>
      <c r="F40" s="2">
        <v>11365.1</v>
      </c>
      <c r="G40" s="2">
        <v>12012.7</v>
      </c>
      <c r="H40" s="2">
        <v>12289.1</v>
      </c>
      <c r="I40" s="2">
        <v>14124.8</v>
      </c>
      <c r="J40" s="2">
        <v>13665.1</v>
      </c>
      <c r="K40">
        <f t="shared" si="0"/>
        <v>47313.977000000006</v>
      </c>
      <c r="L40">
        <f t="shared" si="1"/>
        <v>46923.29800000001</v>
      </c>
      <c r="M40">
        <v>1.03</v>
      </c>
      <c r="N40">
        <v>672782.43</v>
      </c>
      <c r="O40">
        <f t="shared" si="2"/>
        <v>692965.9029000001</v>
      </c>
      <c r="P40">
        <f t="shared" si="3"/>
        <v>12.9153479345078</v>
      </c>
      <c r="Q40" s="6">
        <f t="shared" si="4"/>
        <v>0.13400847702994834</v>
      </c>
    </row>
    <row r="41" spans="1:17">
      <c r="A41" t="s">
        <v>39</v>
      </c>
      <c r="B41" s="2">
        <v>12753.2</v>
      </c>
      <c r="C41" s="2">
        <v>5054.8999999999996</v>
      </c>
      <c r="D41" s="2">
        <v>7554.1</v>
      </c>
      <c r="E41" s="2">
        <v>8063.5</v>
      </c>
      <c r="F41" s="2">
        <v>14051.2</v>
      </c>
      <c r="G41" s="2">
        <v>5753.4</v>
      </c>
      <c r="H41" s="2">
        <v>7745.6</v>
      </c>
      <c r="I41" s="2">
        <v>3065.6</v>
      </c>
      <c r="J41" s="2">
        <v>7207.1</v>
      </c>
      <c r="K41">
        <f t="shared" si="0"/>
        <v>12847.768999999998</v>
      </c>
      <c r="L41">
        <f t="shared" si="1"/>
        <v>13106.214000000002</v>
      </c>
      <c r="M41">
        <v>0.37</v>
      </c>
      <c r="N41">
        <v>267334.38</v>
      </c>
      <c r="O41">
        <f t="shared" si="2"/>
        <v>98913.720600000001</v>
      </c>
      <c r="P41">
        <f t="shared" si="3"/>
        <v>11.245909211373188</v>
      </c>
      <c r="Q41" s="6">
        <f t="shared" si="4"/>
        <v>-0.31540417639825247</v>
      </c>
    </row>
    <row r="42" spans="1:17">
      <c r="A42" t="s">
        <v>40</v>
      </c>
      <c r="B42">
        <v>52370</v>
      </c>
      <c r="C42">
        <v>58730</v>
      </c>
      <c r="D42">
        <v>55020</v>
      </c>
      <c r="E42">
        <v>58810</v>
      </c>
      <c r="F42">
        <v>59570</v>
      </c>
      <c r="G42">
        <v>59720</v>
      </c>
      <c r="H42">
        <v>52560</v>
      </c>
      <c r="I42">
        <v>63810</v>
      </c>
      <c r="J42">
        <v>62220</v>
      </c>
      <c r="K42">
        <f t="shared" si="0"/>
        <v>1267429.8</v>
      </c>
      <c r="L42">
        <f t="shared" si="1"/>
        <v>1272835.2</v>
      </c>
      <c r="M42">
        <v>5.46</v>
      </c>
      <c r="N42">
        <v>2746673.22</v>
      </c>
      <c r="O42">
        <f t="shared" si="2"/>
        <v>14996835.781200001</v>
      </c>
      <c r="P42">
        <f t="shared" si="3"/>
        <v>11.525631404473167</v>
      </c>
      <c r="Q42" s="6">
        <f t="shared" si="4"/>
        <v>2.6623012966872084E-2</v>
      </c>
    </row>
    <row r="43" spans="1:17">
      <c r="A43" t="s">
        <v>41</v>
      </c>
      <c r="B43">
        <v>42985.599999999999</v>
      </c>
      <c r="C43">
        <v>30727.7</v>
      </c>
      <c r="D43">
        <v>28386.2</v>
      </c>
      <c r="E43">
        <v>39638.199999999997</v>
      </c>
      <c r="F43">
        <v>44481.5</v>
      </c>
      <c r="G43">
        <v>40238.400000000001</v>
      </c>
      <c r="H43">
        <v>38282</v>
      </c>
      <c r="I43">
        <v>46941.1</v>
      </c>
      <c r="J43">
        <v>47135.7</v>
      </c>
      <c r="K43">
        <f t="shared" si="0"/>
        <v>401054.08</v>
      </c>
      <c r="L43">
        <f t="shared" si="1"/>
        <v>427684.03999999992</v>
      </c>
      <c r="M43">
        <v>2.8</v>
      </c>
      <c r="N43">
        <v>1916901.24</v>
      </c>
      <c r="O43">
        <f t="shared" si="2"/>
        <v>5367323.4720000001</v>
      </c>
      <c r="P43">
        <f t="shared" si="3"/>
        <v>11.106212847021851</v>
      </c>
      <c r="Q43" s="6">
        <f t="shared" si="4"/>
        <v>0.20500497090068248</v>
      </c>
    </row>
    <row r="44" spans="1:17">
      <c r="A44" t="s">
        <v>42</v>
      </c>
      <c r="B44">
        <v>-12761</v>
      </c>
      <c r="C44">
        <v>13623</v>
      </c>
      <c r="D44">
        <v>15310.9</v>
      </c>
      <c r="E44">
        <v>15871.2</v>
      </c>
      <c r="F44">
        <v>12046.9</v>
      </c>
      <c r="G44">
        <v>15724.6</v>
      </c>
      <c r="H44">
        <v>3953.3</v>
      </c>
      <c r="I44">
        <v>8868.2999999999993</v>
      </c>
      <c r="J44">
        <v>-4789.6000000000004</v>
      </c>
      <c r="K44">
        <f t="shared" si="0"/>
        <v>168281.92</v>
      </c>
      <c r="L44">
        <f t="shared" si="1"/>
        <v>174502.65599999999</v>
      </c>
      <c r="M44">
        <v>2.96</v>
      </c>
      <c r="N44">
        <v>2143225.46</v>
      </c>
      <c r="O44">
        <f t="shared" si="2"/>
        <v>6343947.3615999995</v>
      </c>
      <c r="P44">
        <f t="shared" si="3"/>
        <v>90.216001448018659</v>
      </c>
      <c r="Q44" s="6">
        <f t="shared" si="4"/>
        <v>-0.58213255470344061</v>
      </c>
    </row>
    <row r="45" spans="1:17">
      <c r="A45" t="s">
        <v>43</v>
      </c>
      <c r="B45">
        <v>38395</v>
      </c>
      <c r="C45">
        <v>46333.3</v>
      </c>
      <c r="D45">
        <v>53334.3</v>
      </c>
      <c r="E45">
        <v>53576.1</v>
      </c>
      <c r="F45">
        <v>55676.800000000003</v>
      </c>
      <c r="G45">
        <v>52442.8</v>
      </c>
      <c r="H45">
        <v>53275.5</v>
      </c>
      <c r="I45">
        <v>37126.699999999997</v>
      </c>
      <c r="J45">
        <v>56841.2</v>
      </c>
      <c r="K45">
        <f t="shared" si="0"/>
        <v>887912.125</v>
      </c>
      <c r="L45">
        <f t="shared" si="1"/>
        <v>913877.5</v>
      </c>
      <c r="M45">
        <v>4.25</v>
      </c>
      <c r="N45">
        <v>5028348.53</v>
      </c>
      <c r="O45">
        <f t="shared" si="2"/>
        <v>21370481.252500001</v>
      </c>
      <c r="P45">
        <f t="shared" si="3"/>
        <v>25.181252034442039</v>
      </c>
      <c r="Q45" s="6">
        <f t="shared" si="4"/>
        <v>-4.4200066532484761E-2</v>
      </c>
    </row>
    <row r="46" spans="1:17">
      <c r="A46" t="s">
        <v>44</v>
      </c>
      <c r="B46">
        <v>17260.7</v>
      </c>
      <c r="C46">
        <v>35418.6</v>
      </c>
      <c r="D46">
        <v>48048</v>
      </c>
      <c r="E46">
        <v>39182.9</v>
      </c>
      <c r="F46">
        <v>53982.1</v>
      </c>
      <c r="G46">
        <v>32908.6</v>
      </c>
      <c r="H46">
        <v>35807.199999999997</v>
      </c>
      <c r="I46">
        <v>17165</v>
      </c>
      <c r="J46">
        <v>27689.1</v>
      </c>
      <c r="K46">
        <f t="shared" si="0"/>
        <v>425682.15600000002</v>
      </c>
      <c r="L46">
        <f t="shared" si="1"/>
        <v>419633.05600000004</v>
      </c>
      <c r="M46">
        <v>2.41</v>
      </c>
      <c r="N46">
        <v>949456.9</v>
      </c>
      <c r="O46">
        <f t="shared" si="2"/>
        <v>2288191.1290000002</v>
      </c>
      <c r="P46">
        <f t="shared" si="3"/>
        <v>8.360110381359851</v>
      </c>
      <c r="Q46" s="6">
        <f t="shared" si="4"/>
        <v>-0.35702388474089575</v>
      </c>
    </row>
    <row r="47" spans="1:17">
      <c r="A47" t="s">
        <v>45</v>
      </c>
      <c r="B47">
        <v>-1147</v>
      </c>
      <c r="C47">
        <v>749.7</v>
      </c>
      <c r="D47">
        <v>-749.1</v>
      </c>
      <c r="E47">
        <v>-1453.3</v>
      </c>
      <c r="F47">
        <v>-1113</v>
      </c>
      <c r="G47">
        <v>-777.5</v>
      </c>
      <c r="H47">
        <v>1977.4</v>
      </c>
      <c r="I47">
        <v>1591.4</v>
      </c>
      <c r="J47">
        <v>2413.3000000000002</v>
      </c>
      <c r="K47">
        <f t="shared" si="0"/>
        <v>-1051.9369999999999</v>
      </c>
      <c r="L47">
        <f t="shared" si="1"/>
        <v>-1678.0889999999999</v>
      </c>
      <c r="M47">
        <v>0.41</v>
      </c>
      <c r="N47">
        <v>158220.82</v>
      </c>
      <c r="O47">
        <f t="shared" si="2"/>
        <v>64870.536200000002</v>
      </c>
      <c r="P47">
        <f t="shared" si="3"/>
        <v>30.400188294969833</v>
      </c>
      <c r="Q47" s="6">
        <f t="shared" si="4"/>
        <v>-3.0285302256694084</v>
      </c>
    </row>
    <row r="48" spans="1:17">
      <c r="A48" t="s">
        <v>46</v>
      </c>
      <c r="B48">
        <v>11390.1</v>
      </c>
      <c r="C48">
        <v>9167.7000000000007</v>
      </c>
      <c r="D48">
        <v>5032.3999999999996</v>
      </c>
      <c r="E48">
        <v>10358.700000000001</v>
      </c>
      <c r="F48">
        <v>3373.3</v>
      </c>
      <c r="G48">
        <v>12543.3</v>
      </c>
      <c r="H48">
        <v>1571.1</v>
      </c>
      <c r="I48">
        <v>-56742.9</v>
      </c>
      <c r="J48">
        <v>7629.6</v>
      </c>
      <c r="K48">
        <f t="shared" si="0"/>
        <v>15083.334000000003</v>
      </c>
      <c r="L48">
        <f t="shared" si="1"/>
        <v>16906.158000000003</v>
      </c>
      <c r="M48">
        <v>0.54</v>
      </c>
      <c r="N48">
        <v>207305.94</v>
      </c>
      <c r="O48">
        <f t="shared" si="2"/>
        <v>111945.20760000001</v>
      </c>
      <c r="P48">
        <f t="shared" si="3"/>
        <v>-5.9232130152661941</v>
      </c>
      <c r="Q48" s="6">
        <f t="shared" si="4"/>
        <v>-2.252999237436498</v>
      </c>
    </row>
    <row r="49" spans="1:17">
      <c r="A49" t="s">
        <v>47</v>
      </c>
      <c r="B49">
        <v>6863.1</v>
      </c>
      <c r="C49">
        <v>7184.3</v>
      </c>
      <c r="D49">
        <v>10098.299999999999</v>
      </c>
      <c r="E49">
        <v>6142.1</v>
      </c>
      <c r="F49">
        <v>6307.2</v>
      </c>
      <c r="G49">
        <v>7196.4</v>
      </c>
      <c r="H49">
        <v>8053</v>
      </c>
      <c r="I49">
        <v>4720.1000000000004</v>
      </c>
      <c r="J49">
        <v>6760.7</v>
      </c>
      <c r="K49">
        <f t="shared" si="0"/>
        <v>31813.132999999998</v>
      </c>
      <c r="L49">
        <f t="shared" si="1"/>
        <v>31826.080000000002</v>
      </c>
      <c r="M49">
        <v>1.07</v>
      </c>
      <c r="N49">
        <v>507879.55</v>
      </c>
      <c r="O49">
        <f t="shared" si="2"/>
        <v>543431.11849999998</v>
      </c>
      <c r="P49">
        <f t="shared" si="3"/>
        <v>19.00021511249448</v>
      </c>
      <c r="Q49" s="6">
        <f t="shared" si="4"/>
        <v>-0.10095890272737351</v>
      </c>
    </row>
    <row r="50" spans="1:17">
      <c r="A50" t="s">
        <v>48</v>
      </c>
      <c r="B50">
        <v>6662.3</v>
      </c>
      <c r="C50">
        <v>2798.6</v>
      </c>
      <c r="D50">
        <v>3951.1</v>
      </c>
      <c r="E50">
        <v>8648.2999999999993</v>
      </c>
      <c r="F50">
        <v>6269.2</v>
      </c>
      <c r="G50">
        <v>4142.3999999999996</v>
      </c>
      <c r="H50">
        <v>3999.8</v>
      </c>
      <c r="I50">
        <v>6572</v>
      </c>
      <c r="K50">
        <f t="shared" si="0"/>
        <v>23183.904000000002</v>
      </c>
      <c r="L50">
        <f t="shared" si="1"/>
        <v>24621.77</v>
      </c>
      <c r="M50">
        <v>1.07</v>
      </c>
      <c r="N50">
        <v>793640.43</v>
      </c>
      <c r="O50">
        <f t="shared" si="2"/>
        <v>849195.26010000007</v>
      </c>
      <c r="P50">
        <f t="shared" si="3"/>
        <v>53.937042448790962</v>
      </c>
      <c r="Q50" s="6">
        <f t="shared" si="4"/>
        <v>-0.32089979323585882</v>
      </c>
    </row>
    <row r="51" spans="1:17">
      <c r="A51" t="s">
        <v>49</v>
      </c>
      <c r="B51">
        <v>4143</v>
      </c>
      <c r="C51">
        <v>23943.7</v>
      </c>
      <c r="D51">
        <v>18682.900000000001</v>
      </c>
      <c r="E51">
        <v>16215.5</v>
      </c>
      <c r="F51">
        <v>3755.6</v>
      </c>
      <c r="G51">
        <v>16192.9</v>
      </c>
      <c r="H51">
        <v>15875</v>
      </c>
      <c r="I51">
        <v>-192281.2</v>
      </c>
      <c r="J51">
        <v>8659.4</v>
      </c>
      <c r="K51">
        <f t="shared" si="0"/>
        <v>29420.919000000002</v>
      </c>
      <c r="L51">
        <f t="shared" si="1"/>
        <v>25778.042999999998</v>
      </c>
      <c r="M51">
        <v>0.47</v>
      </c>
      <c r="N51">
        <v>256149.58</v>
      </c>
      <c r="O51">
        <f t="shared" si="2"/>
        <v>120390.30259999998</v>
      </c>
      <c r="P51">
        <f t="shared" si="3"/>
        <v>-1.690154987763429</v>
      </c>
      <c r="Q51" s="6">
        <f t="shared" si="4"/>
        <v>-3.4210777712280165</v>
      </c>
    </row>
    <row r="52" spans="1:17">
      <c r="A52" t="s">
        <v>50</v>
      </c>
      <c r="B52">
        <v>16233</v>
      </c>
      <c r="C52">
        <v>19321</v>
      </c>
      <c r="D52">
        <v>20147</v>
      </c>
      <c r="E52">
        <v>22265</v>
      </c>
      <c r="F52">
        <v>21032</v>
      </c>
      <c r="G52">
        <v>20848</v>
      </c>
      <c r="H52">
        <v>21928</v>
      </c>
      <c r="I52">
        <v>22720</v>
      </c>
      <c r="J52">
        <v>21877</v>
      </c>
      <c r="K52">
        <f t="shared" si="0"/>
        <v>102628.6</v>
      </c>
      <c r="L52">
        <f t="shared" si="1"/>
        <v>104522.08</v>
      </c>
      <c r="M52">
        <v>1.24</v>
      </c>
      <c r="N52">
        <v>1336820.19</v>
      </c>
      <c r="O52">
        <f t="shared" si="2"/>
        <v>1657657.0355999998</v>
      </c>
      <c r="P52">
        <f t="shared" si="3"/>
        <v>15.300152106485985</v>
      </c>
      <c r="Q52" s="6">
        <f t="shared" si="4"/>
        <v>5.5675708330816143E-2</v>
      </c>
    </row>
    <row r="53" spans="1:17">
      <c r="A53" t="s">
        <v>51</v>
      </c>
      <c r="B53" s="2">
        <v>4008.4</v>
      </c>
      <c r="C53" s="2">
        <v>3711.3</v>
      </c>
      <c r="D53" s="2">
        <v>4156</v>
      </c>
      <c r="E53" s="2">
        <v>4302.1000000000004</v>
      </c>
      <c r="F53" s="2">
        <v>4315.3999999999996</v>
      </c>
      <c r="G53" s="2">
        <v>4825.3999999999996</v>
      </c>
      <c r="H53" s="2">
        <v>5402.9</v>
      </c>
      <c r="I53" s="2">
        <v>5509.9</v>
      </c>
      <c r="J53" s="2">
        <v>5512</v>
      </c>
      <c r="K53">
        <f t="shared" si="0"/>
        <v>14671.472000000003</v>
      </c>
      <c r="L53">
        <f t="shared" si="1"/>
        <v>15663.021000000001</v>
      </c>
      <c r="M53">
        <v>0.89</v>
      </c>
      <c r="N53">
        <v>284835.33</v>
      </c>
      <c r="O53">
        <f t="shared" si="2"/>
        <v>253503.44370000003</v>
      </c>
      <c r="P53">
        <f t="shared" si="3"/>
        <v>13.403889375158824</v>
      </c>
      <c r="Q53" s="6">
        <f t="shared" si="4"/>
        <v>0.28907842376006943</v>
      </c>
    </row>
    <row r="54" spans="1:17">
      <c r="A54" t="s">
        <v>52</v>
      </c>
      <c r="B54">
        <v>2246.4</v>
      </c>
      <c r="C54">
        <v>2362.6999999999998</v>
      </c>
      <c r="D54">
        <v>2135.9</v>
      </c>
      <c r="E54">
        <v>2175.8000000000002</v>
      </c>
      <c r="F54">
        <v>2105.6999999999998</v>
      </c>
      <c r="G54">
        <v>2275.5</v>
      </c>
      <c r="H54">
        <v>3086.1</v>
      </c>
      <c r="I54">
        <v>2307.6999999999998</v>
      </c>
      <c r="J54">
        <v>2437.6</v>
      </c>
      <c r="K54">
        <f t="shared" si="0"/>
        <v>6321.6720000000005</v>
      </c>
      <c r="L54">
        <f t="shared" si="1"/>
        <v>6258.8880000000008</v>
      </c>
      <c r="M54">
        <v>0.72</v>
      </c>
      <c r="N54">
        <v>350995.98</v>
      </c>
      <c r="O54">
        <f t="shared" si="2"/>
        <v>252717.10559999998</v>
      </c>
      <c r="P54">
        <f t="shared" si="3"/>
        <v>34.728351917996612</v>
      </c>
      <c r="Q54" s="6">
        <f t="shared" si="4"/>
        <v>0.15111445199940765</v>
      </c>
    </row>
    <row r="55" spans="1:17">
      <c r="A55" t="s">
        <v>53</v>
      </c>
      <c r="B55">
        <f>SUM(B5:B54)</f>
        <v>619794</v>
      </c>
      <c r="C55">
        <f t="shared" ref="C55:J55" si="5">SUM(C5:C54)</f>
        <v>704440.49999999988</v>
      </c>
      <c r="D55">
        <f t="shared" si="5"/>
        <v>742115.70000000019</v>
      </c>
      <c r="E55">
        <f t="shared" si="5"/>
        <v>850499.69999999984</v>
      </c>
      <c r="F55">
        <f t="shared" si="5"/>
        <v>743223</v>
      </c>
      <c r="G55">
        <f t="shared" si="5"/>
        <v>728905.2000000003</v>
      </c>
      <c r="H55">
        <f t="shared" si="5"/>
        <v>708250.9</v>
      </c>
      <c r="I55">
        <f t="shared" si="5"/>
        <v>461657.79999999993</v>
      </c>
      <c r="J55">
        <f t="shared" si="5"/>
        <v>729923.49999999988</v>
      </c>
      <c r="K55">
        <f>SUM(K5:K54)</f>
        <v>8732888.6279999968</v>
      </c>
      <c r="L55">
        <f>SUM(L5:L54)</f>
        <v>8926046.9710000008</v>
      </c>
      <c r="O55">
        <f>SUM(O5:O54)</f>
        <v>173438397.64179996</v>
      </c>
    </row>
    <row r="56" spans="1:17">
      <c r="F56">
        <f>SUM(C55:F55)</f>
        <v>3040278.9</v>
      </c>
      <c r="J56">
        <f>SUM(G55:J55)</f>
        <v>2628737.4000000004</v>
      </c>
      <c r="K56" s="4" t="s">
        <v>83</v>
      </c>
      <c r="L56" s="4">
        <f>L55/K55</f>
        <v>1.0221184938029195</v>
      </c>
      <c r="N56" t="s">
        <v>82</v>
      </c>
      <c r="O56" s="4">
        <f>O55/L55</f>
        <v>19.430594327509947</v>
      </c>
    </row>
    <row r="57" spans="1:17">
      <c r="N57" s="5">
        <v>42241</v>
      </c>
    </row>
  </sheetData>
  <sortState ref="A5:J54">
    <sortCondition ref="A5:A54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53"/>
  <sheetViews>
    <sheetView workbookViewId="0">
      <selection activeCell="F1" sqref="F1:F1048576"/>
    </sheetView>
  </sheetViews>
  <sheetFormatPr defaultRowHeight="12.75"/>
  <cols>
    <col min="1" max="1" width="39.42578125" bestFit="1" customWidth="1"/>
  </cols>
  <sheetData>
    <row r="3" spans="1:6">
      <c r="A3" t="s">
        <v>54</v>
      </c>
      <c r="F3" t="s">
        <v>73</v>
      </c>
    </row>
    <row r="4" spans="1:6">
      <c r="A4" t="s">
        <v>55</v>
      </c>
      <c r="D4" t="s">
        <v>3</v>
      </c>
      <c r="F4">
        <v>0.43</v>
      </c>
    </row>
    <row r="5" spans="1:6">
      <c r="A5" t="s">
        <v>4</v>
      </c>
      <c r="D5" t="s">
        <v>4</v>
      </c>
      <c r="F5">
        <v>0.59</v>
      </c>
    </row>
    <row r="6" spans="1:6">
      <c r="A6" t="s">
        <v>5</v>
      </c>
      <c r="D6" t="s">
        <v>5</v>
      </c>
      <c r="F6">
        <v>1.32</v>
      </c>
    </row>
    <row r="7" spans="1:6">
      <c r="A7" t="s">
        <v>6</v>
      </c>
      <c r="D7" t="s">
        <v>6</v>
      </c>
      <c r="F7">
        <v>3.25</v>
      </c>
    </row>
    <row r="8" spans="1:6">
      <c r="A8" t="s">
        <v>7</v>
      </c>
      <c r="D8" t="s">
        <v>7</v>
      </c>
      <c r="F8">
        <v>1.1399999999999999</v>
      </c>
    </row>
    <row r="9" spans="1:6">
      <c r="A9" t="s">
        <v>56</v>
      </c>
      <c r="D9" t="s">
        <v>8</v>
      </c>
      <c r="F9">
        <v>0.55000000000000004</v>
      </c>
    </row>
    <row r="10" spans="1:6">
      <c r="A10" t="s">
        <v>9</v>
      </c>
      <c r="D10" t="s">
        <v>9</v>
      </c>
      <c r="F10">
        <v>0.83</v>
      </c>
    </row>
    <row r="11" spans="1:6">
      <c r="A11" t="s">
        <v>57</v>
      </c>
      <c r="D11" t="s">
        <v>10</v>
      </c>
      <c r="F11">
        <v>0.79</v>
      </c>
    </row>
    <row r="12" spans="1:6">
      <c r="A12" t="s">
        <v>11</v>
      </c>
      <c r="D12" t="s">
        <v>11</v>
      </c>
      <c r="F12">
        <v>1.92</v>
      </c>
    </row>
    <row r="13" spans="1:6">
      <c r="A13" t="s">
        <v>12</v>
      </c>
      <c r="D13" t="s">
        <v>12</v>
      </c>
      <c r="F13">
        <v>0.74</v>
      </c>
    </row>
    <row r="14" spans="1:6">
      <c r="A14" t="s">
        <v>13</v>
      </c>
      <c r="D14" t="s">
        <v>13</v>
      </c>
      <c r="F14">
        <v>0.32</v>
      </c>
    </row>
    <row r="15" spans="1:6">
      <c r="A15" t="s">
        <v>14</v>
      </c>
      <c r="D15" t="s">
        <v>14</v>
      </c>
      <c r="F15">
        <v>1.19</v>
      </c>
    </row>
    <row r="16" spans="1:6">
      <c r="A16" t="s">
        <v>15</v>
      </c>
      <c r="D16" t="s">
        <v>15</v>
      </c>
      <c r="F16">
        <v>1.87</v>
      </c>
    </row>
    <row r="17" spans="1:6">
      <c r="A17" t="s">
        <v>58</v>
      </c>
      <c r="D17" t="s">
        <v>16</v>
      </c>
      <c r="F17">
        <v>1.71</v>
      </c>
    </row>
    <row r="18" spans="1:6">
      <c r="A18" t="s">
        <v>59</v>
      </c>
      <c r="D18" t="s">
        <v>17</v>
      </c>
      <c r="F18">
        <v>0.55000000000000004</v>
      </c>
    </row>
    <row r="19" spans="1:6">
      <c r="A19" t="s">
        <v>18</v>
      </c>
      <c r="D19" t="s">
        <v>18</v>
      </c>
      <c r="F19">
        <v>0.78</v>
      </c>
    </row>
    <row r="20" spans="1:6">
      <c r="A20" t="s">
        <v>60</v>
      </c>
      <c r="D20" t="s">
        <v>19</v>
      </c>
      <c r="F20">
        <v>1.83</v>
      </c>
    </row>
    <row r="21" spans="1:6">
      <c r="A21" t="s">
        <v>62</v>
      </c>
      <c r="D21" t="s">
        <v>20</v>
      </c>
      <c r="F21">
        <v>7.23</v>
      </c>
    </row>
    <row r="22" spans="1:6">
      <c r="A22" t="s">
        <v>63</v>
      </c>
      <c r="D22" t="s">
        <v>21</v>
      </c>
      <c r="F22">
        <v>1.1599999999999999</v>
      </c>
    </row>
    <row r="23" spans="1:6">
      <c r="A23" t="s">
        <v>22</v>
      </c>
      <c r="D23" t="s">
        <v>22</v>
      </c>
      <c r="F23">
        <v>0.45</v>
      </c>
    </row>
    <row r="24" spans="1:6">
      <c r="A24" t="s">
        <v>23</v>
      </c>
      <c r="D24" t="s">
        <v>23</v>
      </c>
      <c r="F24">
        <v>2.16</v>
      </c>
    </row>
    <row r="25" spans="1:6">
      <c r="A25" t="s">
        <v>61</v>
      </c>
      <c r="D25" t="s">
        <v>24</v>
      </c>
      <c r="F25">
        <v>6.99</v>
      </c>
    </row>
    <row r="26" spans="1:6">
      <c r="A26" t="s">
        <v>64</v>
      </c>
      <c r="D26" t="s">
        <v>25</v>
      </c>
      <c r="F26">
        <v>5.8</v>
      </c>
    </row>
    <row r="27" spans="1:6">
      <c r="A27" t="s">
        <v>26</v>
      </c>
      <c r="D27" t="s">
        <v>26</v>
      </c>
      <c r="F27">
        <v>6.04</v>
      </c>
    </row>
    <row r="28" spans="1:6">
      <c r="A28" t="s">
        <v>27</v>
      </c>
      <c r="D28" t="s">
        <v>27</v>
      </c>
      <c r="F28">
        <v>0.64</v>
      </c>
    </row>
    <row r="29" spans="1:6">
      <c r="A29" t="s">
        <v>65</v>
      </c>
      <c r="D29" t="s">
        <v>28</v>
      </c>
      <c r="F29">
        <v>1.57</v>
      </c>
    </row>
    <row r="30" spans="1:6">
      <c r="A30" t="s">
        <v>29</v>
      </c>
      <c r="D30" t="s">
        <v>29</v>
      </c>
      <c r="F30">
        <v>7.11</v>
      </c>
    </row>
    <row r="31" spans="1:6">
      <c r="A31" t="s">
        <v>30</v>
      </c>
      <c r="D31" t="s">
        <v>30</v>
      </c>
      <c r="F31">
        <v>2.35</v>
      </c>
    </row>
    <row r="32" spans="1:6">
      <c r="A32" t="s">
        <v>31</v>
      </c>
      <c r="D32" t="s">
        <v>31</v>
      </c>
      <c r="F32">
        <v>4.8499999999999996</v>
      </c>
    </row>
    <row r="33" spans="1:6">
      <c r="A33" t="s">
        <v>32</v>
      </c>
      <c r="D33" t="s">
        <v>32</v>
      </c>
      <c r="F33">
        <v>1.35</v>
      </c>
    </row>
    <row r="34" spans="1:6">
      <c r="A34" t="s">
        <v>33</v>
      </c>
      <c r="D34" t="s">
        <v>33</v>
      </c>
      <c r="F34">
        <v>2.08</v>
      </c>
    </row>
    <row r="35" spans="1:6">
      <c r="A35" t="s">
        <v>34</v>
      </c>
      <c r="D35" t="s">
        <v>34</v>
      </c>
      <c r="F35">
        <v>1.9</v>
      </c>
    </row>
    <row r="36" spans="1:6">
      <c r="A36" t="s">
        <v>66</v>
      </c>
      <c r="D36" t="s">
        <v>35</v>
      </c>
      <c r="F36">
        <v>0.27</v>
      </c>
    </row>
    <row r="37" spans="1:6">
      <c r="A37" t="s">
        <v>67</v>
      </c>
      <c r="D37" t="s">
        <v>36</v>
      </c>
      <c r="F37">
        <v>0.92</v>
      </c>
    </row>
    <row r="38" spans="1:6">
      <c r="A38" t="s">
        <v>68</v>
      </c>
      <c r="D38" t="s">
        <v>37</v>
      </c>
      <c r="F38">
        <v>1.62</v>
      </c>
    </row>
    <row r="39" spans="1:6">
      <c r="A39" t="s">
        <v>69</v>
      </c>
      <c r="D39" t="s">
        <v>38</v>
      </c>
      <c r="F39">
        <v>1.03</v>
      </c>
    </row>
    <row r="40" spans="1:6">
      <c r="A40" t="s">
        <v>39</v>
      </c>
      <c r="D40" t="s">
        <v>39</v>
      </c>
      <c r="F40">
        <v>0.37</v>
      </c>
    </row>
    <row r="41" spans="1:6">
      <c r="A41" t="s">
        <v>40</v>
      </c>
      <c r="D41" t="s">
        <v>40</v>
      </c>
      <c r="F41">
        <v>5.46</v>
      </c>
    </row>
    <row r="42" spans="1:6">
      <c r="A42" t="s">
        <v>70</v>
      </c>
      <c r="D42" t="s">
        <v>41</v>
      </c>
      <c r="F42">
        <v>2.8</v>
      </c>
    </row>
    <row r="43" spans="1:6">
      <c r="A43" t="s">
        <v>71</v>
      </c>
      <c r="D43" t="s">
        <v>42</v>
      </c>
      <c r="F43">
        <v>2.96</v>
      </c>
    </row>
    <row r="44" spans="1:6">
      <c r="A44" t="s">
        <v>43</v>
      </c>
      <c r="D44" t="s">
        <v>43</v>
      </c>
      <c r="F44">
        <v>4.25</v>
      </c>
    </row>
    <row r="45" spans="1:6">
      <c r="A45" t="s">
        <v>44</v>
      </c>
      <c r="D45" t="s">
        <v>44</v>
      </c>
      <c r="F45">
        <v>2.41</v>
      </c>
    </row>
    <row r="46" spans="1:6">
      <c r="A46" t="s">
        <v>45</v>
      </c>
      <c r="D46" t="s">
        <v>45</v>
      </c>
      <c r="F46">
        <v>0.41</v>
      </c>
    </row>
    <row r="47" spans="1:6">
      <c r="A47" t="s">
        <v>46</v>
      </c>
      <c r="D47" t="s">
        <v>46</v>
      </c>
      <c r="F47">
        <v>0.54</v>
      </c>
    </row>
    <row r="48" spans="1:6">
      <c r="A48" t="s">
        <v>47</v>
      </c>
      <c r="D48" t="s">
        <v>47</v>
      </c>
      <c r="F48">
        <v>1.07</v>
      </c>
    </row>
    <row r="49" spans="1:6">
      <c r="A49" t="s">
        <v>72</v>
      </c>
      <c r="D49" t="s">
        <v>48</v>
      </c>
      <c r="F49">
        <v>1.07</v>
      </c>
    </row>
    <row r="50" spans="1:6">
      <c r="A50" t="s">
        <v>49</v>
      </c>
      <c r="D50" t="s">
        <v>49</v>
      </c>
      <c r="F50">
        <v>0.47</v>
      </c>
    </row>
    <row r="51" spans="1:6">
      <c r="A51" t="s">
        <v>50</v>
      </c>
      <c r="D51" t="s">
        <v>50</v>
      </c>
      <c r="F51">
        <v>1.24</v>
      </c>
    </row>
    <row r="52" spans="1:6">
      <c r="A52" t="s">
        <v>51</v>
      </c>
      <c r="D52" t="s">
        <v>51</v>
      </c>
      <c r="F52">
        <v>0.89</v>
      </c>
    </row>
    <row r="53" spans="1:6">
      <c r="A53" t="s">
        <v>52</v>
      </c>
      <c r="D53" t="s">
        <v>52</v>
      </c>
      <c r="F53">
        <v>0.72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</dc:creator>
  <cp:lastModifiedBy>Kimi</cp:lastModifiedBy>
  <dcterms:created xsi:type="dcterms:W3CDTF">2015-08-26T05:09:46Z</dcterms:created>
  <dcterms:modified xsi:type="dcterms:W3CDTF">2015-09-01T10:51:03Z</dcterms:modified>
</cp:coreProperties>
</file>