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-krishnan\Desktop\"/>
    </mc:Choice>
  </mc:AlternateContent>
  <bookViews>
    <workbookView xWindow="0" yWindow="0" windowWidth="19140" windowHeight="69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P8" i="1"/>
  <c r="M8" i="1"/>
  <c r="N8" i="1"/>
  <c r="H8" i="1"/>
  <c r="G8" i="1"/>
  <c r="G7" i="1"/>
  <c r="P7" i="1" s="1"/>
  <c r="O7" i="1"/>
  <c r="N7" i="1"/>
  <c r="H7" i="1"/>
  <c r="M7" i="1" s="1"/>
  <c r="N6" i="1"/>
  <c r="O6" i="1"/>
  <c r="J6" i="1"/>
  <c r="H6" i="1"/>
  <c r="M6" i="1" s="1"/>
  <c r="M5" i="1"/>
  <c r="N5" i="1"/>
  <c r="G5" i="1"/>
  <c r="O5" i="1" s="1"/>
  <c r="G4" i="1"/>
  <c r="P4" i="1" s="1"/>
  <c r="N4" i="1"/>
  <c r="M4" i="1"/>
  <c r="P5" i="1" l="1"/>
  <c r="O4" i="1"/>
  <c r="P6" i="1"/>
</calcChain>
</file>

<file path=xl/sharedStrings.xml><?xml version="1.0" encoding="utf-8"?>
<sst xmlns="http://schemas.openxmlformats.org/spreadsheetml/2006/main" count="47" uniqueCount="41">
  <si>
    <t>No</t>
  </si>
  <si>
    <t>Company</t>
  </si>
  <si>
    <t>CMP</t>
  </si>
  <si>
    <t>M-Cap</t>
  </si>
  <si>
    <t>FY17-9M</t>
  </si>
  <si>
    <t>Revenue</t>
  </si>
  <si>
    <t>EBITDA</t>
  </si>
  <si>
    <t>PAT</t>
  </si>
  <si>
    <t>Debt</t>
  </si>
  <si>
    <t>Indian Terrain</t>
  </si>
  <si>
    <t>PE</t>
  </si>
  <si>
    <t>BV</t>
  </si>
  <si>
    <t>Marquee Investors / Funds</t>
  </si>
  <si>
    <t>160/247</t>
  </si>
  <si>
    <t>Margins</t>
  </si>
  <si>
    <t>123/218</t>
  </si>
  <si>
    <t xml:space="preserve"> </t>
  </si>
  <si>
    <t>Kewal Kiran Clothing</t>
  </si>
  <si>
    <t>1619/2006</t>
  </si>
  <si>
    <t>SP Apparels</t>
  </si>
  <si>
    <t>265/478</t>
  </si>
  <si>
    <t xml:space="preserve">Rakesh Jhunjhunwala; Ramesh Damani; Chrys Capital; </t>
  </si>
  <si>
    <t xml:space="preserve">Promoter </t>
  </si>
  <si>
    <t xml:space="preserve">DSP Blackrock; SBI Magnum; Reliance Small Cap; Birla Sun Life; Malabar India Fund; New Vernon PE; </t>
  </si>
  <si>
    <t>DSP Blackrock; UTI Fund; Goldman Sachs; Ashish Kacholia; Birla Sun Life</t>
  </si>
  <si>
    <t>MCap/</t>
  </si>
  <si>
    <t>Revenues</t>
  </si>
  <si>
    <t xml:space="preserve">FY17 </t>
  </si>
  <si>
    <t>12M Rev</t>
  </si>
  <si>
    <t>Holding</t>
  </si>
  <si>
    <t>H/L</t>
  </si>
  <si>
    <t xml:space="preserve">52W  </t>
  </si>
  <si>
    <t>9M</t>
  </si>
  <si>
    <t>Page Industries</t>
  </si>
  <si>
    <t>12387/
17399</t>
  </si>
  <si>
    <t>Nalanda India Fund; Cartica Capita; Steadview Capital Mauritius; ABG Capital; LTR Focus Fund; Smallcap World Fund</t>
  </si>
  <si>
    <t>Kewal Kiran is actual 12 month revenue</t>
  </si>
  <si>
    <t xml:space="preserve">12 month revenue extrapolated for MRVL, Indian Terrain, SP Apparels &amp; Page Industries based on 9 month revenues. </t>
  </si>
  <si>
    <t xml:space="preserve">SBI Magnum Global Fund; Malabar India Fund; Kotak Emerging Equity Scheme; Birla Sun Life; Nalanda India Fund; Matthews India Fund </t>
  </si>
  <si>
    <t>The Mandhana Retail Ventures (MRVL)</t>
  </si>
  <si>
    <t>Rs Crores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</si>
</sst>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Arial"/>
      <family val="2"/>
    </font>
    <font>
      <sz val="11"/>
      <color rgb="FF000000"/>
      <name val="Arial"/>
      <family val="2"/>
    </font>
    <font>
      <sz val="11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pane ySplit="1" topLeftCell="A2" activePane="bottomLeft" state="frozen"/>
      <selection pane="bottomLeft" activeCell="O5" sqref="O5"/>
    </sheetView>
  </sheetViews>
  <sheetFormatPr defaultRowHeight="14.25" x14ac:dyDescent="0.2"/>
  <cols>
    <col min="1" max="1" width="3.5703125" style="1" bestFit="1" customWidth="1"/>
    <col min="2" max="2" width="28.7109375" style="3" bestFit="1" customWidth="1"/>
    <col min="3" max="3" width="6.7109375" style="2" bestFit="1" customWidth="1"/>
    <col min="4" max="4" width="10.42578125" style="3" customWidth="1"/>
    <col min="5" max="5" width="6.85546875" style="2" bestFit="1" customWidth="1"/>
    <col min="6" max="6" width="9" style="2" bestFit="1" customWidth="1"/>
    <col min="7" max="7" width="8.85546875" style="2" customWidth="1"/>
    <col min="8" max="8" width="8.42578125" style="2" bestFit="1" customWidth="1"/>
    <col min="9" max="11" width="6.140625" style="2" bestFit="1" customWidth="1"/>
    <col min="12" max="12" width="5.42578125" style="2" bestFit="1" customWidth="1"/>
    <col min="13" max="13" width="9.7109375" style="2" bestFit="1" customWidth="1"/>
    <col min="14" max="14" width="6.140625" style="2" bestFit="1" customWidth="1"/>
    <col min="15" max="15" width="10.42578125" style="2" bestFit="1" customWidth="1"/>
    <col min="16" max="16" width="8.42578125" style="2" bestFit="1" customWidth="1"/>
    <col min="17" max="17" width="10" style="2" bestFit="1" customWidth="1"/>
    <col min="18" max="18" width="26.7109375" style="3" customWidth="1"/>
    <col min="19" max="16384" width="9.140625" style="1"/>
  </cols>
  <sheetData>
    <row r="1" spans="1:18" x14ac:dyDescent="0.2">
      <c r="A1" s="4" t="s">
        <v>0</v>
      </c>
      <c r="B1" s="5" t="s">
        <v>1</v>
      </c>
      <c r="C1" s="4" t="s">
        <v>2</v>
      </c>
      <c r="D1" s="5" t="s">
        <v>31</v>
      </c>
      <c r="E1" s="4" t="s">
        <v>3</v>
      </c>
      <c r="F1" s="4" t="s">
        <v>4</v>
      </c>
      <c r="G1" s="4" t="s">
        <v>27</v>
      </c>
      <c r="H1" s="4" t="s">
        <v>6</v>
      </c>
      <c r="I1" s="4" t="s">
        <v>7</v>
      </c>
      <c r="J1" s="4" t="s">
        <v>10</v>
      </c>
      <c r="K1" s="4" t="s">
        <v>11</v>
      </c>
      <c r="L1" s="4" t="s">
        <v>8</v>
      </c>
      <c r="M1" s="6" t="s">
        <v>14</v>
      </c>
      <c r="N1" s="6"/>
      <c r="O1" s="4" t="s">
        <v>25</v>
      </c>
      <c r="P1" s="4" t="s">
        <v>25</v>
      </c>
      <c r="Q1" s="4" t="s">
        <v>22</v>
      </c>
      <c r="R1" s="5" t="s">
        <v>12</v>
      </c>
    </row>
    <row r="2" spans="1:18" x14ac:dyDescent="0.2">
      <c r="A2" s="4"/>
      <c r="B2" s="5"/>
      <c r="C2" s="4"/>
      <c r="D2" s="5" t="s">
        <v>30</v>
      </c>
      <c r="E2" s="4"/>
      <c r="F2" s="4" t="s">
        <v>5</v>
      </c>
      <c r="G2" s="4" t="s">
        <v>28</v>
      </c>
      <c r="H2" s="4" t="s">
        <v>32</v>
      </c>
      <c r="I2" s="4" t="s">
        <v>32</v>
      </c>
      <c r="J2" s="4"/>
      <c r="K2" s="4"/>
      <c r="L2" s="4"/>
      <c r="M2" s="4" t="s">
        <v>6</v>
      </c>
      <c r="N2" s="4" t="s">
        <v>7</v>
      </c>
      <c r="O2" s="4" t="s">
        <v>26</v>
      </c>
      <c r="P2" s="4" t="s">
        <v>6</v>
      </c>
      <c r="Q2" s="4" t="s">
        <v>29</v>
      </c>
      <c r="R2" s="5"/>
    </row>
    <row r="3" spans="1:18" x14ac:dyDescent="0.2">
      <c r="A3" s="11"/>
      <c r="B3" s="12"/>
      <c r="C3" s="11"/>
      <c r="D3" s="12"/>
      <c r="E3" s="15" t="s">
        <v>40</v>
      </c>
      <c r="F3" s="16"/>
      <c r="G3" s="16"/>
      <c r="H3" s="16"/>
      <c r="I3" s="17"/>
      <c r="J3" s="11"/>
      <c r="K3" s="11"/>
      <c r="L3" s="11"/>
      <c r="M3" s="11"/>
      <c r="N3" s="11"/>
      <c r="O3" s="11"/>
      <c r="P3" s="11"/>
      <c r="Q3" s="11"/>
      <c r="R3" s="12"/>
    </row>
    <row r="4" spans="1:18" ht="42.75" x14ac:dyDescent="0.2">
      <c r="A4" s="4">
        <v>1</v>
      </c>
      <c r="B4" s="13" t="s">
        <v>39</v>
      </c>
      <c r="C4" s="4">
        <v>191</v>
      </c>
      <c r="D4" s="5" t="s">
        <v>13</v>
      </c>
      <c r="E4" s="4">
        <v>421</v>
      </c>
      <c r="F4" s="4">
        <v>181.37</v>
      </c>
      <c r="G4" s="7">
        <f>F4*1.33</f>
        <v>241.22210000000001</v>
      </c>
      <c r="H4" s="4">
        <v>44.23</v>
      </c>
      <c r="I4" s="4">
        <v>26.47</v>
      </c>
      <c r="J4" s="4">
        <v>13.71</v>
      </c>
      <c r="K4" s="4">
        <v>38.79</v>
      </c>
      <c r="L4" s="4">
        <v>17</v>
      </c>
      <c r="M4" s="8">
        <f>H4/F4*100</f>
        <v>24.386613001047579</v>
      </c>
      <c r="N4" s="8">
        <f>I4/F4*100</f>
        <v>14.594475381816178</v>
      </c>
      <c r="O4" s="8">
        <f>E4/G4</f>
        <v>1.7452795577187994</v>
      </c>
      <c r="P4" s="8">
        <f>G4/H4</f>
        <v>5.4538118923807373</v>
      </c>
      <c r="Q4" s="9">
        <v>0.42949999999999999</v>
      </c>
      <c r="R4" s="5" t="s">
        <v>21</v>
      </c>
    </row>
    <row r="5" spans="1:18" ht="60" customHeight="1" x14ac:dyDescent="0.2">
      <c r="A5" s="4">
        <v>2</v>
      </c>
      <c r="B5" s="13" t="s">
        <v>9</v>
      </c>
      <c r="C5" s="4">
        <v>185</v>
      </c>
      <c r="D5" s="5" t="s">
        <v>15</v>
      </c>
      <c r="E5" s="4">
        <v>705</v>
      </c>
      <c r="F5" s="4">
        <v>282</v>
      </c>
      <c r="G5" s="7">
        <f>F5*1.33</f>
        <v>375.06</v>
      </c>
      <c r="H5" s="4">
        <v>36.29</v>
      </c>
      <c r="I5" s="4">
        <v>17.53</v>
      </c>
      <c r="J5" s="4">
        <v>28.97</v>
      </c>
      <c r="K5" s="4">
        <v>42.49</v>
      </c>
      <c r="L5" s="4">
        <v>90</v>
      </c>
      <c r="M5" s="8">
        <f>H5/F5*100</f>
        <v>12.868794326241135</v>
      </c>
      <c r="N5" s="8">
        <f>I5/F5*100</f>
        <v>6.2163120567375891</v>
      </c>
      <c r="O5" s="8">
        <f>E5/G5</f>
        <v>1.8796992481203008</v>
      </c>
      <c r="P5" s="8">
        <f>G5/H5</f>
        <v>10.335078534031414</v>
      </c>
      <c r="Q5" s="9">
        <v>0.29220000000000002</v>
      </c>
      <c r="R5" s="5" t="s">
        <v>23</v>
      </c>
    </row>
    <row r="6" spans="1:18" ht="73.5" customHeight="1" x14ac:dyDescent="0.2">
      <c r="A6" s="4">
        <v>3</v>
      </c>
      <c r="B6" s="13" t="s">
        <v>17</v>
      </c>
      <c r="C6" s="4">
        <v>1733</v>
      </c>
      <c r="D6" s="5" t="s">
        <v>18</v>
      </c>
      <c r="E6" s="4">
        <v>2113</v>
      </c>
      <c r="F6" s="4"/>
      <c r="G6" s="4">
        <v>492.38</v>
      </c>
      <c r="H6" s="4">
        <f>123.45+4.79</f>
        <v>128.24</v>
      </c>
      <c r="I6" s="4">
        <v>85.28</v>
      </c>
      <c r="J6" s="4">
        <f>C6/69.16</f>
        <v>25.057836899942163</v>
      </c>
      <c r="K6" s="4">
        <v>311</v>
      </c>
      <c r="L6" s="4">
        <v>41</v>
      </c>
      <c r="M6" s="8">
        <f>H6/G6*100</f>
        <v>26.044924651691787</v>
      </c>
      <c r="N6" s="8">
        <f>I6/G6*100</f>
        <v>17.319956131443195</v>
      </c>
      <c r="O6" s="8">
        <f>E6/G6</f>
        <v>4.2914009504853974</v>
      </c>
      <c r="P6" s="8">
        <f>G6/H6</f>
        <v>3.8395196506550215</v>
      </c>
      <c r="Q6" s="9">
        <v>0.74209999999999998</v>
      </c>
      <c r="R6" s="10" t="s">
        <v>38</v>
      </c>
    </row>
    <row r="7" spans="1:18" ht="42.75" x14ac:dyDescent="0.2">
      <c r="A7" s="4">
        <v>4</v>
      </c>
      <c r="B7" s="13" t="s">
        <v>19</v>
      </c>
      <c r="C7" s="4">
        <v>375</v>
      </c>
      <c r="D7" s="5" t="s">
        <v>20</v>
      </c>
      <c r="E7" s="4">
        <v>944</v>
      </c>
      <c r="F7" s="4">
        <v>477.55</v>
      </c>
      <c r="G7" s="7">
        <f>F7*1.33</f>
        <v>635.14150000000006</v>
      </c>
      <c r="H7" s="4">
        <f>81.36+15.35</f>
        <v>96.71</v>
      </c>
      <c r="I7" s="4">
        <v>44.55</v>
      </c>
      <c r="J7" s="4">
        <v>17.53</v>
      </c>
      <c r="K7" s="4">
        <v>54.23</v>
      </c>
      <c r="L7" s="4">
        <v>175</v>
      </c>
      <c r="M7" s="8">
        <f>H7/F7*100</f>
        <v>20.251282588210657</v>
      </c>
      <c r="N7" s="8">
        <f>I7/F7*100</f>
        <v>9.3288660873206997</v>
      </c>
      <c r="O7" s="8">
        <f>E7/G7</f>
        <v>1.4862829778876043</v>
      </c>
      <c r="P7" s="8">
        <f>G7/H7</f>
        <v>6.5674852652259341</v>
      </c>
      <c r="Q7" s="9">
        <v>0.60119999999999996</v>
      </c>
      <c r="R7" s="5" t="s">
        <v>24</v>
      </c>
    </row>
    <row r="8" spans="1:18" ht="71.25" x14ac:dyDescent="0.2">
      <c r="A8" s="4">
        <v>5</v>
      </c>
      <c r="B8" s="13" t="s">
        <v>33</v>
      </c>
      <c r="C8" s="4">
        <v>14254</v>
      </c>
      <c r="D8" s="5" t="s">
        <v>34</v>
      </c>
      <c r="E8" s="4">
        <v>15870</v>
      </c>
      <c r="F8" s="4">
        <v>1632.58</v>
      </c>
      <c r="G8" s="7">
        <f>F8*1.33</f>
        <v>2171.3314</v>
      </c>
      <c r="H8" s="4">
        <f>311.73+18.17</f>
        <v>329.90000000000003</v>
      </c>
      <c r="I8" s="4">
        <v>199.49</v>
      </c>
      <c r="J8" s="4">
        <v>61.81</v>
      </c>
      <c r="K8" s="4">
        <v>452</v>
      </c>
      <c r="L8" s="4">
        <v>165</v>
      </c>
      <c r="M8" s="8">
        <f>H8/F8*100</f>
        <v>20.207279275747592</v>
      </c>
      <c r="N8" s="8">
        <f>I8/F8*100</f>
        <v>12.219309314091808</v>
      </c>
      <c r="O8" s="8">
        <f>E8/G8</f>
        <v>7.3088797039456992</v>
      </c>
      <c r="P8" s="8">
        <f>G8/H8</f>
        <v>6.5817866020006059</v>
      </c>
      <c r="Q8" s="9">
        <v>0.49009999999999998</v>
      </c>
      <c r="R8" s="5" t="s">
        <v>35</v>
      </c>
    </row>
    <row r="9" spans="1:18" x14ac:dyDescent="0.2">
      <c r="A9" s="14" t="s">
        <v>37</v>
      </c>
      <c r="N9" s="2" t="s">
        <v>16</v>
      </c>
    </row>
    <row r="10" spans="1:18" x14ac:dyDescent="0.2">
      <c r="A10" s="14" t="s">
        <v>36</v>
      </c>
    </row>
    <row r="15" spans="1:18" x14ac:dyDescent="0.2">
      <c r="M15" s="2" t="s">
        <v>16</v>
      </c>
    </row>
  </sheetData>
  <mergeCells count="2">
    <mergeCell ref="M1:N1"/>
    <mergeCell ref="E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Austrade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Krishnan-PS (Chennai)</dc:creator>
  <cp:lastModifiedBy>Krishnan-PS (Chennai)</cp:lastModifiedBy>
  <dcterms:created xsi:type="dcterms:W3CDTF">2017-05-22T11:57:20Z</dcterms:created>
  <dcterms:modified xsi:type="dcterms:W3CDTF">2017-05-22T13:52:57Z</dcterms:modified>
</cp:coreProperties>
</file>