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35" i="1"/>
  <c r="Z35" s="1"/>
  <c r="X35"/>
  <c r="Z34"/>
  <c r="Y34"/>
  <c r="X34"/>
  <c r="Y33"/>
  <c r="Z33" s="1"/>
  <c r="X33"/>
  <c r="Y32"/>
  <c r="Z32" s="1"/>
  <c r="X32"/>
  <c r="Y31"/>
  <c r="Z31" s="1"/>
  <c r="X31"/>
  <c r="Z30"/>
  <c r="Y30"/>
  <c r="X30"/>
  <c r="Z29"/>
  <c r="Y29"/>
  <c r="X29"/>
  <c r="Z28"/>
  <c r="Y28"/>
  <c r="X28"/>
  <c r="Y27"/>
  <c r="Z27" s="1"/>
  <c r="X27"/>
  <c r="Z26"/>
  <c r="Y26"/>
  <c r="X26"/>
  <c r="Z25"/>
  <c r="Y25"/>
  <c r="X25"/>
  <c r="Z24"/>
  <c r="Y24"/>
  <c r="X24"/>
  <c r="Y23"/>
  <c r="Z23" s="1"/>
  <c r="X23"/>
  <c r="Z22"/>
  <c r="Y22"/>
  <c r="X22"/>
  <c r="Y21"/>
  <c r="Z21" s="1"/>
  <c r="X21"/>
  <c r="Z20"/>
  <c r="Y20"/>
  <c r="Y19"/>
  <c r="Z19" s="1"/>
  <c r="X19"/>
  <c r="Y18"/>
  <c r="Z18" s="1"/>
  <c r="X18"/>
  <c r="Z17"/>
  <c r="Y17"/>
  <c r="X17"/>
  <c r="Y16"/>
  <c r="Z16" s="1"/>
  <c r="X16"/>
  <c r="Z15"/>
  <c r="Y15"/>
  <c r="X15"/>
  <c r="Y14"/>
  <c r="Z14" s="1"/>
  <c r="X14"/>
  <c r="Z13"/>
  <c r="Y13"/>
  <c r="X13"/>
  <c r="Y12"/>
  <c r="Z12" s="1"/>
  <c r="X12"/>
  <c r="Z11"/>
  <c r="Y11"/>
  <c r="X11"/>
  <c r="Y10"/>
  <c r="Z10" s="1"/>
  <c r="X10"/>
  <c r="Z9"/>
  <c r="Y9"/>
  <c r="X9"/>
  <c r="Y8"/>
  <c r="Z8" s="1"/>
  <c r="X8"/>
  <c r="Z7"/>
  <c r="Y7"/>
  <c r="X7"/>
  <c r="Y6"/>
  <c r="Z6" s="1"/>
  <c r="Y5"/>
  <c r="Z5" s="1"/>
  <c r="X5"/>
  <c r="Z4"/>
  <c r="Y4"/>
  <c r="X4"/>
  <c r="Y3"/>
  <c r="Z3" s="1"/>
  <c r="X3"/>
  <c r="Z2"/>
  <c r="Y2"/>
  <c r="X2"/>
</calcChain>
</file>

<file path=xl/sharedStrings.xml><?xml version="1.0" encoding="utf-8"?>
<sst xmlns="http://schemas.openxmlformats.org/spreadsheetml/2006/main" count="548" uniqueCount="85">
  <si>
    <t>State</t>
  </si>
  <si>
    <t>No Of Players</t>
  </si>
  <si>
    <t>No Of channel offered in Phase 3</t>
  </si>
  <si>
    <t>Type of City</t>
  </si>
  <si>
    <t>Category of City</t>
  </si>
  <si>
    <t>Max Price in Phase II</t>
  </si>
  <si>
    <t>Avg. price in Phase II</t>
  </si>
  <si>
    <r>
      <rPr>
        <b/>
        <sz val="11"/>
        <color theme="1"/>
        <rFont val="Calibri"/>
        <family val="2"/>
        <scheme val="minor"/>
      </rPr>
      <t>Advertising Rates for 10 second slot</t>
    </r>
    <r>
      <rPr>
        <sz val="11"/>
        <color theme="1"/>
        <rFont val="Calibri"/>
        <family val="2"/>
        <scheme val="minor"/>
      </rPr>
      <t>-Radio Mirchi (98.3 FM)</t>
    </r>
  </si>
  <si>
    <t>Radio City (91.1 FM)</t>
  </si>
  <si>
    <t>My FM (94.3 FM)</t>
  </si>
  <si>
    <t>Red FM (93.5 FM)</t>
  </si>
  <si>
    <t>Fever FM (104 FM)</t>
  </si>
  <si>
    <t>Radio Indigo (91.9 FM)</t>
  </si>
  <si>
    <t>Hello FM (106.4 FM)</t>
  </si>
  <si>
    <t>Chennai Live (104.8 FM)</t>
  </si>
  <si>
    <t>Ahaaa (91.9 FM)</t>
  </si>
  <si>
    <t>HIT 95 FM</t>
  </si>
  <si>
    <t>Big  FM (92.5 FM)</t>
  </si>
  <si>
    <t>Oye FM (104.8 FM)</t>
  </si>
  <si>
    <t>Power FM (107.8 FM)</t>
  </si>
  <si>
    <t>Radio Mango (91.9 FM)</t>
  </si>
  <si>
    <t>Club FM (94.3 FM)</t>
  </si>
  <si>
    <t>% Premium/Discount over the closest competitor</t>
  </si>
  <si>
    <t>Phase-3 Migration fee estimate</t>
  </si>
  <si>
    <t>Average ROCE @ 20%NPM</t>
  </si>
  <si>
    <t>Hyderabad</t>
  </si>
  <si>
    <t>Andhra Pradesh</t>
  </si>
  <si>
    <t>Z</t>
  </si>
  <si>
    <t>A</t>
  </si>
  <si>
    <t>NA</t>
  </si>
  <si>
    <t>Vizag</t>
  </si>
  <si>
    <t>X</t>
  </si>
  <si>
    <t>B</t>
  </si>
  <si>
    <t>Vijaywada</t>
  </si>
  <si>
    <t>Guwahati</t>
  </si>
  <si>
    <t>Assam</t>
  </si>
  <si>
    <t>Y</t>
  </si>
  <si>
    <t>C</t>
  </si>
  <si>
    <t>Patna</t>
  </si>
  <si>
    <t>Bihar</t>
  </si>
  <si>
    <t>No Competition</t>
  </si>
  <si>
    <t>Raipur</t>
  </si>
  <si>
    <t>Chhatisgarh</t>
  </si>
  <si>
    <t>Delhi (NCR)</t>
  </si>
  <si>
    <t>Delhi</t>
  </si>
  <si>
    <t>A+</t>
  </si>
  <si>
    <t>Panaji</t>
  </si>
  <si>
    <t>Goa</t>
  </si>
  <si>
    <t>D</t>
  </si>
  <si>
    <t>Baroda</t>
  </si>
  <si>
    <t>Gujarat</t>
  </si>
  <si>
    <t>Surat</t>
  </si>
  <si>
    <t>Ahmedabad</t>
  </si>
  <si>
    <t>Rajkot</t>
  </si>
  <si>
    <t>Bangalore</t>
  </si>
  <si>
    <t>Karnataka</t>
  </si>
  <si>
    <t>Mangalore</t>
  </si>
  <si>
    <t>Trivendrum</t>
  </si>
  <si>
    <t>Kerala</t>
  </si>
  <si>
    <t>Mumbai</t>
  </si>
  <si>
    <t>Maharashtra</t>
  </si>
  <si>
    <t>Pune</t>
  </si>
  <si>
    <t>Nasik</t>
  </si>
  <si>
    <t>Kolhapur</t>
  </si>
  <si>
    <t>Aurangabad</t>
  </si>
  <si>
    <t>Nagpur</t>
  </si>
  <si>
    <t>Indore</t>
  </si>
  <si>
    <t>MP</t>
  </si>
  <si>
    <t>Bhopal</t>
  </si>
  <si>
    <t>Jabalpur</t>
  </si>
  <si>
    <t>Gwalior</t>
  </si>
  <si>
    <t>Jalandhar</t>
  </si>
  <si>
    <t>Punjab</t>
  </si>
  <si>
    <t>Jaipur</t>
  </si>
  <si>
    <t>Rajasthan</t>
  </si>
  <si>
    <t>Coimbtore</t>
  </si>
  <si>
    <t>Tamilnadu</t>
  </si>
  <si>
    <t>Madurai</t>
  </si>
  <si>
    <t>Chennai</t>
  </si>
  <si>
    <t>Lucknow</t>
  </si>
  <si>
    <t>UP</t>
  </si>
  <si>
    <t>Kanpur</t>
  </si>
  <si>
    <t>Varansi</t>
  </si>
  <si>
    <t>Kolkata</t>
  </si>
  <si>
    <t>West Bengal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</si>
</sst>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10" fontId="0" fillId="0" borderId="1" xfId="0" applyNumberFormat="1" applyBorder="1"/>
    <xf numFmtId="2" fontId="2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>
      <selection activeCell="Y1" sqref="Y1:Y1048576"/>
    </sheetView>
  </sheetViews>
  <sheetFormatPr defaultRowHeight="15"/>
  <cols>
    <col min="5" max="5" width="0" hidden="1" customWidth="1"/>
    <col min="7" max="8" width="0" hidden="1" customWidth="1"/>
  </cols>
  <sheetData>
    <row r="1" spans="1:26" ht="120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5" t="s">
        <v>22</v>
      </c>
      <c r="Y1" s="6" t="s">
        <v>23</v>
      </c>
      <c r="Z1" s="7" t="s">
        <v>24</v>
      </c>
    </row>
    <row r="2" spans="1:26">
      <c r="A2" s="8" t="s">
        <v>25</v>
      </c>
      <c r="B2" s="8" t="s">
        <v>26</v>
      </c>
      <c r="C2" s="8">
        <v>4</v>
      </c>
      <c r="D2" s="8">
        <v>4</v>
      </c>
      <c r="E2" s="8" t="s">
        <v>27</v>
      </c>
      <c r="F2" s="8" t="s">
        <v>28</v>
      </c>
      <c r="G2" s="8">
        <v>18</v>
      </c>
      <c r="H2" s="8">
        <v>11.68</v>
      </c>
      <c r="I2" s="9">
        <v>540</v>
      </c>
      <c r="J2" s="9">
        <v>400</v>
      </c>
      <c r="K2" s="8" t="s">
        <v>29</v>
      </c>
      <c r="L2" s="9">
        <v>420</v>
      </c>
      <c r="M2" s="8" t="s">
        <v>29</v>
      </c>
      <c r="N2" s="8" t="s">
        <v>29</v>
      </c>
      <c r="O2" s="8" t="s">
        <v>29</v>
      </c>
      <c r="P2" s="8" t="s">
        <v>29</v>
      </c>
      <c r="Q2" s="8" t="s">
        <v>29</v>
      </c>
      <c r="R2" s="8" t="s">
        <v>29</v>
      </c>
      <c r="S2" s="9">
        <v>600</v>
      </c>
      <c r="T2" s="8" t="s">
        <v>29</v>
      </c>
      <c r="U2" s="8" t="s">
        <v>29</v>
      </c>
      <c r="V2" s="8" t="s">
        <v>29</v>
      </c>
      <c r="W2" s="8" t="s">
        <v>29</v>
      </c>
      <c r="X2" s="10">
        <f>(I2-S2)/S2%</f>
        <v>-10</v>
      </c>
      <c r="Y2" s="1">
        <f t="shared" ref="Y2:Y35" si="0">(H2*1.5)</f>
        <v>17.52</v>
      </c>
      <c r="Z2" s="11">
        <f t="shared" ref="Z2:Z35" si="1">(((I2*400000)/10000000)*0.2)/Y2</f>
        <v>0.24657534246575344</v>
      </c>
    </row>
    <row r="3" spans="1:26">
      <c r="A3" s="8" t="s">
        <v>30</v>
      </c>
      <c r="B3" s="8" t="s">
        <v>26</v>
      </c>
      <c r="C3" s="8">
        <v>4</v>
      </c>
      <c r="D3" s="8">
        <v>0</v>
      </c>
      <c r="E3" s="8" t="s">
        <v>31</v>
      </c>
      <c r="F3" s="8" t="s">
        <v>32</v>
      </c>
      <c r="G3" s="8">
        <v>4.66</v>
      </c>
      <c r="H3" s="8">
        <v>4</v>
      </c>
      <c r="I3" s="9">
        <v>300</v>
      </c>
      <c r="J3" s="9">
        <v>225</v>
      </c>
      <c r="K3" s="8" t="s">
        <v>29</v>
      </c>
      <c r="L3" s="9">
        <v>210</v>
      </c>
      <c r="M3" s="8" t="s">
        <v>29</v>
      </c>
      <c r="N3" s="8" t="s">
        <v>29</v>
      </c>
      <c r="O3" s="8" t="s">
        <v>29</v>
      </c>
      <c r="P3" s="8" t="s">
        <v>29</v>
      </c>
      <c r="Q3" s="8" t="s">
        <v>29</v>
      </c>
      <c r="R3" s="8" t="s">
        <v>29</v>
      </c>
      <c r="S3" s="9">
        <v>200</v>
      </c>
      <c r="T3" s="8" t="s">
        <v>29</v>
      </c>
      <c r="U3" s="8" t="s">
        <v>29</v>
      </c>
      <c r="V3" s="8" t="s">
        <v>29</v>
      </c>
      <c r="W3" s="8" t="s">
        <v>29</v>
      </c>
      <c r="X3" s="10">
        <f>(I3-J3)/J3%</f>
        <v>33.333333333333336</v>
      </c>
      <c r="Y3" s="1">
        <f t="shared" si="0"/>
        <v>6</v>
      </c>
      <c r="Z3" s="11">
        <f t="shared" si="1"/>
        <v>0.40000000000000008</v>
      </c>
    </row>
    <row r="4" spans="1:26">
      <c r="A4" s="8" t="s">
        <v>33</v>
      </c>
      <c r="B4" s="8" t="s">
        <v>26</v>
      </c>
      <c r="C4" s="8">
        <v>2</v>
      </c>
      <c r="D4" s="8">
        <v>2</v>
      </c>
      <c r="E4" s="8" t="s">
        <v>27</v>
      </c>
      <c r="F4" s="8" t="s">
        <v>32</v>
      </c>
      <c r="G4" s="8">
        <v>7</v>
      </c>
      <c r="H4" s="8">
        <v>6.65</v>
      </c>
      <c r="I4" s="9">
        <v>650</v>
      </c>
      <c r="J4" s="8" t="s">
        <v>29</v>
      </c>
      <c r="K4" s="8" t="s">
        <v>29</v>
      </c>
      <c r="L4" s="9">
        <v>180</v>
      </c>
      <c r="M4" s="8" t="s">
        <v>29</v>
      </c>
      <c r="N4" s="8" t="s">
        <v>29</v>
      </c>
      <c r="O4" s="8" t="s">
        <v>29</v>
      </c>
      <c r="P4" s="8" t="s">
        <v>29</v>
      </c>
      <c r="Q4" s="8" t="s">
        <v>29</v>
      </c>
      <c r="R4" s="8" t="s">
        <v>29</v>
      </c>
      <c r="S4" s="8" t="s">
        <v>29</v>
      </c>
      <c r="T4" s="8" t="s">
        <v>29</v>
      </c>
      <c r="U4" s="8" t="s">
        <v>29</v>
      </c>
      <c r="V4" s="8" t="s">
        <v>29</v>
      </c>
      <c r="W4" s="8" t="s">
        <v>29</v>
      </c>
      <c r="X4" s="12">
        <f>(I4-L4)/L4%</f>
        <v>261.11111111111109</v>
      </c>
      <c r="Y4" s="1">
        <f t="shared" si="0"/>
        <v>9.9750000000000014</v>
      </c>
      <c r="Z4" s="11">
        <f t="shared" si="1"/>
        <v>0.52130325814536338</v>
      </c>
    </row>
    <row r="5" spans="1:26">
      <c r="A5" s="13" t="s">
        <v>34</v>
      </c>
      <c r="B5" s="13" t="s">
        <v>35</v>
      </c>
      <c r="C5" s="13">
        <v>4</v>
      </c>
      <c r="D5" s="13">
        <v>1</v>
      </c>
      <c r="E5" s="13" t="s">
        <v>36</v>
      </c>
      <c r="F5" s="13" t="s">
        <v>37</v>
      </c>
      <c r="G5" s="13">
        <v>3.78</v>
      </c>
      <c r="H5" s="13">
        <v>3.07</v>
      </c>
      <c r="I5" s="14">
        <v>275</v>
      </c>
      <c r="J5" s="13" t="s">
        <v>29</v>
      </c>
      <c r="K5" s="13" t="s">
        <v>29</v>
      </c>
      <c r="L5" s="14">
        <v>132</v>
      </c>
      <c r="M5" s="13" t="s">
        <v>29</v>
      </c>
      <c r="N5" s="13" t="s">
        <v>29</v>
      </c>
      <c r="O5" s="13" t="s">
        <v>29</v>
      </c>
      <c r="P5" s="13" t="s">
        <v>29</v>
      </c>
      <c r="Q5" s="13" t="s">
        <v>29</v>
      </c>
      <c r="R5" s="13" t="s">
        <v>29</v>
      </c>
      <c r="S5" s="14">
        <v>200</v>
      </c>
      <c r="T5" s="13" t="s">
        <v>29</v>
      </c>
      <c r="U5" s="13" t="s">
        <v>29</v>
      </c>
      <c r="V5" s="13" t="s">
        <v>29</v>
      </c>
      <c r="W5" s="15" t="s">
        <v>29</v>
      </c>
      <c r="X5" s="12">
        <f>(I5-S5)/S5%</f>
        <v>37.5</v>
      </c>
      <c r="Y5" s="1">
        <f t="shared" si="0"/>
        <v>4.6049999999999995</v>
      </c>
      <c r="Z5" s="11">
        <f t="shared" si="1"/>
        <v>0.47774158523344201</v>
      </c>
    </row>
    <row r="6" spans="1:26">
      <c r="A6" s="8" t="s">
        <v>38</v>
      </c>
      <c r="B6" s="8" t="s">
        <v>39</v>
      </c>
      <c r="C6" s="8">
        <v>1</v>
      </c>
      <c r="D6" s="8">
        <v>3</v>
      </c>
      <c r="E6" s="8" t="s">
        <v>27</v>
      </c>
      <c r="F6" s="8" t="s">
        <v>32</v>
      </c>
      <c r="G6" s="8">
        <v>5.13</v>
      </c>
      <c r="H6" s="8">
        <v>5.13</v>
      </c>
      <c r="I6" s="9">
        <v>350</v>
      </c>
      <c r="J6" s="8" t="s">
        <v>29</v>
      </c>
      <c r="K6" s="8" t="s">
        <v>29</v>
      </c>
      <c r="L6" s="8" t="s">
        <v>29</v>
      </c>
      <c r="M6" s="8" t="s">
        <v>29</v>
      </c>
      <c r="N6" s="8" t="s">
        <v>29</v>
      </c>
      <c r="O6" s="8" t="s">
        <v>29</v>
      </c>
      <c r="P6" s="8" t="s">
        <v>29</v>
      </c>
      <c r="Q6" s="8" t="s">
        <v>29</v>
      </c>
      <c r="R6" s="8" t="s">
        <v>29</v>
      </c>
      <c r="S6" s="8" t="s">
        <v>29</v>
      </c>
      <c r="T6" s="8" t="s">
        <v>29</v>
      </c>
      <c r="U6" s="8" t="s">
        <v>29</v>
      </c>
      <c r="V6" s="8" t="s">
        <v>29</v>
      </c>
      <c r="W6" s="8" t="s">
        <v>29</v>
      </c>
      <c r="X6" s="10" t="s">
        <v>40</v>
      </c>
      <c r="Y6" s="1">
        <f t="shared" si="0"/>
        <v>7.6950000000000003</v>
      </c>
      <c r="Z6" s="11">
        <f t="shared" si="1"/>
        <v>0.363872644574399</v>
      </c>
    </row>
    <row r="7" spans="1:26">
      <c r="A7" s="13" t="s">
        <v>41</v>
      </c>
      <c r="B7" s="13" t="s">
        <v>42</v>
      </c>
      <c r="C7" s="13">
        <v>4</v>
      </c>
      <c r="D7" s="13">
        <v>0</v>
      </c>
      <c r="E7" s="13" t="s">
        <v>31</v>
      </c>
      <c r="F7" s="13" t="s">
        <v>37</v>
      </c>
      <c r="G7" s="13">
        <v>2.12</v>
      </c>
      <c r="H7" s="13">
        <v>1.47</v>
      </c>
      <c r="I7" s="14">
        <v>100</v>
      </c>
      <c r="J7" s="13" t="s">
        <v>29</v>
      </c>
      <c r="K7" s="14">
        <v>150</v>
      </c>
      <c r="L7" s="13" t="s">
        <v>29</v>
      </c>
      <c r="M7" s="13" t="s">
        <v>29</v>
      </c>
      <c r="N7" s="13" t="s">
        <v>29</v>
      </c>
      <c r="O7" s="13" t="s">
        <v>29</v>
      </c>
      <c r="P7" s="13" t="s">
        <v>29</v>
      </c>
      <c r="Q7" s="13" t="s">
        <v>29</v>
      </c>
      <c r="R7" s="13" t="s">
        <v>29</v>
      </c>
      <c r="S7" s="13" t="s">
        <v>29</v>
      </c>
      <c r="T7" s="13" t="s">
        <v>29</v>
      </c>
      <c r="U7" s="13" t="s">
        <v>29</v>
      </c>
      <c r="V7" s="13" t="s">
        <v>29</v>
      </c>
      <c r="W7" s="13" t="s">
        <v>29</v>
      </c>
      <c r="X7" s="10">
        <f>(I7-K7)/K7%</f>
        <v>-33.333333333333336</v>
      </c>
      <c r="Y7" s="1">
        <f t="shared" si="0"/>
        <v>2.2050000000000001</v>
      </c>
      <c r="Z7" s="11">
        <f t="shared" si="1"/>
        <v>0.36281179138321995</v>
      </c>
    </row>
    <row r="8" spans="1:26">
      <c r="A8" s="13" t="s">
        <v>43</v>
      </c>
      <c r="B8" s="13" t="s">
        <v>44</v>
      </c>
      <c r="C8" s="13">
        <v>8</v>
      </c>
      <c r="D8" s="13">
        <v>1</v>
      </c>
      <c r="E8" s="13" t="s">
        <v>36</v>
      </c>
      <c r="F8" s="13" t="s">
        <v>45</v>
      </c>
      <c r="G8" s="13">
        <v>31.42</v>
      </c>
      <c r="H8" s="13">
        <v>22.23</v>
      </c>
      <c r="I8" s="14">
        <v>1630</v>
      </c>
      <c r="J8" s="14">
        <v>1050</v>
      </c>
      <c r="K8" s="13" t="s">
        <v>29</v>
      </c>
      <c r="L8" s="14">
        <v>900</v>
      </c>
      <c r="M8" s="14">
        <v>1200</v>
      </c>
      <c r="N8" s="13" t="s">
        <v>29</v>
      </c>
      <c r="O8" s="13" t="s">
        <v>29</v>
      </c>
      <c r="P8" s="13" t="s">
        <v>29</v>
      </c>
      <c r="Q8" s="13" t="s">
        <v>29</v>
      </c>
      <c r="R8" s="14">
        <v>600</v>
      </c>
      <c r="S8" s="14">
        <v>1500</v>
      </c>
      <c r="T8" s="14">
        <v>400</v>
      </c>
      <c r="U8" s="13" t="s">
        <v>29</v>
      </c>
      <c r="V8" s="13" t="s">
        <v>29</v>
      </c>
      <c r="W8" s="13" t="s">
        <v>29</v>
      </c>
      <c r="X8" s="10">
        <f>(I8-S8)/S8%</f>
        <v>8.6666666666666661</v>
      </c>
      <c r="Y8" s="1">
        <f t="shared" si="0"/>
        <v>33.344999999999999</v>
      </c>
      <c r="Z8" s="11">
        <f t="shared" si="1"/>
        <v>0.39106312790523323</v>
      </c>
    </row>
    <row r="9" spans="1:26">
      <c r="A9" s="8" t="s">
        <v>46</v>
      </c>
      <c r="B9" s="8" t="s">
        <v>47</v>
      </c>
      <c r="C9" s="8">
        <v>3</v>
      </c>
      <c r="D9" s="8">
        <v>0</v>
      </c>
      <c r="E9" s="8" t="s">
        <v>31</v>
      </c>
      <c r="F9" s="8" t="s">
        <v>48</v>
      </c>
      <c r="G9" s="8">
        <v>1.71</v>
      </c>
      <c r="H9" s="8">
        <v>1.41</v>
      </c>
      <c r="I9" s="9">
        <v>400</v>
      </c>
      <c r="J9" s="8" t="s">
        <v>29</v>
      </c>
      <c r="K9" s="8" t="s">
        <v>29</v>
      </c>
      <c r="L9" s="8" t="s">
        <v>29</v>
      </c>
      <c r="M9" s="8" t="s">
        <v>29</v>
      </c>
      <c r="N9" s="8" t="s">
        <v>29</v>
      </c>
      <c r="O9" s="8" t="s">
        <v>29</v>
      </c>
      <c r="P9" s="8" t="s">
        <v>29</v>
      </c>
      <c r="Q9" s="8" t="s">
        <v>29</v>
      </c>
      <c r="R9" s="8" t="s">
        <v>29</v>
      </c>
      <c r="S9" s="9">
        <v>200</v>
      </c>
      <c r="T9" s="8" t="s">
        <v>29</v>
      </c>
      <c r="U9" s="8" t="s">
        <v>29</v>
      </c>
      <c r="V9" s="8" t="s">
        <v>29</v>
      </c>
      <c r="W9" s="8" t="s">
        <v>29</v>
      </c>
      <c r="X9" s="10">
        <f>(I9-S9)/S9%</f>
        <v>100</v>
      </c>
      <c r="Y9" s="1">
        <f t="shared" si="0"/>
        <v>2.1149999999999998</v>
      </c>
      <c r="Z9" s="11">
        <f t="shared" si="1"/>
        <v>1.513002364066194</v>
      </c>
    </row>
    <row r="10" spans="1:26">
      <c r="A10" s="8" t="s">
        <v>49</v>
      </c>
      <c r="B10" s="8" t="s">
        <v>50</v>
      </c>
      <c r="C10" s="8">
        <v>4</v>
      </c>
      <c r="D10" s="8">
        <v>0</v>
      </c>
      <c r="E10" s="8" t="s">
        <v>31</v>
      </c>
      <c r="F10" s="8" t="s">
        <v>32</v>
      </c>
      <c r="G10" s="8">
        <v>4.51</v>
      </c>
      <c r="H10" s="8">
        <v>3.41</v>
      </c>
      <c r="I10" s="9">
        <v>325</v>
      </c>
      <c r="J10" s="9">
        <v>250</v>
      </c>
      <c r="K10" s="8" t="s">
        <v>29</v>
      </c>
      <c r="L10" s="9">
        <v>132</v>
      </c>
      <c r="M10" s="8" t="s">
        <v>29</v>
      </c>
      <c r="N10" s="8" t="s">
        <v>29</v>
      </c>
      <c r="O10" s="8" t="s">
        <v>29</v>
      </c>
      <c r="P10" s="8" t="s">
        <v>29</v>
      </c>
      <c r="Q10" s="8" t="s">
        <v>29</v>
      </c>
      <c r="R10" s="8" t="s">
        <v>29</v>
      </c>
      <c r="S10" s="9">
        <v>200</v>
      </c>
      <c r="T10" s="8" t="s">
        <v>29</v>
      </c>
      <c r="U10" s="8" t="s">
        <v>29</v>
      </c>
      <c r="V10" s="8" t="s">
        <v>29</v>
      </c>
      <c r="W10" s="8" t="s">
        <v>29</v>
      </c>
      <c r="X10" s="10">
        <f>(I10-J10)/J10%</f>
        <v>30</v>
      </c>
      <c r="Y10" s="1">
        <f t="shared" si="0"/>
        <v>5.1150000000000002</v>
      </c>
      <c r="Z10" s="11">
        <f t="shared" si="1"/>
        <v>0.50830889540566959</v>
      </c>
    </row>
    <row r="11" spans="1:26">
      <c r="A11" s="8" t="s">
        <v>51</v>
      </c>
      <c r="B11" s="8" t="s">
        <v>50</v>
      </c>
      <c r="C11" s="8">
        <v>4</v>
      </c>
      <c r="D11" s="8">
        <v>2</v>
      </c>
      <c r="E11" s="8" t="s">
        <v>36</v>
      </c>
      <c r="F11" s="8" t="s">
        <v>28</v>
      </c>
      <c r="G11" s="8">
        <v>3.6</v>
      </c>
      <c r="H11" s="8">
        <v>2.4</v>
      </c>
      <c r="I11" s="9">
        <v>400</v>
      </c>
      <c r="J11" s="9">
        <v>250</v>
      </c>
      <c r="K11" s="9">
        <v>130</v>
      </c>
      <c r="L11" s="8" t="s">
        <v>29</v>
      </c>
      <c r="M11" s="8" t="s">
        <v>29</v>
      </c>
      <c r="N11" s="8" t="s">
        <v>29</v>
      </c>
      <c r="O11" s="8" t="s">
        <v>29</v>
      </c>
      <c r="P11" s="8" t="s">
        <v>29</v>
      </c>
      <c r="Q11" s="8" t="s">
        <v>29</v>
      </c>
      <c r="R11" s="8" t="s">
        <v>29</v>
      </c>
      <c r="S11" s="9">
        <v>200</v>
      </c>
      <c r="T11" s="8" t="s">
        <v>29</v>
      </c>
      <c r="U11" s="8" t="s">
        <v>29</v>
      </c>
      <c r="V11" s="8" t="s">
        <v>29</v>
      </c>
      <c r="W11" s="8" t="s">
        <v>29</v>
      </c>
      <c r="X11" s="12">
        <f>(I11-J11)/J11%</f>
        <v>60</v>
      </c>
      <c r="Y11" s="1">
        <f t="shared" si="0"/>
        <v>3.5999999999999996</v>
      </c>
      <c r="Z11" s="11">
        <f t="shared" si="1"/>
        <v>0.88888888888888906</v>
      </c>
    </row>
    <row r="12" spans="1:26">
      <c r="A12" s="13" t="s">
        <v>52</v>
      </c>
      <c r="B12" s="13" t="s">
        <v>50</v>
      </c>
      <c r="C12" s="13">
        <v>5</v>
      </c>
      <c r="D12" s="13">
        <v>1</v>
      </c>
      <c r="E12" s="13" t="s">
        <v>36</v>
      </c>
      <c r="F12" s="13" t="s">
        <v>28</v>
      </c>
      <c r="G12" s="13">
        <v>11.5</v>
      </c>
      <c r="H12" s="13">
        <v>8.7799999999999994</v>
      </c>
      <c r="I12" s="14">
        <v>567</v>
      </c>
      <c r="J12" s="13">
        <v>0</v>
      </c>
      <c r="K12" s="14">
        <v>280</v>
      </c>
      <c r="L12" s="14">
        <v>210</v>
      </c>
      <c r="M12" s="13" t="s">
        <v>29</v>
      </c>
      <c r="N12" s="13" t="s">
        <v>29</v>
      </c>
      <c r="O12" s="13" t="s">
        <v>29</v>
      </c>
      <c r="P12" s="13" t="s">
        <v>29</v>
      </c>
      <c r="Q12" s="13" t="s">
        <v>29</v>
      </c>
      <c r="R12" s="13" t="s">
        <v>29</v>
      </c>
      <c r="S12" s="13" t="s">
        <v>29</v>
      </c>
      <c r="T12" s="13" t="s">
        <v>29</v>
      </c>
      <c r="U12" s="13" t="s">
        <v>29</v>
      </c>
      <c r="V12" s="13" t="s">
        <v>29</v>
      </c>
      <c r="W12" s="13" t="s">
        <v>29</v>
      </c>
      <c r="X12" s="10">
        <f>(I12-K12)/K12%</f>
        <v>102.5</v>
      </c>
      <c r="Y12" s="1">
        <f t="shared" si="0"/>
        <v>13.169999999999998</v>
      </c>
      <c r="Z12" s="11">
        <f t="shared" si="1"/>
        <v>0.34441913439635546</v>
      </c>
    </row>
    <row r="13" spans="1:26">
      <c r="A13" s="8" t="s">
        <v>53</v>
      </c>
      <c r="B13" s="8" t="s">
        <v>50</v>
      </c>
      <c r="C13" s="8">
        <v>3</v>
      </c>
      <c r="D13" s="8">
        <v>1</v>
      </c>
      <c r="E13" s="8" t="s">
        <v>36</v>
      </c>
      <c r="F13" s="8" t="s">
        <v>32</v>
      </c>
      <c r="G13" s="8">
        <v>3.51</v>
      </c>
      <c r="H13" s="8">
        <v>2.63</v>
      </c>
      <c r="I13" s="9">
        <v>338</v>
      </c>
      <c r="J13" s="8" t="s">
        <v>29</v>
      </c>
      <c r="K13" s="8" t="s">
        <v>29</v>
      </c>
      <c r="L13" s="9">
        <v>120</v>
      </c>
      <c r="M13" s="8" t="s">
        <v>29</v>
      </c>
      <c r="N13" s="8" t="s">
        <v>29</v>
      </c>
      <c r="O13" s="8" t="s">
        <v>29</v>
      </c>
      <c r="P13" s="8" t="s">
        <v>29</v>
      </c>
      <c r="Q13" s="8" t="s">
        <v>29</v>
      </c>
      <c r="R13" s="8" t="s">
        <v>29</v>
      </c>
      <c r="S13" s="9">
        <v>200</v>
      </c>
      <c r="T13" s="8" t="s">
        <v>29</v>
      </c>
      <c r="U13" s="8" t="s">
        <v>29</v>
      </c>
      <c r="V13" s="8" t="s">
        <v>29</v>
      </c>
      <c r="W13" s="8" t="s">
        <v>29</v>
      </c>
      <c r="X13" s="12">
        <f>(I13-S13)/S13%</f>
        <v>69</v>
      </c>
      <c r="Y13" s="1">
        <f t="shared" si="0"/>
        <v>3.9449999999999998</v>
      </c>
      <c r="Z13" s="11">
        <f t="shared" si="1"/>
        <v>0.68542458808618512</v>
      </c>
    </row>
    <row r="14" spans="1:26">
      <c r="A14" s="8" t="s">
        <v>54</v>
      </c>
      <c r="B14" s="8" t="s">
        <v>55</v>
      </c>
      <c r="C14" s="8">
        <v>7</v>
      </c>
      <c r="D14" s="8">
        <v>1</v>
      </c>
      <c r="E14" s="8" t="s">
        <v>36</v>
      </c>
      <c r="F14" s="8" t="s">
        <v>28</v>
      </c>
      <c r="G14" s="8">
        <v>21.6</v>
      </c>
      <c r="H14" s="8">
        <v>14.2</v>
      </c>
      <c r="I14" s="9">
        <v>813</v>
      </c>
      <c r="J14" s="9">
        <v>750</v>
      </c>
      <c r="K14" s="8" t="s">
        <v>29</v>
      </c>
      <c r="L14" s="9">
        <v>300</v>
      </c>
      <c r="M14" s="9">
        <v>475</v>
      </c>
      <c r="N14" s="9">
        <v>500</v>
      </c>
      <c r="O14" s="8" t="s">
        <v>29</v>
      </c>
      <c r="P14" s="8" t="s">
        <v>29</v>
      </c>
      <c r="Q14" s="8" t="s">
        <v>29</v>
      </c>
      <c r="R14" s="8" t="s">
        <v>29</v>
      </c>
      <c r="S14" s="9">
        <v>750</v>
      </c>
      <c r="T14" s="8" t="s">
        <v>29</v>
      </c>
      <c r="U14" s="8" t="s">
        <v>29</v>
      </c>
      <c r="V14" s="8" t="s">
        <v>29</v>
      </c>
      <c r="W14" s="8" t="s">
        <v>29</v>
      </c>
      <c r="X14" s="12">
        <f>(I14-J14)/J14%</f>
        <v>8.4</v>
      </c>
      <c r="Y14" s="1">
        <f t="shared" si="0"/>
        <v>21.299999999999997</v>
      </c>
      <c r="Z14" s="11">
        <f t="shared" si="1"/>
        <v>0.30535211267605644</v>
      </c>
    </row>
    <row r="15" spans="1:26">
      <c r="A15" s="8" t="s">
        <v>56</v>
      </c>
      <c r="B15" s="8" t="s">
        <v>55</v>
      </c>
      <c r="C15" s="8">
        <v>3</v>
      </c>
      <c r="D15" s="8">
        <v>1</v>
      </c>
      <c r="E15" s="8" t="s">
        <v>36</v>
      </c>
      <c r="F15" s="8" t="s">
        <v>37</v>
      </c>
      <c r="G15" s="8">
        <v>2.75</v>
      </c>
      <c r="H15" s="8">
        <v>1.61</v>
      </c>
      <c r="I15" s="9">
        <v>325</v>
      </c>
      <c r="J15" s="8" t="s">
        <v>29</v>
      </c>
      <c r="K15" s="8" t="s">
        <v>29</v>
      </c>
      <c r="L15" s="9">
        <v>156</v>
      </c>
      <c r="M15" s="8" t="s">
        <v>29</v>
      </c>
      <c r="N15" s="8" t="s">
        <v>29</v>
      </c>
      <c r="O15" s="8" t="s">
        <v>29</v>
      </c>
      <c r="P15" s="8" t="s">
        <v>29</v>
      </c>
      <c r="Q15" s="8" t="s">
        <v>29</v>
      </c>
      <c r="R15" s="8" t="s">
        <v>29</v>
      </c>
      <c r="S15" s="9">
        <v>200</v>
      </c>
      <c r="T15" s="8" t="s">
        <v>29</v>
      </c>
      <c r="U15" s="8" t="s">
        <v>29</v>
      </c>
      <c r="V15" s="8" t="s">
        <v>29</v>
      </c>
      <c r="W15" s="8" t="s">
        <v>29</v>
      </c>
      <c r="X15" s="12">
        <f>(I15-S15)/S15%</f>
        <v>62.5</v>
      </c>
      <c r="Y15" s="1">
        <f t="shared" si="0"/>
        <v>2.415</v>
      </c>
      <c r="Z15" s="11">
        <f t="shared" si="1"/>
        <v>1.0766045548654244</v>
      </c>
    </row>
    <row r="16" spans="1:26">
      <c r="A16" s="13" t="s">
        <v>57</v>
      </c>
      <c r="B16" s="13" t="s">
        <v>58</v>
      </c>
      <c r="C16" s="13">
        <v>4</v>
      </c>
      <c r="D16" s="13">
        <v>0</v>
      </c>
      <c r="E16" s="13" t="s">
        <v>31</v>
      </c>
      <c r="F16" s="13" t="s">
        <v>37</v>
      </c>
      <c r="G16" s="13">
        <v>5</v>
      </c>
      <c r="H16" s="13">
        <v>3.74</v>
      </c>
      <c r="I16" s="14">
        <v>435</v>
      </c>
      <c r="J16" s="13" t="s">
        <v>29</v>
      </c>
      <c r="K16" s="13" t="s">
        <v>29</v>
      </c>
      <c r="L16" s="14">
        <v>180</v>
      </c>
      <c r="M16" s="13" t="s">
        <v>29</v>
      </c>
      <c r="N16" s="13" t="s">
        <v>29</v>
      </c>
      <c r="O16" s="13" t="s">
        <v>29</v>
      </c>
      <c r="P16" s="13" t="s">
        <v>29</v>
      </c>
      <c r="Q16" s="13" t="s">
        <v>29</v>
      </c>
      <c r="R16" s="13" t="s">
        <v>29</v>
      </c>
      <c r="S16" s="14">
        <v>200</v>
      </c>
      <c r="T16" s="13" t="s">
        <v>29</v>
      </c>
      <c r="U16" s="13" t="s">
        <v>29</v>
      </c>
      <c r="V16" s="13" t="s">
        <v>29</v>
      </c>
      <c r="W16" s="14">
        <v>390</v>
      </c>
      <c r="X16" s="12">
        <f>(I16-W16)/W16%</f>
        <v>11.538461538461538</v>
      </c>
      <c r="Y16" s="1">
        <f t="shared" si="0"/>
        <v>5.61</v>
      </c>
      <c r="Z16" s="11">
        <f t="shared" si="1"/>
        <v>0.62032085561497319</v>
      </c>
    </row>
    <row r="17" spans="1:26">
      <c r="A17" s="8" t="s">
        <v>59</v>
      </c>
      <c r="B17" s="8" t="s">
        <v>60</v>
      </c>
      <c r="C17" s="8">
        <v>7</v>
      </c>
      <c r="D17" s="8">
        <v>2</v>
      </c>
      <c r="E17" s="8" t="s">
        <v>36</v>
      </c>
      <c r="F17" s="8" t="s">
        <v>45</v>
      </c>
      <c r="G17" s="8">
        <v>35.200000000000003</v>
      </c>
      <c r="H17" s="8">
        <v>24.47</v>
      </c>
      <c r="I17" s="9">
        <v>1028</v>
      </c>
      <c r="J17" s="9">
        <v>1100</v>
      </c>
      <c r="K17" s="8">
        <v>0</v>
      </c>
      <c r="L17" s="9">
        <v>1080</v>
      </c>
      <c r="M17" s="9">
        <v>500</v>
      </c>
      <c r="N17" s="8" t="s">
        <v>29</v>
      </c>
      <c r="O17" s="8" t="s">
        <v>29</v>
      </c>
      <c r="P17" s="9">
        <v>350</v>
      </c>
      <c r="Q17" s="8" t="s">
        <v>29</v>
      </c>
      <c r="R17" s="8" t="s">
        <v>29</v>
      </c>
      <c r="S17" s="9">
        <v>1500</v>
      </c>
      <c r="T17" s="8" t="s">
        <v>29</v>
      </c>
      <c r="U17" s="8" t="s">
        <v>29</v>
      </c>
      <c r="V17" s="8" t="s">
        <v>29</v>
      </c>
      <c r="W17" s="8" t="s">
        <v>29</v>
      </c>
      <c r="X17" s="12">
        <f>(I17-S17)/S17%</f>
        <v>-31.466666666666665</v>
      </c>
      <c r="Y17" s="1">
        <f t="shared" si="0"/>
        <v>36.704999999999998</v>
      </c>
      <c r="Z17" s="11">
        <f t="shared" si="1"/>
        <v>0.22405666802887891</v>
      </c>
    </row>
    <row r="18" spans="1:26">
      <c r="A18" s="13" t="s">
        <v>61</v>
      </c>
      <c r="B18" s="13" t="s">
        <v>60</v>
      </c>
      <c r="C18" s="13">
        <v>4</v>
      </c>
      <c r="D18" s="13">
        <v>2</v>
      </c>
      <c r="E18" s="13" t="s">
        <v>36</v>
      </c>
      <c r="F18" s="13" t="s">
        <v>28</v>
      </c>
      <c r="G18" s="13">
        <v>14</v>
      </c>
      <c r="H18" s="13">
        <v>8.48</v>
      </c>
      <c r="I18" s="14">
        <v>655</v>
      </c>
      <c r="J18" s="14">
        <v>400</v>
      </c>
      <c r="K18" s="13" t="s">
        <v>29</v>
      </c>
      <c r="L18" s="14">
        <v>270</v>
      </c>
      <c r="M18" s="13" t="s">
        <v>29</v>
      </c>
      <c r="N18" s="13" t="s">
        <v>29</v>
      </c>
      <c r="O18" s="13" t="s">
        <v>29</v>
      </c>
      <c r="P18" s="13" t="s">
        <v>29</v>
      </c>
      <c r="Q18" s="13" t="s">
        <v>29</v>
      </c>
      <c r="R18" s="13" t="s">
        <v>29</v>
      </c>
      <c r="S18" s="13" t="s">
        <v>29</v>
      </c>
      <c r="T18" s="13" t="s">
        <v>29</v>
      </c>
      <c r="U18" s="13" t="s">
        <v>29</v>
      </c>
      <c r="V18" s="13" t="s">
        <v>29</v>
      </c>
      <c r="W18" s="13" t="s">
        <v>29</v>
      </c>
      <c r="X18" s="12">
        <f>(I18-J18)/J18%</f>
        <v>63.75</v>
      </c>
      <c r="Y18" s="1">
        <f t="shared" si="0"/>
        <v>12.72</v>
      </c>
      <c r="Z18" s="11">
        <f t="shared" si="1"/>
        <v>0.41194968553459121</v>
      </c>
    </row>
    <row r="19" spans="1:26">
      <c r="A19" s="8" t="s">
        <v>62</v>
      </c>
      <c r="B19" s="8" t="s">
        <v>60</v>
      </c>
      <c r="C19" s="8">
        <v>2</v>
      </c>
      <c r="D19" s="8">
        <v>2</v>
      </c>
      <c r="E19" s="8" t="s">
        <v>27</v>
      </c>
      <c r="F19" s="8" t="s">
        <v>37</v>
      </c>
      <c r="G19" s="8">
        <v>3.51</v>
      </c>
      <c r="H19" s="8">
        <v>3.06</v>
      </c>
      <c r="I19" s="9">
        <v>338</v>
      </c>
      <c r="J19" s="8" t="s">
        <v>29</v>
      </c>
      <c r="K19" s="8" t="s">
        <v>29</v>
      </c>
      <c r="L19" s="9">
        <v>150</v>
      </c>
      <c r="M19" s="8" t="s">
        <v>29</v>
      </c>
      <c r="N19" s="8" t="s">
        <v>29</v>
      </c>
      <c r="O19" s="8" t="s">
        <v>29</v>
      </c>
      <c r="P19" s="8" t="s">
        <v>29</v>
      </c>
      <c r="Q19" s="8" t="s">
        <v>29</v>
      </c>
      <c r="R19" s="8" t="s">
        <v>29</v>
      </c>
      <c r="S19" s="8" t="s">
        <v>29</v>
      </c>
      <c r="T19" s="8" t="s">
        <v>29</v>
      </c>
      <c r="U19" s="8" t="s">
        <v>29</v>
      </c>
      <c r="V19" s="8" t="s">
        <v>29</v>
      </c>
      <c r="W19" s="8" t="s">
        <v>29</v>
      </c>
      <c r="X19" s="12">
        <f>(I19-L19)/L19%</f>
        <v>125.33333333333333</v>
      </c>
      <c r="Y19" s="1">
        <f t="shared" si="0"/>
        <v>4.59</v>
      </c>
      <c r="Z19" s="11">
        <f t="shared" si="1"/>
        <v>0.58910675381263622</v>
      </c>
    </row>
    <row r="20" spans="1:26">
      <c r="A20" s="13" t="s">
        <v>63</v>
      </c>
      <c r="B20" s="13" t="s">
        <v>60</v>
      </c>
      <c r="C20" s="13">
        <v>2</v>
      </c>
      <c r="D20" s="13">
        <v>2</v>
      </c>
      <c r="E20" s="13" t="s">
        <v>27</v>
      </c>
      <c r="F20" s="13" t="s">
        <v>37</v>
      </c>
      <c r="G20" s="13">
        <v>3.51</v>
      </c>
      <c r="H20" s="13">
        <v>2.21</v>
      </c>
      <c r="I20" s="14">
        <v>338</v>
      </c>
      <c r="J20" s="13" t="s">
        <v>29</v>
      </c>
      <c r="K20" s="13" t="s">
        <v>29</v>
      </c>
      <c r="L20" s="13" t="s">
        <v>29</v>
      </c>
      <c r="M20" s="13" t="s">
        <v>29</v>
      </c>
      <c r="N20" s="13" t="s">
        <v>29</v>
      </c>
      <c r="O20" s="13" t="s">
        <v>29</v>
      </c>
      <c r="P20" s="13" t="s">
        <v>29</v>
      </c>
      <c r="Q20" s="13" t="s">
        <v>29</v>
      </c>
      <c r="R20" s="13" t="s">
        <v>29</v>
      </c>
      <c r="S20" s="13" t="s">
        <v>29</v>
      </c>
      <c r="T20" s="13" t="s">
        <v>29</v>
      </c>
      <c r="U20" s="13" t="s">
        <v>29</v>
      </c>
      <c r="V20" s="13" t="s">
        <v>29</v>
      </c>
      <c r="W20" s="13" t="s">
        <v>29</v>
      </c>
      <c r="X20" s="12" t="s">
        <v>40</v>
      </c>
      <c r="Y20" s="1">
        <f t="shared" si="0"/>
        <v>3.3149999999999999</v>
      </c>
      <c r="Z20" s="11">
        <f t="shared" si="1"/>
        <v>0.81568627450980402</v>
      </c>
    </row>
    <row r="21" spans="1:26">
      <c r="A21" s="8" t="s">
        <v>64</v>
      </c>
      <c r="B21" s="8" t="s">
        <v>60</v>
      </c>
      <c r="C21" s="8">
        <v>2</v>
      </c>
      <c r="D21" s="8">
        <v>2</v>
      </c>
      <c r="E21" s="8" t="s">
        <v>27</v>
      </c>
      <c r="F21" s="8" t="s">
        <v>37</v>
      </c>
      <c r="G21" s="8">
        <v>2.99</v>
      </c>
      <c r="H21" s="8">
        <v>2.12</v>
      </c>
      <c r="I21" s="9">
        <v>340</v>
      </c>
      <c r="J21" s="8" t="s">
        <v>29</v>
      </c>
      <c r="K21" s="8" t="s">
        <v>29</v>
      </c>
      <c r="L21" s="9">
        <v>150</v>
      </c>
      <c r="M21" s="8" t="s">
        <v>29</v>
      </c>
      <c r="N21" s="8" t="s">
        <v>29</v>
      </c>
      <c r="O21" s="8" t="s">
        <v>29</v>
      </c>
      <c r="P21" s="8" t="s">
        <v>29</v>
      </c>
      <c r="Q21" s="8" t="s">
        <v>29</v>
      </c>
      <c r="R21" s="8" t="s">
        <v>29</v>
      </c>
      <c r="S21" s="8" t="s">
        <v>29</v>
      </c>
      <c r="T21" s="8" t="s">
        <v>29</v>
      </c>
      <c r="U21" s="8" t="s">
        <v>29</v>
      </c>
      <c r="V21" s="8" t="s">
        <v>29</v>
      </c>
      <c r="W21" s="8" t="s">
        <v>29</v>
      </c>
      <c r="X21" s="12">
        <f>(I21-L21)/L21%</f>
        <v>126.66666666666667</v>
      </c>
      <c r="Y21" s="1">
        <f t="shared" si="0"/>
        <v>3.18</v>
      </c>
      <c r="Z21" s="11">
        <f t="shared" si="1"/>
        <v>0.85534591194968557</v>
      </c>
    </row>
    <row r="22" spans="1:26">
      <c r="A22" s="13" t="s">
        <v>65</v>
      </c>
      <c r="B22" s="13" t="s">
        <v>60</v>
      </c>
      <c r="C22" s="13">
        <v>4</v>
      </c>
      <c r="D22" s="13">
        <v>2</v>
      </c>
      <c r="E22" s="13" t="s">
        <v>36</v>
      </c>
      <c r="F22" s="13" t="s">
        <v>28</v>
      </c>
      <c r="G22" s="13">
        <v>5.0999999999999996</v>
      </c>
      <c r="H22" s="13">
        <v>2.9</v>
      </c>
      <c r="I22" s="14">
        <v>505</v>
      </c>
      <c r="J22" s="14">
        <v>225</v>
      </c>
      <c r="K22" s="13">
        <v>0</v>
      </c>
      <c r="L22" s="14">
        <v>150</v>
      </c>
      <c r="M22" s="13" t="s">
        <v>29</v>
      </c>
      <c r="N22" s="13" t="s">
        <v>29</v>
      </c>
      <c r="O22" s="13" t="s">
        <v>29</v>
      </c>
      <c r="P22" s="13" t="s">
        <v>29</v>
      </c>
      <c r="Q22" s="13" t="s">
        <v>29</v>
      </c>
      <c r="R22" s="13" t="s">
        <v>29</v>
      </c>
      <c r="S22" s="13" t="s">
        <v>29</v>
      </c>
      <c r="T22" s="13" t="s">
        <v>29</v>
      </c>
      <c r="U22" s="13" t="s">
        <v>29</v>
      </c>
      <c r="V22" s="13" t="s">
        <v>29</v>
      </c>
      <c r="W22" s="13" t="s">
        <v>29</v>
      </c>
      <c r="X22" s="12">
        <f>(I22-J22)/J22%</f>
        <v>124.44444444444444</v>
      </c>
      <c r="Y22" s="1">
        <f t="shared" si="0"/>
        <v>4.3499999999999996</v>
      </c>
      <c r="Z22" s="11">
        <f t="shared" si="1"/>
        <v>0.92873563218390809</v>
      </c>
    </row>
    <row r="23" spans="1:26">
      <c r="A23" s="8" t="s">
        <v>66</v>
      </c>
      <c r="B23" s="8" t="s">
        <v>67</v>
      </c>
      <c r="C23" s="8">
        <v>4</v>
      </c>
      <c r="D23" s="8">
        <v>0</v>
      </c>
      <c r="E23" s="8" t="s">
        <v>31</v>
      </c>
      <c r="F23" s="8" t="s">
        <v>32</v>
      </c>
      <c r="G23" s="8">
        <v>5.21</v>
      </c>
      <c r="H23" s="8">
        <v>4.75</v>
      </c>
      <c r="I23" s="9">
        <v>310</v>
      </c>
      <c r="J23" s="8" t="s">
        <v>29</v>
      </c>
      <c r="K23" s="9">
        <v>150</v>
      </c>
      <c r="L23" s="9">
        <v>138</v>
      </c>
      <c r="M23" s="8" t="s">
        <v>29</v>
      </c>
      <c r="N23" s="8" t="s">
        <v>29</v>
      </c>
      <c r="O23" s="8" t="s">
        <v>29</v>
      </c>
      <c r="P23" s="8" t="s">
        <v>29</v>
      </c>
      <c r="Q23" s="8" t="s">
        <v>29</v>
      </c>
      <c r="R23" s="8" t="s">
        <v>29</v>
      </c>
      <c r="S23" s="9">
        <v>200</v>
      </c>
      <c r="T23" s="8" t="s">
        <v>29</v>
      </c>
      <c r="U23" s="8" t="s">
        <v>29</v>
      </c>
      <c r="V23" s="8" t="s">
        <v>29</v>
      </c>
      <c r="W23" s="8" t="s">
        <v>29</v>
      </c>
      <c r="X23" s="12">
        <f>(I23-S23)/S23%</f>
        <v>55</v>
      </c>
      <c r="Y23" s="1">
        <f t="shared" si="0"/>
        <v>7.125</v>
      </c>
      <c r="Z23" s="11">
        <f t="shared" si="1"/>
        <v>0.34807017543859653</v>
      </c>
    </row>
    <row r="24" spans="1:26">
      <c r="A24" s="8" t="s">
        <v>68</v>
      </c>
      <c r="B24" s="8" t="s">
        <v>67</v>
      </c>
      <c r="C24" s="8">
        <v>4</v>
      </c>
      <c r="D24" s="8">
        <v>0</v>
      </c>
      <c r="E24" s="8" t="s">
        <v>31</v>
      </c>
      <c r="F24" s="8" t="s">
        <v>32</v>
      </c>
      <c r="G24" s="8">
        <v>2.99</v>
      </c>
      <c r="H24" s="8">
        <v>2.75</v>
      </c>
      <c r="I24" s="9">
        <v>265</v>
      </c>
      <c r="J24" s="8" t="s">
        <v>29</v>
      </c>
      <c r="K24" s="9">
        <v>150</v>
      </c>
      <c r="L24" s="9">
        <v>132</v>
      </c>
      <c r="M24" s="8" t="s">
        <v>29</v>
      </c>
      <c r="N24" s="8" t="s">
        <v>29</v>
      </c>
      <c r="O24" s="8" t="s">
        <v>29</v>
      </c>
      <c r="P24" s="8" t="s">
        <v>29</v>
      </c>
      <c r="Q24" s="8" t="s">
        <v>29</v>
      </c>
      <c r="R24" s="8" t="s">
        <v>29</v>
      </c>
      <c r="S24" s="9">
        <v>200</v>
      </c>
      <c r="T24" s="8" t="s">
        <v>29</v>
      </c>
      <c r="U24" s="8" t="s">
        <v>29</v>
      </c>
      <c r="V24" s="8" t="s">
        <v>29</v>
      </c>
      <c r="W24" s="8" t="s">
        <v>29</v>
      </c>
      <c r="X24" s="12">
        <f>(I24-S24)/S24%</f>
        <v>32.5</v>
      </c>
      <c r="Y24" s="1">
        <f t="shared" si="0"/>
        <v>4.125</v>
      </c>
      <c r="Z24" s="11">
        <f t="shared" si="1"/>
        <v>0.51393939393939392</v>
      </c>
    </row>
    <row r="25" spans="1:26">
      <c r="A25" s="13" t="s">
        <v>69</v>
      </c>
      <c r="B25" s="13" t="s">
        <v>67</v>
      </c>
      <c r="C25" s="13">
        <v>4</v>
      </c>
      <c r="D25" s="13">
        <v>0</v>
      </c>
      <c r="E25" s="13" t="s">
        <v>31</v>
      </c>
      <c r="F25" s="13" t="s">
        <v>32</v>
      </c>
      <c r="G25" s="13">
        <v>1.52</v>
      </c>
      <c r="H25" s="13">
        <v>1.19</v>
      </c>
      <c r="I25" s="14">
        <v>230</v>
      </c>
      <c r="J25" s="13" t="s">
        <v>29</v>
      </c>
      <c r="K25" s="14">
        <v>130</v>
      </c>
      <c r="L25" s="14">
        <v>90</v>
      </c>
      <c r="M25" s="13" t="s">
        <v>29</v>
      </c>
      <c r="N25" s="13" t="s">
        <v>29</v>
      </c>
      <c r="O25" s="14">
        <v>100</v>
      </c>
      <c r="P25" s="13" t="s">
        <v>29</v>
      </c>
      <c r="Q25" s="13" t="s">
        <v>29</v>
      </c>
      <c r="R25" s="13" t="s">
        <v>29</v>
      </c>
      <c r="S25" s="13" t="s">
        <v>29</v>
      </c>
      <c r="T25" s="13" t="s">
        <v>29</v>
      </c>
      <c r="U25" s="13" t="s">
        <v>29</v>
      </c>
      <c r="V25" s="13" t="s">
        <v>29</v>
      </c>
      <c r="W25" s="13" t="s">
        <v>29</v>
      </c>
      <c r="X25" s="12">
        <f>(I25-K25)/K25%</f>
        <v>76.92307692307692</v>
      </c>
      <c r="Y25" s="1">
        <f t="shared" si="0"/>
        <v>1.7849999999999999</v>
      </c>
      <c r="Z25" s="11">
        <f t="shared" si="1"/>
        <v>1.0308123249299719</v>
      </c>
    </row>
    <row r="26" spans="1:26">
      <c r="A26" s="8" t="s">
        <v>70</v>
      </c>
      <c r="B26" s="8" t="s">
        <v>67</v>
      </c>
      <c r="C26" s="8">
        <v>4</v>
      </c>
      <c r="D26" s="8">
        <v>0</v>
      </c>
      <c r="E26" s="8" t="s">
        <v>31</v>
      </c>
      <c r="F26" s="8" t="s">
        <v>37</v>
      </c>
      <c r="G26" s="8">
        <v>0.87</v>
      </c>
      <c r="H26" s="8">
        <v>0.64</v>
      </c>
      <c r="I26" s="9">
        <v>230</v>
      </c>
      <c r="J26" s="9">
        <v>200</v>
      </c>
      <c r="K26" s="9">
        <v>120</v>
      </c>
      <c r="L26" s="8" t="s">
        <v>29</v>
      </c>
      <c r="M26" s="8" t="s">
        <v>29</v>
      </c>
      <c r="N26" s="8" t="s">
        <v>29</v>
      </c>
      <c r="O26" s="8" t="s">
        <v>29</v>
      </c>
      <c r="P26" s="8" t="s">
        <v>29</v>
      </c>
      <c r="Q26" s="8" t="s">
        <v>29</v>
      </c>
      <c r="R26" s="8" t="s">
        <v>29</v>
      </c>
      <c r="S26" s="9">
        <v>200</v>
      </c>
      <c r="T26" s="8" t="s">
        <v>29</v>
      </c>
      <c r="U26" s="8" t="s">
        <v>29</v>
      </c>
      <c r="V26" s="8" t="s">
        <v>29</v>
      </c>
      <c r="W26" s="8" t="s">
        <v>29</v>
      </c>
      <c r="X26" s="12">
        <f>(I26-J26)/J26%</f>
        <v>15</v>
      </c>
      <c r="Y26" s="1">
        <f t="shared" si="0"/>
        <v>0.96</v>
      </c>
      <c r="Z26" s="11">
        <f t="shared" si="1"/>
        <v>1.9166666666666665</v>
      </c>
    </row>
    <row r="27" spans="1:26">
      <c r="A27" s="13" t="s">
        <v>71</v>
      </c>
      <c r="B27" s="13" t="s">
        <v>72</v>
      </c>
      <c r="C27" s="13">
        <v>4</v>
      </c>
      <c r="D27" s="13">
        <v>0</v>
      </c>
      <c r="E27" s="13" t="s">
        <v>31</v>
      </c>
      <c r="F27" s="13" t="s">
        <v>37</v>
      </c>
      <c r="G27" s="13">
        <v>2.61</v>
      </c>
      <c r="H27" s="13">
        <v>2.31</v>
      </c>
      <c r="I27" s="14">
        <v>395</v>
      </c>
      <c r="J27" s="13" t="s">
        <v>29</v>
      </c>
      <c r="K27" s="14">
        <v>150</v>
      </c>
      <c r="L27" s="13" t="s">
        <v>29</v>
      </c>
      <c r="M27" s="13" t="s">
        <v>29</v>
      </c>
      <c r="N27" s="14">
        <v>450</v>
      </c>
      <c r="O27" s="13" t="s">
        <v>29</v>
      </c>
      <c r="P27" s="13" t="s">
        <v>29</v>
      </c>
      <c r="Q27" s="13" t="s">
        <v>29</v>
      </c>
      <c r="R27" s="13" t="s">
        <v>29</v>
      </c>
      <c r="S27" s="14">
        <v>200</v>
      </c>
      <c r="T27" s="13" t="s">
        <v>29</v>
      </c>
      <c r="U27" s="13" t="s">
        <v>29</v>
      </c>
      <c r="V27" s="13" t="s">
        <v>29</v>
      </c>
      <c r="W27" s="13" t="s">
        <v>29</v>
      </c>
      <c r="X27" s="12">
        <f>(I27-N27)/N27%</f>
        <v>-12.222222222222221</v>
      </c>
      <c r="Y27" s="1">
        <f t="shared" si="0"/>
        <v>3.4649999999999999</v>
      </c>
      <c r="Z27" s="11">
        <f t="shared" si="1"/>
        <v>0.91197691197691211</v>
      </c>
    </row>
    <row r="28" spans="1:26">
      <c r="A28" s="13" t="s">
        <v>73</v>
      </c>
      <c r="B28" s="13" t="s">
        <v>74</v>
      </c>
      <c r="C28" s="13">
        <v>5</v>
      </c>
      <c r="D28" s="13">
        <v>1</v>
      </c>
      <c r="E28" s="13" t="s">
        <v>36</v>
      </c>
      <c r="F28" s="13" t="s">
        <v>28</v>
      </c>
      <c r="G28" s="13">
        <v>6.1</v>
      </c>
      <c r="H28" s="13">
        <v>5.16</v>
      </c>
      <c r="I28" s="14">
        <v>350</v>
      </c>
      <c r="J28" s="13" t="s">
        <v>29</v>
      </c>
      <c r="K28" s="14">
        <v>250</v>
      </c>
      <c r="L28" s="14">
        <v>156</v>
      </c>
      <c r="M28" s="13" t="s">
        <v>29</v>
      </c>
      <c r="N28" s="13" t="s">
        <v>29</v>
      </c>
      <c r="O28" s="13" t="s">
        <v>29</v>
      </c>
      <c r="P28" s="13" t="s">
        <v>29</v>
      </c>
      <c r="Q28" s="13" t="s">
        <v>29</v>
      </c>
      <c r="R28" s="13" t="s">
        <v>29</v>
      </c>
      <c r="S28" s="14">
        <v>200</v>
      </c>
      <c r="T28" s="13" t="s">
        <v>29</v>
      </c>
      <c r="U28" s="13" t="s">
        <v>29</v>
      </c>
      <c r="V28" s="13" t="s">
        <v>29</v>
      </c>
      <c r="W28" s="13" t="s">
        <v>29</v>
      </c>
      <c r="X28" s="12">
        <f>(I28-K28)/K28%</f>
        <v>40</v>
      </c>
      <c r="Y28" s="1">
        <f t="shared" si="0"/>
        <v>7.74</v>
      </c>
      <c r="Z28" s="11">
        <f t="shared" si="1"/>
        <v>0.36175710594315247</v>
      </c>
    </row>
    <row r="29" spans="1:26">
      <c r="A29" s="8" t="s">
        <v>75</v>
      </c>
      <c r="B29" s="8" t="s">
        <v>76</v>
      </c>
      <c r="C29" s="8">
        <v>4</v>
      </c>
      <c r="D29" s="8">
        <v>0</v>
      </c>
      <c r="E29" s="8" t="s">
        <v>31</v>
      </c>
      <c r="F29" s="8" t="s">
        <v>32</v>
      </c>
      <c r="G29" s="8">
        <v>6.73</v>
      </c>
      <c r="H29" s="8">
        <v>6.38</v>
      </c>
      <c r="I29" s="9">
        <v>435</v>
      </c>
      <c r="J29" s="9">
        <v>225</v>
      </c>
      <c r="K29" s="8" t="s">
        <v>29</v>
      </c>
      <c r="L29" s="9">
        <v>390</v>
      </c>
      <c r="M29" s="8" t="s">
        <v>29</v>
      </c>
      <c r="N29" s="8" t="s">
        <v>29</v>
      </c>
      <c r="O29" s="9">
        <v>300</v>
      </c>
      <c r="P29" s="8" t="s">
        <v>29</v>
      </c>
      <c r="Q29" s="8" t="s">
        <v>29</v>
      </c>
      <c r="R29" s="8" t="s">
        <v>29</v>
      </c>
      <c r="S29" s="8" t="s">
        <v>29</v>
      </c>
      <c r="T29" s="8" t="s">
        <v>29</v>
      </c>
      <c r="U29" s="8" t="s">
        <v>29</v>
      </c>
      <c r="V29" s="8" t="s">
        <v>29</v>
      </c>
      <c r="W29" s="8" t="s">
        <v>29</v>
      </c>
      <c r="X29" s="12">
        <f>(I29-L29)/L29%</f>
        <v>11.538461538461538</v>
      </c>
      <c r="Y29" s="1">
        <f t="shared" si="0"/>
        <v>9.57</v>
      </c>
      <c r="Z29" s="11">
        <f t="shared" si="1"/>
        <v>0.36363636363636365</v>
      </c>
    </row>
    <row r="30" spans="1:26">
      <c r="A30" s="8" t="s">
        <v>77</v>
      </c>
      <c r="B30" s="8" t="s">
        <v>76</v>
      </c>
      <c r="C30" s="8">
        <v>3</v>
      </c>
      <c r="D30" s="8">
        <v>1</v>
      </c>
      <c r="E30" s="8" t="s">
        <v>36</v>
      </c>
      <c r="F30" s="8" t="s">
        <v>32</v>
      </c>
      <c r="G30" s="8">
        <v>6.3</v>
      </c>
      <c r="H30" s="8">
        <v>5.57</v>
      </c>
      <c r="I30" s="9">
        <v>353</v>
      </c>
      <c r="J30" s="8" t="s">
        <v>29</v>
      </c>
      <c r="K30" s="8" t="s">
        <v>29</v>
      </c>
      <c r="L30" s="9">
        <v>300</v>
      </c>
      <c r="M30" s="8" t="s">
        <v>29</v>
      </c>
      <c r="N30" s="8" t="s">
        <v>29</v>
      </c>
      <c r="O30" s="9">
        <v>300</v>
      </c>
      <c r="P30" s="8" t="s">
        <v>29</v>
      </c>
      <c r="Q30" s="8" t="s">
        <v>29</v>
      </c>
      <c r="R30" s="8" t="s">
        <v>29</v>
      </c>
      <c r="S30" s="8" t="s">
        <v>29</v>
      </c>
      <c r="T30" s="8" t="s">
        <v>29</v>
      </c>
      <c r="U30" s="8" t="s">
        <v>29</v>
      </c>
      <c r="V30" s="8" t="s">
        <v>29</v>
      </c>
      <c r="W30" s="8" t="s">
        <v>29</v>
      </c>
      <c r="X30" s="12">
        <f>(I30-L30)/L30%</f>
        <v>17.666666666666668</v>
      </c>
      <c r="Y30" s="1">
        <f t="shared" si="0"/>
        <v>8.3550000000000004</v>
      </c>
      <c r="Z30" s="11">
        <f t="shared" si="1"/>
        <v>0.33800119688809094</v>
      </c>
    </row>
    <row r="31" spans="1:26">
      <c r="A31" s="13" t="s">
        <v>78</v>
      </c>
      <c r="B31" s="13" t="s">
        <v>76</v>
      </c>
      <c r="C31" s="13">
        <v>8</v>
      </c>
      <c r="D31" s="13">
        <v>1</v>
      </c>
      <c r="E31" s="13" t="s">
        <v>36</v>
      </c>
      <c r="F31" s="13" t="s">
        <v>45</v>
      </c>
      <c r="G31" s="13">
        <v>12.27</v>
      </c>
      <c r="H31" s="13">
        <v>8.11</v>
      </c>
      <c r="I31" s="14">
        <v>625</v>
      </c>
      <c r="J31" s="14">
        <v>400</v>
      </c>
      <c r="K31" s="13" t="s">
        <v>29</v>
      </c>
      <c r="L31" s="14">
        <v>810</v>
      </c>
      <c r="M31" s="13" t="s">
        <v>29</v>
      </c>
      <c r="N31" s="13" t="s">
        <v>29</v>
      </c>
      <c r="O31" s="14">
        <v>600</v>
      </c>
      <c r="P31" s="14">
        <v>200</v>
      </c>
      <c r="Q31" s="14">
        <v>300</v>
      </c>
      <c r="R31" s="13" t="s">
        <v>29</v>
      </c>
      <c r="S31" s="14">
        <v>500</v>
      </c>
      <c r="T31" s="13" t="s">
        <v>29</v>
      </c>
      <c r="U31" s="13" t="s">
        <v>29</v>
      </c>
      <c r="V31" s="13" t="s">
        <v>29</v>
      </c>
      <c r="W31" s="13" t="s">
        <v>29</v>
      </c>
      <c r="X31" s="12">
        <f>(I31-L31)/L31%</f>
        <v>-22.839506172839506</v>
      </c>
      <c r="Y31" s="1">
        <f t="shared" si="0"/>
        <v>12.164999999999999</v>
      </c>
      <c r="Z31" s="11">
        <f t="shared" si="1"/>
        <v>0.41101520756267984</v>
      </c>
    </row>
    <row r="32" spans="1:26">
      <c r="A32" s="8" t="s">
        <v>79</v>
      </c>
      <c r="B32" s="8" t="s">
        <v>80</v>
      </c>
      <c r="C32" s="8">
        <v>3</v>
      </c>
      <c r="D32" s="8">
        <v>3</v>
      </c>
      <c r="E32" s="8" t="s">
        <v>27</v>
      </c>
      <c r="F32" s="8" t="s">
        <v>28</v>
      </c>
      <c r="G32" s="8">
        <v>14</v>
      </c>
      <c r="H32" s="8">
        <v>12.05</v>
      </c>
      <c r="I32" s="9">
        <v>450</v>
      </c>
      <c r="J32" s="9">
        <v>375</v>
      </c>
      <c r="K32" s="8" t="s">
        <v>29</v>
      </c>
      <c r="L32" s="9">
        <v>192</v>
      </c>
      <c r="M32" s="8" t="s">
        <v>29</v>
      </c>
      <c r="N32" s="8" t="s">
        <v>29</v>
      </c>
      <c r="O32" s="8" t="s">
        <v>29</v>
      </c>
      <c r="P32" s="8" t="s">
        <v>29</v>
      </c>
      <c r="Q32" s="8" t="s">
        <v>29</v>
      </c>
      <c r="R32" s="8" t="s">
        <v>29</v>
      </c>
      <c r="S32" s="8" t="s">
        <v>29</v>
      </c>
      <c r="T32" s="8" t="s">
        <v>29</v>
      </c>
      <c r="U32" s="8" t="s">
        <v>29</v>
      </c>
      <c r="V32" s="8" t="s">
        <v>29</v>
      </c>
      <c r="W32" s="8" t="s">
        <v>29</v>
      </c>
      <c r="X32" s="12">
        <f>(I32-J32)/J32%</f>
        <v>20</v>
      </c>
      <c r="Y32" s="1">
        <f t="shared" si="0"/>
        <v>18.075000000000003</v>
      </c>
      <c r="Z32" s="11">
        <f t="shared" si="1"/>
        <v>0.19917012448132779</v>
      </c>
    </row>
    <row r="33" spans="1:26">
      <c r="A33" s="8" t="s">
        <v>81</v>
      </c>
      <c r="B33" s="8" t="s">
        <v>80</v>
      </c>
      <c r="C33" s="8">
        <v>3</v>
      </c>
      <c r="D33" s="8">
        <v>3</v>
      </c>
      <c r="E33" s="8" t="s">
        <v>27</v>
      </c>
      <c r="F33" s="8" t="s">
        <v>28</v>
      </c>
      <c r="G33" s="8">
        <v>8</v>
      </c>
      <c r="H33" s="8">
        <v>5.52</v>
      </c>
      <c r="I33" s="9">
        <v>453</v>
      </c>
      <c r="J33" s="8" t="s">
        <v>29</v>
      </c>
      <c r="K33" s="8" t="s">
        <v>29</v>
      </c>
      <c r="L33" s="9">
        <v>168</v>
      </c>
      <c r="M33" s="8" t="s">
        <v>29</v>
      </c>
      <c r="N33" s="8" t="s">
        <v>29</v>
      </c>
      <c r="O33" s="8" t="s">
        <v>29</v>
      </c>
      <c r="P33" s="8" t="s">
        <v>29</v>
      </c>
      <c r="Q33" s="8" t="s">
        <v>29</v>
      </c>
      <c r="R33" s="8" t="s">
        <v>29</v>
      </c>
      <c r="S33" s="9">
        <v>200</v>
      </c>
      <c r="T33" s="8" t="s">
        <v>29</v>
      </c>
      <c r="U33" s="8" t="s">
        <v>29</v>
      </c>
      <c r="V33" s="8" t="s">
        <v>29</v>
      </c>
      <c r="W33" s="8" t="s">
        <v>29</v>
      </c>
      <c r="X33" s="12">
        <f>(I33-S33)/S33%</f>
        <v>126.5</v>
      </c>
      <c r="Y33" s="1">
        <f t="shared" si="0"/>
        <v>8.2799999999999994</v>
      </c>
      <c r="Z33" s="11">
        <f t="shared" si="1"/>
        <v>0.43768115942028996</v>
      </c>
    </row>
    <row r="34" spans="1:26">
      <c r="A34" s="13" t="s">
        <v>82</v>
      </c>
      <c r="B34" s="13" t="s">
        <v>80</v>
      </c>
      <c r="C34" s="13">
        <v>3</v>
      </c>
      <c r="D34" s="13">
        <v>1</v>
      </c>
      <c r="E34" s="13" t="s">
        <v>36</v>
      </c>
      <c r="F34" s="13" t="s">
        <v>32</v>
      </c>
      <c r="G34" s="13">
        <v>2.1</v>
      </c>
      <c r="H34" s="13">
        <v>1.27</v>
      </c>
      <c r="I34" s="14">
        <v>310</v>
      </c>
      <c r="J34" s="13" t="s">
        <v>29</v>
      </c>
      <c r="K34" s="13" t="s">
        <v>29</v>
      </c>
      <c r="L34" s="14">
        <v>150</v>
      </c>
      <c r="M34" s="13" t="s">
        <v>29</v>
      </c>
      <c r="N34" s="14">
        <v>450</v>
      </c>
      <c r="O34" s="13" t="s">
        <v>29</v>
      </c>
      <c r="P34" s="13" t="s">
        <v>29</v>
      </c>
      <c r="Q34" s="13" t="s">
        <v>29</v>
      </c>
      <c r="R34" s="13" t="s">
        <v>29</v>
      </c>
      <c r="S34" s="13" t="s">
        <v>29</v>
      </c>
      <c r="T34" s="13" t="s">
        <v>29</v>
      </c>
      <c r="U34" s="13" t="s">
        <v>29</v>
      </c>
      <c r="V34" s="13" t="s">
        <v>29</v>
      </c>
      <c r="W34" s="13" t="s">
        <v>29</v>
      </c>
      <c r="X34" s="12">
        <f>(I34-N34)/N34%</f>
        <v>-31.111111111111111</v>
      </c>
      <c r="Y34" s="1">
        <f t="shared" si="0"/>
        <v>1.905</v>
      </c>
      <c r="Z34" s="11">
        <f t="shared" si="1"/>
        <v>1.3018372703412076</v>
      </c>
    </row>
    <row r="35" spans="1:26">
      <c r="A35" s="13" t="s">
        <v>83</v>
      </c>
      <c r="B35" s="13" t="s">
        <v>84</v>
      </c>
      <c r="C35" s="13">
        <v>9</v>
      </c>
      <c r="D35" s="13">
        <v>0</v>
      </c>
      <c r="E35" s="13" t="s">
        <v>31</v>
      </c>
      <c r="F35" s="13" t="s">
        <v>45</v>
      </c>
      <c r="G35" s="13">
        <v>6.11</v>
      </c>
      <c r="H35" s="13">
        <v>4.71</v>
      </c>
      <c r="I35" s="14">
        <v>453</v>
      </c>
      <c r="J35" s="13" t="s">
        <v>29</v>
      </c>
      <c r="K35" s="13" t="s">
        <v>29</v>
      </c>
      <c r="L35" s="14">
        <v>390</v>
      </c>
      <c r="M35" s="14">
        <v>300</v>
      </c>
      <c r="N35" s="13" t="s">
        <v>29</v>
      </c>
      <c r="O35" s="13" t="s">
        <v>29</v>
      </c>
      <c r="P35" s="14">
        <v>150</v>
      </c>
      <c r="Q35" s="13" t="s">
        <v>29</v>
      </c>
      <c r="R35" s="13" t="s">
        <v>29</v>
      </c>
      <c r="S35" s="14">
        <v>450</v>
      </c>
      <c r="T35" s="13" t="s">
        <v>29</v>
      </c>
      <c r="U35" s="14">
        <v>150</v>
      </c>
      <c r="V35" s="13" t="s">
        <v>29</v>
      </c>
      <c r="W35" s="13" t="s">
        <v>29</v>
      </c>
      <c r="X35" s="12">
        <f>(I35-S35)/S35%</f>
        <v>0.66666666666666663</v>
      </c>
      <c r="Y35" s="1">
        <f t="shared" si="0"/>
        <v>7.0649999999999995</v>
      </c>
      <c r="Z35" s="11">
        <f t="shared" si="1"/>
        <v>0.5129511677282379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S301L</dc:creator>
  <cp:lastModifiedBy>S301L</cp:lastModifiedBy>
  <dcterms:created xsi:type="dcterms:W3CDTF">2015-11-02T12:55:16Z</dcterms:created>
  <dcterms:modified xsi:type="dcterms:W3CDTF">2015-11-02T15:47:37Z</dcterms:modified>
</cp:coreProperties>
</file>