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7" i="1" l="1"/>
  <c r="H17" i="1"/>
  <c r="I17" i="1"/>
  <c r="I16" i="1"/>
  <c r="G17" i="1"/>
  <c r="H16" i="1"/>
  <c r="G16" i="1"/>
  <c r="G20" i="1"/>
  <c r="H13" i="1"/>
  <c r="H10" i="1"/>
  <c r="H11" i="1"/>
  <c r="H9" i="1"/>
  <c r="G14" i="1"/>
  <c r="G13" i="1"/>
  <c r="D11" i="1"/>
  <c r="D10" i="1"/>
  <c r="D9" i="1"/>
  <c r="G10" i="1"/>
  <c r="G11" i="1"/>
  <c r="G12" i="1"/>
  <c r="G9" i="1"/>
  <c r="D14" i="1"/>
  <c r="E14" i="1"/>
  <c r="B14" i="1"/>
  <c r="E13" i="1"/>
  <c r="E12" i="1"/>
  <c r="E10" i="1"/>
  <c r="E11" i="1"/>
  <c r="E9" i="1"/>
  <c r="D2" i="1"/>
  <c r="D4" i="1" s="1"/>
  <c r="D5" i="1" s="1"/>
  <c r="D12" i="1" l="1"/>
</calcChain>
</file>

<file path=xl/sharedStrings.xml><?xml version="1.0" encoding="utf-8"?>
<sst xmlns="http://schemas.openxmlformats.org/spreadsheetml/2006/main" count="21" uniqueCount="21">
  <si>
    <t>Face value</t>
  </si>
  <si>
    <t>Promoter</t>
  </si>
  <si>
    <t>Public</t>
  </si>
  <si>
    <t>Bank (Pledge invoked)</t>
  </si>
  <si>
    <t>New Equity Capital</t>
  </si>
  <si>
    <t>Equity shares no</t>
  </si>
  <si>
    <t>New investor</t>
  </si>
  <si>
    <t>Total capital</t>
  </si>
  <si>
    <t xml:space="preserve">Rs Cr </t>
  </si>
  <si>
    <t>Rs Cr</t>
  </si>
  <si>
    <t>Face Value</t>
  </si>
  <si>
    <t>Subtotal</t>
  </si>
  <si>
    <t>Market Capitlisation</t>
  </si>
  <si>
    <t>Stake</t>
  </si>
  <si>
    <t xml:space="preserve">EV </t>
  </si>
  <si>
    <t>Total debt</t>
  </si>
  <si>
    <t>Assumption 2 times Entry EV</t>
  </si>
  <si>
    <t>Assumption 12000 Cr EV</t>
  </si>
  <si>
    <t>Minority Shareolder stake value</t>
  </si>
  <si>
    <t>Assumption 1 time  Entry EV</t>
  </si>
  <si>
    <t>Convertible by new investor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</si>
</sst>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9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7" workbookViewId="0">
      <selection activeCell="A16" sqref="A16"/>
    </sheetView>
  </sheetViews>
  <sheetFormatPr defaultRowHeight="15" x14ac:dyDescent="0.25"/>
  <cols>
    <col min="1" max="1" width="21.140625" bestFit="1" customWidth="1"/>
    <col min="2" max="2" width="16" bestFit="1" customWidth="1"/>
    <col min="3" max="3" width="10.28515625" bestFit="1" customWidth="1"/>
    <col min="4" max="4" width="17" bestFit="1" customWidth="1"/>
    <col min="5" max="5" width="16" bestFit="1" customWidth="1"/>
    <col min="7" max="7" width="10" customWidth="1"/>
  </cols>
  <sheetData>
    <row r="1" spans="1:9" hidden="1" x14ac:dyDescent="0.25"/>
    <row r="2" spans="1:9" hidden="1" x14ac:dyDescent="0.25">
      <c r="D2">
        <f>1500*0.55</f>
        <v>825.00000000000011</v>
      </c>
    </row>
    <row r="3" spans="1:9" hidden="1" x14ac:dyDescent="0.25">
      <c r="D3">
        <v>300</v>
      </c>
    </row>
    <row r="4" spans="1:9" hidden="1" x14ac:dyDescent="0.25">
      <c r="D4">
        <f>D2-D3</f>
        <v>525.00000000000011</v>
      </c>
    </row>
    <row r="5" spans="1:9" hidden="1" x14ac:dyDescent="0.25">
      <c r="D5">
        <f>D4/D2</f>
        <v>0.63636363636363646</v>
      </c>
    </row>
    <row r="6" spans="1:9" hidden="1" x14ac:dyDescent="0.25"/>
    <row r="8" spans="1:9" x14ac:dyDescent="0.25">
      <c r="B8" t="s">
        <v>5</v>
      </c>
      <c r="C8" t="s">
        <v>0</v>
      </c>
      <c r="D8" t="s">
        <v>8</v>
      </c>
      <c r="E8" t="s">
        <v>4</v>
      </c>
      <c r="F8" t="s">
        <v>10</v>
      </c>
      <c r="G8" t="s">
        <v>9</v>
      </c>
      <c r="H8" t="s">
        <v>13</v>
      </c>
    </row>
    <row r="9" spans="1:9" x14ac:dyDescent="0.25">
      <c r="A9" t="s">
        <v>1</v>
      </c>
      <c r="B9" s="3">
        <v>223050000</v>
      </c>
      <c r="C9">
        <v>10</v>
      </c>
      <c r="D9" s="1">
        <f>B9*C9/10^7</f>
        <v>223.05</v>
      </c>
      <c r="E9" s="3">
        <f>B9*0.1</f>
        <v>22305000</v>
      </c>
      <c r="F9">
        <v>10</v>
      </c>
      <c r="G9" s="1">
        <f>E9*F9/10^7</f>
        <v>22.305</v>
      </c>
      <c r="H9" s="2">
        <f>G9/$G$14</f>
        <v>1.8516250832370535E-2</v>
      </c>
    </row>
    <row r="10" spans="1:9" x14ac:dyDescent="0.25">
      <c r="A10" t="s">
        <v>3</v>
      </c>
      <c r="B10" s="3">
        <v>866750000</v>
      </c>
      <c r="C10">
        <v>10</v>
      </c>
      <c r="D10" s="1">
        <f>B10*C10/10^7</f>
        <v>866.75</v>
      </c>
      <c r="E10" s="3">
        <f t="shared" ref="E10:E11" si="0">B10*0.1</f>
        <v>86675000</v>
      </c>
      <c r="F10">
        <v>10</v>
      </c>
      <c r="G10" s="1">
        <f t="shared" ref="G10:G13" si="1">E10*F10/10^7</f>
        <v>86.674999999999997</v>
      </c>
      <c r="H10" s="2">
        <f t="shared" ref="H10:H13" si="2">G10/$G$14</f>
        <v>7.195229952457817E-2</v>
      </c>
    </row>
    <row r="11" spans="1:9" x14ac:dyDescent="0.25">
      <c r="A11" t="s">
        <v>2</v>
      </c>
      <c r="B11" s="3">
        <v>1319435023</v>
      </c>
      <c r="C11">
        <v>10</v>
      </c>
      <c r="D11" s="1">
        <f>B11*C11/10^7</f>
        <v>1319.435023</v>
      </c>
      <c r="E11" s="3">
        <f t="shared" si="0"/>
        <v>131943502.30000001</v>
      </c>
      <c r="F11">
        <v>10</v>
      </c>
      <c r="G11" s="1">
        <f t="shared" si="1"/>
        <v>131.94350230000001</v>
      </c>
      <c r="H11" s="2">
        <f t="shared" si="2"/>
        <v>0.10953144964305128</v>
      </c>
    </row>
    <row r="12" spans="1:9" x14ac:dyDescent="0.25">
      <c r="A12" t="s">
        <v>11</v>
      </c>
      <c r="B12" s="3"/>
      <c r="D12" s="1">
        <f>SUM(D9:D11)</f>
        <v>2409.2350230000002</v>
      </c>
      <c r="E12" s="3">
        <f>SUM(E9:E11)</f>
        <v>240923502.30000001</v>
      </c>
      <c r="F12">
        <v>10</v>
      </c>
      <c r="G12" s="1">
        <f t="shared" si="1"/>
        <v>240.9235023</v>
      </c>
    </row>
    <row r="13" spans="1:9" x14ac:dyDescent="0.25">
      <c r="A13" t="s">
        <v>6</v>
      </c>
      <c r="B13" s="3"/>
      <c r="E13" s="3">
        <f>E12*4</f>
        <v>963694009.20000005</v>
      </c>
      <c r="F13">
        <v>10</v>
      </c>
      <c r="G13" s="1">
        <f t="shared" si="1"/>
        <v>963.69400919999998</v>
      </c>
      <c r="H13" s="2">
        <f t="shared" si="2"/>
        <v>0.79999999999999993</v>
      </c>
    </row>
    <row r="14" spans="1:9" x14ac:dyDescent="0.25">
      <c r="A14" t="s">
        <v>7</v>
      </c>
      <c r="B14" s="3">
        <f>SUM(B9:B13)</f>
        <v>2409235023</v>
      </c>
      <c r="C14">
        <v>10</v>
      </c>
      <c r="D14" s="1">
        <f>B14*C14/10^7</f>
        <v>2409.2350230000002</v>
      </c>
      <c r="E14" s="3">
        <f>E12+E13</f>
        <v>1204617511.5</v>
      </c>
      <c r="F14">
        <v>10</v>
      </c>
      <c r="G14" s="1">
        <f>G12+G13</f>
        <v>1204.6175115000001</v>
      </c>
    </row>
    <row r="16" spans="1:9" x14ac:dyDescent="0.25">
      <c r="A16" t="s">
        <v>12</v>
      </c>
      <c r="D16">
        <v>1500</v>
      </c>
      <c r="G16" s="1">
        <f>G20-G18-G19</f>
        <v>5400</v>
      </c>
      <c r="H16" s="1">
        <f>H20-H18-H19</f>
        <v>8400</v>
      </c>
      <c r="I16" s="1">
        <f>I20-I18-I19</f>
        <v>900</v>
      </c>
    </row>
    <row r="17" spans="1:9" x14ac:dyDescent="0.25">
      <c r="A17" t="s">
        <v>18</v>
      </c>
      <c r="D17" s="1">
        <f>D16*D11/D12</f>
        <v>821.48587232288457</v>
      </c>
      <c r="G17" s="1">
        <f>G16*H11</f>
        <v>591.46982807247696</v>
      </c>
      <c r="H17" s="1">
        <f>H11*H16</f>
        <v>920.06417700163081</v>
      </c>
      <c r="I17" s="1">
        <f>I16*H11</f>
        <v>98.57830467874615</v>
      </c>
    </row>
    <row r="18" spans="1:9" x14ac:dyDescent="0.25">
      <c r="A18" t="s">
        <v>15</v>
      </c>
      <c r="D18" s="1">
        <v>3000</v>
      </c>
      <c r="G18" s="1">
        <v>3000</v>
      </c>
      <c r="H18" s="1">
        <v>3000</v>
      </c>
      <c r="I18" s="1">
        <v>3000</v>
      </c>
    </row>
    <row r="19" spans="1:9" x14ac:dyDescent="0.25">
      <c r="A19" t="s">
        <v>20</v>
      </c>
      <c r="D19" s="1">
        <v>600</v>
      </c>
      <c r="G19" s="1">
        <v>600</v>
      </c>
      <c r="H19">
        <v>600</v>
      </c>
      <c r="I19">
        <v>600</v>
      </c>
    </row>
    <row r="20" spans="1:9" x14ac:dyDescent="0.25">
      <c r="A20" t="s">
        <v>14</v>
      </c>
      <c r="D20">
        <v>4500</v>
      </c>
      <c r="G20" s="1">
        <f>D20*2</f>
        <v>9000</v>
      </c>
      <c r="H20">
        <v>12000</v>
      </c>
      <c r="I20">
        <v>4500</v>
      </c>
    </row>
    <row r="21" spans="1:9" s="4" customFormat="1" ht="60" x14ac:dyDescent="0.25">
      <c r="G21" s="4" t="s">
        <v>16</v>
      </c>
      <c r="H21" s="4" t="s">
        <v>17</v>
      </c>
      <c r="I21" s="4" t="s">
        <v>19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Dhiraj</dc:creator>
  <cp:lastModifiedBy>Dhiraj</cp:lastModifiedBy>
  <dcterms:created xsi:type="dcterms:W3CDTF">2018-01-09T07:58:23Z</dcterms:created>
  <dcterms:modified xsi:type="dcterms:W3CDTF">2018-01-09T09:18:22Z</dcterms:modified>
</cp:coreProperties>
</file>