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0" windowWidth="25600" windowHeight="10200" activeTab="1"/>
  </bookViews>
  <sheets>
    <sheet name="Landscape" sheetId="1" r:id="rId1"/>
    <sheet name="Value Chain" sheetId="2" r:id="rId2"/>
    <sheet name="Workings" sheetId="3" r:id="rId3"/>
  </sheets>
  <definedNames/>
  <calcPr fullCalcOnLoad="1"/>
</workbook>
</file>

<file path=xl/sharedStrings.xml><?xml version="1.0" encoding="utf-8"?>
<sst xmlns="http://schemas.openxmlformats.org/spreadsheetml/2006/main" count="46" uniqueCount="24">
  <si>
    <t>ROIC</t>
  </si>
  <si>
    <t>Maithan Alloys</t>
  </si>
  <si>
    <t>Rohit Ferro tech</t>
  </si>
  <si>
    <t>FACOR</t>
  </si>
  <si>
    <t>Sales Value</t>
  </si>
  <si>
    <t>Production</t>
  </si>
  <si>
    <t>Realisation Price</t>
  </si>
  <si>
    <t>Operating Margin</t>
  </si>
  <si>
    <t>Rohit Ferrotech</t>
  </si>
  <si>
    <t>Facor Alloys</t>
  </si>
  <si>
    <t>NA</t>
  </si>
  <si>
    <t>Total Capital Employed</t>
  </si>
  <si>
    <t>Working Capital</t>
  </si>
  <si>
    <t>% WC</t>
  </si>
  <si>
    <t>Debtor days</t>
  </si>
  <si>
    <t>Inventory days</t>
  </si>
  <si>
    <t>Payables days</t>
  </si>
  <si>
    <t>Cash conversion cycle</t>
  </si>
  <si>
    <t>Industry Value Chain</t>
  </si>
  <si>
    <t>Maithan Alloys Value Chain</t>
  </si>
  <si>
    <t>Power Cost</t>
  </si>
  <si>
    <t>Revenue from operations</t>
  </si>
  <si>
    <t>% cost</t>
  </si>
  <si>
    <t>80% power cost for manufacturing</t>
  </si>
</sst>
</file>

<file path=xl/styles.xml><?xml version="1.0" encoding="utf-8"?>
<styleSheet xmlns="http://schemas.openxmlformats.org/spreadsheetml/2006/main">
  <numFmts count="27">
    <numFmt numFmtId="5" formatCode="&quot;₹&quot;#,##0_);\(&quot;₹&quot;#,##0\)"/>
    <numFmt numFmtId="6" formatCode="&quot;₹&quot;#,##0_);[Red]\(&quot;₹&quot;#,##0\)"/>
    <numFmt numFmtId="7" formatCode="&quot;₹&quot;#,##0.00_);\(&quot;₹&quot;#,##0.00\)"/>
    <numFmt numFmtId="8" formatCode="&quot;₹&quot;#,##0.00_);[Red]\(&quot;₹&quot;#,##0.00\)"/>
    <numFmt numFmtId="42" formatCode="_(&quot;₹&quot;* #,##0_);_(&quot;₹&quot;* \(#,##0\);_(&quot;₹&quot;* &quot;-&quot;_);_(@_)"/>
    <numFmt numFmtId="41" formatCode="_(* #,##0_);_(* \(#,##0\);_(* &quot;-&quot;_);_(@_)"/>
    <numFmt numFmtId="44" formatCode="_(&quot;₹&quot;* #,##0.00_);_(&quot;₹&quot;* \(#,##0.00\);_(&quot;₹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[$-409]h:mm:ss\ AM/PM"/>
    <numFmt numFmtId="179" formatCode="00000"/>
    <numFmt numFmtId="180" formatCode="0.000"/>
    <numFmt numFmtId="181" formatCode="0.0"/>
    <numFmt numFmtId="182" formatCode="0.0%"/>
  </numFmts>
  <fonts count="3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0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15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6" fillId="23" borderId="0" applyNumberFormat="0" applyBorder="0" applyAlignment="0" applyProtection="0"/>
    <xf numFmtId="0" fontId="23" fillId="24" borderId="1" applyNumberFormat="0" applyAlignment="0" applyProtection="0"/>
    <xf numFmtId="0" fontId="24" fillId="2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6" fillId="26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27" borderId="1" applyNumberFormat="0" applyAlignment="0" applyProtection="0"/>
    <xf numFmtId="0" fontId="28" fillId="0" borderId="6" applyNumberFormat="0" applyFill="0" applyAlignment="0" applyProtection="0"/>
    <xf numFmtId="0" fontId="29" fillId="28" borderId="0" applyNumberFormat="0" applyBorder="0" applyAlignment="0" applyProtection="0"/>
    <xf numFmtId="0" fontId="0" fillId="29" borderId="7" applyNumberFormat="0" applyFont="0" applyAlignment="0" applyProtection="0"/>
    <xf numFmtId="0" fontId="30" fillId="24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0" fillId="0" borderId="10" xfId="0" applyBorder="1" applyAlignment="1">
      <alignment/>
    </xf>
    <xf numFmtId="1" fontId="0" fillId="0" borderId="10" xfId="0" applyNumberFormat="1" applyBorder="1" applyAlignment="1">
      <alignment/>
    </xf>
    <xf numFmtId="10" fontId="0" fillId="0" borderId="0" xfId="59" applyNumberFormat="1" applyFont="1" applyAlignment="1">
      <alignment/>
    </xf>
    <xf numFmtId="10" fontId="3" fillId="0" borderId="0" xfId="59" applyNumberFormat="1" applyFont="1" applyAlignment="1">
      <alignment/>
    </xf>
    <xf numFmtId="0" fontId="0" fillId="0" borderId="0" xfId="0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123825</xdr:rowOff>
    </xdr:from>
    <xdr:to>
      <xdr:col>3</xdr:col>
      <xdr:colOff>0</xdr:colOff>
      <xdr:row>12</xdr:row>
      <xdr:rowOff>104775</xdr:rowOff>
    </xdr:to>
    <xdr:sp>
      <xdr:nvSpPr>
        <xdr:cNvPr id="1" name="Rectangle 1"/>
        <xdr:cNvSpPr>
          <a:spLocks/>
        </xdr:cNvSpPr>
      </xdr:nvSpPr>
      <xdr:spPr>
        <a:xfrm>
          <a:off x="790575" y="123825"/>
          <a:ext cx="1495425" cy="1924050"/>
        </a:xfrm>
        <a:prstGeom prst="rect">
          <a:avLst/>
        </a:prstGeom>
        <a:gradFill rotWithShape="1">
          <a:gsLst>
            <a:gs pos="0">
              <a:srgbClr val="9BC1FF"/>
            </a:gs>
            <a:gs pos="100000">
              <a:srgbClr val="3F80CD"/>
            </a:gs>
          </a:gsLst>
          <a:lin ang="5400000" scaled="1"/>
        </a:gradFill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Minerals and Ores
</a:t>
          </a:r>
          <a:r>
            <a:rPr lang="en-US" cap="none" sz="1100" b="0" i="0" u="none" baseline="0">
              <a:solidFill>
                <a:srgbClr val="FFFFFF"/>
              </a:solidFill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</a:rPr>
            <a:t>Iron Ores (NMDC,</a:t>
          </a:r>
          <a:r>
            <a:rPr lang="en-US" cap="none" sz="1100" b="0" i="0" u="none" baseline="0">
              <a:solidFill>
                <a:srgbClr val="FFFFFF"/>
              </a:solidFill>
            </a:rPr>
            <a:t> TISCO, SAIL)
</a:t>
          </a:r>
          <a:r>
            <a:rPr lang="en-US" cap="none" sz="1100" b="0" i="0" u="none" baseline="0">
              <a:solidFill>
                <a:srgbClr val="FFFFFF"/>
              </a:solidFill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</a:rPr>
            <a:t>Manganese Ores (TISCO, NMDC, MOIL)
</a:t>
          </a:r>
          <a:r>
            <a:rPr lang="en-US" cap="none" sz="1100" b="0" i="0" u="none" baseline="0">
              <a:solidFill>
                <a:srgbClr val="FFFFFF"/>
              </a:solidFill>
            </a:rPr>
            <a:t>
</a:t>
          </a:r>
        </a:p>
      </xdr:txBody>
    </xdr:sp>
    <xdr:clientData/>
  </xdr:twoCellAnchor>
  <xdr:twoCellAnchor>
    <xdr:from>
      <xdr:col>3</xdr:col>
      <xdr:colOff>552450</xdr:colOff>
      <xdr:row>0</xdr:row>
      <xdr:rowOff>123825</xdr:rowOff>
    </xdr:from>
    <xdr:to>
      <xdr:col>5</xdr:col>
      <xdr:colOff>523875</xdr:colOff>
      <xdr:row>12</xdr:row>
      <xdr:rowOff>104775</xdr:rowOff>
    </xdr:to>
    <xdr:sp>
      <xdr:nvSpPr>
        <xdr:cNvPr id="2" name="Rectangle 2"/>
        <xdr:cNvSpPr>
          <a:spLocks/>
        </xdr:cNvSpPr>
      </xdr:nvSpPr>
      <xdr:spPr>
        <a:xfrm>
          <a:off x="2838450" y="123825"/>
          <a:ext cx="1495425" cy="1924050"/>
        </a:xfrm>
        <a:prstGeom prst="rect">
          <a:avLst/>
        </a:prstGeom>
        <a:gradFill rotWithShape="1">
          <a:gsLst>
            <a:gs pos="0">
              <a:srgbClr val="9BC1FF"/>
            </a:gs>
            <a:gs pos="100000">
              <a:srgbClr val="3F80CD"/>
            </a:gs>
          </a:gsLst>
          <a:lin ang="5400000" scaled="1"/>
        </a:gradFill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Alloys Manufacturing
</a:t>
          </a:r>
          <a:r>
            <a:rPr lang="en-US" cap="none" sz="1100" b="0" i="0" u="none" baseline="0">
              <a:solidFill>
                <a:srgbClr val="FFFFFF"/>
              </a:solidFill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</a:rPr>
            <a:t>Maithan</a:t>
          </a:r>
          <a:r>
            <a:rPr lang="en-US" cap="none" sz="1100" b="0" i="0" u="none" baseline="0">
              <a:solidFill>
                <a:srgbClr val="FFFFFF"/>
              </a:solidFill>
            </a:rPr>
            <a:t>  Alloys
</a:t>
          </a:r>
          <a:r>
            <a:rPr lang="en-US" cap="none" sz="1100" b="0" i="0" u="none" baseline="0">
              <a:solidFill>
                <a:srgbClr val="FFFFFF"/>
              </a:solidFill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</a:rPr>
            <a:t>Rohit Ferro tech
</a:t>
          </a:r>
          <a:r>
            <a:rPr lang="en-US" cap="none" sz="1100" b="0" i="0" u="none" baseline="0">
              <a:solidFill>
                <a:srgbClr val="FFFFFF"/>
              </a:solidFill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</a:rPr>
            <a:t>FACOR
</a:t>
          </a:r>
        </a:p>
      </xdr:txBody>
    </xdr:sp>
    <xdr:clientData/>
  </xdr:twoCellAnchor>
  <xdr:twoCellAnchor>
    <xdr:from>
      <xdr:col>6</xdr:col>
      <xdr:colOff>266700</xdr:colOff>
      <xdr:row>0</xdr:row>
      <xdr:rowOff>152400</xdr:rowOff>
    </xdr:from>
    <xdr:to>
      <xdr:col>8</xdr:col>
      <xdr:colOff>247650</xdr:colOff>
      <xdr:row>12</xdr:row>
      <xdr:rowOff>133350</xdr:rowOff>
    </xdr:to>
    <xdr:sp>
      <xdr:nvSpPr>
        <xdr:cNvPr id="3" name="Rectangle 3"/>
        <xdr:cNvSpPr>
          <a:spLocks/>
        </xdr:cNvSpPr>
      </xdr:nvSpPr>
      <xdr:spPr>
        <a:xfrm>
          <a:off x="4838700" y="152400"/>
          <a:ext cx="1504950" cy="1924050"/>
        </a:xfrm>
        <a:prstGeom prst="rect">
          <a:avLst/>
        </a:prstGeom>
        <a:gradFill rotWithShape="1">
          <a:gsLst>
            <a:gs pos="0">
              <a:srgbClr val="9BC1FF"/>
            </a:gs>
            <a:gs pos="100000">
              <a:srgbClr val="3F80CD"/>
            </a:gs>
          </a:gsLst>
          <a:lin ang="5400000" scaled="1"/>
        </a:gradFill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Steel Manufacturing
</a:t>
          </a:r>
          <a:r>
            <a:rPr lang="en-US" cap="none" sz="1100" b="0" i="0" u="none" baseline="0">
              <a:solidFill>
                <a:srgbClr val="FFFFFF"/>
              </a:solidFill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</a:rPr>
            <a:t>TISCO
</a:t>
          </a:r>
          <a:r>
            <a:rPr lang="en-US" cap="none" sz="1100" b="0" i="0" u="none" baseline="0">
              <a:solidFill>
                <a:srgbClr val="FFFFFF"/>
              </a:solidFill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</a:rPr>
            <a:t>SAIL
</a:t>
          </a:r>
          <a:r>
            <a:rPr lang="en-US" cap="none" sz="1100" b="0" i="0" u="none" baseline="0">
              <a:solidFill>
                <a:srgbClr val="FFFFFF"/>
              </a:solidFill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</a:rPr>
            <a:t>JSW</a:t>
          </a:r>
          <a:r>
            <a:rPr lang="en-US" cap="none" sz="1100" b="0" i="0" u="none" baseline="0">
              <a:solidFill>
                <a:srgbClr val="FFFFFF"/>
              </a:solidFill>
            </a:rPr>
            <a:t>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133350</xdr:rowOff>
    </xdr:from>
    <xdr:to>
      <xdr:col>3</xdr:col>
      <xdr:colOff>466725</xdr:colOff>
      <xdr:row>4</xdr:row>
      <xdr:rowOff>85725</xdr:rowOff>
    </xdr:to>
    <xdr:sp>
      <xdr:nvSpPr>
        <xdr:cNvPr id="1" name="Rectangle 1"/>
        <xdr:cNvSpPr>
          <a:spLocks/>
        </xdr:cNvSpPr>
      </xdr:nvSpPr>
      <xdr:spPr>
        <a:xfrm>
          <a:off x="1562100" y="133350"/>
          <a:ext cx="1962150" cy="600075"/>
        </a:xfrm>
        <a:prstGeom prst="rect">
          <a:avLst/>
        </a:prstGeom>
        <a:gradFill rotWithShape="1">
          <a:gsLst>
            <a:gs pos="0">
              <a:srgbClr val="9BC1FF"/>
            </a:gs>
            <a:gs pos="100000">
              <a:srgbClr val="3F80CD"/>
            </a:gs>
          </a:gsLst>
          <a:lin ang="5400000" scaled="1"/>
        </a:gradFill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Supply Chain Management</a:t>
          </a:r>
        </a:p>
      </xdr:txBody>
    </xdr:sp>
    <xdr:clientData/>
  </xdr:twoCellAnchor>
  <xdr:twoCellAnchor>
    <xdr:from>
      <xdr:col>4</xdr:col>
      <xdr:colOff>66675</xdr:colOff>
      <xdr:row>0</xdr:row>
      <xdr:rowOff>133350</xdr:rowOff>
    </xdr:from>
    <xdr:to>
      <xdr:col>6</xdr:col>
      <xdr:colOff>695325</xdr:colOff>
      <xdr:row>4</xdr:row>
      <xdr:rowOff>85725</xdr:rowOff>
    </xdr:to>
    <xdr:sp>
      <xdr:nvSpPr>
        <xdr:cNvPr id="2" name="Rectangle 2"/>
        <xdr:cNvSpPr>
          <a:spLocks/>
        </xdr:cNvSpPr>
      </xdr:nvSpPr>
      <xdr:spPr>
        <a:xfrm>
          <a:off x="3886200" y="133350"/>
          <a:ext cx="2152650" cy="600075"/>
        </a:xfrm>
        <a:prstGeom prst="rect">
          <a:avLst/>
        </a:prstGeom>
        <a:gradFill rotWithShape="1">
          <a:gsLst>
            <a:gs pos="0">
              <a:srgbClr val="9BC1FF"/>
            </a:gs>
            <a:gs pos="100000">
              <a:srgbClr val="3F80CD"/>
            </a:gs>
          </a:gsLst>
          <a:lin ang="5400000" scaled="1"/>
        </a:gradFill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Operations</a:t>
          </a:r>
        </a:p>
      </xdr:txBody>
    </xdr:sp>
    <xdr:clientData/>
  </xdr:twoCellAnchor>
  <xdr:twoCellAnchor>
    <xdr:from>
      <xdr:col>7</xdr:col>
      <xdr:colOff>266700</xdr:colOff>
      <xdr:row>0</xdr:row>
      <xdr:rowOff>123825</xdr:rowOff>
    </xdr:from>
    <xdr:to>
      <xdr:col>9</xdr:col>
      <xdr:colOff>666750</xdr:colOff>
      <xdr:row>4</xdr:row>
      <xdr:rowOff>66675</xdr:rowOff>
    </xdr:to>
    <xdr:sp>
      <xdr:nvSpPr>
        <xdr:cNvPr id="3" name="Rectangle 3"/>
        <xdr:cNvSpPr>
          <a:spLocks/>
        </xdr:cNvSpPr>
      </xdr:nvSpPr>
      <xdr:spPr>
        <a:xfrm>
          <a:off x="6372225" y="123825"/>
          <a:ext cx="1924050" cy="590550"/>
        </a:xfrm>
        <a:prstGeom prst="rect">
          <a:avLst/>
        </a:prstGeom>
        <a:gradFill rotWithShape="1">
          <a:gsLst>
            <a:gs pos="0">
              <a:srgbClr val="9BC1FF"/>
            </a:gs>
            <a:gs pos="100000">
              <a:srgbClr val="3F80CD"/>
            </a:gs>
          </a:gsLst>
          <a:lin ang="5400000" scaled="1"/>
        </a:gradFill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Sales &amp; Marketing</a:t>
          </a:r>
        </a:p>
      </xdr:txBody>
    </xdr:sp>
    <xdr:clientData/>
  </xdr:twoCellAnchor>
  <xdr:twoCellAnchor>
    <xdr:from>
      <xdr:col>1</xdr:col>
      <xdr:colOff>57150</xdr:colOff>
      <xdr:row>12</xdr:row>
      <xdr:rowOff>66675</xdr:rowOff>
    </xdr:from>
    <xdr:to>
      <xdr:col>3</xdr:col>
      <xdr:colOff>561975</xdr:colOff>
      <xdr:row>17</xdr:row>
      <xdr:rowOff>38100</xdr:rowOff>
    </xdr:to>
    <xdr:sp>
      <xdr:nvSpPr>
        <xdr:cNvPr id="4" name="Rectangle 12"/>
        <xdr:cNvSpPr>
          <a:spLocks/>
        </xdr:cNvSpPr>
      </xdr:nvSpPr>
      <xdr:spPr>
        <a:xfrm>
          <a:off x="1590675" y="2000250"/>
          <a:ext cx="2028825" cy="771525"/>
        </a:xfrm>
        <a:prstGeom prst="rect">
          <a:avLst/>
        </a:prstGeom>
        <a:gradFill rotWithShape="1">
          <a:gsLst>
            <a:gs pos="0">
              <a:srgbClr val="9BC1FF"/>
            </a:gs>
            <a:gs pos="100000">
              <a:srgbClr val="3F80CD"/>
            </a:gs>
          </a:gsLst>
          <a:lin ang="5400000" scaled="1"/>
        </a:gradFill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Co-sourcing with small vendors
</a:t>
          </a:r>
          <a:r>
            <a:rPr lang="en-US" cap="none" sz="1100" b="0" i="0" u="none" baseline="0">
              <a:solidFill>
                <a:srgbClr val="FFFFFF"/>
              </a:solidFill>
            </a:rPr>
            <a:t>Own mines and extract
</a:t>
          </a:r>
          <a:r>
            <a:rPr lang="en-US" cap="none" sz="1100" b="0" i="0" u="none" baseline="0">
              <a:solidFill>
                <a:srgbClr val="FFFFFF"/>
              </a:solidFill>
            </a:rPr>
            <a:t>Buy on auction
</a:t>
          </a:r>
          <a:r>
            <a:rPr lang="en-US" cap="none" sz="1100" b="0" i="0" u="none" baseline="0">
              <a:solidFill>
                <a:srgbClr val="FFFFFF"/>
              </a:solidFill>
            </a:rPr>
            <a:t>Direct Imports</a:t>
          </a:r>
        </a:p>
      </xdr:txBody>
    </xdr:sp>
    <xdr:clientData/>
  </xdr:twoCellAnchor>
  <xdr:twoCellAnchor>
    <xdr:from>
      <xdr:col>0</xdr:col>
      <xdr:colOff>1533525</xdr:colOff>
      <xdr:row>6</xdr:row>
      <xdr:rowOff>0</xdr:rowOff>
    </xdr:from>
    <xdr:to>
      <xdr:col>3</xdr:col>
      <xdr:colOff>495300</xdr:colOff>
      <xdr:row>10</xdr:row>
      <xdr:rowOff>104775</xdr:rowOff>
    </xdr:to>
    <xdr:sp>
      <xdr:nvSpPr>
        <xdr:cNvPr id="5" name="Rectangle 13"/>
        <xdr:cNvSpPr>
          <a:spLocks/>
        </xdr:cNvSpPr>
      </xdr:nvSpPr>
      <xdr:spPr>
        <a:xfrm>
          <a:off x="1533525" y="971550"/>
          <a:ext cx="2019300" cy="742950"/>
        </a:xfrm>
        <a:prstGeom prst="rect">
          <a:avLst/>
        </a:prstGeom>
        <a:gradFill rotWithShape="1">
          <a:gsLst>
            <a:gs pos="0">
              <a:srgbClr val="9BC1FF"/>
            </a:gs>
            <a:gs pos="100000">
              <a:srgbClr val="3F80CD"/>
            </a:gs>
          </a:gsLst>
          <a:lin ang="5400000" scaled="1"/>
        </a:gradFill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Own Mines and Extract
</a:t>
          </a:r>
          <a:r>
            <a:rPr lang="en-US" cap="none" sz="1100" b="0" i="0" u="none" baseline="0">
              <a:solidFill>
                <a:srgbClr val="FFFFFF"/>
              </a:solidFill>
            </a:rPr>
            <a:t>Buy on auction
</a:t>
          </a:r>
          <a:r>
            <a:rPr lang="en-US" cap="none" sz="1100" b="0" i="0" u="none" baseline="0">
              <a:solidFill>
                <a:srgbClr val="FFFFFF"/>
              </a:solidFill>
            </a:rPr>
            <a:t>Raw</a:t>
          </a:r>
          <a:r>
            <a:rPr lang="en-US" cap="none" sz="1100" b="0" i="0" u="none" baseline="0">
              <a:solidFill>
                <a:srgbClr val="FFFFFF"/>
              </a:solidFill>
            </a:rPr>
            <a:t> Material trading
</a:t>
          </a:r>
          <a:r>
            <a:rPr lang="en-US" cap="none" sz="1100" b="0" i="0" u="none" baseline="0">
              <a:solidFill>
                <a:srgbClr val="FFFFFF"/>
              </a:solidFill>
            </a:rPr>
            <a:t>Direct Imports</a:t>
          </a:r>
        </a:p>
      </xdr:txBody>
    </xdr:sp>
    <xdr:clientData/>
  </xdr:twoCellAnchor>
  <xdr:twoCellAnchor>
    <xdr:from>
      <xdr:col>4</xdr:col>
      <xdr:colOff>9525</xdr:colOff>
      <xdr:row>6</xdr:row>
      <xdr:rowOff>9525</xdr:rowOff>
    </xdr:from>
    <xdr:to>
      <xdr:col>6</xdr:col>
      <xdr:colOff>619125</xdr:colOff>
      <xdr:row>9</xdr:row>
      <xdr:rowOff>123825</xdr:rowOff>
    </xdr:to>
    <xdr:sp>
      <xdr:nvSpPr>
        <xdr:cNvPr id="6" name="Rectangle 14"/>
        <xdr:cNvSpPr>
          <a:spLocks/>
        </xdr:cNvSpPr>
      </xdr:nvSpPr>
      <xdr:spPr>
        <a:xfrm>
          <a:off x="3829050" y="981075"/>
          <a:ext cx="2133600" cy="590550"/>
        </a:xfrm>
        <a:prstGeom prst="rect">
          <a:avLst/>
        </a:prstGeom>
        <a:gradFill rotWithShape="1">
          <a:gsLst>
            <a:gs pos="0">
              <a:srgbClr val="9BC1FF"/>
            </a:gs>
            <a:gs pos="100000">
              <a:srgbClr val="3F80CD"/>
            </a:gs>
          </a:gsLst>
          <a:lin ang="5400000" scaled="1"/>
        </a:gradFill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Standard operations and quality
</a:t>
          </a:r>
          <a:r>
            <a:rPr lang="en-US" cap="none" sz="1100" b="0" i="0" u="none" baseline="0">
              <a:solidFill>
                <a:srgbClr val="FFFFFF"/>
              </a:solidFill>
            </a:rPr>
            <a:t>Captive power
</a:t>
          </a:r>
          <a:r>
            <a:rPr lang="en-US" cap="none" sz="1100" b="0" i="0" u="none" baseline="0">
              <a:solidFill>
                <a:srgbClr val="FFFFFF"/>
              </a:solidFill>
            </a:rPr>
            <a:t>Purchased power</a:t>
          </a:r>
        </a:p>
      </xdr:txBody>
    </xdr:sp>
    <xdr:clientData/>
  </xdr:twoCellAnchor>
  <xdr:twoCellAnchor>
    <xdr:from>
      <xdr:col>4</xdr:col>
      <xdr:colOff>57150</xdr:colOff>
      <xdr:row>12</xdr:row>
      <xdr:rowOff>66675</xdr:rowOff>
    </xdr:from>
    <xdr:to>
      <xdr:col>6</xdr:col>
      <xdr:colOff>676275</xdr:colOff>
      <xdr:row>16</xdr:row>
      <xdr:rowOff>9525</xdr:rowOff>
    </xdr:to>
    <xdr:sp>
      <xdr:nvSpPr>
        <xdr:cNvPr id="7" name="Rectangle 15"/>
        <xdr:cNvSpPr>
          <a:spLocks/>
        </xdr:cNvSpPr>
      </xdr:nvSpPr>
      <xdr:spPr>
        <a:xfrm>
          <a:off x="3876675" y="2000250"/>
          <a:ext cx="2143125" cy="581025"/>
        </a:xfrm>
        <a:prstGeom prst="rect">
          <a:avLst/>
        </a:prstGeom>
        <a:gradFill rotWithShape="1">
          <a:gsLst>
            <a:gs pos="0">
              <a:srgbClr val="9BC1FF"/>
            </a:gs>
            <a:gs pos="100000">
              <a:srgbClr val="3F80CD"/>
            </a:gs>
          </a:gsLst>
          <a:lin ang="5400000" scaled="1"/>
        </a:gradFill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Tailor</a:t>
          </a:r>
          <a:r>
            <a:rPr lang="en-US" cap="none" sz="1100" b="0" i="0" u="none" baseline="0">
              <a:solidFill>
                <a:srgbClr val="FFFFFF"/>
              </a:solidFill>
            </a:rPr>
            <a:t> made product
</a:t>
          </a:r>
          <a:r>
            <a:rPr lang="en-US" cap="none" sz="1100" b="0" i="0" u="none" baseline="0">
              <a:solidFill>
                <a:srgbClr val="FFFFFF"/>
              </a:solidFill>
            </a:rPr>
            <a:t>Standard operations and quality
</a:t>
          </a:r>
          <a:r>
            <a:rPr lang="en-US" cap="none" sz="1100" b="0" i="0" u="none" baseline="0">
              <a:solidFill>
                <a:srgbClr val="FFFFFF"/>
              </a:solidFill>
            </a:rPr>
            <a:t>Purchased power</a:t>
          </a:r>
        </a:p>
      </xdr:txBody>
    </xdr:sp>
    <xdr:clientData/>
  </xdr:twoCellAnchor>
  <xdr:twoCellAnchor>
    <xdr:from>
      <xdr:col>7</xdr:col>
      <xdr:colOff>266700</xdr:colOff>
      <xdr:row>6</xdr:row>
      <xdr:rowOff>9525</xdr:rowOff>
    </xdr:from>
    <xdr:to>
      <xdr:col>10</xdr:col>
      <xdr:colOff>114300</xdr:colOff>
      <xdr:row>9</xdr:row>
      <xdr:rowOff>123825</xdr:rowOff>
    </xdr:to>
    <xdr:sp>
      <xdr:nvSpPr>
        <xdr:cNvPr id="8" name="Rectangle 16"/>
        <xdr:cNvSpPr>
          <a:spLocks/>
        </xdr:cNvSpPr>
      </xdr:nvSpPr>
      <xdr:spPr>
        <a:xfrm>
          <a:off x="6372225" y="981075"/>
          <a:ext cx="2133600" cy="590550"/>
        </a:xfrm>
        <a:prstGeom prst="rect">
          <a:avLst/>
        </a:prstGeom>
        <a:gradFill rotWithShape="1">
          <a:gsLst>
            <a:gs pos="0">
              <a:srgbClr val="9BC1FF"/>
            </a:gs>
            <a:gs pos="100000">
              <a:srgbClr val="3F80CD"/>
            </a:gs>
          </a:gsLst>
          <a:lin ang="5400000" scaled="1"/>
        </a:gradFill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Direct marketing
</a:t>
          </a:r>
          <a:r>
            <a:rPr lang="en-US" cap="none" sz="1100" b="0" i="0" u="none" baseline="0">
              <a:solidFill>
                <a:srgbClr val="FFFFFF"/>
              </a:solidFill>
            </a:rPr>
            <a:t>Short</a:t>
          </a:r>
          <a:r>
            <a:rPr lang="en-US" cap="none" sz="1100" b="0" i="0" u="none" baseline="0">
              <a:solidFill>
                <a:srgbClr val="FFFFFF"/>
              </a:solidFill>
            </a:rPr>
            <a:t> term contracts (auction price)</a:t>
          </a:r>
        </a:p>
      </xdr:txBody>
    </xdr:sp>
    <xdr:clientData/>
  </xdr:twoCellAnchor>
  <xdr:twoCellAnchor>
    <xdr:from>
      <xdr:col>7</xdr:col>
      <xdr:colOff>285750</xdr:colOff>
      <xdr:row>12</xdr:row>
      <xdr:rowOff>38100</xdr:rowOff>
    </xdr:from>
    <xdr:to>
      <xdr:col>10</xdr:col>
      <xdr:colOff>133350</xdr:colOff>
      <xdr:row>15</xdr:row>
      <xdr:rowOff>152400</xdr:rowOff>
    </xdr:to>
    <xdr:sp>
      <xdr:nvSpPr>
        <xdr:cNvPr id="9" name="Rectangle 17"/>
        <xdr:cNvSpPr>
          <a:spLocks/>
        </xdr:cNvSpPr>
      </xdr:nvSpPr>
      <xdr:spPr>
        <a:xfrm>
          <a:off x="6391275" y="1971675"/>
          <a:ext cx="2133600" cy="590550"/>
        </a:xfrm>
        <a:prstGeom prst="rect">
          <a:avLst/>
        </a:prstGeom>
        <a:gradFill rotWithShape="1">
          <a:gsLst>
            <a:gs pos="0">
              <a:srgbClr val="9BC1FF"/>
            </a:gs>
            <a:gs pos="100000">
              <a:srgbClr val="3F80CD"/>
            </a:gs>
          </a:gsLst>
          <a:lin ang="5400000" scaled="1"/>
        </a:gradFill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Direct marketing
</a:t>
          </a:r>
          <a:r>
            <a:rPr lang="en-US" cap="none" sz="1100" b="0" i="0" u="none" baseline="0">
              <a:solidFill>
                <a:srgbClr val="FFFFFF"/>
              </a:solidFill>
            </a:rPr>
            <a:t>Long term contracts (fixed price)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="150" zoomScaleNormal="150" workbookViewId="0" topLeftCell="A1">
      <selection activeCell="D23" sqref="D23"/>
    </sheetView>
  </sheetViews>
  <sheetFormatPr defaultColWidth="11.42187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8:A14"/>
  <sheetViews>
    <sheetView tabSelected="1" zoomScale="150" zoomScaleNormal="150" workbookViewId="0" topLeftCell="A1">
      <selection activeCell="D23" sqref="D23"/>
    </sheetView>
  </sheetViews>
  <sheetFormatPr defaultColWidth="11.421875" defaultRowHeight="12.75"/>
  <cols>
    <col min="1" max="1" width="23.00390625" style="0" bestFit="1" customWidth="1"/>
  </cols>
  <sheetData>
    <row r="8" ht="12">
      <c r="A8" s="1" t="s">
        <v>18</v>
      </c>
    </row>
    <row r="14" ht="12">
      <c r="A14" s="1" t="s">
        <v>19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0"/>
  <sheetViews>
    <sheetView zoomScale="150" zoomScaleNormal="150" workbookViewId="0" topLeftCell="A28">
      <selection activeCell="C52" sqref="C52"/>
    </sheetView>
  </sheetViews>
  <sheetFormatPr defaultColWidth="11.421875" defaultRowHeight="12.75"/>
  <cols>
    <col min="1" max="1" width="26.7109375" style="0" bestFit="1" customWidth="1"/>
    <col min="4" max="4" width="13.8515625" style="0" bestFit="1" customWidth="1"/>
  </cols>
  <sheetData>
    <row r="1" spans="1:10" ht="12">
      <c r="A1" s="2" t="s">
        <v>0</v>
      </c>
      <c r="B1" s="2">
        <v>2008</v>
      </c>
      <c r="C1" s="2">
        <v>2009</v>
      </c>
      <c r="D1" s="2">
        <v>2010</v>
      </c>
      <c r="E1" s="2">
        <v>2011</v>
      </c>
      <c r="F1" s="2">
        <v>2012</v>
      </c>
      <c r="G1" s="2">
        <v>2013</v>
      </c>
      <c r="H1" s="2">
        <v>2014</v>
      </c>
      <c r="I1" s="2">
        <v>2015</v>
      </c>
      <c r="J1" s="2">
        <v>2016</v>
      </c>
    </row>
    <row r="2" spans="1:10" ht="12">
      <c r="A2" s="3" t="s">
        <v>1</v>
      </c>
      <c r="B2" s="3">
        <v>30.48</v>
      </c>
      <c r="C2" s="3">
        <v>4.67</v>
      </c>
      <c r="D2" s="3">
        <v>16.29</v>
      </c>
      <c r="E2" s="3">
        <v>29.34</v>
      </c>
      <c r="F2" s="3">
        <v>14.33</v>
      </c>
      <c r="G2" s="3">
        <v>9.65</v>
      </c>
      <c r="H2" s="3">
        <v>2.33</v>
      </c>
      <c r="I2" s="3">
        <v>13.15</v>
      </c>
      <c r="J2" s="3">
        <v>25.28</v>
      </c>
    </row>
    <row r="3" spans="1:10" ht="12">
      <c r="A3" s="3" t="s">
        <v>2</v>
      </c>
      <c r="B3" s="3">
        <v>29.4</v>
      </c>
      <c r="C3" s="3">
        <v>7.44</v>
      </c>
      <c r="D3" s="3">
        <v>9.46</v>
      </c>
      <c r="E3" s="3">
        <v>8.77</v>
      </c>
      <c r="F3" s="3">
        <v>10.27</v>
      </c>
      <c r="G3" s="3">
        <v>1.53</v>
      </c>
      <c r="H3" s="3">
        <v>-9.81</v>
      </c>
      <c r="I3" s="3">
        <v>-6.85</v>
      </c>
      <c r="J3" s="3">
        <v>-14.25</v>
      </c>
    </row>
    <row r="4" spans="1:10" ht="12">
      <c r="A4" s="3" t="s">
        <v>3</v>
      </c>
      <c r="B4" s="3">
        <v>45.84</v>
      </c>
      <c r="C4" s="3">
        <v>26.36</v>
      </c>
      <c r="D4" s="3">
        <v>11.36</v>
      </c>
      <c r="E4" s="3">
        <v>25.28</v>
      </c>
      <c r="F4" s="3">
        <v>7.18</v>
      </c>
      <c r="G4" s="3">
        <v>-1.31</v>
      </c>
      <c r="H4" s="3">
        <v>-12.75</v>
      </c>
      <c r="I4" s="3">
        <v>-8.64</v>
      </c>
      <c r="J4" s="3">
        <v>-33.26</v>
      </c>
    </row>
    <row r="6" spans="1:6" ht="12">
      <c r="A6" s="3" t="s">
        <v>1</v>
      </c>
      <c r="B6" s="2">
        <v>2016</v>
      </c>
      <c r="C6" s="2">
        <v>2015</v>
      </c>
      <c r="D6" s="3" t="s">
        <v>2</v>
      </c>
      <c r="E6" s="2">
        <v>2016</v>
      </c>
      <c r="F6" s="2">
        <v>2015</v>
      </c>
    </row>
    <row r="7" spans="1:6" ht="12">
      <c r="A7" s="3" t="s">
        <v>4</v>
      </c>
      <c r="B7" s="3">
        <v>120817</v>
      </c>
      <c r="C7" s="3">
        <v>93706</v>
      </c>
      <c r="D7" s="3" t="s">
        <v>4</v>
      </c>
      <c r="E7" s="3">
        <v>32103</v>
      </c>
      <c r="F7" s="3">
        <v>73298</v>
      </c>
    </row>
    <row r="8" spans="1:6" ht="12">
      <c r="A8" s="3" t="s">
        <v>5</v>
      </c>
      <c r="B8" s="3">
        <v>2.06</v>
      </c>
      <c r="C8" s="3">
        <v>1.58</v>
      </c>
      <c r="D8" s="3" t="s">
        <v>5</v>
      </c>
      <c r="E8" s="3">
        <v>0.58</v>
      </c>
      <c r="F8" s="3">
        <v>1.35</v>
      </c>
    </row>
    <row r="9" spans="1:6" ht="12">
      <c r="A9" s="3" t="s">
        <v>6</v>
      </c>
      <c r="B9" s="4">
        <f>B7/B8</f>
        <v>58649.029126213594</v>
      </c>
      <c r="C9" s="4">
        <f>C7/C8</f>
        <v>59307.59493670886</v>
      </c>
      <c r="D9" s="3" t="s">
        <v>6</v>
      </c>
      <c r="E9" s="4">
        <f>E7/E8</f>
        <v>55350.00000000001</v>
      </c>
      <c r="F9" s="4">
        <f>F7/F8</f>
        <v>54294.81481481481</v>
      </c>
    </row>
    <row r="11" spans="1:10" ht="12">
      <c r="A11" s="3" t="s">
        <v>7</v>
      </c>
      <c r="B11" s="2">
        <v>2008</v>
      </c>
      <c r="C11" s="2">
        <v>2009</v>
      </c>
      <c r="D11" s="2">
        <v>2010</v>
      </c>
      <c r="E11" s="2">
        <v>2011</v>
      </c>
      <c r="F11" s="2">
        <v>2012</v>
      </c>
      <c r="G11" s="2">
        <v>2013</v>
      </c>
      <c r="H11" s="2">
        <v>2014</v>
      </c>
      <c r="I11" s="2">
        <v>2015</v>
      </c>
      <c r="J11" s="2">
        <v>2016</v>
      </c>
    </row>
    <row r="12" spans="1:10" ht="12">
      <c r="A12" s="3" t="s">
        <v>1</v>
      </c>
      <c r="B12" s="3">
        <v>17.57</v>
      </c>
      <c r="C12" s="3">
        <v>2.33</v>
      </c>
      <c r="D12" s="3">
        <v>12.03</v>
      </c>
      <c r="E12" s="3">
        <v>17.37</v>
      </c>
      <c r="F12" s="3">
        <v>9.45</v>
      </c>
      <c r="G12" s="3">
        <v>5.8</v>
      </c>
      <c r="H12" s="3">
        <v>1.29</v>
      </c>
      <c r="I12" s="3">
        <v>6</v>
      </c>
      <c r="J12" s="3">
        <v>11.43</v>
      </c>
    </row>
    <row r="13" spans="1:10" ht="12">
      <c r="A13" s="3" t="s">
        <v>8</v>
      </c>
      <c r="B13" s="3">
        <v>19.4</v>
      </c>
      <c r="C13" s="3">
        <v>6.8</v>
      </c>
      <c r="D13" s="3">
        <v>11.1</v>
      </c>
      <c r="E13" s="3">
        <v>10.3</v>
      </c>
      <c r="F13" s="3">
        <v>9.9</v>
      </c>
      <c r="G13" s="3">
        <v>3.1</v>
      </c>
      <c r="H13" s="3">
        <v>-10.2</v>
      </c>
      <c r="I13" s="3">
        <v>-18.4</v>
      </c>
      <c r="J13" s="3">
        <v>-33.1</v>
      </c>
    </row>
    <row r="14" spans="1:10" ht="12">
      <c r="A14" s="3" t="s">
        <v>9</v>
      </c>
      <c r="B14" s="3">
        <v>33.11</v>
      </c>
      <c r="C14" s="3">
        <v>16.35</v>
      </c>
      <c r="D14" s="3">
        <v>8.62</v>
      </c>
      <c r="E14" s="3">
        <v>12.96</v>
      </c>
      <c r="F14" s="3">
        <v>4.59</v>
      </c>
      <c r="G14" s="3">
        <v>-0.59</v>
      </c>
      <c r="H14" s="3">
        <v>-11.79</v>
      </c>
      <c r="I14" s="3">
        <v>-939.67</v>
      </c>
      <c r="J14" s="3" t="s">
        <v>10</v>
      </c>
    </row>
    <row r="17" spans="1:5" ht="12">
      <c r="A17" t="s">
        <v>1</v>
      </c>
      <c r="B17" s="1">
        <v>2016</v>
      </c>
      <c r="C17" s="1">
        <v>2015</v>
      </c>
      <c r="D17" s="1">
        <v>2014</v>
      </c>
      <c r="E17" s="1">
        <v>2013</v>
      </c>
    </row>
    <row r="18" spans="1:5" ht="12">
      <c r="A18" t="s">
        <v>11</v>
      </c>
      <c r="B18">
        <f>799-301</f>
        <v>498</v>
      </c>
      <c r="C18">
        <f>781-333</f>
        <v>448</v>
      </c>
      <c r="D18">
        <f>788-353</f>
        <v>435</v>
      </c>
      <c r="E18">
        <f>734-292</f>
        <v>442</v>
      </c>
    </row>
    <row r="19" spans="1:5" ht="12">
      <c r="A19" t="s">
        <v>12</v>
      </c>
      <c r="B19">
        <f>512-301</f>
        <v>211</v>
      </c>
      <c r="C19">
        <f>492-333</f>
        <v>159</v>
      </c>
      <c r="D19">
        <f>482-353</f>
        <v>129</v>
      </c>
      <c r="E19">
        <f>429-292</f>
        <v>137</v>
      </c>
    </row>
    <row r="20" spans="1:5" ht="12">
      <c r="A20" t="s">
        <v>13</v>
      </c>
      <c r="B20" s="5">
        <f>B19/B18</f>
        <v>0.42369477911646586</v>
      </c>
      <c r="C20" s="5">
        <f>C19/C18</f>
        <v>0.3549107142857143</v>
      </c>
      <c r="D20" s="5">
        <f>D19/D18</f>
        <v>0.296551724137931</v>
      </c>
      <c r="E20" s="5">
        <f>E19/E18</f>
        <v>0.30995475113122173</v>
      </c>
    </row>
    <row r="23" spans="1:5" ht="12">
      <c r="A23" t="s">
        <v>8</v>
      </c>
      <c r="B23" s="1">
        <v>2015</v>
      </c>
      <c r="C23" s="1">
        <v>2014</v>
      </c>
      <c r="D23" s="1">
        <v>2013</v>
      </c>
      <c r="E23" s="1">
        <v>2012</v>
      </c>
    </row>
    <row r="24" spans="1:5" ht="12">
      <c r="A24" t="s">
        <v>11</v>
      </c>
      <c r="B24">
        <f>1247+288</f>
        <v>1535</v>
      </c>
      <c r="C24">
        <f>1166+578</f>
        <v>1744</v>
      </c>
      <c r="D24">
        <f>1019+322</f>
        <v>1341</v>
      </c>
      <c r="E24">
        <f>667+220</f>
        <v>887</v>
      </c>
    </row>
    <row r="25" spans="1:5" ht="12">
      <c r="A25" t="s">
        <v>12</v>
      </c>
      <c r="B25">
        <f>1741-1453</f>
        <v>288</v>
      </c>
      <c r="C25">
        <f>1670-1092</f>
        <v>578</v>
      </c>
      <c r="D25">
        <f>1644-1322</f>
        <v>322</v>
      </c>
      <c r="E25">
        <f>1245-1025</f>
        <v>220</v>
      </c>
    </row>
    <row r="26" spans="1:5" ht="12">
      <c r="A26" t="s">
        <v>13</v>
      </c>
      <c r="B26" s="5">
        <f>B25/B24</f>
        <v>0.18762214983713354</v>
      </c>
      <c r="C26" s="5">
        <f>C25/C24</f>
        <v>0.33142201834862384</v>
      </c>
      <c r="D26" s="5">
        <f>D25/D24</f>
        <v>0.2401193139448173</v>
      </c>
      <c r="E26" s="5">
        <f>E25/E24</f>
        <v>0.2480270574971815</v>
      </c>
    </row>
    <row r="28" spans="1:5" ht="12">
      <c r="A28" t="s">
        <v>1</v>
      </c>
      <c r="B28" s="1">
        <v>2016</v>
      </c>
      <c r="C28" s="1">
        <v>2015</v>
      </c>
      <c r="D28" s="1"/>
      <c r="E28" s="1"/>
    </row>
    <row r="29" spans="1:3" ht="12">
      <c r="A29" t="s">
        <v>14</v>
      </c>
      <c r="B29">
        <v>57</v>
      </c>
      <c r="C29">
        <v>50.39</v>
      </c>
    </row>
    <row r="30" spans="1:3" ht="12">
      <c r="A30" t="s">
        <v>15</v>
      </c>
      <c r="B30">
        <v>118.3</v>
      </c>
      <c r="C30">
        <v>126.43</v>
      </c>
    </row>
    <row r="31" spans="1:3" ht="12">
      <c r="A31" t="s">
        <v>16</v>
      </c>
      <c r="B31">
        <v>72.95</v>
      </c>
      <c r="C31">
        <v>114.85</v>
      </c>
    </row>
    <row r="32" spans="1:3" ht="12">
      <c r="A32" t="s">
        <v>17</v>
      </c>
      <c r="B32">
        <v>102.34</v>
      </c>
      <c r="C32">
        <v>61.97</v>
      </c>
    </row>
    <row r="34" spans="1:3" ht="12">
      <c r="A34" t="s">
        <v>8</v>
      </c>
      <c r="B34" s="1">
        <v>2016</v>
      </c>
      <c r="C34" s="1">
        <v>2015</v>
      </c>
    </row>
    <row r="35" spans="1:3" ht="12">
      <c r="A35" t="s">
        <v>14</v>
      </c>
      <c r="B35">
        <v>166.6</v>
      </c>
      <c r="C35">
        <v>102.17</v>
      </c>
    </row>
    <row r="36" spans="1:3" ht="12">
      <c r="A36" t="s">
        <v>15</v>
      </c>
      <c r="B36">
        <v>214.42</v>
      </c>
      <c r="C36">
        <v>198.65</v>
      </c>
    </row>
    <row r="37" spans="1:3" ht="12">
      <c r="A37" t="s">
        <v>16</v>
      </c>
      <c r="B37">
        <v>114.39</v>
      </c>
      <c r="C37">
        <v>82.71</v>
      </c>
    </row>
    <row r="38" spans="1:3" ht="12">
      <c r="A38" t="s">
        <v>17</v>
      </c>
      <c r="B38">
        <v>266.64</v>
      </c>
      <c r="C38">
        <v>218.1</v>
      </c>
    </row>
    <row r="41" spans="1:3" ht="12">
      <c r="A41" t="s">
        <v>1</v>
      </c>
      <c r="B41" s="1">
        <v>2016</v>
      </c>
      <c r="C41" s="1">
        <v>2015</v>
      </c>
    </row>
    <row r="42" spans="1:3" ht="12">
      <c r="A42" t="s">
        <v>20</v>
      </c>
      <c r="B42">
        <v>31455</v>
      </c>
      <c r="C42">
        <v>30931</v>
      </c>
    </row>
    <row r="43" spans="1:3" ht="12">
      <c r="A43" t="s">
        <v>21</v>
      </c>
      <c r="B43">
        <v>120817</v>
      </c>
      <c r="C43">
        <v>115881</v>
      </c>
    </row>
    <row r="44" spans="1:3" ht="12">
      <c r="A44" s="1" t="s">
        <v>22</v>
      </c>
      <c r="B44" s="6">
        <f>B42/B43</f>
        <v>0.26035243384623025</v>
      </c>
      <c r="C44" s="6">
        <f>C42/C43</f>
        <v>0.2669203752125025</v>
      </c>
    </row>
    <row r="46" spans="1:3" ht="12">
      <c r="A46" t="s">
        <v>8</v>
      </c>
      <c r="B46" s="1">
        <v>2016</v>
      </c>
      <c r="C46" s="1">
        <v>2015</v>
      </c>
    </row>
    <row r="47" spans="1:3" ht="12">
      <c r="A47" t="s">
        <v>20</v>
      </c>
      <c r="B47" s="3">
        <v>32103</v>
      </c>
      <c r="C47" s="3">
        <v>73298</v>
      </c>
    </row>
    <row r="48" spans="1:3" ht="12">
      <c r="A48" t="s">
        <v>23</v>
      </c>
      <c r="B48" s="7">
        <f>B47*80%</f>
        <v>25682.4</v>
      </c>
      <c r="C48" s="7">
        <f>C47*80%</f>
        <v>58638.4</v>
      </c>
    </row>
    <row r="49" spans="1:3" ht="12">
      <c r="A49" t="s">
        <v>21</v>
      </c>
      <c r="B49">
        <v>68739</v>
      </c>
      <c r="C49">
        <v>138044</v>
      </c>
    </row>
    <row r="50" spans="1:3" ht="12">
      <c r="A50" s="1" t="s">
        <v>22</v>
      </c>
      <c r="B50" s="6">
        <f>B48/B49</f>
        <v>0.37362196133199493</v>
      </c>
      <c r="C50" s="6">
        <f>C48/C49</f>
        <v>0.4247805047665962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Osterwalder Strategy Facilitation</Company>
  <HyperlinkBase>http://business-model-design.blogspot.com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Strategy Canvas Excel Template - Blue Ocean Strategy</dc:title>
  <dc:subject>Designing a Strategy Canvas</dc:subject>
  <dc:creator>Dr. Alexander Osterwalder</dc:creator>
  <cp:keywords>strategy design, business model, strategy canvas, Kim, Mauborgne, Insead, business design, value proposition</cp:keywords>
  <dc:description/>
  <cp:lastModifiedBy>Suvendu Rath</cp:lastModifiedBy>
  <cp:lastPrinted>2006-10-04T07:50:35Z</cp:lastPrinted>
  <dcterms:created xsi:type="dcterms:W3CDTF">2006-08-04T12:25:51Z</dcterms:created>
  <dcterms:modified xsi:type="dcterms:W3CDTF">2016-09-22T09:08:08Z</dcterms:modified>
  <cp:category>strategy design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xd_Signature">
    <vt:lpwstr/>
  </property>
  <property fmtid="{D5CDD505-2E9C-101B-9397-08002B2CF9AE}" pid="4" name="TemplateUrl">
    <vt:lpwstr/>
  </property>
  <property fmtid="{D5CDD505-2E9C-101B-9397-08002B2CF9AE}" pid="5" name="xd_ProgID">
    <vt:lpwstr/>
  </property>
  <property fmtid="{D5CDD505-2E9C-101B-9397-08002B2CF9AE}" pid="6" name="_SourceUrl">
    <vt:lpwstr/>
  </property>
  <property fmtid="{D5CDD505-2E9C-101B-9397-08002B2CF9AE}" pid="7" name="_SharedFileIndex">
    <vt:lpwstr/>
  </property>
</Properties>
</file>