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showInkAnnotation="0" autoCompressPictures="0"/>
  <bookViews>
    <workbookView xWindow="140" yWindow="240" windowWidth="25420" windowHeight="14180" tabRatio="500"/>
  </bookViews>
  <sheets>
    <sheet name="BFL_Business_Model_Canvas" sheetId="1" r:id="rId1"/>
    <sheet name="Revenue Mix" sheetId="5" r:id="rId2"/>
    <sheet name="Growth Engines" sheetId="10" r:id="rId3"/>
    <sheet name="Cost Structures" sheetId="3" r:id="rId4"/>
    <sheet name="Risks" sheetId="6" r:id="rId5"/>
    <sheet name="Opportunity" sheetId="2" r:id="rId6"/>
    <sheet name="Customers" sheetId="7" r:id="rId7"/>
    <sheet name="Partnerships" sheetId="8" r:id="rId8"/>
    <sheet name="Temp Sheet" sheetId="9" r:id="rId9"/>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38" i="5" l="1"/>
  <c r="F37" i="5"/>
  <c r="F36" i="5"/>
  <c r="F35" i="5"/>
  <c r="E34" i="5"/>
  <c r="E25" i="5"/>
  <c r="F29" i="5"/>
  <c r="F28" i="5"/>
  <c r="F27" i="5"/>
  <c r="F26" i="5"/>
  <c r="K6" i="5"/>
  <c r="K5" i="5"/>
  <c r="K4" i="5"/>
  <c r="K3" i="5"/>
  <c r="E10" i="5"/>
  <c r="F16" i="5"/>
  <c r="F14" i="5"/>
  <c r="F13" i="5"/>
  <c r="F17" i="5"/>
  <c r="F15" i="5"/>
  <c r="F11" i="5"/>
  <c r="F12" i="5"/>
  <c r="H7" i="5"/>
  <c r="G7" i="5"/>
  <c r="F7" i="5"/>
  <c r="E7" i="5"/>
  <c r="C7" i="5"/>
  <c r="J6" i="5"/>
  <c r="B6" i="5"/>
  <c r="J5" i="5"/>
  <c r="I5" i="5"/>
  <c r="H5" i="5"/>
  <c r="B5" i="5"/>
  <c r="J4" i="5"/>
  <c r="I4" i="5"/>
  <c r="H4" i="5"/>
  <c r="B4" i="5"/>
  <c r="J3" i="5"/>
  <c r="I3" i="5"/>
  <c r="H3" i="5"/>
  <c r="B3" i="5"/>
</calcChain>
</file>

<file path=xl/sharedStrings.xml><?xml version="1.0" encoding="utf-8"?>
<sst xmlns="http://schemas.openxmlformats.org/spreadsheetml/2006/main" count="428" uniqueCount="329">
  <si>
    <t>Customer Segments</t>
  </si>
  <si>
    <t>3-4 years</t>
  </si>
  <si>
    <t>Customer Acquisition</t>
  </si>
  <si>
    <t>Mobile App</t>
  </si>
  <si>
    <t>60s Approval</t>
  </si>
  <si>
    <t>SME Fitness</t>
  </si>
  <si>
    <t>14 parameters fed in</t>
  </si>
  <si>
    <t>approvals - up from 65% to 90% +</t>
  </si>
  <si>
    <t>EMI Card</t>
  </si>
  <si>
    <t>5.5 Mn</t>
  </si>
  <si>
    <t>Ecomm</t>
  </si>
  <si>
    <t>Flipkart &amp; Snapdeal</t>
  </si>
  <si>
    <t>First Loan Card in country; Second largest card provider in country</t>
  </si>
  <si>
    <t>New Loan Acquisition</t>
  </si>
  <si>
    <t>6.83 Million in Consumer  business</t>
  </si>
  <si>
    <t>Among the largest new loan acquirers in India</t>
  </si>
  <si>
    <r>
      <rPr>
        <sz val="14"/>
        <color theme="1"/>
        <rFont val="Calibri"/>
        <scheme val="minor"/>
      </rPr>
      <t xml:space="preserve">Unfair Scale-Advantage Story  </t>
    </r>
    <r>
      <rPr>
        <sz val="12"/>
        <color theme="1"/>
        <rFont val="Calibri"/>
        <family val="2"/>
        <scheme val="minor"/>
      </rPr>
      <t xml:space="preserve">                                                                                 (Increasing the distance with Peers..rendering them irrelevant, in time)</t>
    </r>
  </si>
  <si>
    <t>Key Partnerships</t>
  </si>
  <si>
    <t>Cost Structures</t>
  </si>
  <si>
    <t>PRODUCT</t>
  </si>
  <si>
    <t>MARKET</t>
  </si>
  <si>
    <t>Growth Engines</t>
  </si>
  <si>
    <t>Key Success Metrics</t>
  </si>
  <si>
    <t>Key Activities</t>
  </si>
  <si>
    <t>Portfolio Credit Quality</t>
  </si>
  <si>
    <t>Key Resources</t>
  </si>
  <si>
    <r>
      <t>Execution Model Processes/Metrics</t>
    </r>
    <r>
      <rPr>
        <sz val="12"/>
        <color theme="1"/>
        <rFont val="Calibri"/>
        <family val="2"/>
        <scheme val="minor"/>
      </rPr>
      <t xml:space="preserve">                                                                                      (Visibility into robustness/scalability of model)</t>
    </r>
  </si>
  <si>
    <t>Competition</t>
  </si>
  <si>
    <t>Regulatory</t>
  </si>
  <si>
    <t>Customer Reach</t>
  </si>
  <si>
    <t>Business Model Key Moving Parts</t>
  </si>
  <si>
    <t>What ALL can go wrong?? Business Model RISKS</t>
  </si>
  <si>
    <t>KEY MONITORABLES</t>
  </si>
  <si>
    <t>UNIQUE VALUE PROPOSITION</t>
  </si>
  <si>
    <t>Management Commentary</t>
  </si>
  <si>
    <t>AUM</t>
  </si>
  <si>
    <t>Mix</t>
  </si>
  <si>
    <t>5Yr CAGR</t>
  </si>
  <si>
    <t>3Yr CAGR</t>
  </si>
  <si>
    <t>Consumer Lending</t>
  </si>
  <si>
    <t>SME Lending</t>
  </si>
  <si>
    <t>Commercial Lending</t>
  </si>
  <si>
    <t xml:space="preserve">Rural Lending </t>
  </si>
  <si>
    <t>Deployments</t>
  </si>
  <si>
    <t>IRR Range</t>
  </si>
  <si>
    <t>2W and 3W Finance</t>
  </si>
  <si>
    <t>22-28%</t>
  </si>
  <si>
    <t>Consumer Durables Finance</t>
  </si>
  <si>
    <t>24-26%</t>
  </si>
  <si>
    <t>Digital Products Finance</t>
  </si>
  <si>
    <t>Lifestyle Products Finance</t>
  </si>
  <si>
    <t>Retailer Finance</t>
  </si>
  <si>
    <t>Personal Loans Cross–Sell</t>
  </si>
  <si>
    <t>16-33%</t>
  </si>
  <si>
    <t>Salaried Personal Loans</t>
  </si>
  <si>
    <t>14-16%</t>
  </si>
  <si>
    <t>E–Comm Consumer Finance</t>
  </si>
  <si>
    <t>E–Commerce Seller Finance</t>
  </si>
  <si>
    <t>Home Loan – Salaried</t>
  </si>
  <si>
    <t>9.6-10.5%</t>
  </si>
  <si>
    <t>EMI Card – Retail Finance</t>
  </si>
  <si>
    <t>Loan Against Property</t>
  </si>
  <si>
    <t>11-12%</t>
  </si>
  <si>
    <t>Lease Rental Discounting</t>
  </si>
  <si>
    <t>Business Loans</t>
  </si>
  <si>
    <t>17-20%</t>
  </si>
  <si>
    <t>Professional Loans</t>
  </si>
  <si>
    <t>14-17%</t>
  </si>
  <si>
    <t>Home Loans – Self Employed</t>
  </si>
  <si>
    <t>10-10.7%</t>
  </si>
  <si>
    <t>Developer Financing</t>
  </si>
  <si>
    <t>Loan Against Securities</t>
  </si>
  <si>
    <t>10.8-12%</t>
  </si>
  <si>
    <t>FI Group Lending Business</t>
  </si>
  <si>
    <t>10.5-12%</t>
  </si>
  <si>
    <t>Light Engineering Business</t>
  </si>
  <si>
    <t>Corporate Finance Business</t>
  </si>
  <si>
    <t>Rural Lending</t>
  </si>
  <si>
    <t>14-35%</t>
  </si>
  <si>
    <t>Gold Loans</t>
  </si>
  <si>
    <t>Refinance Loans</t>
  </si>
  <si>
    <t>Ticket Size</t>
  </si>
  <si>
    <t>(%)</t>
  </si>
  <si>
    <t>Lakhs</t>
  </si>
  <si>
    <t>Very very large business; As we crack the code on how to make money in a low-margin business like this, this business could grow very rapidly</t>
  </si>
  <si>
    <t>Continues to grow. We are taking our overall analytics and risk management capability in this business to very different level; to further reduce risk and augment velocity</t>
  </si>
  <si>
    <t>Mobile, laptop, and tab financing; on course to deliver a million accounts business in next one year</t>
  </si>
  <si>
    <t>Q4FY16 Growth</t>
  </si>
  <si>
    <t>2w and 3w business grew after a long time as BAL market share started to move</t>
  </si>
  <si>
    <t>FY16 Growth</t>
  </si>
  <si>
    <t>BFL AUM</t>
  </si>
  <si>
    <t>FY16</t>
  </si>
  <si>
    <t>(-50%)</t>
  </si>
  <si>
    <t>(-63%)</t>
  </si>
  <si>
    <r>
      <t xml:space="preserve">100% direct to customer transition has lowered business volume; </t>
    </r>
    <r>
      <rPr>
        <b/>
        <sz val="12"/>
        <color theme="1"/>
        <rFont val="Calibri"/>
        <family val="2"/>
        <scheme val="minor"/>
      </rPr>
      <t>will be back on growth path from 2HFY17</t>
    </r>
  </si>
  <si>
    <r>
      <t>LAP business continues in hyper-competitive state; however</t>
    </r>
    <r>
      <rPr>
        <sz val="12"/>
        <rFont val="Calibri"/>
        <scheme val="minor"/>
      </rPr>
      <t xml:space="preserve"> </t>
    </r>
    <r>
      <rPr>
        <b/>
        <sz val="12"/>
        <rFont val="Calibri"/>
        <scheme val="minor"/>
      </rPr>
      <t>LAP business is a large strategic asset class with a reasonably strong long-term horizon</t>
    </r>
    <r>
      <rPr>
        <sz val="12"/>
        <color theme="0"/>
        <rFont val="Calibri"/>
        <family val="2"/>
        <scheme val="minor"/>
      </rPr>
      <t xml:space="preserve">; 100% direct to customer transition has lowered business volume; only 10-15% will remain with distributors; </t>
    </r>
    <r>
      <rPr>
        <b/>
        <sz val="12"/>
        <rFont val="Calibri"/>
        <scheme val="minor"/>
      </rPr>
      <t>will be back on growth path from 2HFY17</t>
    </r>
  </si>
  <si>
    <t>Q4 2016</t>
  </si>
  <si>
    <t>10 -12.5%</t>
  </si>
  <si>
    <t>Vendor Financing</t>
  </si>
  <si>
    <t>Developed major client relationships; LAS B2B2C Tied up with IndusInd bank, Karvy &amp; RBL</t>
  </si>
  <si>
    <t>Corporate Finance and Financial Institutions Group Businesses are beginning to
grow well</t>
  </si>
  <si>
    <t>And then sir second question would be on the credit cost for the full year we had 70 Crores sort of a extra provision on the infra account if I adjust for that the credit cost on an average AUM is closer to 122 bps so in your assessment is this normalized sort of a credit cost or we can sort of improve on from here what is an assessment on the credit cost sir?</t>
  </si>
  <si>
    <t>Rajeev Jain: These credit costs have now remained like this for the last three years and they have moved 10, 15 basis points here and there. We think they remain at historic low levels, having said that we do not expect it to change materially but and we continue to invest in technology and analytics to improve our velocity without diluting credit but this number is an outcome Ashish more than an input, we continue to watch this we continue to invest in technology and analytics and we think fundamentally you can always improve any number so can this number improve, the answer is yes, if the economy turns around if all the green shoots that you guys are talking about happens monsoon is good credit growth picks up you could clearly see these numbers improve, the answer is yes. I would not bake them in.</t>
  </si>
  <si>
    <t>EComm is the way millennials are doing purchases, so clearly we got to learn how to play that game; in the current fiscal contribution will not be material but in a 3-5 year horizon it could be reasonably large</t>
  </si>
  <si>
    <r>
      <rPr>
        <b/>
        <sz val="12"/>
        <rFont val="Calibri"/>
        <scheme val="minor"/>
      </rPr>
      <t>Business is facing intense competition from private sector banks</t>
    </r>
    <r>
      <rPr>
        <sz val="12"/>
        <rFont val="Calibri"/>
        <scheme val="minor"/>
      </rPr>
      <t>; We took a proactive decision to trim 20% of the business in end of Q3</t>
    </r>
  </si>
  <si>
    <t>Furniture - largest lifestyle finance category; recently entered lifecare finance segment - dental procedures,  eye care surgeries, etc - quite exciting, working with lot of organized players like Vasan Eye Care, Ruby Hall, Rich Feel</t>
  </si>
  <si>
    <r>
      <rPr>
        <b/>
        <sz val="12"/>
        <color theme="1"/>
        <rFont val="Calibri"/>
        <family val="2"/>
        <scheme val="minor"/>
      </rPr>
      <t>The recent guideline on large credit exposures by RBI,</t>
    </r>
    <r>
      <rPr>
        <sz val="12"/>
        <color theme="1"/>
        <rFont val="Calibri"/>
        <family val="2"/>
        <scheme val="minor"/>
      </rPr>
      <t xml:space="preserve"> do you think it could be a constraint for large NBFCs or even as you gain scale do you think it could be a constraint from a financing or funding point of view?</t>
    </r>
  </si>
  <si>
    <t>Pankaj: First of all it is in draft phase. As we read this we will get classified as the specified borrower in 2017-2018 and the fact that today our share of money market and bank borrowings we have a large amount of money market and a bank figure 5055 after being classified as a specified borrower since we have already got 15% of our borrowings in the form of money market borrowing we will be eligible to take 60% of our incremental borrowings every year from the banking channel which we think is comfortable and should not impact us.</t>
  </si>
  <si>
    <t>Parallelly Abhishek it is our stated strategy that we want to grow our retail deposit and corporate liabilities which is direct to corporate business in less than two years it is already 6% of our overall borrowing. We are quite clear we got to take it to 18% to 22% of our borrowing balance sheet in years to come so that is a parallel point more and more and more diversification of our liability side is clearly the key focus area for the company as the size grows to 55000, 60000 Crores by FY17.</t>
  </si>
  <si>
    <r>
      <t xml:space="preserve">Thirdly we are the only company which offers what I call a loan card, there is a debit card, there is a credit card, we offer a loan card, we will have 7 million of those actually more approved but issued would exceed 7.5 to 8 million by March 2017, these clients have a limit stroke a line loan line available which they can fundamentally swipe multiple times. </t>
    </r>
    <r>
      <rPr>
        <b/>
        <sz val="12"/>
        <color theme="1"/>
        <rFont val="Calibri"/>
        <family val="2"/>
        <scheme val="minor"/>
      </rPr>
      <t xml:space="preserve">No banks or nonbank in the country offers it and it is a massive capability that we have. </t>
    </r>
    <r>
      <rPr>
        <sz val="12"/>
        <color theme="1"/>
        <rFont val="Calibri"/>
        <family val="2"/>
        <scheme val="minor"/>
      </rPr>
      <t>We are now already taking it offline with a launch of our retail EMI card business as I talked about has gone live in three markets, it will go live in 15 markets and over 2000 stores by March 2017, off line market of that alone is 150000 Crores, we today cater to close to 200000 Crores between mobile, durables and furniture this itself is another 150000 Crores market, between 120 to 150 depending on the geographic coverage that we keep expanding</t>
    </r>
  </si>
  <si>
    <t>Very very large opportunity in 3-5 years; Annual market size of dicretionery offline pool 150,000 Cr; Customers who carry this card will be able to use this for fashion, travel, small appliances</t>
  </si>
  <si>
    <t>Sir what is the interest cost for the whole year?</t>
  </si>
  <si>
    <t>Rajeev Jain: 9.45%.</t>
  </si>
  <si>
    <t>And how much will be the interest cost for the FD.</t>
  </si>
  <si>
    <t>Sandeep Jain: FD on an average for the year would have been in the range of 9% to 9.1% plus the cost of SLR and so on so forth.</t>
  </si>
  <si>
    <t>Fundamentally we are using the entire analytics infrastructure to identify and segment client. If I can take you for a moment to slide #13, which gives you total franchise 16.07</t>
  </si>
  <si>
    <t>million customers 8.5 million customers to whom we can crosssell too, these 8.5 million customers are further segmented into ultra HNI to MAS, the target segment for LAP business and self-employed home loans business is affluent to super affluent, the segments are divided into 13 different segments and then we are focusing on affluent and above clients for the LAP in the self employed home loan and salaried home loan business.</t>
  </si>
  <si>
    <t>Can we take the 9.48 million numbers from non-delinquency that can be the database for us?</t>
  </si>
  <si>
    <t>So this is 8.49 with a bureau score of 7.50 and above, you are right, I could argue that 9.5 million is my cross sellable franchise because they have never defaulted with me but the entire analytics infrastructure bureau information is an important input, improves our propensity rates, improves our offer driver and they have not only good performance with me, they have good performance with the entire banking system so they are the best of the best, among these best of the best we then identify more best among the best which is affluent and above customers and then they are targeted for mortgages.</t>
  </si>
  <si>
    <t>Customer Analytics</t>
  </si>
  <si>
    <t>Personal Loan Segment - Road ahead</t>
  </si>
  <si>
    <t>The road ahead for business segment is that we will go more and more and more direct to our client franchise that is the road ahead. Today 45% of this business is done only through our customers who have gross annual incomes of 10 lakhs and above road ahead means we will not be able to deal with distributor because we charge a 2% fees from the client and they take 3% and just below where our office is there are three private bank posters which say take a loan at 11.5%, now that is where we are so 11.5% give 3% I think I would rather do mortgages then to do personal loans so clearly road ahead is not great but unlike loan against property where we backed up into going direct we are going direct more and more and more in all our businesses of the company. You will see us accelerate going to direct in</t>
  </si>
  <si>
    <t>Would the internal customers that we cater to 100% overlap with the private banks in the salaried personal loan?</t>
  </si>
  <si>
    <t>The customers that we are targeting answer is 100% yes, saying 100% I mean too many people are focusing on gross annual incomes of Rs.1 million and above and the answer is 100% very much.</t>
  </si>
  <si>
    <t>And the price disbursement that we had off approximately 5400 Crores for the year how much of that is coming from tier 2 and beyond</t>
  </si>
  <si>
    <t>really what we are working towards but I want to caution that it is not just about the hard work, India is not a country it is a continent, if you take example of consumer durable business we now do not look at it as one business because just less than five years ago we were doing one million customers a year, last year we did 4.8 million, they are not 4.8 million from one country, they are actually from three countries 0 to 15 cities, 15 to 50 cities, 50 to 100 cities, 100 to 300 cities and we think actually for now it is 100 to 300 it will become 200 to 400 by next year, so they are run on different customized credit models different application scorecards, they are different countries actually, so we are making that movement.</t>
  </si>
  <si>
    <t>Rajeev ji, other is, since you emphasize so much on analytics qualitatively just wanted to check is that a centralized function, are there product specific teams and is it 100% done in house or are you working with external consultants as well.</t>
  </si>
  <si>
    <t>Lastly just wanted to check this ticket size that you gave in the slide #14 of the presentation is this the average for the quarter or its broadly the average of the business that you would typically target?</t>
  </si>
  <si>
    <t>Yes, that’s average but they would not change too dramatically, these numbers wouldn’t change too dramatically. Yes, 4.79 lakhs personal loan if you looking at it can more than move by Rs.20000, Rs.30000 on a quarter-on-quarter basis that is all.</t>
  </si>
  <si>
    <t>The business loans structurally remains working capital unsecured loans. Break 2 grow strategy implemented by dividing the markets into Prime, Growth and Emerging markets to provide sharper focus, balance risk and grow the business</t>
  </si>
  <si>
    <t>Professional loans - unsecured loans - business continued to grow well; Pure Flexi product has been launched to strengthen the value proposition for customers</t>
  </si>
  <si>
    <t>Elevated competitive intensity seen in this business; Credit performance of portfolio continues to hold well; backed up by charge plant and machinery and fixed assets</t>
  </si>
  <si>
    <t>business loans, professional loans or probably some of the vendor financing what could be the collaterals in those businesses?</t>
  </si>
  <si>
    <t>The business loans structurally over the last nine years that we have done remains working capital unsecured loans. Professional loans are given to doctors and chartered accountants remain unsecured. The important point to note is that these loans these are the clients that we sell loan against property and home loans too so business loans and professional loans are what we call the funnel, that funnel 45% of them have a home loan or a LAP existing in the banking system and the goal is to convert them, in the process we do two things, lower risk business model to cross collateralize the existing exposure. So that is really what we are up to. Vendor financing is backed by charge plant and machinery and fixed assets.</t>
  </si>
  <si>
    <r>
      <t xml:space="preserve">Rajeev Jain: </t>
    </r>
    <r>
      <rPr>
        <b/>
        <sz val="12"/>
        <color theme="1"/>
        <rFont val="Calibri"/>
        <family val="2"/>
        <scheme val="minor"/>
      </rPr>
      <t>That is the second dimension one, we are going direct second we are going deeper and deeper so both these are active strategies that we are deploying to ensure we diversify and de-risk the business model</t>
    </r>
    <r>
      <rPr>
        <sz val="12"/>
        <color theme="1"/>
        <rFont val="Calibri"/>
        <family val="2"/>
        <scheme val="minor"/>
      </rPr>
      <t>. The outcome of that is it leads to greater volume momentum and velocity but that is not our driver. Our driver is to ensure we keep diversifying the business number one, keep derisking business as a result number two, three create higher and higher entry barriers to the business model in the process because as the competitive environment intensifies, competition in the retail assets will intensify; clearly now corporate is a bad word and retail is a good word, these are cycles, now when cycles come at the end of the day people do it in 15 cities because it is easier to access them, flights go to those markets, five star hotels are there in those markets, malls are there. The rubber meets the road in 25 city plus from 50 city plus it gets harder, 100 city plus it gets rarely hard now 200 city plus you have to go to the nearest 50 kilometers to stay in a decent hotel.</t>
    </r>
  </si>
  <si>
    <t>In our case, at this point of time we have a reason to believe that our 25% odd contribution will come from dental, the balance will come from hair and cosmetic treatments and some might come from some of the other surgeries including bariatric as well as the stem cell storage business. Since our market is evolving and we have a reason to grow much faster.</t>
  </si>
  <si>
    <t>what could be the collateral, for example let’s say if you do stem cell financing over there the collateral is hardly anything</t>
  </si>
  <si>
    <t>Since it is the second question on collateral we will go to page #34. You tell me what do I do with the collateral, see there are two parts to this, I cannot take his teeth away, now look at the businesses that you so call risky businesses look at their net NPA because they have to flow through the P&amp;L what do I do with the loan against property which is at 49 basis points net NPA but I am not troubled about either one of them because on one hand one which is a 0.07, 0.09 have no underlying collateral, I agree, I have to flow it through the P&amp;L. Where I have an underlying collateral which is 1.5x property cover I do not lose sleep even if it goes through 49 basis points net NPA, now that is really the business model conversation that you are doing, this whole traditional definition and I have argued that over and over again it is argued only in this part of the world that secured and unsecured the entire banking system is fully secured isn’t it, look at where things are, of course. No I am serious; it is a fully secured banking system.</t>
  </si>
  <si>
    <t>NNPA</t>
  </si>
  <si>
    <t>what would be the quantum of customers who have been customers in the past but for some reasons have left you either due to the tenure of a loan or a deposit franchise coming to an end or perhaps they have been won away by some competitor</t>
  </si>
  <si>
    <t>It is a valid question, I think customer loyalty is also integral to the analytics infrastructure let me just clarify one or two points this 16 million franchise is not active. Today if you look at it active franchise is 6 million because as I said I am banking 6 million customers today, so these 16 million is since we transitioned in 2009 to a platform, in a way 1988 to 2009 franchise but that was focused on mass customer is not part of this, this is 2009 to now; that is point number one, point number two this has out of this 6 million are active and 10 million are clients who have taken a loan from us and have closed loans and we are continuing to, based on our internal model and propensity on what people would like to purchase we keep targeting them either through various channels of e-mail, SMS and call center that is point two. Point three is the total bureau franchise in India which is 8.5 million we have, that number is like 100 million, so fundamentally that is our goal. I would like to have all 100 million customers in the country who are credit tested to be my customer, I could say it is not a vision; it is a mission statement that we would want all those 100 million to be our customers. We are bringing in let us take last quarter of 1.6 million 40% of them were existing customers which means we got in one million new customers, if you take that as an hundred we will bring in 4 to 5 million customers. Sandeep is clarifying 721,000 new customers I got in Q4. In full year, as you can see we got 3.2 million, so if 3.2 million grows 20-25% we will get 4 million more this year, so acquiring new customers remains central to the strategy of creating dominance in the retail space for us as a company, then once we get them then we put them through various models and then we target them using various campaigns</t>
  </si>
  <si>
    <t>of your existing live customer book, what is the number of products touch point per customer.</t>
  </si>
  <si>
    <t>PPC remains at 2.7, 2.8 in the consumer, in the SME between 3.5 to 3.6 and that will accelerate as we go, as I mentioned earlier in the call, as we go more and more direct to our clients, this PPC will accelerate. I must make an important point going direct is the hardest thing to do; it takes a lot of effort. Rewards take longer to come, but as they come, they will reap substantial benefits to the P&amp;L and to the overall franchise for the company.</t>
  </si>
  <si>
    <t>when your customers have left you on account of whatever, as a competitor lock of a customer have you had the chance to by now collate long term data and some findings in terms of what are the main reasons when customers leave you, is it price, is it something else and what are those particular gaps that you may be seeing, right now your inflow of customers is very high and I am assuming these are net numbers you are talking about ; 3.3 million or so is a net number but there may also be an outflow number associated with that net increase number which I do understand, qualitatively or quantitatively what is the main reason when customers leave that they identify if you have a chance to actually track that to know why they are specifically leaving</t>
  </si>
  <si>
    <t>in terms of going direct, which particular line items should we expect in your P&amp;L will have to bear the stress of that operational model change</t>
  </si>
  <si>
    <t>I will answer the second one first that clearly you will see the dealer incentive line go down but the differential will not be apple for apple, dealer incentive line will go down dramatically and marketing salary line will go up marginally. The attrition of the balance sheet should slow down as Devang is saying may happen only from the second half of the year, may not be from now</t>
  </si>
  <si>
    <t>when customers leave anywhere in the world from a retail asset or retail bank standpoint, they leave for only two reasons, we can analyse it to depth, it is price and process, a right price and an elegant process in a very simplistic sense determines the customer stickiness. Now, if I save money in dealer incentive that is whole the business model that we are walking towards, we can drop the price. As I deal with let us say Sandeep Jain, who is my customer, for example, I know much more about him, I know what his performance across the banking system is which means I can make the process of new to Bajaj customer versus Sandeep Jain as an existing customer then act more elegant or versus a new customer from whom I would take 10 pages which is what the definition of process is, I would take from him one page which means he says oh, great, I don’t have to make the effort to take a loan, I will take it from you. That is really how, as we rework going to direct, dealing with our customer, we will offer lower price, we will offer better process which should lead to reduction in costs on one hand and attrition on the other.</t>
  </si>
  <si>
    <t>Of your total dealer driven zone, originated loans, what percentage should we expect as we look at this one, two, five years out, how would that change from 100-0, let us say if we have the dealer number at 100 and 0 is your portion that is being converted so what would be the percentage over the next year?</t>
  </si>
  <si>
    <t>85% will go direct. There are two parts to it. The dealer, when I say dealer in the B2B business we will continue to deal with retailers, so you have to take that out, taking that off 80-85% of our business in a one to three year horizon will go direct, I mean, I am not saying for anything else, we may not be left with an option if the retail asset business gets heated up to where we see it is getting heated up to.</t>
  </si>
  <si>
    <t>Why wont you sell 4 wh Auto finance to your customers? 2w and 3wh we know the reasons because of BAL</t>
  </si>
  <si>
    <t>Really we have done many times if we have a retail individual client in India other than offering him an auto loan we meet all his needs virtually today and checking account. Checking account which is a savings account and an auto loan, so checking account, I cannot do until I have a bank, so we leave that out, let us come to auto. We have done, over years, based on long-range projections, work on auto, how to do auto, we have looked at global models. It is a wholesale pricing and retail cost, outcome can only be grief as Pankaj is saying, rather than learning it at the end of it and lots of us have done auto, we started our careers doing auto, so we have a first love for auto, but just does not make money. Globally also Kuntal, and India is an exception to it, it is largely done by captives from a GMAC which of course in 2008 post GFC became Ally Bank and Ford Motor Credit to Volkswagen Financial Services to Fiat to Benz it is a captive business. We are very happy doing the Bajaj Auto captive business because we have control over point of sale and it is disproportionately profitable business for us, that is point one. Point</t>
  </si>
  <si>
    <t>given what the banking license norms are today, would you quantify or give some texture of pros and cons from Bajaj Finance perspective</t>
  </si>
  <si>
    <r>
      <t xml:space="preserve">We will wait for June 30 for the final guidelines to emerge, of course you will ask the same question again in July, we will come up with a response by then hopefully, but it is in draft, let the final guidelines come, but as I mentioned earlier one, it is a decision that has to be made by the shareholder, we as management can facilitate and assist the process, two, three, we would not jump in to it because it is on-tap. </t>
    </r>
    <r>
      <rPr>
        <b/>
        <sz val="12"/>
        <color theme="1"/>
        <rFont val="Calibri"/>
        <family val="2"/>
        <scheme val="minor"/>
      </rPr>
      <t>We were clear last time that it was a window opening for once despite knowing fully well that the ROE will drop from 20 to 12 because the window is opening in the first two to three years because it was a window, we applied. If it is on-tap and truly if it is on-tap, then we would take our time to try and minimise the gap between 21 and 12,</t>
    </r>
    <r>
      <rPr>
        <sz val="12"/>
        <color theme="1"/>
        <rFont val="Calibri"/>
        <family val="2"/>
        <scheme val="minor"/>
      </rPr>
      <t xml:space="preserve"> now I must also articulate and I have said this in the past that while we did not get the bank, the strategic direction that we established for ourselves to be a bank, we never let that go, so the commercial business is now 10-11%, rural will be present by end of Q1 in 450 towns and villages. We are investing in areas like ORM. We have launched a flexi term loan, which virtually works like an overdraft account. Home loans is a business that we are growing much more rapidly, retail deposits have come in, it is already 6% of the balance sheet, we have just established in Q1 the corporate liabilities channel, all these are direction towards banks, two banks I do not know, towards bank answer is yes, so we will be much more ready if the decision was made.</t>
    </r>
  </si>
  <si>
    <t>Thirdly on IFA, we now have empaneled 732 IFAs. It is nine month old. It crossed 150 Crores of total lending and deposits business in the quarter gone by. It is a slow burn channel. We think it is a low cost scalable business model sitting on a technology platform, helps us augment our partnerships with our agency partners in the life and the general business, so we are deepening the management structure to help grow this.</t>
  </si>
  <si>
    <t>if you could give some texture on distribution business of IFA and insurance in particular?</t>
  </si>
  <si>
    <t>Insurance remains one of the largest distributed products from a bank assurance channel standpoint. We do sell different insurance solutions to different customers of ours, but we, in general, land up selling insurance when we do the loan. Given the 16 million franchise and 8.5 million great customers of the banking system, in April this year, we have built a predictive insurance life cycle model and we are backing it up with a channel which will basically sell open architecture multiple insurance products to our existing customers, it should say new insurance distribution channel that have created which in a three to five year horizon could be a very large fee income business model, so we have just gone live with it and we will build this out.</t>
  </si>
  <si>
    <r>
      <t xml:space="preserve">Insurance remains one of the largest distributed products from a bank assurance channel standpoint. We do sell different insurance solutions to different customers of ours, but we, in general, land up selling insurance when we do the loan. Given the 16 million franchise and 8.5 million great customers of the banking system, in April this year, we have built a predictive insurance life cycle model and we are backing it up with a channel which will basically sell open architecture multiple insurance products to our existing customers, it should say </t>
    </r>
    <r>
      <rPr>
        <b/>
        <sz val="12"/>
        <color theme="1"/>
        <rFont val="Calibri"/>
        <family val="2"/>
        <scheme val="minor"/>
      </rPr>
      <t>new insurance distribution channel that have created which in a three to five year horizon could be a very large fee income business model, so we have just gone live with it and we will build this out.</t>
    </r>
  </si>
  <si>
    <t>Fee Income portion being low</t>
  </si>
  <si>
    <t>Mutual fund, margins are just too low, we are focusing on growing insurance at this point in time. We did not do three years ago, until two and a half years ago we did not do general; now out of the total insurance we do, general is now 35%. That is where we are. MF we will take as we move forward.</t>
  </si>
  <si>
    <t>Sir, two questions on the financial metrics, one is the cost to income ratio, if I remember, couple of quarters back you had guided that because of the various initiatives on the cost side, you will see the ratio slide down sequentially, but then, this quarter the growth in opex has been at 35% almost same as the AUM growth, just wanted to know the reason for the same, secondly NIMs this quarter look a bit weak and I know it is a seasonal phenomenon but even compared to say March last year, they are a bit weak</t>
  </si>
  <si>
    <t>Look at the cost direction year on year rather than quarter on quarter, if you see FY 2015 it was 45.1, FY 2016 full year it is 4.37, I have talked through earlier, as we go more and more direct, as dealer incentive line which is one the largest lines in the P&amp;L gets replaced, but as I said, albeit only at less than 30% of the cost, you will see this go down, so I think year on year there is clearly a drop. I agree it is still not where let us say lots of non banks would be but as I keep arguing that we continue to invest in technology, talent, technology and talent to deliver a high growth business you should see this number further drop to at least sub 43 it will go down to, so in a two-year horizon, we have to drop by 200 basis points is what you are likely to see. I would not read anything in to the margin except for the seasonality is what I would say to you. We are ready to drop business, not drop margins and you know that is really where the whole effort on going direct because the income profile does not, ROE model is not just defined, so clearly we are quite clear, we will drop business rather than drop margins or find other ways, if we have to restructure the business we will restructure the business rather than drop margin and I would not read anything in to the margins. Weakness, I would not read anything as I said in NIMs I would not read anything at all in to it.</t>
  </si>
  <si>
    <t>Sir you mentioned that the CD AUM this quarter ran out because lot of the loans happened in Diwali last quarter, so if I see most of the products are usually the loan duration is around 6 months to 12 months, so I would assume a CD loan would be on an average repaid in 8 to 10 months.</t>
  </si>
  <si>
    <t>He has paid down 50% by fourth month, right avenue, he is paying down principal every month in installments, 50-60% of what we booked in October-November-December, October book would have virtually washed the cost away 80%, December could wash away 60%, so it is very rapid.</t>
  </si>
  <si>
    <t>Sir does the EMI start only month, month and a half or two months after the loan is taken right or do they start?</t>
  </si>
  <si>
    <t>If you have taken the loan between 15th of the month, installment will come in the next phase, it is only if the loan is after 15th of the month that it comes in one-and-a-half months, that also we have now given the change in business and it is virtually we will end up giving what I call a free credit period to the customer that also we are bringing in a technology solution from October onwards that will also change</t>
  </si>
  <si>
    <t>Sir if I see average ticket size on self-employed home loans which was about say 1 Crore in the Q3 presentation, it is about 75 lakhs only in this, so such a sharp drop is explained by?</t>
  </si>
  <si>
    <t>You will see this more likely to be between 75 and 90 lakhs as a result of direct to customer and 157 number you will see further go down to probably 130-135, this is the corridor between which these two products will move based on our segmentation model.</t>
  </si>
  <si>
    <t>So your average ticket size would go down when you go for direct.</t>
  </si>
  <si>
    <t>Yes, by design, so it is not going, we think that is average which means between 75 lakhs to 125 lakhs is the sweet spot in self-employed home loan from a business model standpoint.</t>
  </si>
  <si>
    <t>Cross- Sell Customer base</t>
  </si>
  <si>
    <t>8.5 Mn</t>
  </si>
  <si>
    <t>Targeting</t>
  </si>
  <si>
    <t>13 different segments from Ultra HNI to Mass</t>
  </si>
  <si>
    <t>Ultra HNI, HNI, Super Affluent, Affluent</t>
  </si>
  <si>
    <t>Affluent and above clients targeted for LAP, Self Employed Home Loans, and Salaried Home Loans</t>
  </si>
  <si>
    <t>?</t>
  </si>
  <si>
    <t>They have not only good performance with us, they have good performance with the entire banking system so they are the best of the best; among these best of the best we then identify more best among the best which is affluent and above customers and then they are targeted for mortgages.</t>
  </si>
  <si>
    <t>everyone competes; hotels, flights, malls abound</t>
  </si>
  <si>
    <t xml:space="preserve">25 city plus </t>
  </si>
  <si>
    <t>rubber meets the road</t>
  </si>
  <si>
    <t xml:space="preserve">50 city plus </t>
  </si>
  <si>
    <t>gets harder</t>
  </si>
  <si>
    <t xml:space="preserve">100 City plus </t>
  </si>
  <si>
    <t>gets really hard</t>
  </si>
  <si>
    <t xml:space="preserve">200 City plus </t>
  </si>
  <si>
    <t>travel some distance to stay at a hotel</t>
  </si>
  <si>
    <t>Retail Credit Depth</t>
  </si>
  <si>
    <t>Five years ago we were doing one million customers a year; last year we did 4.8 million, they are not 4.8 million from one country, they are actually from three countries 0 to 15 cities, 15 to 50 cities, 50 to 100 cities, 100 to 300 cities and we think actually for now it is 100 to 300 it will become 200 to 400 by next year, so they are run on different customized credit models different application scorecards, they are different countries actually, so we are making that movement</t>
  </si>
  <si>
    <t>Customer Franchise</t>
  </si>
  <si>
    <t>Top 15 cities (easier to access)</t>
  </si>
  <si>
    <t>Competitive Intensity</t>
  </si>
  <si>
    <t>Different customized credit models different application scorecards</t>
  </si>
  <si>
    <t>Segment/ Sub-segment</t>
  </si>
  <si>
    <t>So whatever is core to you never work with consultant that is point one at a generic level, so it is core to us, we have a 80 member team in the company but whose job is not to do programming that is outsourceable role so for that we work with companies. These people convert the problem statement of businesses and functions, I must qualify, role of analytics is not just in business, it is in risk, it is in banking operations, we bank 5.5 million customers a month across the banking system 55 lakhs instrument get presented infrastructure as an example I am giving you. We think it is core competitive advantage to the business model and can manifest in various ways to provide velocity on one hand. That is really what we are up to.</t>
  </si>
  <si>
    <r>
      <t xml:space="preserve">So whatever is core to you never work with consultant that is point one at a generic level, so it is core to us, </t>
    </r>
    <r>
      <rPr>
        <b/>
        <sz val="12"/>
        <color theme="1"/>
        <rFont val="Calibri"/>
        <family val="2"/>
        <scheme val="minor"/>
      </rPr>
      <t>we have a 80 member team in the company but whose job is not to do programming</t>
    </r>
    <r>
      <rPr>
        <sz val="12"/>
        <color theme="1"/>
        <rFont val="Calibri"/>
        <family val="2"/>
        <scheme val="minor"/>
      </rPr>
      <t xml:space="preserve"> that is outsourceable role so for that we work with companies. </t>
    </r>
    <r>
      <rPr>
        <b/>
        <sz val="12"/>
        <color theme="1"/>
        <rFont val="Calibri"/>
        <family val="2"/>
        <scheme val="minor"/>
      </rPr>
      <t>These people convert the problem statement of businesses and functions, I must qualify, role of analytics is not just in business, it is in risk, it is in banking operations</t>
    </r>
    <r>
      <rPr>
        <sz val="12"/>
        <color theme="1"/>
        <rFont val="Calibri"/>
        <family val="2"/>
        <scheme val="minor"/>
      </rPr>
      <t xml:space="preserve">, we bank 5.5 million customers a month across the banking system 55 lakhs instrument get presented infrastructure as an example I am giving you. </t>
    </r>
    <r>
      <rPr>
        <b/>
        <sz val="12"/>
        <color theme="1"/>
        <rFont val="Calibri"/>
        <family val="2"/>
        <scheme val="minor"/>
      </rPr>
      <t>We think it is core competitive advantage to the business model and can manifest in various ways to provide velocity on one hand</t>
    </r>
    <r>
      <rPr>
        <sz val="12"/>
        <color theme="1"/>
        <rFont val="Calibri"/>
        <family val="2"/>
        <scheme val="minor"/>
      </rPr>
      <t>. That is really what we are up to.</t>
    </r>
  </si>
  <si>
    <r>
      <t xml:space="preserve">Total bureau franchise in India (of which 8.5 Mn we have), that number is like 100 Mn, so fundamentally that is our goal. I would like to have all 100 Mn customers who are credit tested to be my customer, I could say </t>
    </r>
    <r>
      <rPr>
        <b/>
        <sz val="12"/>
        <color theme="1"/>
        <rFont val="Calibri"/>
        <family val="2"/>
        <scheme val="minor"/>
      </rPr>
      <t>it is not a vision; it is a mission statement - we would want all those 100 Mn to be our customers</t>
    </r>
    <r>
      <rPr>
        <sz val="12"/>
        <color theme="1"/>
        <rFont val="Calibri"/>
        <family val="2"/>
        <scheme val="minor"/>
      </rPr>
      <t xml:space="preserve">. We are bringing in let us take last quarter of 1.6 Mn, 721K new customers we got in Q4. In full year, as you can see we got 3.2 Mn, so if 3.2 Mn grows 20-25% we will get 4 Mn more this year, so </t>
    </r>
    <r>
      <rPr>
        <b/>
        <sz val="12"/>
        <color theme="1"/>
        <rFont val="Calibri"/>
        <family val="2"/>
        <scheme val="minor"/>
      </rPr>
      <t xml:space="preserve">acquiring new customers remains central to the strategy of creating dominance in the retail space for us </t>
    </r>
    <r>
      <rPr>
        <sz val="12"/>
        <color theme="1"/>
        <rFont val="Calibri"/>
        <family val="2"/>
        <scheme val="minor"/>
      </rPr>
      <t>as a company, then once we get them then we put them through various models and then we target them using various campaigns</t>
    </r>
  </si>
  <si>
    <t>Competitive Environment</t>
  </si>
  <si>
    <t>Regulatory Environment</t>
  </si>
  <si>
    <t>Consumer Durable business had a pretty solid run we disbursed just to tide short of a million customers at 988,000 customers which is a year-on-year growth of 34%. But if you break this
10% of the growth came from digital products financing which we started 18 months ago. We broke a very large customer relationship on an account which is Samsung. Samsung has now taken as national. Right now we are doing Samsung 0% only in 11 cities because we are not able to support their distribution depth that they have across the country. So we are doing in phase’s launches with Samsung. Geo expansion in the last one-and-half year added 30,000 accounts which is 3%, 4% so 14% of the growth just came on account of either more products or from more channels. The 20% growth essentially came from core growth.</t>
  </si>
  <si>
    <t>Our assessment is that our penetration rates have in the air conditioning business have also gone up; financing is also gone up because our assessment is overall Consumer Durable growth for first quarter would be between 5% and 7% it will not be more than that.</t>
  </si>
  <si>
    <t>So our internal bricks are adding to higher growth rather than volume growth in the marketplace.</t>
  </si>
  <si>
    <t>Lifestyle business has now started to mushroom in to a full blown business. We did for the first last year full year we did 110,000 customers; this year in first quarter itself we have done 56,000 customers. It is 216% growth year-on-year. I believe the business is in a pretty good shape. We are looking at the business delivering 70,000 to 75,000 customers in the current quarter. So by next year it should be half a million customers new business which will be the fourth year of launch of the business and it should grow in to a Rs. 25 crores to Rs. 30 crores PBT business.</t>
  </si>
  <si>
    <t>Lifestyle Business growth?</t>
  </si>
  <si>
    <t>Consumer Business Growth</t>
  </si>
  <si>
    <t>Cross- Sell - the heart of the business?</t>
  </si>
  <si>
    <t>Cross sell the heart of the company remains strong; personal loan cross sell to our customer at Rs. 355 crores in the quarter was strong; life insurance of Rs. 70 crores; general insurance less than a 15 months only initiative did Rs. 24 crores in the quarter.</t>
  </si>
  <si>
    <t>Fee Products</t>
  </si>
  <si>
    <t>We just launched on June 1 an individual financial counseling product with customers buy at a fee comes at Rs, 1,000 fees with a view to counsel and guide them on their savings and their credit habits and behaviors.</t>
  </si>
  <si>
    <t>We did in the first month itself of launch 3,300 of them. We think in next year this could be</t>
  </si>
  <si>
    <t>100,000 financial counseling report it is digitally enabled now and our customers 5 million customers on our B2C portal can purchase it in a flash of 3 minutes.</t>
  </si>
  <si>
    <t>affluent salary personal loans continue to grow in a healthy manner. It is year-on-year grown well. We did close to Rs. 300 crores. This plus personal loans cross sell put together we are now virtually doing close Rs. 225 crores to Rs. 230 crores of personal loans a month. Still much smaller than what our assessment is HDFC Bank does which is close to Rs. 1,100 crores to Rs. 1,150 crores a month.</t>
  </si>
  <si>
    <t>Salaried personal loans</t>
  </si>
  <si>
    <t>Mortage business</t>
  </si>
  <si>
    <t>Q1Fy16 - We slowed our pace of growth in the mortgage business due to the delinquency misreporting issue that we had in the month of May but by the time largely in a manner the quarter was through.</t>
  </si>
  <si>
    <t>Business Loan growth</t>
  </si>
  <si>
    <t>Business Loans continue to grow in a solid manner. Business loans we did Rs. 700 crores. We launched an existing customer analytics based model which is what we call BLUS which is business loan for existing customers that helped grow business by. So 70% growth that you see 25% of the contribution is actually come from that</t>
  </si>
  <si>
    <t>We also took another difficult decision or tough decision in the current quarter to wind down the construction equipment business. Over the last two years we have been in remedial mode the remedial phase was behind us. We were now ready to grow the business. As we ask the business seems to put together in the next three plans clearly what emerged was that with the level of execution risk the outside ROE delivery after further two to three years of investment would be a best case scenario of 13% to 14% return on equity. We have already invested four years in the business it was not a prudent decision to again go in a reinvestment mode for a with the level of execution this baked in to deliver 13% to 14% return on equity. As a result we have decided to wind it down the balance portfolio that is left is around Rs. 400 crores it is an installment based loan it will fully wind down in a natural manner in the next 15 to 18 months.</t>
  </si>
  <si>
    <t>Construction Equipment business - winding down?</t>
  </si>
  <si>
    <t>Infrastructure Financing</t>
  </si>
  <si>
    <t>Three, I mean given the stress in the sector I think we have a long way away from growth back in the sector. Four, looking at our experience with the last three, four years we think the best case full cycle return on equity model is probably 12%, 13%, 14% best case. With that being the assessment of ours and our experience we rather do focus on our growing the lines of businesses than to focus on something on which our experience is not been good and the external market continues to be challenging.</t>
  </si>
  <si>
    <t>Retail deposit cost Q1Fy15</t>
  </si>
  <si>
    <t>Average cost in this blend it is 26 months tenure without the SLR it would have been at 9.84%.
You add SLR to it that would mean around 10% is what it would be.</t>
  </si>
  <si>
    <t>On point two, you had asked about rural; 31 branches is what we need to be breaking evens/becoming accretive to the as a business model. We can start to be in money. We were in 14 branches plus
56 more spokes we have added 14 more on July 1. We have added this time Gujarat. It is a learning that on the highways those branches breakeven much faster. So these 14 branches all
14 have come in Gujarat they are mostly on the highways out of 14, 11 of them along with spokes. We think by November-December the business will start to be profitable on a month- on-month basis between November and December. From there on as long as and we have invested deep in technology we have looked at new innovations. We think from there on it is a steady multiplier effect that we will need to do to continue to grow.</t>
  </si>
  <si>
    <t>Rural business growth plan - 1QFy15</t>
  </si>
  <si>
    <t>New Growth Engine philosophy -1QFy15</t>
  </si>
  <si>
    <t>I remain committed that in a five year horizon of which four years have lapsed this could be a Rs. 100 crores net income business model. We are evaluating very seriously this point of time in the older branches that we launched a year ago given that we have branch Infrastructure can we launch MSME lending. If I go back to Bajaj Finance seven years ago it is a consumer company. We started as SMEs in it in a gradual stable manner. We have now branches in rural markets and these markets from the same Infrastructure I can start MSME lending</t>
  </si>
  <si>
    <t>If Monsoon fails - 1QFy15</t>
  </si>
  <si>
    <t>Last one month however for rural market is not been good demand has “we have virtually collapsed in businesses like Consumer Durables”. Of course if monsoons fail we could see pick up in gold loans because we will be want to monetize if monsoons comes we will have so we can play on both sides as a company from a business model standpoint. We have gold loans to monetize and we have Consumer Durables to provide consumption</t>
  </si>
  <si>
    <t>on Etailers, Ecommerce? 1QFY15</t>
  </si>
  <si>
    <t>Third point, E-tailers we are in active conservations at this point of time with both Flipkart and Snapdeal. They are very excited by our 2.1 million EMI card franchise. They are talking to us we are just launching very soon by around 15th of August an online CD application which you can fill from a mobile app or from a laptop and bring that to the store so there you would not even have to wait at the store that will also help them bring new customers and apart from EMI customers. So that work is happening parallelly. I think you guys give more weightage to or I mean I understand it is “The sexy part of the business” that dealing in the digital space but I think for a foreseeable period it will be a small exciting part of it but not will be very large
contributor.</t>
  </si>
  <si>
    <t>Loan against shares business - 1QFY15</t>
  </si>
  <si>
    <t>We think the level of risk in the business if you are very clear about the companies that you will deal with or companies against which you will do lending to and if that number is between 500 and 700 companies the risk is far more measured than I would say even mortgage business at one level because I can press the sell down button and exit the account by end of the day unlike in Mortgages. It also increasingly given our super affluent focus in the mortgage business and there are lot of clients who may come and say give me part of the money against loan against property, give me part of the money as loan against shares. We get a very few transactions but we think it could be the way forward even in the SME business in years to come</t>
  </si>
  <si>
    <t>Now you tell me no job and who will buy Consumer Durable or personal loan or who would I give personal loan to a road by whom? So consumer remains a subset of the broader economy. So I do not want to say consumer is decoupled from the corporate. I think having said that you may say then how come you are doing well? 60% of the economy remains service sectors they have gained from the rupee depreciation in a reasonable manner. IT sector remains one of the very large wallets. Manufacturing sector is a large employer; services where the wallet is. So there are many moving parts to it.</t>
  </si>
  <si>
    <t>Economy slowdown, how do you continue to do well?</t>
  </si>
  <si>
    <t>the first step as this happen was for us to do a rapid portfolio review at that point in time. Post that we have now done a full review of all our portfolios in the SME business and have found no recurrence of that action. That is point one. So clearly it was a rapid portfolio review told us it was contained in the loan against property business that is really where and in a very small manner in a home loan self-employed business that is where it was. We have now gone out and done over the last 40 days a full review of all our SME businesses. SME gross sales, Business Loans, loans against shares and so on and so forth. So that is point one. In the consumer businesses we do not take checks any which ways after 27th of the month. Second point, we have done a good job so far of what we call the risk management piece, the liquidity risk management piece in a reasonable manner we have been investing now for the last six months on market list piece. What we are now was this was the case of what I call an operational risk management gap. It is not operational risk management gap it is an operational risk management gap. We are now setting up a separate unit in the company called operational risk management which is anyway part of our plan to invest in that in the current year we have accelerated that. We are hiring an operational risk head. Some of these is between the risk management and the operations risk management that the operational risk function goes out and sits. It will most likely work for me as an operational risk function or one of our senior guys. If you look at a lot of these areas like these which could be where we could have a likely exposure in.</t>
  </si>
  <si>
    <t>Thirdly, what happened was in the case we said we invest in analytics cutting edged and that this was a very simple thing that was being done. So clearly we realized that we were not infallible as well. So we have further tightened we have taken our risk management teams to further task and created a set of different or new metrics that we will also follow-on on an ongoing basis. These are the three things that we thought we have to do which we have gone out and started to execute and implement</t>
  </si>
  <si>
    <t>First is on this under reporting of the delinquencies. So now the quarter has gone by what have you done in terms of the changing the processes and the systems as a fall out of this whole exercise - 1QFY15</t>
  </si>
  <si>
    <t>Segments with Maximum pressure on IRR from a Competitive viewpoint - 1QFY15</t>
  </si>
  <si>
    <t>Clearly secured the businesses like loan against property and Home Loans are in tremendous margin pressure. It will not change for the foreseeable three quarters because until corporate loan demand comes back everybody is still has to grow 14%, 15%, 16% and that growth is not there. So people are doing SBI is giving mean home loan at 10.10% it gives Bajaj Finance Rs.
1,000 crores at 10.05%. Citibank is giving us money at 9.95% is giving me money at 9.9%. So it is crazy situation clearly and that is not going to change if what my view is on the corporate loan demand will remain wea</t>
  </si>
  <si>
    <t>They contribute as I said in the past 15%, 16% of our overall P&amp;L. Over time it is gradually going down not as a result of they are going down in profitability but just overall net share of profit pool will keep going down. Seven years ago it was 90% today it is down 15%. Hopefully it will come down to 8% or 10%. But until that happen their average performance would hurt the company in a small way but it will hurt. So that is really where the profit pressure is. Otherwise I would say we are on a pretty good shape.</t>
  </si>
  <si>
    <t>If you just do standalone LAP cum housing product what would be the ROA that you think Bajaj Finance would be able to do?</t>
  </si>
  <si>
    <t>I cannot answer you directly let me make that point but let me answer you differently I am shutting down the Construction Equipment Financing business because the hurdle rate of 13% to 14% return on equity was not clear. So clearly it makes more than that. That is point one. Anybody who is building a book today will not meet those hurdle rates in the LAP business given where the current pricing pressure is. Because I have a historical portfolio that giving me time to re-optimize; that is giving me time to create more. I have velocity as a result I have operating leverage I am doing better or a whole lot of those who have this business for three to four years period may be doing better. So that is the second point. Third point, for the foreseeable period which is I would say three to four quarters you would see people in this business ask the same questions as in Home Loans. Easy to do business; tough to take money. You will see people ask this question very soon in the next three to four quarters is what our assessment would be.</t>
  </si>
  <si>
    <t>So sir, do not we have a process where we periodically reevaluate the kind of valuation we have on the properties?</t>
  </si>
  <si>
    <t>We have 11,000 odd properties each valuation cost Rs. 2,000 to Rs. 2,500. We do random 15% to 20% depending on the state a legal technical and valuation to do a portfolio assessment rather than a client wise assessment. That is what we do rather than every account to be valuation done.</t>
  </si>
  <si>
    <t>So you would not see fee income coming from same product being sold. You would see fee income coming from more products being sold. Until last year we were selling life insurance now we are selling health insurance. We have just launched SME insurance; we have just launched financial fitness report. SAP credit rating we already sell. As we add more products you will see more income. You will not see more life insurance being sold. You will not see more health insurance being sold. You will have to sell more products and create more channels to do more fees. So either more products or more customers not more to same customers is the philosophical point I want to make. We realize that fee is a very important driver of the ROE business model that we have so the focus is reasonably strong and we think it is sustainable in nature.</t>
  </si>
  <si>
    <t>Fee Income - growth outlook</t>
  </si>
  <si>
    <t>On Consumer Finance we do not share segmental but it has declined, yes. It does decline and it would decline. It mirrors more of disbursement in Consumer Finance but on company level you will see AUM grow at a Consumer Finance level if I did segmental reporting Q1 to Q2 always decline; Q3 to Q4 always decline. And that is really what some of our parts model is that Q2 and Q4 are non-Consumer Finance business is support business growth. Q1 and Q3 belongs to our consumer businesses. The drivers are pegged that way.</t>
  </si>
  <si>
    <t>Consumer versus Non-consumer</t>
  </si>
  <si>
    <t>Banking Foray</t>
  </si>
  <si>
    <t>Risks</t>
  </si>
  <si>
    <t>Impact</t>
  </si>
  <si>
    <t>Probability</t>
  </si>
  <si>
    <t>We would not jump in to it because it is on-tap. We were clear last time that it was a one-time window opening, and despite knowing fully well that the ROE will drop from 20 to 12, we took the call and applied. If it is on-tap and truly if it is on-tap, then we would take our time to try and minimise the gap between 21 and 12</t>
  </si>
  <si>
    <t>Low in the Medium Term?</t>
  </si>
  <si>
    <t>High in the Medium term</t>
  </si>
  <si>
    <t>Management Observations</t>
  </si>
  <si>
    <t>The road ahead for business segment is that we will go more and more and more direct to our client franchise. Today 45% of this business is done only through our customers who have gross annual incomes of 10 lakhs and above. Road ahead clearly shows we will not be able to deal with distributor because we charge a 2% fees from the client and they take 3% and just below where our office is there are three private bank posters which say take a loan at 11.5%.  I think we would rather do mortgages then to do personal loans so clearly road ahead is not great but unlike loan against property where we backed up into going direct we are going direct more and more and more in all our businesses of the company. You will see us accelerate going direct.</t>
  </si>
  <si>
    <t>Low</t>
  </si>
  <si>
    <t>High</t>
  </si>
  <si>
    <t>Low; 10% of Consumer Lending book; among the low IRR categories in CL segment</t>
  </si>
  <si>
    <t>Salaried Personal Loan - Competitive Intensity (100% overlap with banking sector)</t>
  </si>
  <si>
    <t>Business Loans, Professional Loans - Zero Collaterals</t>
  </si>
  <si>
    <t xml:space="preserve">Business loan - typically are working capital unsecured loans. Professional loans are given to doctors and chartered accountants remain unsecured. These are the clients we sell loan against property and home loans too - so business loans and professional loans are what we call the funnel; 45% of them have a home loan or a LAP existing in the banking system and the goal is to convert them; in the process we lower business risk model to cross collateralize the existing exposure.                                                      Also there are two parts to this, with say the loan against property which is at 49 basis points net NPA we are not troubled as we have an underlying collateral which is 1.5x property; on the other hand many so called risky business with no collateral net NPA is a 0.07, 0.09 we do not lose sleep over it; now that is really the business model risk conversation we are having; this whole traditional definition of secured and unsecured is argued only in this part of the world; the entire banking system is fully secured isn’t it, look at where things are, of course. </t>
  </si>
  <si>
    <t xml:space="preserve">Medium; Business Loans NPAs are 0.28%; not as low as 0.07 or 0.09 as in CL </t>
  </si>
  <si>
    <t>RBI Guidelines on NBFCs - large Credit Exposures, etc</t>
  </si>
  <si>
    <t>First of all it is in draft phase. Today our share of money market and bank borrowings are at 50:55%. As we read this we will get classified as the specified borrower in 2017-2018 and since we have already got money market borrowings, we will be eligible to take 60% of our incremental borrowings every year from the banking channel which we think is comfortable and should not impact us.</t>
  </si>
  <si>
    <t>Customer Relationship</t>
  </si>
  <si>
    <t>Customer Experience</t>
  </si>
  <si>
    <t>Fee Products - low composition</t>
  </si>
  <si>
    <t>Rural Markets - if Monsoon fails</t>
  </si>
  <si>
    <t>Fee Income is a very important driver of the ROE business model that we have so the focus is reasonably strong to grow it gradually. As we add more products you will see more income. Life Insurance Distribution, General Insurance Distribution, Property Fitness Report, SME Financial Fitness Report, Consumer Financial Fitness Report, Co-Branded Credit Card, EMI Card. Insurance distribution has started growing well. in April this year, we have built a predictive insurance life cycle model and we are backing it up with a channel which will basically sell open architecture multiple insurance products to our existing customers, which in a 3-5 year horizon could be a very large fee income business model. The EMI Card franchise of 5.5 Mn has huge potential.</t>
  </si>
  <si>
    <t>Wallet Share</t>
  </si>
  <si>
    <t>Customer Scale Up</t>
  </si>
  <si>
    <t>Cross Sell</t>
  </si>
  <si>
    <t>Analytics CoE</t>
  </si>
  <si>
    <t>Distribution Reach</t>
  </si>
  <si>
    <t>EMI Card Franchise</t>
  </si>
  <si>
    <t>Across Sales, Pricing, Risk, Marketing, Collection &amp; Service</t>
  </si>
  <si>
    <t>As retail competition intensifies, this will be key to sustainability</t>
  </si>
  <si>
    <t>Top 25 -50 Cities             50- 100    100-200    200 plus</t>
  </si>
  <si>
    <t>Key to Velocity</t>
  </si>
  <si>
    <t>Platform Integration</t>
  </si>
  <si>
    <t xml:space="preserve">Key to Speed of Integration &amp; Customer Experience </t>
  </si>
  <si>
    <t>Seamless Technology (Customer qualification/ approval)</t>
  </si>
  <si>
    <t>Increasing velocity of Customer Acquisition</t>
  </si>
  <si>
    <t>7.21 Lakh /qtr up from 5.3 lakh Q415</t>
  </si>
  <si>
    <t>Heart of the System; Repeat sales for 12 - 24 months on board</t>
  </si>
  <si>
    <t>Retail: 60%, PPC 1.7     SME: 40% PPC 2.2</t>
  </si>
  <si>
    <t>New Product/Market  Fit</t>
  </si>
  <si>
    <t>Focus on continued product/market development investments in Adjacent areas</t>
  </si>
  <si>
    <t>Colllections</t>
  </si>
  <si>
    <t>New Business Scale Viability</t>
  </si>
  <si>
    <t>Investments identified in adjacent/related market segments if potential</t>
  </si>
  <si>
    <t>New Customer Acquisition</t>
  </si>
  <si>
    <t>Crossed 2.1 Million per quarter in Q3FY16</t>
  </si>
  <si>
    <t>Already 2nd largest card issuer in country; great driver of good credit performance</t>
  </si>
  <si>
    <t>Consumer Durable Sales</t>
  </si>
  <si>
    <t>Dominates the Market</t>
  </si>
  <si>
    <t>18-19% of all consumer electronics sold in country</t>
  </si>
  <si>
    <t>200,000 logins, 140000 approvals, 60000 took loans</t>
  </si>
  <si>
    <t>Digital Financing (Mobile, Laptop, Tab)</t>
  </si>
  <si>
    <t>Crossed 1 million mobile phones; 6% of Apple phones sold in country</t>
  </si>
  <si>
    <t>EComm Seller Finance</t>
  </si>
  <si>
    <t>Millenials buy this way; Although marginal in impact today, could be disproportionately large long-term when seamlessly integrated across tech platforms</t>
  </si>
  <si>
    <t>300 Cr disbursal in FY16; pay by EMI card next fiscal with Flipkart, Snapdeal</t>
  </si>
  <si>
    <t>50-100 Cr PBT in 5 years; $0.5 Bn Sales in 5 years</t>
  </si>
  <si>
    <t>99-99.25% no dues</t>
  </si>
  <si>
    <t>98.6 to 98.8 for few qtrs triggers portfolio stress anticipation</t>
  </si>
  <si>
    <t>Growth Rates far ahead of RoE - fresh capital requirement within 2 years?</t>
  </si>
  <si>
    <t>I just believe that we are going to be lot more prudent in the way we use capital. Our brand lends itself for raising tier two capital in the last quarter to the tune of 290 Crores. We would like to raise close to between 750 and 1000 Crores of tier two capital year-on-year from next year onwards. We are generating reasonable ROE. I think these are the three tools we will see as play to try and ensure we do not need capital and we do not go to market to raise capital for the next two to two and a half years</t>
  </si>
  <si>
    <t>Retailer Relationships</t>
  </si>
  <si>
    <t>20000 Retailers</t>
  </si>
  <si>
    <t>8.5 Mn Best of Best 300,000 Cr Mortage; 12000 Cr Personal Loan</t>
  </si>
  <si>
    <t>100 Mn Custmers with Credit tested score 7.5 plus; BFL mission is to have all 100 million as Customers - that's the franchise to be after</t>
  </si>
  <si>
    <t>Adhar, Google+, FB enabled, backed by Application scorecard fraud algorithm and bureau score approval in 60s. Although approval to Loan ratio at 30% versus traditional 85-90%, this shows remarkable customer pull</t>
  </si>
  <si>
    <t>Loan App Download - transformational POS purchase/ underwriting</t>
  </si>
  <si>
    <t>Customers approved who take the Loan; much less paperwork or effort</t>
  </si>
  <si>
    <t>85-90% approval rate</t>
  </si>
  <si>
    <t>Cloud based Decision Support system for SME</t>
  </si>
  <si>
    <t>Reduces processing cost by 50%; only 14-15 variables input vs 2-3 kg file paperwork earlier</t>
  </si>
  <si>
    <t>Approval rate used to be 55%; Now 95% as SME loan originator inputs only those that can supply all 14-15 variables</t>
  </si>
  <si>
    <t>High Cost to Income -Operating Leverage not kicking in</t>
  </si>
  <si>
    <t>Cost to income target would be around 40%. We are at 43-44%. When we are doing well, we are investing in our future as well. We are investing much more aggressively in technology, setting up a R&amp;D Innovation Centre, we are setting up a learning academy, we are making a very large investment in a separate SBU to manage digital in the company in next six months. These are all they don’t yield anything now or even next year; If  we take them off today for the steady state businesses probably Cost to Income would be at 40 even below 40. Also as we transition businesses to be more and more to direct to customer, should see further operating leverage emerge.</t>
  </si>
  <si>
    <t>Medium</t>
  </si>
  <si>
    <t>Consumer Durables market gets affected. But when monsoon fails we could see pick up in gold loans because customer may want to monetize. if monsoons comes we can play on both sides as a company from a business model standpoint. We have gold loans to monetize and we have Consumer Durables to provide consumption</t>
  </si>
  <si>
    <t>Benchmarks set Retail PPC: 3; SME PPC: 5</t>
  </si>
  <si>
    <t>Retail PPC: 1.67 SME PPC:1.37</t>
  </si>
  <si>
    <t>New Customer acquisition ~1.6 mn per quarter</t>
  </si>
  <si>
    <t>2 mn in Q3Fy16</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</si>
</sst>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Calibri"/>
      <family val="2"/>
      <scheme val="minor"/>
    </font>
    <font>
      <sz val="12"/>
      <color theme="1"/>
      <name val="Calibri"/>
      <family val="2"/>
      <scheme val="minor"/>
    </font>
    <font>
      <b/>
      <sz val="12"/>
      <color theme="1"/>
      <name val="Calibri"/>
      <family val="2"/>
      <scheme val="minor"/>
    </font>
    <font>
      <sz val="8"/>
      <name val="Calibri"/>
      <family val="2"/>
      <scheme val="minor"/>
    </font>
    <font>
      <i/>
      <sz val="12"/>
      <color theme="1"/>
      <name val="Calibri"/>
      <scheme val="minor"/>
    </font>
    <font>
      <sz val="14"/>
      <color theme="1"/>
      <name val="Calibri"/>
      <scheme val="minor"/>
    </font>
    <font>
      <u/>
      <sz val="12"/>
      <color theme="10"/>
      <name val="Calibri"/>
      <family val="2"/>
      <scheme val="minor"/>
    </font>
    <font>
      <u/>
      <sz val="12"/>
      <color theme="11"/>
      <name val="Calibri"/>
      <family val="2"/>
      <scheme val="minor"/>
    </font>
    <font>
      <sz val="12"/>
      <color theme="0"/>
      <name val="Calibri"/>
      <family val="2"/>
      <scheme val="minor"/>
    </font>
    <font>
      <sz val="14"/>
      <color theme="0"/>
      <name val="Calibri"/>
      <scheme val="minor"/>
    </font>
    <font>
      <b/>
      <sz val="14"/>
      <name val="Calibri"/>
      <scheme val="minor"/>
    </font>
    <font>
      <b/>
      <sz val="12"/>
      <name val="Calibri"/>
      <scheme val="minor"/>
    </font>
    <font>
      <sz val="12"/>
      <name val="Calibri"/>
      <scheme val="minor"/>
    </font>
    <font>
      <b/>
      <sz val="14"/>
      <color theme="1"/>
      <name val="Calibri"/>
      <scheme val="minor"/>
    </font>
    <font>
      <b/>
      <sz val="14"/>
      <color rgb="FF000000"/>
      <name val="Calibri"/>
      <scheme val="minor"/>
    </font>
    <font>
      <sz val="14"/>
      <color rgb="FFFFFFFF"/>
      <name val="Calibri"/>
      <scheme val="minor"/>
    </font>
    <font>
      <sz val="12"/>
      <color rgb="FF000000"/>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0000"/>
        <bgColor indexed="64"/>
      </patternFill>
    </fill>
    <fill>
      <patternFill patternType="solid">
        <fgColor rgb="FF4F81BD"/>
        <bgColor rgb="FF000000"/>
      </patternFill>
    </fill>
  </fills>
  <borders count="53">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medium">
        <color auto="1"/>
      </top>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s>
  <cellStyleXfs count="326">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85">
    <xf numFmtId="0" fontId="0" fillId="0" borderId="0" xfId="0"/>
    <xf numFmtId="0" fontId="0" fillId="0" borderId="0" xfId="0" applyAlignment="1">
      <alignment wrapText="1"/>
    </xf>
    <xf numFmtId="0" fontId="0" fillId="0" borderId="12" xfId="0" applyBorder="1" applyAlignment="1">
      <alignment horizontal="left" vertical="top" wrapText="1"/>
    </xf>
    <xf numFmtId="0" fontId="0" fillId="0" borderId="14" xfId="0" applyBorder="1" applyAlignment="1">
      <alignment vertical="top"/>
    </xf>
    <xf numFmtId="0" fontId="0" fillId="0" borderId="16"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2" xfId="0" applyBorder="1" applyAlignment="1">
      <alignment horizontal="left" vertical="top"/>
    </xf>
    <xf numFmtId="0" fontId="0" fillId="0" borderId="16" xfId="0" applyBorder="1" applyAlignment="1">
      <alignment horizontal="left" vertical="top"/>
    </xf>
    <xf numFmtId="0" fontId="0" fillId="3" borderId="22" xfId="0" applyFill="1" applyBorder="1" applyAlignment="1">
      <alignment vertical="top" wrapText="1"/>
    </xf>
    <xf numFmtId="0" fontId="0" fillId="3" borderId="23" xfId="0" applyFill="1" applyBorder="1" applyAlignment="1">
      <alignment vertical="top"/>
    </xf>
    <xf numFmtId="0" fontId="0" fillId="3" borderId="23" xfId="0" applyFill="1" applyBorder="1" applyAlignment="1"/>
    <xf numFmtId="0" fontId="0" fillId="3" borderId="24" xfId="0" applyFill="1" applyBorder="1" applyAlignment="1">
      <alignment vertical="top"/>
    </xf>
    <xf numFmtId="0" fontId="0" fillId="0" borderId="27" xfId="0" applyBorder="1" applyAlignment="1">
      <alignment vertical="top" wrapText="1"/>
    </xf>
    <xf numFmtId="0" fontId="5" fillId="6" borderId="1"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1" xfId="0" applyFont="1" applyFill="1" applyBorder="1" applyAlignment="1">
      <alignment horizontal="center" vertical="center" wrapText="1"/>
    </xf>
    <xf numFmtId="0" fontId="0" fillId="6" borderId="4" xfId="0" applyFill="1" applyBorder="1" applyAlignment="1">
      <alignment vertical="top"/>
    </xf>
    <xf numFmtId="0" fontId="0" fillId="6" borderId="0" xfId="0" applyFill="1" applyBorder="1" applyAlignment="1">
      <alignment vertical="top" wrapText="1"/>
    </xf>
    <xf numFmtId="0" fontId="0" fillId="6" borderId="2" xfId="0" applyFill="1" applyBorder="1" applyAlignment="1">
      <alignment vertical="top" wrapText="1"/>
    </xf>
    <xf numFmtId="0" fontId="0" fillId="6" borderId="6" xfId="0" applyFill="1" applyBorder="1" applyAlignment="1">
      <alignment vertical="top"/>
    </xf>
    <xf numFmtId="0" fontId="0" fillId="6" borderId="8" xfId="0" applyFill="1" applyBorder="1" applyAlignment="1">
      <alignment vertical="top" wrapText="1"/>
    </xf>
    <xf numFmtId="0" fontId="0" fillId="6" borderId="36" xfId="0" applyFill="1" applyBorder="1" applyAlignment="1">
      <alignment vertical="top"/>
    </xf>
    <xf numFmtId="0" fontId="0" fillId="6" borderId="5" xfId="0" applyFill="1" applyBorder="1" applyAlignment="1">
      <alignment vertical="top" wrapText="1"/>
    </xf>
    <xf numFmtId="0" fontId="0" fillId="6" borderId="2" xfId="0" applyFill="1" applyBorder="1" applyAlignment="1">
      <alignment vertical="top"/>
    </xf>
    <xf numFmtId="0" fontId="5" fillId="6" borderId="3" xfId="0" applyFont="1" applyFill="1" applyBorder="1" applyAlignment="1">
      <alignment horizontal="center" vertical="center" wrapText="1"/>
    </xf>
    <xf numFmtId="0" fontId="0" fillId="6" borderId="3" xfId="0" applyFill="1" applyBorder="1" applyAlignment="1">
      <alignment vertical="top"/>
    </xf>
    <xf numFmtId="0" fontId="0" fillId="6" borderId="7" xfId="0" applyFill="1" applyBorder="1" applyAlignment="1">
      <alignment vertical="top" wrapText="1"/>
    </xf>
    <xf numFmtId="0" fontId="0" fillId="6" borderId="3" xfId="0" applyFill="1" applyBorder="1" applyAlignment="1">
      <alignment vertical="top" wrapText="1"/>
    </xf>
    <xf numFmtId="0" fontId="5" fillId="7" borderId="1"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1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0" fillId="7" borderId="4" xfId="0" applyFill="1" applyBorder="1" applyAlignment="1">
      <alignment vertical="top"/>
    </xf>
    <xf numFmtId="0" fontId="0" fillId="7" borderId="0" xfId="0" applyFill="1" applyBorder="1" applyAlignment="1">
      <alignment vertical="top" wrapText="1"/>
    </xf>
    <xf numFmtId="0" fontId="0" fillId="7" borderId="2" xfId="0" applyFill="1" applyBorder="1" applyAlignment="1">
      <alignment vertical="top" wrapText="1"/>
    </xf>
    <xf numFmtId="0" fontId="0" fillId="7" borderId="6" xfId="0" applyFill="1" applyBorder="1" applyAlignment="1">
      <alignment vertical="top"/>
    </xf>
    <xf numFmtId="0" fontId="0" fillId="7" borderId="8" xfId="0" applyFill="1" applyBorder="1" applyAlignment="1">
      <alignment vertical="top" wrapText="1"/>
    </xf>
    <xf numFmtId="0" fontId="0" fillId="7" borderId="2" xfId="0" applyFill="1" applyBorder="1" applyAlignment="1">
      <alignment vertical="top"/>
    </xf>
    <xf numFmtId="0" fontId="0" fillId="7" borderId="5" xfId="0" applyFill="1" applyBorder="1" applyAlignment="1">
      <alignment vertical="top" wrapText="1"/>
    </xf>
    <xf numFmtId="0" fontId="0" fillId="7" borderId="36" xfId="0" applyFill="1" applyBorder="1" applyAlignment="1"/>
    <xf numFmtId="0" fontId="0" fillId="7" borderId="2" xfId="0" applyFill="1" applyBorder="1" applyAlignment="1"/>
    <xf numFmtId="0" fontId="9" fillId="4" borderId="12" xfId="0" applyFont="1" applyFill="1" applyBorder="1"/>
    <xf numFmtId="0" fontId="0" fillId="0" borderId="12" xfId="0" applyBorder="1"/>
    <xf numFmtId="10" fontId="0" fillId="0" borderId="12" xfId="13" applyNumberFormat="1" applyFont="1" applyBorder="1"/>
    <xf numFmtId="0" fontId="8" fillId="4" borderId="0" xfId="0" applyFont="1" applyFill="1"/>
    <xf numFmtId="0" fontId="2" fillId="0" borderId="12" xfId="0" applyFont="1" applyBorder="1"/>
    <xf numFmtId="0" fontId="0" fillId="0" borderId="12" xfId="0" applyBorder="1" applyAlignment="1">
      <alignment horizontal="right"/>
    </xf>
    <xf numFmtId="0" fontId="0" fillId="0" borderId="12" xfId="0" applyBorder="1" applyAlignment="1">
      <alignment horizontal="center"/>
    </xf>
    <xf numFmtId="0" fontId="0" fillId="0" borderId="0" xfId="0" applyAlignment="1">
      <alignment horizontal="left"/>
    </xf>
    <xf numFmtId="0" fontId="0" fillId="0" borderId="12" xfId="0" applyBorder="1" applyAlignment="1">
      <alignment horizontal="left" wrapText="1"/>
    </xf>
    <xf numFmtId="0" fontId="9" fillId="4" borderId="12" xfId="0" applyFont="1" applyFill="1" applyBorder="1" applyAlignment="1">
      <alignment wrapText="1"/>
    </xf>
    <xf numFmtId="9" fontId="0" fillId="0" borderId="12" xfId="0" applyNumberFormat="1" applyBorder="1"/>
    <xf numFmtId="10" fontId="8" fillId="8" borderId="12" xfId="13" applyNumberFormat="1" applyFont="1" applyFill="1" applyBorder="1"/>
    <xf numFmtId="0" fontId="9" fillId="4" borderId="44" xfId="0" applyFont="1" applyFill="1" applyBorder="1"/>
    <xf numFmtId="10" fontId="0" fillId="0" borderId="0" xfId="13" applyNumberFormat="1" applyFont="1"/>
    <xf numFmtId="10" fontId="8" fillId="5" borderId="12" xfId="13" applyNumberFormat="1" applyFont="1" applyFill="1" applyBorder="1"/>
    <xf numFmtId="9" fontId="8" fillId="5" borderId="12" xfId="0" applyNumberFormat="1" applyFont="1" applyFill="1" applyBorder="1"/>
    <xf numFmtId="9" fontId="8" fillId="8" borderId="12" xfId="13" applyNumberFormat="1" applyFont="1" applyFill="1" applyBorder="1"/>
    <xf numFmtId="0" fontId="0" fillId="5" borderId="12" xfId="0" applyFill="1" applyBorder="1"/>
    <xf numFmtId="0" fontId="9" fillId="4" borderId="12" xfId="0" applyFont="1" applyFill="1" applyBorder="1" applyAlignment="1">
      <alignment horizontal="center"/>
    </xf>
    <xf numFmtId="0" fontId="10" fillId="3" borderId="39" xfId="0" applyFont="1" applyFill="1" applyBorder="1" applyAlignment="1">
      <alignment wrapText="1"/>
    </xf>
    <xf numFmtId="9" fontId="8" fillId="8" borderId="12" xfId="0" applyNumberFormat="1" applyFont="1" applyFill="1" applyBorder="1" applyAlignment="1">
      <alignment horizontal="right"/>
    </xf>
    <xf numFmtId="0" fontId="2" fillId="0" borderId="0" xfId="0" applyFont="1"/>
    <xf numFmtId="0" fontId="2" fillId="0" borderId="0" xfId="0" applyFont="1" applyAlignment="1">
      <alignment wrapText="1"/>
    </xf>
    <xf numFmtId="10" fontId="0" fillId="0" borderId="12" xfId="0" applyNumberFormat="1" applyBorder="1"/>
    <xf numFmtId="0" fontId="0" fillId="6" borderId="6" xfId="0" applyFill="1" applyBorder="1" applyAlignment="1">
      <alignment horizontal="center" vertical="top" wrapText="1"/>
    </xf>
    <xf numFmtId="0" fontId="0" fillId="6" borderId="7" xfId="0" applyFill="1" applyBorder="1" applyAlignment="1">
      <alignment horizontal="center" vertical="top" wrapText="1"/>
    </xf>
    <xf numFmtId="0" fontId="2" fillId="2" borderId="9" xfId="0" applyFont="1" applyFill="1" applyBorder="1" applyAlignment="1">
      <alignment horizontal="center"/>
    </xf>
    <xf numFmtId="0" fontId="2" fillId="2" borderId="11" xfId="0" applyFont="1" applyFill="1" applyBorder="1" applyAlignment="1">
      <alignment horizontal="center"/>
    </xf>
    <xf numFmtId="0" fontId="2" fillId="2" borderId="10" xfId="0" applyFont="1" applyFill="1" applyBorder="1" applyAlignment="1">
      <alignment horizontal="center"/>
    </xf>
    <xf numFmtId="0" fontId="0" fillId="7" borderId="4" xfId="0" applyFill="1" applyBorder="1" applyAlignment="1">
      <alignment horizontal="center" vertical="top" wrapText="1"/>
    </xf>
    <xf numFmtId="0" fontId="0" fillId="7" borderId="5" xfId="0" applyFill="1" applyBorder="1" applyAlignment="1">
      <alignment horizontal="center" vertical="top"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0" fillId="3" borderId="9" xfId="0" applyFill="1" applyBorder="1" applyAlignment="1">
      <alignment horizontal="center" vertical="top" wrapText="1"/>
    </xf>
    <xf numFmtId="0" fontId="0" fillId="3" borderId="21" xfId="0" applyFill="1" applyBorder="1" applyAlignment="1">
      <alignment horizontal="center" vertical="top" wrapText="1"/>
    </xf>
    <xf numFmtId="0" fontId="0" fillId="3" borderId="10" xfId="0" applyFill="1" applyBorder="1" applyAlignment="1">
      <alignment horizontal="center" vertical="top" wrapText="1"/>
    </xf>
    <xf numFmtId="0" fontId="0" fillId="7" borderId="25" xfId="0" applyFill="1" applyBorder="1" applyAlignment="1">
      <alignment horizontal="left" vertical="top" wrapText="1"/>
    </xf>
    <xf numFmtId="0" fontId="0" fillId="7" borderId="26" xfId="0" applyFill="1" applyBorder="1" applyAlignment="1">
      <alignment horizontal="left" vertical="top" wrapText="1"/>
    </xf>
    <xf numFmtId="0" fontId="5" fillId="7" borderId="36"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0" fillId="6" borderId="2" xfId="0" applyFill="1" applyBorder="1" applyAlignment="1">
      <alignment horizontal="center"/>
    </xf>
    <xf numFmtId="0" fontId="0" fillId="6" borderId="3" xfId="0" applyFill="1" applyBorder="1" applyAlignment="1">
      <alignment horizontal="center"/>
    </xf>
    <xf numFmtId="0" fontId="0" fillId="6" borderId="25" xfId="0" applyFill="1" applyBorder="1" applyAlignment="1">
      <alignment horizontal="left" vertical="top" wrapText="1"/>
    </xf>
    <xf numFmtId="0" fontId="0" fillId="6" borderId="26" xfId="0" applyFill="1" applyBorder="1" applyAlignment="1">
      <alignment horizontal="left" vertical="top" wrapText="1"/>
    </xf>
    <xf numFmtId="0" fontId="0" fillId="6" borderId="4" xfId="0" applyFill="1" applyBorder="1" applyAlignment="1">
      <alignment horizontal="center" vertical="top" wrapText="1"/>
    </xf>
    <xf numFmtId="0" fontId="0" fillId="6" borderId="5" xfId="0" applyFill="1" applyBorder="1" applyAlignment="1">
      <alignment horizontal="center" vertical="top" wrapText="1"/>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0" borderId="38" xfId="0" applyBorder="1" applyAlignment="1">
      <alignment horizontal="left" wrapText="1"/>
    </xf>
    <xf numFmtId="0" fontId="0" fillId="0" borderId="23" xfId="0" applyBorder="1" applyAlignment="1">
      <alignment horizontal="left"/>
    </xf>
    <xf numFmtId="0" fontId="0" fillId="0" borderId="34" xfId="0" applyBorder="1" applyAlignment="1">
      <alignment horizontal="left"/>
    </xf>
    <xf numFmtId="0" fontId="0" fillId="0" borderId="38" xfId="0" applyBorder="1" applyAlignment="1">
      <alignment horizontal="left"/>
    </xf>
    <xf numFmtId="0" fontId="0" fillId="0" borderId="39" xfId="0" applyBorder="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xf numFmtId="0" fontId="0" fillId="0" borderId="42" xfId="0" applyBorder="1" applyAlignment="1">
      <alignment horizontal="left" wrapText="1"/>
    </xf>
    <xf numFmtId="0" fontId="0" fillId="0" borderId="37" xfId="0" applyBorder="1" applyAlignment="1">
      <alignment horizontal="left" wrapText="1"/>
    </xf>
    <xf numFmtId="0" fontId="0" fillId="0" borderId="43" xfId="0" applyBorder="1" applyAlignment="1">
      <alignment horizontal="left" wrapText="1"/>
    </xf>
    <xf numFmtId="0" fontId="0" fillId="0" borderId="45" xfId="0" applyBorder="1" applyAlignment="1">
      <alignment horizontal="left" wrapText="1"/>
    </xf>
    <xf numFmtId="0" fontId="0" fillId="0" borderId="0" xfId="0" applyAlignment="1">
      <alignment horizontal="left" wrapText="1"/>
    </xf>
    <xf numFmtId="0" fontId="0" fillId="0" borderId="45" xfId="0" applyBorder="1" applyAlignment="1">
      <alignment horizontal="center" wrapText="1"/>
    </xf>
    <xf numFmtId="0" fontId="0" fillId="0" borderId="0" xfId="0" applyAlignment="1">
      <alignment horizontal="center" wrapText="1"/>
    </xf>
    <xf numFmtId="0" fontId="8" fillId="8" borderId="38" xfId="0" applyFont="1" applyFill="1" applyBorder="1" applyAlignment="1">
      <alignment horizontal="left" wrapText="1"/>
    </xf>
    <xf numFmtId="0" fontId="8" fillId="8" borderId="23" xfId="0" applyFont="1" applyFill="1" applyBorder="1" applyAlignment="1">
      <alignment horizontal="left" wrapText="1"/>
    </xf>
    <xf numFmtId="0" fontId="8" fillId="8" borderId="34" xfId="0" applyFont="1" applyFill="1" applyBorder="1" applyAlignment="1">
      <alignment horizontal="left" wrapText="1"/>
    </xf>
    <xf numFmtId="0" fontId="0" fillId="0" borderId="23" xfId="0" applyBorder="1" applyAlignment="1">
      <alignment horizontal="left" wrapText="1"/>
    </xf>
    <xf numFmtId="0" fontId="0" fillId="0" borderId="34" xfId="0" applyBorder="1" applyAlignment="1">
      <alignment horizontal="left" wrapText="1"/>
    </xf>
    <xf numFmtId="0" fontId="9" fillId="4" borderId="12" xfId="0" applyFont="1" applyFill="1" applyBorder="1" applyAlignment="1">
      <alignment horizontal="center"/>
    </xf>
    <xf numFmtId="0" fontId="0" fillId="0" borderId="12" xfId="0" applyBorder="1" applyAlignment="1">
      <alignment horizontal="left" wrapText="1"/>
    </xf>
    <xf numFmtId="0" fontId="0" fillId="0" borderId="38" xfId="0" applyBorder="1" applyAlignment="1">
      <alignment horizontal="center"/>
    </xf>
    <xf numFmtId="0" fontId="0" fillId="0" borderId="23" xfId="0" applyBorder="1" applyAlignment="1">
      <alignment horizontal="center"/>
    </xf>
    <xf numFmtId="0" fontId="0" fillId="0" borderId="34" xfId="0" applyBorder="1" applyAlignment="1">
      <alignment horizontal="center"/>
    </xf>
    <xf numFmtId="0" fontId="12" fillId="8" borderId="38" xfId="0" applyFont="1" applyFill="1" applyBorder="1" applyAlignment="1">
      <alignment horizontal="left" wrapText="1"/>
    </xf>
    <xf numFmtId="0" fontId="12" fillId="8" borderId="23" xfId="0" applyFont="1" applyFill="1" applyBorder="1" applyAlignment="1">
      <alignment horizontal="left" wrapText="1"/>
    </xf>
    <xf numFmtId="0" fontId="12" fillId="8" borderId="34" xfId="0" applyFont="1" applyFill="1" applyBorder="1" applyAlignment="1">
      <alignment horizontal="left" wrapText="1"/>
    </xf>
    <xf numFmtId="0" fontId="0" fillId="0" borderId="12" xfId="0" applyBorder="1" applyAlignment="1">
      <alignment wrapText="1"/>
    </xf>
    <xf numFmtId="0" fontId="0" fillId="0" borderId="12" xfId="0" applyFont="1" applyBorder="1" applyAlignment="1">
      <alignment wrapText="1"/>
    </xf>
    <xf numFmtId="0" fontId="13" fillId="0" borderId="12" xfId="0" applyFont="1" applyBorder="1" applyAlignment="1">
      <alignment wrapText="1"/>
    </xf>
    <xf numFmtId="0" fontId="14" fillId="0" borderId="12" xfId="0" applyFont="1" applyBorder="1" applyAlignment="1">
      <alignment wrapText="1"/>
    </xf>
    <xf numFmtId="0" fontId="15" fillId="9" borderId="34" xfId="0" applyFont="1" applyFill="1" applyBorder="1" applyAlignment="1">
      <alignment wrapText="1"/>
    </xf>
    <xf numFmtId="0" fontId="16" fillId="0" borderId="29" xfId="0" applyFont="1" applyBorder="1" applyAlignment="1">
      <alignment wrapText="1"/>
    </xf>
    <xf numFmtId="0" fontId="16" fillId="0" borderId="43" xfId="0" applyFont="1" applyBorder="1" applyAlignment="1">
      <alignment wrapText="1"/>
    </xf>
    <xf numFmtId="0" fontId="16" fillId="0" borderId="29" xfId="0" applyFont="1" applyBorder="1"/>
    <xf numFmtId="0" fontId="16" fillId="0" borderId="44" xfId="0" applyFont="1" applyBorder="1" applyAlignment="1">
      <alignment horizontal="left" wrapText="1"/>
    </xf>
    <xf numFmtId="0" fontId="16" fillId="0" borderId="31" xfId="0" applyFont="1" applyBorder="1" applyAlignment="1">
      <alignment horizontal="left" wrapText="1"/>
    </xf>
    <xf numFmtId="0" fontId="16" fillId="0" borderId="29" xfId="0" applyFont="1" applyBorder="1" applyAlignment="1">
      <alignment horizontal="left" wrapText="1"/>
    </xf>
    <xf numFmtId="0" fontId="16" fillId="0" borderId="38" xfId="0" applyFont="1" applyBorder="1" applyAlignment="1">
      <alignment horizontal="left" wrapText="1"/>
    </xf>
    <xf numFmtId="0" fontId="16" fillId="0" borderId="23" xfId="0" applyFont="1" applyBorder="1" applyAlignment="1">
      <alignment horizontal="left" wrapText="1"/>
    </xf>
    <xf numFmtId="0" fontId="16" fillId="0" borderId="34" xfId="0" applyFont="1" applyBorder="1" applyAlignment="1">
      <alignment horizontal="left" wrapText="1"/>
    </xf>
    <xf numFmtId="0" fontId="14" fillId="0" borderId="12" xfId="0" applyFont="1" applyFill="1" applyBorder="1" applyAlignment="1">
      <alignment wrapText="1"/>
    </xf>
    <xf numFmtId="0" fontId="0" fillId="0" borderId="12" xfId="0" applyBorder="1" applyAlignment="1">
      <alignment horizontal="left" vertical="center" wrapText="1"/>
    </xf>
    <xf numFmtId="0" fontId="0" fillId="0" borderId="12" xfId="0" applyBorder="1" applyAlignment="1">
      <alignment vertical="center" wrapText="1"/>
    </xf>
    <xf numFmtId="0" fontId="5" fillId="6" borderId="3"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0" fillId="0" borderId="29" xfId="0" applyBorder="1" applyAlignment="1">
      <alignment horizontal="left" vertical="top" wrapText="1"/>
    </xf>
    <xf numFmtId="0" fontId="5" fillId="3" borderId="46" xfId="0" applyFont="1" applyFill="1" applyBorder="1" applyAlignment="1">
      <alignment horizontal="center" vertical="top" wrapText="1"/>
    </xf>
    <xf numFmtId="0" fontId="5" fillId="3" borderId="47" xfId="0" applyFont="1" applyFill="1" applyBorder="1" applyAlignment="1">
      <alignment horizontal="center" vertical="top" wrapText="1"/>
    </xf>
    <xf numFmtId="0" fontId="0" fillId="3" borderId="47" xfId="0" applyFill="1" applyBorder="1" applyAlignment="1">
      <alignment horizontal="center" vertical="top" wrapText="1"/>
    </xf>
    <xf numFmtId="0" fontId="0" fillId="3" borderId="48" xfId="0" applyFill="1" applyBorder="1" applyAlignment="1">
      <alignment horizontal="center" vertical="top" wrapText="1"/>
    </xf>
    <xf numFmtId="0" fontId="0" fillId="3" borderId="46" xfId="0" applyFill="1" applyBorder="1" applyAlignment="1">
      <alignment horizontal="center" vertical="top" wrapText="1"/>
    </xf>
    <xf numFmtId="0" fontId="0" fillId="3" borderId="28" xfId="0" applyFill="1" applyBorder="1" applyAlignment="1">
      <alignment vertical="top" wrapText="1"/>
    </xf>
    <xf numFmtId="0" fontId="0" fillId="0" borderId="30" xfId="0" applyBorder="1" applyAlignment="1">
      <alignment horizontal="left" vertical="top" wrapText="1"/>
    </xf>
    <xf numFmtId="0" fontId="0" fillId="0" borderId="14" xfId="0" applyBorder="1" applyAlignment="1">
      <alignment horizontal="left" vertical="top" wrapText="1"/>
    </xf>
    <xf numFmtId="0" fontId="0" fillId="0" borderId="17" xfId="0" applyBorder="1" applyAlignment="1">
      <alignment horizontal="left" vertical="top" wrapText="1"/>
    </xf>
    <xf numFmtId="0" fontId="5" fillId="3" borderId="48" xfId="0" applyFont="1" applyFill="1" applyBorder="1" applyAlignment="1">
      <alignment horizontal="center" vertical="top" wrapText="1"/>
    </xf>
    <xf numFmtId="0" fontId="0" fillId="0" borderId="30" xfId="0" applyBorder="1" applyAlignment="1">
      <alignment vertical="top" wrapText="1"/>
    </xf>
    <xf numFmtId="0" fontId="5" fillId="3" borderId="49"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5" fillId="3" borderId="51" xfId="0" applyFont="1" applyFill="1" applyBorder="1" applyAlignment="1">
      <alignment horizontal="center" vertical="center" wrapText="1"/>
    </xf>
    <xf numFmtId="0" fontId="0" fillId="0" borderId="43" xfId="0" applyBorder="1" applyAlignment="1">
      <alignment vertical="top" wrapText="1"/>
    </xf>
    <xf numFmtId="0" fontId="0" fillId="0" borderId="34" xfId="0" applyBorder="1" applyAlignment="1">
      <alignment vertical="top" wrapText="1"/>
    </xf>
    <xf numFmtId="0" fontId="5" fillId="3" borderId="52" xfId="0" applyFont="1" applyFill="1" applyBorder="1" applyAlignment="1">
      <alignment horizontal="center" vertical="center" wrapText="1"/>
    </xf>
    <xf numFmtId="0" fontId="0" fillId="0" borderId="41" xfId="0" applyBorder="1" applyAlignment="1">
      <alignment vertical="top" wrapText="1"/>
    </xf>
    <xf numFmtId="0" fontId="0" fillId="0" borderId="33" xfId="0" applyBorder="1" applyAlignment="1">
      <alignment vertical="top" wrapText="1"/>
    </xf>
    <xf numFmtId="0" fontId="0" fillId="0" borderId="35" xfId="0" applyBorder="1" applyAlignment="1">
      <alignment vertical="top" wrapText="1"/>
    </xf>
    <xf numFmtId="0" fontId="0" fillId="0" borderId="34" xfId="0" applyFont="1" applyFill="1" applyBorder="1" applyAlignment="1">
      <alignment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4" fillId="0" borderId="49" xfId="0" applyFont="1" applyBorder="1" applyAlignment="1">
      <alignment horizontal="right" wrapText="1"/>
    </xf>
    <xf numFmtId="0" fontId="4" fillId="0" borderId="50" xfId="0" applyFont="1" applyBorder="1" applyAlignment="1">
      <alignment horizontal="right" wrapText="1"/>
    </xf>
    <xf numFmtId="0" fontId="4" fillId="0" borderId="50" xfId="0" applyFont="1" applyFill="1" applyBorder="1" applyAlignment="1">
      <alignment horizontal="right" wrapText="1"/>
    </xf>
    <xf numFmtId="0" fontId="4" fillId="0" borderId="51" xfId="0" applyFont="1" applyFill="1" applyBorder="1" applyAlignment="1">
      <alignment horizontal="right" wrapText="1"/>
    </xf>
    <xf numFmtId="0" fontId="0" fillId="0" borderId="52" xfId="0" applyBorder="1"/>
    <xf numFmtId="0" fontId="4" fillId="0" borderId="50" xfId="0" applyFont="1" applyBorder="1" applyAlignment="1">
      <alignment horizontal="right" vertical="center"/>
    </xf>
    <xf numFmtId="0" fontId="4" fillId="0" borderId="50" xfId="0" applyFont="1" applyBorder="1" applyAlignment="1">
      <alignment horizontal="right" vertical="center" wrapText="1"/>
    </xf>
    <xf numFmtId="0" fontId="4" fillId="0" borderId="51" xfId="0" applyFont="1" applyBorder="1" applyAlignment="1">
      <alignment horizontal="righ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0" fillId="0" borderId="14" xfId="0" applyBorder="1" applyAlignment="1">
      <alignment vertical="top" wrapText="1"/>
    </xf>
    <xf numFmtId="9" fontId="0" fillId="0" borderId="17" xfId="0" applyNumberFormat="1" applyBorder="1" applyAlignment="1">
      <alignment horizontal="left" vertical="top" wrapText="1"/>
    </xf>
    <xf numFmtId="0" fontId="0" fillId="0" borderId="32" xfId="0" applyBorder="1" applyAlignment="1">
      <alignment vertical="top" wrapText="1"/>
    </xf>
    <xf numFmtId="0" fontId="0" fillId="0" borderId="17" xfId="0" applyBorder="1" applyAlignment="1">
      <alignment vertical="top" wrapText="1"/>
    </xf>
    <xf numFmtId="0" fontId="0" fillId="3" borderId="13" xfId="0" applyFill="1" applyBorder="1" applyAlignment="1">
      <alignment vertical="top" wrapText="1"/>
    </xf>
    <xf numFmtId="0" fontId="0" fillId="3" borderId="13" xfId="0" applyFill="1" applyBorder="1" applyAlignment="1">
      <alignment wrapText="1"/>
    </xf>
    <xf numFmtId="0" fontId="0" fillId="3" borderId="15" xfId="0" applyFill="1" applyBorder="1" applyAlignment="1">
      <alignment vertical="top" wrapText="1"/>
    </xf>
  </cellXfs>
  <cellStyles count="32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Normal" xfId="0" builtinId="0"/>
    <cellStyle name="Percent" xfId="13"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292100</xdr:colOff>
      <xdr:row>40</xdr:row>
      <xdr:rowOff>0</xdr:rowOff>
    </xdr:to>
    <xdr:pic>
      <xdr:nvPicPr>
        <xdr:cNvPr id="2" name="Picture 1" descr="Screen Shot 2016-07-14 at 19.41.09.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198100" cy="76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topLeftCell="A17" workbookViewId="0">
      <selection activeCell="G25" sqref="G25"/>
    </sheetView>
  </sheetViews>
  <sheetFormatPr baseColWidth="10" defaultRowHeight="15" x14ac:dyDescent="0"/>
  <cols>
    <col min="2" max="2" width="21.83203125" customWidth="1"/>
    <col min="3" max="3" width="28.1640625" customWidth="1"/>
    <col min="4" max="4" width="11.33203125" customWidth="1"/>
    <col min="5" max="5" width="12" customWidth="1"/>
    <col min="6" max="6" width="18.6640625" customWidth="1"/>
    <col min="7" max="7" width="34" style="1" customWidth="1"/>
  </cols>
  <sheetData>
    <row r="1" spans="1:7" ht="16" thickBot="1">
      <c r="A1" s="69" t="s">
        <v>19</v>
      </c>
      <c r="B1" s="70"/>
      <c r="C1" s="70"/>
      <c r="D1" s="71"/>
      <c r="E1" s="69" t="s">
        <v>20</v>
      </c>
      <c r="F1" s="70"/>
      <c r="G1" s="71"/>
    </row>
    <row r="2" spans="1:7" ht="38" customHeight="1" thickBot="1">
      <c r="A2" s="83" t="s">
        <v>30</v>
      </c>
      <c r="B2" s="30" t="s">
        <v>21</v>
      </c>
      <c r="C2" s="31" t="s">
        <v>17</v>
      </c>
      <c r="D2" s="76" t="s">
        <v>33</v>
      </c>
      <c r="E2" s="77"/>
      <c r="F2" s="32" t="s">
        <v>0</v>
      </c>
      <c r="G2" s="33" t="s">
        <v>196</v>
      </c>
    </row>
    <row r="3" spans="1:7" ht="16" customHeight="1">
      <c r="A3" s="84"/>
      <c r="B3" s="41"/>
      <c r="C3" s="34"/>
      <c r="D3" s="81"/>
      <c r="E3" s="82"/>
      <c r="F3" s="35"/>
      <c r="G3" s="36"/>
    </row>
    <row r="4" spans="1:7">
      <c r="A4" s="84"/>
      <c r="B4" s="42"/>
      <c r="C4" s="34"/>
      <c r="D4" s="72"/>
      <c r="E4" s="73"/>
      <c r="F4" s="35"/>
      <c r="G4" s="36"/>
    </row>
    <row r="5" spans="1:7">
      <c r="A5" s="84"/>
      <c r="B5" s="42"/>
      <c r="C5" s="34"/>
      <c r="D5" s="72"/>
      <c r="E5" s="73"/>
      <c r="F5" s="35"/>
      <c r="G5" s="36"/>
    </row>
    <row r="6" spans="1:7">
      <c r="A6" s="84"/>
      <c r="B6" s="42"/>
      <c r="C6" s="34"/>
      <c r="D6" s="72"/>
      <c r="E6" s="73"/>
      <c r="F6" s="35"/>
      <c r="G6" s="36"/>
    </row>
    <row r="7" spans="1:7" ht="16" thickBot="1">
      <c r="A7" s="84"/>
      <c r="B7" s="42"/>
      <c r="C7" s="37"/>
      <c r="D7" s="72"/>
      <c r="E7" s="73"/>
      <c r="F7" s="38"/>
      <c r="G7" s="36"/>
    </row>
    <row r="8" spans="1:7" ht="39" customHeight="1" thickBot="1">
      <c r="A8" s="84"/>
      <c r="B8" s="42"/>
      <c r="C8" s="30" t="s">
        <v>18</v>
      </c>
      <c r="D8" s="74"/>
      <c r="E8" s="75"/>
      <c r="F8" s="33" t="s">
        <v>29</v>
      </c>
      <c r="G8" s="33" t="s">
        <v>197</v>
      </c>
    </row>
    <row r="9" spans="1:7">
      <c r="A9" s="84"/>
      <c r="B9" s="42"/>
      <c r="C9" s="39"/>
      <c r="D9" s="72"/>
      <c r="E9" s="73"/>
      <c r="F9" s="40"/>
      <c r="G9" s="36"/>
    </row>
    <row r="10" spans="1:7">
      <c r="A10" s="84"/>
      <c r="B10" s="42"/>
      <c r="C10" s="39"/>
      <c r="D10" s="72"/>
      <c r="E10" s="73"/>
      <c r="F10" s="40"/>
      <c r="G10" s="36"/>
    </row>
    <row r="11" spans="1:7">
      <c r="A11" s="84"/>
      <c r="B11" s="42"/>
      <c r="C11" s="39"/>
      <c r="D11" s="72"/>
      <c r="E11" s="73"/>
      <c r="F11" s="40"/>
      <c r="G11" s="36"/>
    </row>
    <row r="12" spans="1:7" ht="16" customHeight="1" thickBot="1">
      <c r="A12" s="84"/>
      <c r="B12" s="42"/>
      <c r="C12" s="39"/>
      <c r="D12" s="72"/>
      <c r="E12" s="73"/>
      <c r="F12" s="40"/>
      <c r="G12" s="36"/>
    </row>
    <row r="13" spans="1:7" ht="35" customHeight="1" thickBot="1">
      <c r="A13" s="144" t="s">
        <v>26</v>
      </c>
      <c r="B13" s="145"/>
      <c r="C13" s="145"/>
      <c r="D13" s="153"/>
      <c r="E13" s="148" t="s">
        <v>16</v>
      </c>
      <c r="F13" s="146"/>
      <c r="G13" s="147"/>
    </row>
    <row r="14" spans="1:7" ht="44" customHeight="1">
      <c r="A14" s="155" t="s">
        <v>25</v>
      </c>
      <c r="B14" s="167" t="s">
        <v>283</v>
      </c>
      <c r="C14" s="162" t="s">
        <v>282</v>
      </c>
      <c r="D14" s="14" t="s">
        <v>281</v>
      </c>
      <c r="E14" s="149" t="s">
        <v>293</v>
      </c>
      <c r="F14" s="143" t="s">
        <v>294</v>
      </c>
      <c r="G14" s="150"/>
    </row>
    <row r="15" spans="1:7" ht="45">
      <c r="A15" s="156"/>
      <c r="B15" s="168" t="s">
        <v>276</v>
      </c>
      <c r="C15" s="159" t="s">
        <v>295</v>
      </c>
      <c r="D15" s="3" t="s">
        <v>9</v>
      </c>
      <c r="E15" s="182" t="s">
        <v>296</v>
      </c>
      <c r="F15" s="2" t="s">
        <v>298</v>
      </c>
      <c r="G15" s="151" t="s">
        <v>297</v>
      </c>
    </row>
    <row r="16" spans="1:7" ht="90">
      <c r="A16" s="156"/>
      <c r="B16" s="169" t="s">
        <v>274</v>
      </c>
      <c r="C16" s="159" t="s">
        <v>277</v>
      </c>
      <c r="D16" s="178" t="s">
        <v>280</v>
      </c>
      <c r="E16" s="182" t="s">
        <v>315</v>
      </c>
      <c r="F16" s="2" t="s">
        <v>299</v>
      </c>
      <c r="G16" s="151" t="s">
        <v>314</v>
      </c>
    </row>
    <row r="17" spans="1:7" ht="75">
      <c r="A17" s="156"/>
      <c r="B17" s="168" t="s">
        <v>275</v>
      </c>
      <c r="C17" s="159" t="s">
        <v>278</v>
      </c>
      <c r="D17" s="178" t="s">
        <v>279</v>
      </c>
      <c r="E17" s="182" t="s">
        <v>300</v>
      </c>
      <c r="F17" s="2" t="s">
        <v>301</v>
      </c>
      <c r="G17" s="151"/>
    </row>
    <row r="18" spans="1:7" ht="106" thickBot="1">
      <c r="A18" s="157"/>
      <c r="B18" s="170" t="s">
        <v>266</v>
      </c>
      <c r="C18" s="163" t="s">
        <v>313</v>
      </c>
      <c r="D18" s="179" t="s">
        <v>312</v>
      </c>
      <c r="E18" s="182" t="s">
        <v>302</v>
      </c>
      <c r="F18" s="2" t="s">
        <v>304</v>
      </c>
      <c r="G18" s="151" t="s">
        <v>303</v>
      </c>
    </row>
    <row r="19" spans="1:7" ht="45">
      <c r="A19" s="155" t="s">
        <v>23</v>
      </c>
      <c r="B19" s="167" t="s">
        <v>288</v>
      </c>
      <c r="C19" s="158" t="s">
        <v>289</v>
      </c>
      <c r="D19" s="154" t="s">
        <v>1</v>
      </c>
      <c r="E19" s="183" t="s">
        <v>310</v>
      </c>
      <c r="F19" s="2" t="s">
        <v>311</v>
      </c>
      <c r="G19" s="151"/>
    </row>
    <row r="20" spans="1:7" ht="75">
      <c r="A20" s="156"/>
      <c r="B20" s="169" t="s">
        <v>2</v>
      </c>
      <c r="C20" s="159" t="s">
        <v>284</v>
      </c>
      <c r="D20" s="178" t="s">
        <v>285</v>
      </c>
      <c r="E20" s="182" t="s">
        <v>318</v>
      </c>
      <c r="F20" s="2" t="s">
        <v>319</v>
      </c>
      <c r="G20" s="151" t="s">
        <v>320</v>
      </c>
    </row>
    <row r="21" spans="1:7">
      <c r="A21" s="156"/>
      <c r="B21" s="168" t="s">
        <v>290</v>
      </c>
      <c r="C21" s="159" t="s">
        <v>175</v>
      </c>
      <c r="D21" s="178" t="s">
        <v>175</v>
      </c>
      <c r="E21" s="182"/>
      <c r="F21" s="2"/>
      <c r="G21" s="151"/>
    </row>
    <row r="22" spans="1:7" ht="60">
      <c r="A22" s="156"/>
      <c r="B22" s="169" t="s">
        <v>273</v>
      </c>
      <c r="C22" s="159" t="s">
        <v>286</v>
      </c>
      <c r="D22" s="178" t="s">
        <v>287</v>
      </c>
      <c r="E22" s="182"/>
      <c r="F22" s="2"/>
      <c r="G22" s="151"/>
    </row>
    <row r="23" spans="1:7" ht="16" thickBot="1">
      <c r="A23" s="160"/>
      <c r="B23" s="171"/>
      <c r="C23" s="161"/>
      <c r="D23" s="180"/>
      <c r="E23" s="182"/>
      <c r="F23" s="2"/>
      <c r="G23" s="151"/>
    </row>
    <row r="24" spans="1:7" ht="43" customHeight="1">
      <c r="A24" s="177" t="s">
        <v>22</v>
      </c>
      <c r="B24" s="167" t="s">
        <v>271</v>
      </c>
      <c r="C24" s="162" t="s">
        <v>325</v>
      </c>
      <c r="D24" s="14" t="s">
        <v>326</v>
      </c>
      <c r="E24" s="182"/>
      <c r="F24" s="2"/>
      <c r="G24" s="151"/>
    </row>
    <row r="25" spans="1:7" ht="31" customHeight="1">
      <c r="A25" s="175"/>
      <c r="B25" s="172" t="s">
        <v>272</v>
      </c>
      <c r="C25" s="164" t="s">
        <v>327</v>
      </c>
      <c r="D25" s="178" t="s">
        <v>328</v>
      </c>
      <c r="E25" s="182"/>
      <c r="F25" s="2"/>
      <c r="G25" s="151"/>
    </row>
    <row r="26" spans="1:7" ht="62" customHeight="1">
      <c r="A26" s="175"/>
      <c r="B26" s="173" t="s">
        <v>291</v>
      </c>
      <c r="C26" s="159" t="s">
        <v>292</v>
      </c>
      <c r="D26" s="178" t="s">
        <v>305</v>
      </c>
      <c r="E26" s="182"/>
      <c r="F26" s="2"/>
      <c r="G26" s="151"/>
    </row>
    <row r="27" spans="1:7" ht="45" customHeight="1">
      <c r="A27" s="175"/>
      <c r="B27" s="173" t="s">
        <v>267</v>
      </c>
      <c r="C27" s="165" t="s">
        <v>316</v>
      </c>
      <c r="D27" s="178" t="s">
        <v>317</v>
      </c>
      <c r="E27" s="182"/>
      <c r="F27" s="2"/>
      <c r="G27" s="151"/>
    </row>
    <row r="28" spans="1:7" ht="34" customHeight="1" thickBot="1">
      <c r="A28" s="176"/>
      <c r="B28" s="174" t="s">
        <v>24</v>
      </c>
      <c r="C28" s="166" t="s">
        <v>307</v>
      </c>
      <c r="D28" s="181" t="s">
        <v>306</v>
      </c>
      <c r="E28" s="184"/>
      <c r="F28" s="4"/>
      <c r="G28" s="152"/>
    </row>
    <row r="29" spans="1:7" ht="37" thickBot="1">
      <c r="A29" s="85" t="s">
        <v>31</v>
      </c>
      <c r="B29" s="140" t="s">
        <v>21</v>
      </c>
      <c r="C29" s="16" t="s">
        <v>17</v>
      </c>
      <c r="D29" s="87" t="s">
        <v>32</v>
      </c>
      <c r="E29" s="141"/>
      <c r="F29" s="142" t="s">
        <v>0</v>
      </c>
      <c r="G29" s="26" t="s">
        <v>27</v>
      </c>
    </row>
    <row r="30" spans="1:7">
      <c r="A30" s="85"/>
      <c r="B30" s="88"/>
      <c r="C30" s="18"/>
      <c r="D30" s="90"/>
      <c r="E30" s="91"/>
      <c r="F30" s="19"/>
      <c r="G30" s="20"/>
    </row>
    <row r="31" spans="1:7">
      <c r="A31" s="85"/>
      <c r="B31" s="88"/>
      <c r="C31" s="18"/>
      <c r="D31" s="92"/>
      <c r="E31" s="93"/>
      <c r="F31" s="19"/>
      <c r="G31" s="20"/>
    </row>
    <row r="32" spans="1:7">
      <c r="A32" s="85"/>
      <c r="B32" s="88"/>
      <c r="C32" s="18"/>
      <c r="D32" s="92"/>
      <c r="E32" s="93"/>
      <c r="F32" s="19"/>
      <c r="G32" s="20"/>
    </row>
    <row r="33" spans="1:7">
      <c r="A33" s="85"/>
      <c r="B33" s="88"/>
      <c r="C33" s="18"/>
      <c r="D33" s="92"/>
      <c r="E33" s="93"/>
      <c r="F33" s="19"/>
      <c r="G33" s="20"/>
    </row>
    <row r="34" spans="1:7" ht="16" thickBot="1">
      <c r="A34" s="85"/>
      <c r="B34" s="88"/>
      <c r="C34" s="21"/>
      <c r="D34" s="92"/>
      <c r="E34" s="93"/>
      <c r="F34" s="22"/>
      <c r="G34" s="20"/>
    </row>
    <row r="35" spans="1:7" ht="30" customHeight="1" thickBot="1">
      <c r="A35" s="85"/>
      <c r="B35" s="88"/>
      <c r="C35" s="15" t="s">
        <v>18</v>
      </c>
      <c r="D35" s="94"/>
      <c r="E35" s="95"/>
      <c r="F35" s="17" t="s">
        <v>29</v>
      </c>
      <c r="G35" s="17" t="s">
        <v>28</v>
      </c>
    </row>
    <row r="36" spans="1:7">
      <c r="A36" s="85"/>
      <c r="B36" s="88"/>
      <c r="C36" s="23"/>
      <c r="D36" s="92"/>
      <c r="E36" s="93"/>
      <c r="F36" s="24"/>
      <c r="G36" s="20"/>
    </row>
    <row r="37" spans="1:7">
      <c r="A37" s="85"/>
      <c r="B37" s="88"/>
      <c r="C37" s="25"/>
      <c r="D37" s="92"/>
      <c r="E37" s="93"/>
      <c r="F37" s="24"/>
      <c r="G37" s="20"/>
    </row>
    <row r="38" spans="1:7">
      <c r="A38" s="85"/>
      <c r="B38" s="88"/>
      <c r="C38" s="25"/>
      <c r="D38" s="92"/>
      <c r="E38" s="93"/>
      <c r="F38" s="24"/>
      <c r="G38" s="20"/>
    </row>
    <row r="39" spans="1:7" ht="16" thickBot="1">
      <c r="A39" s="86"/>
      <c r="B39" s="89"/>
      <c r="C39" s="27"/>
      <c r="D39" s="67"/>
      <c r="E39" s="68"/>
      <c r="F39" s="28"/>
      <c r="G39" s="29"/>
    </row>
  </sheetData>
  <mergeCells count="32">
    <mergeCell ref="D37:E37"/>
    <mergeCell ref="D38:E38"/>
    <mergeCell ref="A24:A28"/>
    <mergeCell ref="E1:G1"/>
    <mergeCell ref="D11:E11"/>
    <mergeCell ref="D12:E12"/>
    <mergeCell ref="D7:E7"/>
    <mergeCell ref="D8:E8"/>
    <mergeCell ref="D9:E9"/>
    <mergeCell ref="D10:E10"/>
    <mergeCell ref="D2:E2"/>
    <mergeCell ref="D3:E3"/>
    <mergeCell ref="D4:E4"/>
    <mergeCell ref="D5:E5"/>
    <mergeCell ref="A1:D1"/>
    <mergeCell ref="D6:E6"/>
    <mergeCell ref="A2:A12"/>
    <mergeCell ref="D39:E39"/>
    <mergeCell ref="A19:A23"/>
    <mergeCell ref="A14:A18"/>
    <mergeCell ref="A13:D13"/>
    <mergeCell ref="E13:G13"/>
    <mergeCell ref="A29:A39"/>
    <mergeCell ref="D29:E29"/>
    <mergeCell ref="B30:B39"/>
    <mergeCell ref="D30:E30"/>
    <mergeCell ref="D31:E31"/>
    <mergeCell ref="D32:E32"/>
    <mergeCell ref="D33:E33"/>
    <mergeCell ref="D34:E34"/>
    <mergeCell ref="D35:E35"/>
    <mergeCell ref="D36:E36"/>
  </mergeCells>
  <phoneticPr fontId="3" type="noConversion"/>
  <printOptions verticalCentered="1"/>
  <pageMargins left="0.39000000000000007" right="0.39000000000000007" top="0.41000000000000009" bottom="0.41000000000000009" header="0.5" footer="0.5"/>
  <pageSetup paperSize="9"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0"/>
  <sheetViews>
    <sheetView topLeftCell="A31" workbookViewId="0">
      <selection activeCell="N36" sqref="N36"/>
    </sheetView>
  </sheetViews>
  <sheetFormatPr baseColWidth="10" defaultRowHeight="15" x14ac:dyDescent="0"/>
  <cols>
    <col min="1" max="1" width="24.83203125" customWidth="1"/>
    <col min="2" max="2" width="8.83203125" customWidth="1"/>
    <col min="3" max="4" width="7.33203125" customWidth="1"/>
    <col min="5" max="5" width="8.1640625" customWidth="1"/>
    <col min="6" max="6" width="7.83203125" customWidth="1"/>
    <col min="7" max="7" width="8.6640625" customWidth="1"/>
    <col min="8" max="8" width="7.33203125" customWidth="1"/>
    <col min="9" max="9" width="10" customWidth="1"/>
    <col min="12" max="12" width="44" customWidth="1"/>
    <col min="14" max="14" width="21.83203125" customWidth="1"/>
  </cols>
  <sheetData>
    <row r="2" spans="1:17" ht="18">
      <c r="A2" s="43" t="s">
        <v>90</v>
      </c>
      <c r="B2" s="43" t="s">
        <v>36</v>
      </c>
      <c r="C2" s="43">
        <v>2016</v>
      </c>
      <c r="D2" s="43">
        <v>2015</v>
      </c>
      <c r="E2" s="43">
        <v>2014</v>
      </c>
      <c r="F2" s="43">
        <v>2013</v>
      </c>
      <c r="G2" s="43">
        <v>2012</v>
      </c>
      <c r="H2" s="43" t="s">
        <v>36</v>
      </c>
      <c r="I2" s="43" t="s">
        <v>37</v>
      </c>
      <c r="J2" s="43" t="s">
        <v>38</v>
      </c>
      <c r="K2" s="55" t="s">
        <v>89</v>
      </c>
      <c r="N2" s="43" t="s">
        <v>90</v>
      </c>
      <c r="O2" s="61" t="s">
        <v>37</v>
      </c>
      <c r="P2" s="61" t="s">
        <v>38</v>
      </c>
      <c r="Q2" s="61" t="s">
        <v>91</v>
      </c>
    </row>
    <row r="3" spans="1:17">
      <c r="A3" s="44" t="s">
        <v>39</v>
      </c>
      <c r="B3" s="45">
        <f>C3/C$7</f>
        <v>0.42949196228718711</v>
      </c>
      <c r="C3" s="44">
        <v>18996</v>
      </c>
      <c r="D3" s="44">
        <v>13202</v>
      </c>
      <c r="E3" s="44">
        <v>9328</v>
      </c>
      <c r="F3" s="44">
        <v>7138</v>
      </c>
      <c r="G3" s="44">
        <v>4979</v>
      </c>
      <c r="H3" s="45">
        <f>G3/H$7</f>
        <v>0.40535699747618659</v>
      </c>
      <c r="I3" s="45">
        <f>POWER(C3/G3, 1/4)-1</f>
        <v>0.39759072125119244</v>
      </c>
      <c r="J3" s="45">
        <f>POWER(C3/E3, 1/2)-1</f>
        <v>0.42704218566128826</v>
      </c>
      <c r="K3" s="56">
        <f>(C3-D3)/D3</f>
        <v>0.43887289804575064</v>
      </c>
      <c r="N3" s="44" t="s">
        <v>39</v>
      </c>
      <c r="O3" s="45">
        <v>0.39759072125119244</v>
      </c>
      <c r="P3" s="45">
        <v>0.42704218566128826</v>
      </c>
      <c r="Q3" s="45">
        <v>0.43887289804575064</v>
      </c>
    </row>
    <row r="4" spans="1:17">
      <c r="A4" s="44" t="s">
        <v>40</v>
      </c>
      <c r="B4" s="45">
        <f t="shared" ref="B4:B6" si="0">C4/C$7</f>
        <v>0.4226186438761898</v>
      </c>
      <c r="C4" s="44">
        <v>18692</v>
      </c>
      <c r="D4" s="44">
        <v>15550</v>
      </c>
      <c r="E4" s="44">
        <v>11782</v>
      </c>
      <c r="F4" s="44">
        <v>7697</v>
      </c>
      <c r="G4" s="44">
        <v>5001</v>
      </c>
      <c r="H4" s="45">
        <f>G4/H$7</f>
        <v>0.40714809085728243</v>
      </c>
      <c r="I4" s="45">
        <f>POWER(C4/G4, 1/4)-1</f>
        <v>0.39043192057363085</v>
      </c>
      <c r="J4" s="45">
        <f>POWER(C4/E4, 1/2)-1</f>
        <v>0.25955859841518403</v>
      </c>
      <c r="K4" s="56">
        <f>(C4-D4)/D4</f>
        <v>0.20205787781350482</v>
      </c>
      <c r="N4" s="44" t="s">
        <v>40</v>
      </c>
      <c r="O4" s="45">
        <v>0.39043192057363085</v>
      </c>
      <c r="P4" s="45">
        <v>0.25955859841518403</v>
      </c>
      <c r="Q4" s="45">
        <v>0.20205787781350482</v>
      </c>
    </row>
    <row r="5" spans="1:17">
      <c r="A5" s="44" t="s">
        <v>41</v>
      </c>
      <c r="B5" s="45">
        <f t="shared" si="0"/>
        <v>0.11761513938818423</v>
      </c>
      <c r="C5" s="44">
        <v>5202</v>
      </c>
      <c r="D5" s="44">
        <v>3325</v>
      </c>
      <c r="E5" s="44">
        <v>1811</v>
      </c>
      <c r="F5" s="44">
        <v>1909</v>
      </c>
      <c r="G5" s="44">
        <v>2303</v>
      </c>
      <c r="H5" s="45">
        <f>G5/H$7</f>
        <v>0.18749491166653098</v>
      </c>
      <c r="I5" s="45">
        <f>POWER(C5/G5, 1/4)-1</f>
        <v>0.22593968109829321</v>
      </c>
      <c r="J5" s="45">
        <f>POWER(C5/E5, 1/2)-1</f>
        <v>0.69482924282691316</v>
      </c>
      <c r="K5" s="56">
        <f>(C5-D5)/D5</f>
        <v>0.56451127819548874</v>
      </c>
      <c r="N5" s="44" t="s">
        <v>41</v>
      </c>
      <c r="O5" s="45">
        <v>0.22593968109829321</v>
      </c>
      <c r="P5" s="45">
        <v>0.69482924282691316</v>
      </c>
      <c r="Q5" s="45">
        <v>0.56451127819548874</v>
      </c>
    </row>
    <row r="6" spans="1:17">
      <c r="A6" s="44" t="s">
        <v>42</v>
      </c>
      <c r="B6" s="45">
        <f t="shared" si="0"/>
        <v>3.0274254448438807E-2</v>
      </c>
      <c r="C6" s="44">
        <v>1339</v>
      </c>
      <c r="D6" s="44">
        <v>333</v>
      </c>
      <c r="E6" s="44">
        <v>50</v>
      </c>
      <c r="F6" s="44"/>
      <c r="G6" s="44"/>
      <c r="H6" s="44"/>
      <c r="I6" s="45"/>
      <c r="J6" s="45">
        <f>POWER(C6/E6, 1/2)-1</f>
        <v>4.1749396131742449</v>
      </c>
      <c r="K6" s="56">
        <f>(C6-D6)/D6</f>
        <v>3.0210210210210211</v>
      </c>
      <c r="N6" s="44" t="s">
        <v>42</v>
      </c>
      <c r="O6" s="45"/>
      <c r="P6" s="45">
        <v>4.1749396131742449</v>
      </c>
      <c r="Q6" s="45">
        <v>3.0210210210210211</v>
      </c>
    </row>
    <row r="7" spans="1:17">
      <c r="A7" s="46"/>
      <c r="B7" s="46"/>
      <c r="C7" s="46">
        <f>SUM(C3:C6)</f>
        <v>44229</v>
      </c>
      <c r="D7" s="46"/>
      <c r="E7" s="46">
        <f>SUM(D3:D6)</f>
        <v>32410</v>
      </c>
      <c r="F7" s="46">
        <f>SUM(E3:E6)</f>
        <v>22971</v>
      </c>
      <c r="G7" s="46">
        <f>SUM(F3:F6)</f>
        <v>16744</v>
      </c>
      <c r="H7" s="46">
        <f>SUM(G3:G6)</f>
        <v>12283</v>
      </c>
      <c r="I7" s="46"/>
      <c r="J7" s="46"/>
      <c r="K7" s="46"/>
    </row>
    <row r="9" spans="1:17" ht="36">
      <c r="A9" s="62" t="s">
        <v>39</v>
      </c>
      <c r="B9" s="52" t="s">
        <v>44</v>
      </c>
      <c r="C9" s="52" t="s">
        <v>81</v>
      </c>
      <c r="D9" s="52" t="s">
        <v>138</v>
      </c>
      <c r="E9" s="43">
        <v>2016</v>
      </c>
      <c r="F9" s="43" t="s">
        <v>36</v>
      </c>
      <c r="G9" s="52" t="s">
        <v>87</v>
      </c>
      <c r="H9" s="115" t="s">
        <v>34</v>
      </c>
      <c r="I9" s="115"/>
      <c r="J9" s="115"/>
      <c r="K9" s="115"/>
    </row>
    <row r="10" spans="1:17">
      <c r="A10" s="47" t="s">
        <v>43</v>
      </c>
      <c r="B10" s="49" t="s">
        <v>82</v>
      </c>
      <c r="C10" s="44" t="s">
        <v>83</v>
      </c>
      <c r="D10" s="49" t="s">
        <v>82</v>
      </c>
      <c r="E10" s="44">
        <f>SUM(E11:E21)</f>
        <v>25055</v>
      </c>
      <c r="F10" s="49" t="s">
        <v>82</v>
      </c>
      <c r="G10" s="49" t="s">
        <v>82</v>
      </c>
      <c r="H10" s="117"/>
      <c r="I10" s="118"/>
      <c r="J10" s="118"/>
      <c r="K10" s="119"/>
    </row>
    <row r="11" spans="1:17">
      <c r="A11" s="48" t="s">
        <v>47</v>
      </c>
      <c r="B11" s="44" t="s">
        <v>48</v>
      </c>
      <c r="C11" s="44">
        <v>0.28999999999999998</v>
      </c>
      <c r="D11" s="66">
        <v>6.9999999999999999E-4</v>
      </c>
      <c r="E11" s="44">
        <v>12972</v>
      </c>
      <c r="F11" s="45">
        <f t="shared" ref="F11:F17" si="1">E11/$E$10</f>
        <v>0.51774096986629414</v>
      </c>
      <c r="G11" s="53">
        <v>0.33</v>
      </c>
      <c r="H11" s="96"/>
      <c r="I11" s="113"/>
      <c r="J11" s="113"/>
      <c r="K11" s="114"/>
    </row>
    <row r="12" spans="1:17" ht="41" customHeight="1">
      <c r="A12" s="48" t="s">
        <v>45</v>
      </c>
      <c r="B12" s="44" t="s">
        <v>46</v>
      </c>
      <c r="C12" s="44">
        <v>0.5</v>
      </c>
      <c r="D12" s="66">
        <v>1.0800000000000001E-2</v>
      </c>
      <c r="E12" s="44">
        <v>3315</v>
      </c>
      <c r="F12" s="45">
        <f t="shared" si="1"/>
        <v>0.13230892037517461</v>
      </c>
      <c r="G12" s="53">
        <v>0.38</v>
      </c>
      <c r="H12" s="96" t="s">
        <v>88</v>
      </c>
      <c r="I12" s="113"/>
      <c r="J12" s="113"/>
      <c r="K12" s="114"/>
    </row>
    <row r="13" spans="1:17" ht="60" customHeight="1">
      <c r="A13" s="48" t="s">
        <v>52</v>
      </c>
      <c r="B13" s="44" t="s">
        <v>53</v>
      </c>
      <c r="C13" s="44">
        <v>1.23</v>
      </c>
      <c r="D13" s="66">
        <v>8.9999999999999998E-4</v>
      </c>
      <c r="E13" s="44">
        <v>2917</v>
      </c>
      <c r="F13" s="57">
        <f t="shared" si="1"/>
        <v>0.11642386749151866</v>
      </c>
      <c r="G13" s="58">
        <v>0.44</v>
      </c>
      <c r="H13" s="96" t="s">
        <v>85</v>
      </c>
      <c r="I13" s="113"/>
      <c r="J13" s="113"/>
      <c r="K13" s="114"/>
    </row>
    <row r="14" spans="1:17" ht="61" customHeight="1">
      <c r="A14" s="48" t="s">
        <v>54</v>
      </c>
      <c r="B14" s="44" t="s">
        <v>55</v>
      </c>
      <c r="C14" s="44">
        <v>4.79</v>
      </c>
      <c r="D14" s="66">
        <v>8.0000000000000004E-4</v>
      </c>
      <c r="E14" s="44">
        <v>2481</v>
      </c>
      <c r="F14" s="54">
        <f t="shared" si="1"/>
        <v>9.902215126721213E-2</v>
      </c>
      <c r="G14" s="59">
        <v>0.21</v>
      </c>
      <c r="H14" s="120" t="s">
        <v>104</v>
      </c>
      <c r="I14" s="121"/>
      <c r="J14" s="121"/>
      <c r="K14" s="122"/>
    </row>
    <row r="15" spans="1:17" ht="50" customHeight="1">
      <c r="A15" s="48" t="s">
        <v>49</v>
      </c>
      <c r="B15" s="44" t="s">
        <v>48</v>
      </c>
      <c r="C15" s="44">
        <v>0.28000000000000003</v>
      </c>
      <c r="D15" s="66">
        <v>8.9999999999999998E-4</v>
      </c>
      <c r="E15" s="44">
        <v>1558</v>
      </c>
      <c r="F15" s="57">
        <f t="shared" si="1"/>
        <v>6.2183196966673321E-2</v>
      </c>
      <c r="G15" s="58">
        <v>0.84</v>
      </c>
      <c r="H15" s="96" t="s">
        <v>86</v>
      </c>
      <c r="I15" s="113"/>
      <c r="J15" s="113"/>
      <c r="K15" s="114"/>
    </row>
    <row r="16" spans="1:17" ht="60" customHeight="1">
      <c r="A16" s="48" t="s">
        <v>58</v>
      </c>
      <c r="B16" s="44" t="s">
        <v>59</v>
      </c>
      <c r="C16" s="44">
        <v>33</v>
      </c>
      <c r="D16" s="66">
        <v>4.0000000000000002E-4</v>
      </c>
      <c r="E16" s="44">
        <v>977</v>
      </c>
      <c r="F16" s="57">
        <f t="shared" si="1"/>
        <v>3.8994212731989622E-2</v>
      </c>
      <c r="G16" s="58">
        <v>0.81</v>
      </c>
      <c r="H16" s="96" t="s">
        <v>84</v>
      </c>
      <c r="I16" s="113"/>
      <c r="J16" s="113"/>
      <c r="K16" s="114"/>
    </row>
    <row r="17" spans="1:16" ht="90" customHeight="1">
      <c r="A17" s="48" t="s">
        <v>50</v>
      </c>
      <c r="B17" s="44" t="s">
        <v>48</v>
      </c>
      <c r="C17" s="44">
        <v>0.52</v>
      </c>
      <c r="D17" s="66">
        <v>8.9999999999999998E-4</v>
      </c>
      <c r="E17" s="44">
        <v>835</v>
      </c>
      <c r="F17" s="57">
        <f t="shared" si="1"/>
        <v>3.3326681301137501E-2</v>
      </c>
      <c r="G17" s="58">
        <v>0.9</v>
      </c>
      <c r="H17" s="96" t="s">
        <v>105</v>
      </c>
      <c r="I17" s="97"/>
      <c r="J17" s="97"/>
      <c r="K17" s="98"/>
      <c r="L17" s="108" t="s">
        <v>135</v>
      </c>
      <c r="M17" s="109"/>
      <c r="N17" s="109"/>
      <c r="O17" s="109"/>
      <c r="P17" s="109"/>
    </row>
    <row r="18" spans="1:16" ht="74" customHeight="1">
      <c r="A18" s="48" t="s">
        <v>60</v>
      </c>
      <c r="B18" s="44"/>
      <c r="C18" s="44"/>
      <c r="D18" s="44"/>
      <c r="E18" s="44"/>
      <c r="F18" s="60"/>
      <c r="G18" s="60"/>
      <c r="H18" s="116" t="s">
        <v>110</v>
      </c>
      <c r="I18" s="116"/>
      <c r="J18" s="116"/>
      <c r="K18" s="116"/>
      <c r="L18" s="106" t="s">
        <v>109</v>
      </c>
      <c r="M18" s="107"/>
      <c r="N18" s="107"/>
      <c r="O18" s="107"/>
      <c r="P18" s="107"/>
    </row>
    <row r="19" spans="1:16" ht="38" customHeight="1">
      <c r="A19" s="48" t="s">
        <v>56</v>
      </c>
      <c r="B19" s="44"/>
      <c r="C19" s="44"/>
      <c r="D19" s="44"/>
      <c r="E19" s="44"/>
      <c r="F19" s="60"/>
      <c r="G19" s="60"/>
      <c r="H19" s="100" t="s">
        <v>103</v>
      </c>
      <c r="I19" s="101"/>
      <c r="J19" s="101"/>
      <c r="K19" s="102"/>
    </row>
    <row r="20" spans="1:16" ht="37" customHeight="1">
      <c r="A20" s="48" t="s">
        <v>57</v>
      </c>
      <c r="B20" s="44"/>
      <c r="C20" s="44"/>
      <c r="D20" s="44"/>
      <c r="E20" s="44"/>
      <c r="F20" s="60"/>
      <c r="G20" s="60"/>
      <c r="H20" s="103"/>
      <c r="I20" s="104"/>
      <c r="J20" s="104"/>
      <c r="K20" s="105"/>
    </row>
    <row r="21" spans="1:16">
      <c r="A21" s="48" t="s">
        <v>51</v>
      </c>
      <c r="B21" s="44"/>
      <c r="C21" s="44"/>
      <c r="D21" s="44"/>
      <c r="E21" s="44"/>
      <c r="F21" s="44"/>
      <c r="G21" s="44"/>
      <c r="H21" s="117"/>
      <c r="I21" s="118"/>
      <c r="J21" s="118"/>
      <c r="K21" s="119"/>
    </row>
    <row r="24" spans="1:16" ht="36">
      <c r="A24" s="47" t="s">
        <v>40</v>
      </c>
      <c r="B24" s="52" t="s">
        <v>44</v>
      </c>
      <c r="C24" s="52" t="s">
        <v>81</v>
      </c>
      <c r="D24" s="52" t="s">
        <v>138</v>
      </c>
      <c r="E24" s="43">
        <v>2016</v>
      </c>
      <c r="F24" s="43" t="s">
        <v>36</v>
      </c>
      <c r="G24" s="52" t="s">
        <v>87</v>
      </c>
      <c r="H24" s="115" t="s">
        <v>34</v>
      </c>
      <c r="I24" s="115"/>
      <c r="J24" s="115"/>
      <c r="K24" s="115"/>
    </row>
    <row r="25" spans="1:16">
      <c r="A25" s="47" t="s">
        <v>43</v>
      </c>
      <c r="B25" s="49" t="s">
        <v>82</v>
      </c>
      <c r="C25" s="44" t="s">
        <v>83</v>
      </c>
      <c r="D25" s="49" t="s">
        <v>82</v>
      </c>
      <c r="E25" s="44">
        <f>SUM(E26:E37)</f>
        <v>20295</v>
      </c>
      <c r="F25" s="49" t="s">
        <v>82</v>
      </c>
      <c r="G25" s="49" t="s">
        <v>82</v>
      </c>
      <c r="H25" s="117"/>
      <c r="I25" s="118"/>
      <c r="J25" s="118"/>
      <c r="K25" s="119"/>
    </row>
    <row r="26" spans="1:16" ht="123" customHeight="1">
      <c r="A26" s="48" t="s">
        <v>61</v>
      </c>
      <c r="B26" s="44" t="s">
        <v>62</v>
      </c>
      <c r="C26" s="44">
        <v>157</v>
      </c>
      <c r="D26" s="66">
        <v>4.8999999999999998E-3</v>
      </c>
      <c r="E26" s="44">
        <v>4138</v>
      </c>
      <c r="F26" s="54">
        <f>E26/E$25</f>
        <v>0.20389258438038926</v>
      </c>
      <c r="G26" s="63" t="s">
        <v>93</v>
      </c>
      <c r="H26" s="110" t="s">
        <v>95</v>
      </c>
      <c r="I26" s="111"/>
      <c r="J26" s="111"/>
      <c r="K26" s="112"/>
    </row>
    <row r="27" spans="1:16" ht="88" customHeight="1">
      <c r="A27" s="48" t="s">
        <v>64</v>
      </c>
      <c r="B27" s="44" t="s">
        <v>65</v>
      </c>
      <c r="C27" s="44">
        <v>15</v>
      </c>
      <c r="D27" s="66">
        <v>2.8E-3</v>
      </c>
      <c r="E27" s="44">
        <v>4318</v>
      </c>
      <c r="F27" s="57">
        <f t="shared" ref="F27:F29" si="2">E27/E$25</f>
        <v>0.21276176398127616</v>
      </c>
      <c r="G27" s="58">
        <v>0.84</v>
      </c>
      <c r="H27" s="96" t="s">
        <v>129</v>
      </c>
      <c r="I27" s="113"/>
      <c r="J27" s="113"/>
      <c r="K27" s="114"/>
    </row>
    <row r="28" spans="1:16" ht="62" customHeight="1">
      <c r="A28" s="48" t="s">
        <v>66</v>
      </c>
      <c r="B28" s="44" t="s">
        <v>67</v>
      </c>
      <c r="C28" s="44">
        <v>14</v>
      </c>
      <c r="D28" s="66">
        <v>1.1999999999999999E-3</v>
      </c>
      <c r="E28" s="44">
        <v>1120</v>
      </c>
      <c r="F28" s="57">
        <f t="shared" si="2"/>
        <v>5.5186006405518601E-2</v>
      </c>
      <c r="G28" s="58">
        <v>0.51</v>
      </c>
      <c r="H28" s="96" t="s">
        <v>130</v>
      </c>
      <c r="I28" s="113"/>
      <c r="J28" s="113"/>
      <c r="K28" s="114"/>
    </row>
    <row r="29" spans="1:16" ht="46" customHeight="1">
      <c r="A29" s="48" t="s">
        <v>68</v>
      </c>
      <c r="B29" s="44" t="s">
        <v>69</v>
      </c>
      <c r="C29" s="44">
        <v>75</v>
      </c>
      <c r="D29" s="66">
        <v>1.6999999999999999E-3</v>
      </c>
      <c r="E29" s="44">
        <v>1417</v>
      </c>
      <c r="F29" s="54">
        <f t="shared" si="2"/>
        <v>6.9820152746982014E-2</v>
      </c>
      <c r="G29" s="63" t="s">
        <v>92</v>
      </c>
      <c r="H29" s="110" t="s">
        <v>94</v>
      </c>
      <c r="I29" s="111"/>
      <c r="J29" s="111"/>
      <c r="K29" s="112"/>
    </row>
    <row r="30" spans="1:16">
      <c r="A30" s="48" t="s">
        <v>63</v>
      </c>
      <c r="B30" s="44"/>
      <c r="C30" s="44"/>
      <c r="D30" s="44"/>
      <c r="E30" s="44"/>
      <c r="F30" s="44"/>
      <c r="G30" s="44"/>
      <c r="H30" s="96"/>
      <c r="I30" s="113"/>
      <c r="J30" s="113"/>
      <c r="K30" s="114"/>
    </row>
    <row r="31" spans="1:16">
      <c r="A31" s="48" t="s">
        <v>70</v>
      </c>
      <c r="B31" s="44"/>
      <c r="C31" s="44"/>
      <c r="D31" s="44"/>
      <c r="E31" s="44"/>
      <c r="F31" s="44"/>
      <c r="G31" s="44"/>
      <c r="H31" s="96"/>
      <c r="I31" s="113"/>
      <c r="J31" s="113"/>
      <c r="K31" s="114"/>
    </row>
    <row r="33" spans="1:11" ht="36">
      <c r="A33" s="47" t="s">
        <v>41</v>
      </c>
      <c r="B33" s="52" t="s">
        <v>44</v>
      </c>
      <c r="C33" s="52" t="s">
        <v>81</v>
      </c>
      <c r="D33" s="52" t="s">
        <v>138</v>
      </c>
      <c r="E33" s="52" t="s">
        <v>96</v>
      </c>
      <c r="F33" s="43" t="s">
        <v>36</v>
      </c>
      <c r="G33" s="52" t="s">
        <v>87</v>
      </c>
      <c r="H33" s="115" t="s">
        <v>34</v>
      </c>
      <c r="I33" s="115"/>
      <c r="J33" s="115"/>
      <c r="K33" s="115"/>
    </row>
    <row r="34" spans="1:11">
      <c r="A34" s="47" t="s">
        <v>35</v>
      </c>
      <c r="B34" s="49" t="s">
        <v>82</v>
      </c>
      <c r="C34" s="44" t="s">
        <v>83</v>
      </c>
      <c r="D34" s="49" t="s">
        <v>82</v>
      </c>
      <c r="E34" s="44">
        <f>SUM(E35:E39)</f>
        <v>4820</v>
      </c>
      <c r="F34" s="49" t="s">
        <v>82</v>
      </c>
      <c r="G34" s="49" t="s">
        <v>82</v>
      </c>
      <c r="H34" s="99"/>
      <c r="I34" s="97"/>
      <c r="J34" s="97"/>
      <c r="K34" s="98"/>
    </row>
    <row r="35" spans="1:11" ht="46" customHeight="1">
      <c r="A35" s="48" t="s">
        <v>71</v>
      </c>
      <c r="B35" s="44" t="s">
        <v>72</v>
      </c>
      <c r="C35" s="44"/>
      <c r="D35" s="66">
        <v>0</v>
      </c>
      <c r="E35" s="44">
        <v>2659</v>
      </c>
      <c r="F35" s="45">
        <f>E35/E$34</f>
        <v>0.55165975103734444</v>
      </c>
      <c r="G35" s="53">
        <v>0.69</v>
      </c>
      <c r="H35" s="96" t="s">
        <v>99</v>
      </c>
      <c r="I35" s="97"/>
      <c r="J35" s="97"/>
      <c r="K35" s="98"/>
    </row>
    <row r="36" spans="1:11" ht="77" customHeight="1">
      <c r="A36" s="48" t="s">
        <v>98</v>
      </c>
      <c r="B36" s="44" t="s">
        <v>97</v>
      </c>
      <c r="C36" s="44"/>
      <c r="D36" s="66">
        <v>0</v>
      </c>
      <c r="E36" s="44">
        <v>1394</v>
      </c>
      <c r="F36" s="45">
        <f t="shared" ref="F36:F38" si="3">E36/E$34</f>
        <v>0.28921161825726144</v>
      </c>
      <c r="G36" s="53">
        <v>0.22</v>
      </c>
      <c r="H36" s="96" t="s">
        <v>131</v>
      </c>
      <c r="I36" s="97"/>
      <c r="J36" s="97"/>
      <c r="K36" s="98"/>
    </row>
    <row r="37" spans="1:11" ht="32" customHeight="1">
      <c r="A37" s="48" t="s">
        <v>73</v>
      </c>
      <c r="B37" s="44" t="s">
        <v>74</v>
      </c>
      <c r="C37" s="44"/>
      <c r="D37" s="66">
        <v>0</v>
      </c>
      <c r="E37" s="44">
        <v>429</v>
      </c>
      <c r="F37" s="45">
        <f t="shared" si="3"/>
        <v>8.9004149377593364E-2</v>
      </c>
      <c r="G37" s="44"/>
      <c r="H37" s="100" t="s">
        <v>100</v>
      </c>
      <c r="I37" s="101"/>
      <c r="J37" s="101"/>
      <c r="K37" s="102"/>
    </row>
    <row r="38" spans="1:11" ht="28" customHeight="1">
      <c r="A38" s="48" t="s">
        <v>76</v>
      </c>
      <c r="B38" s="44" t="s">
        <v>74</v>
      </c>
      <c r="C38" s="44"/>
      <c r="D38" s="66">
        <v>0</v>
      </c>
      <c r="E38" s="44">
        <v>338</v>
      </c>
      <c r="F38" s="45">
        <f t="shared" si="3"/>
        <v>7.0124481327800831E-2</v>
      </c>
      <c r="G38" s="44"/>
      <c r="H38" s="103"/>
      <c r="I38" s="104"/>
      <c r="J38" s="104"/>
      <c r="K38" s="105"/>
    </row>
    <row r="39" spans="1:11">
      <c r="A39" s="48" t="s">
        <v>75</v>
      </c>
      <c r="B39" s="44"/>
      <c r="C39" s="44"/>
      <c r="D39" s="44"/>
      <c r="E39" s="44"/>
      <c r="F39" s="44"/>
      <c r="G39" s="44"/>
      <c r="H39" s="99"/>
      <c r="I39" s="97"/>
      <c r="J39" s="97"/>
      <c r="K39" s="98"/>
    </row>
    <row r="41" spans="1:11">
      <c r="A41" s="47" t="s">
        <v>77</v>
      </c>
      <c r="B41" s="44">
        <v>1985</v>
      </c>
      <c r="C41" s="44"/>
      <c r="D41" s="66">
        <v>5.9999999999999995E-4</v>
      </c>
      <c r="E41" s="44" t="s">
        <v>78</v>
      </c>
      <c r="F41" s="44">
        <v>0.4</v>
      </c>
    </row>
    <row r="42" spans="1:11">
      <c r="A42" s="48" t="s">
        <v>47</v>
      </c>
      <c r="B42" s="44"/>
      <c r="C42" s="44"/>
      <c r="D42" s="44"/>
      <c r="E42" s="44"/>
      <c r="F42" s="44"/>
    </row>
    <row r="43" spans="1:11">
      <c r="A43" s="48" t="s">
        <v>49</v>
      </c>
      <c r="B43" s="44"/>
      <c r="C43" s="44"/>
      <c r="D43" s="44"/>
      <c r="E43" s="44"/>
      <c r="F43" s="44"/>
    </row>
    <row r="44" spans="1:11">
      <c r="A44" s="48" t="s">
        <v>52</v>
      </c>
      <c r="B44" s="44"/>
      <c r="C44" s="44"/>
      <c r="D44" s="44"/>
      <c r="E44" s="44"/>
      <c r="F44" s="44"/>
    </row>
    <row r="45" spans="1:11">
      <c r="A45" s="48" t="s">
        <v>54</v>
      </c>
      <c r="B45" s="44"/>
      <c r="C45" s="44"/>
      <c r="D45" s="44"/>
      <c r="E45" s="44"/>
      <c r="F45" s="44"/>
    </row>
    <row r="46" spans="1:11">
      <c r="A46" s="48" t="s">
        <v>79</v>
      </c>
      <c r="B46" s="44"/>
      <c r="C46" s="44"/>
      <c r="D46" s="44"/>
      <c r="E46" s="44"/>
      <c r="F46" s="44"/>
    </row>
    <row r="47" spans="1:11">
      <c r="A47" s="48" t="s">
        <v>80</v>
      </c>
      <c r="B47" s="44"/>
      <c r="C47" s="44"/>
      <c r="D47" s="44"/>
      <c r="E47" s="44"/>
      <c r="F47" s="44"/>
    </row>
    <row r="48" spans="1:11">
      <c r="A48" s="48" t="s">
        <v>64</v>
      </c>
      <c r="B48" s="44"/>
      <c r="C48" s="44"/>
      <c r="D48" s="44"/>
      <c r="E48" s="44"/>
      <c r="F48" s="44"/>
    </row>
    <row r="49" spans="1:6">
      <c r="A49" s="48" t="s">
        <v>66</v>
      </c>
      <c r="B49" s="44"/>
      <c r="C49" s="44"/>
      <c r="D49" s="44"/>
      <c r="E49" s="44"/>
      <c r="F49" s="44"/>
    </row>
    <row r="50" spans="1:6">
      <c r="A50" s="48" t="s">
        <v>61</v>
      </c>
      <c r="B50" s="44"/>
      <c r="C50" s="44"/>
      <c r="D50" s="44"/>
      <c r="E50" s="44"/>
      <c r="F50" s="44"/>
    </row>
  </sheetData>
  <mergeCells count="28">
    <mergeCell ref="H9:K9"/>
    <mergeCell ref="H10:K10"/>
    <mergeCell ref="H12:K12"/>
    <mergeCell ref="H15:K15"/>
    <mergeCell ref="H17:K17"/>
    <mergeCell ref="H11:K11"/>
    <mergeCell ref="H24:K24"/>
    <mergeCell ref="H25:K25"/>
    <mergeCell ref="H26:K26"/>
    <mergeCell ref="H27:K27"/>
    <mergeCell ref="H13:K13"/>
    <mergeCell ref="H14:K14"/>
    <mergeCell ref="H16:K16"/>
    <mergeCell ref="H21:K21"/>
    <mergeCell ref="L17:P17"/>
    <mergeCell ref="H29:K29"/>
    <mergeCell ref="H30:K30"/>
    <mergeCell ref="H31:K31"/>
    <mergeCell ref="H33:K33"/>
    <mergeCell ref="H18:K18"/>
    <mergeCell ref="H28:K28"/>
    <mergeCell ref="H36:K36"/>
    <mergeCell ref="H39:K39"/>
    <mergeCell ref="H37:K38"/>
    <mergeCell ref="H19:K20"/>
    <mergeCell ref="L18:P18"/>
    <mergeCell ref="H34:K34"/>
    <mergeCell ref="H35:K3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24" sqref="A24"/>
    </sheetView>
  </sheetViews>
  <sheetFormatPr baseColWidth="10" defaultRowHeight="15" x14ac:dyDescent="0"/>
  <cols>
    <col min="1" max="1" width="119.1640625" style="1" customWidth="1"/>
  </cols>
  <sheetData>
    <row r="1" spans="1:1">
      <c r="A1" s="65" t="s">
        <v>203</v>
      </c>
    </row>
    <row r="2" spans="1:1" ht="105">
      <c r="A2" s="1" t="s">
        <v>198</v>
      </c>
    </row>
    <row r="3" spans="1:1" ht="30">
      <c r="A3" s="1" t="s">
        <v>199</v>
      </c>
    </row>
    <row r="4" spans="1:1">
      <c r="A4" s="1" t="s">
        <v>200</v>
      </c>
    </row>
    <row r="5" spans="1:1">
      <c r="A5" s="65" t="s">
        <v>202</v>
      </c>
    </row>
    <row r="6" spans="1:1" ht="60">
      <c r="A6" s="1" t="s">
        <v>201</v>
      </c>
    </row>
    <row r="7" spans="1:1">
      <c r="A7" s="65" t="s">
        <v>204</v>
      </c>
    </row>
    <row r="8" spans="1:1" ht="30">
      <c r="A8" s="1" t="s">
        <v>205</v>
      </c>
    </row>
    <row r="9" spans="1:1">
      <c r="A9" s="65" t="s">
        <v>206</v>
      </c>
    </row>
    <row r="10" spans="1:1" ht="30">
      <c r="A10" s="1" t="s">
        <v>207</v>
      </c>
    </row>
    <row r="11" spans="1:1">
      <c r="A11" s="1" t="s">
        <v>208</v>
      </c>
    </row>
    <row r="12" spans="1:1" ht="30">
      <c r="A12" s="1" t="s">
        <v>209</v>
      </c>
    </row>
    <row r="13" spans="1:1">
      <c r="A13" s="65" t="s">
        <v>211</v>
      </c>
    </row>
    <row r="14" spans="1:1" ht="45">
      <c r="A14" s="1" t="s">
        <v>210</v>
      </c>
    </row>
    <row r="15" spans="1:1">
      <c r="A15" s="65" t="s">
        <v>214</v>
      </c>
    </row>
    <row r="16" spans="1:1" ht="45">
      <c r="A16" s="1" t="s">
        <v>215</v>
      </c>
    </row>
    <row r="17" spans="1:1">
      <c r="A17" s="65" t="s">
        <v>223</v>
      </c>
    </row>
    <row r="18" spans="1:1" ht="120">
      <c r="A18" s="1" t="s">
        <v>222</v>
      </c>
    </row>
    <row r="19" spans="1:1">
      <c r="A19" s="65" t="s">
        <v>224</v>
      </c>
    </row>
    <row r="20" spans="1:1" ht="60">
      <c r="A20" s="1" t="s">
        <v>225</v>
      </c>
    </row>
    <row r="21" spans="1:1">
      <c r="A21" s="65" t="s">
        <v>247</v>
      </c>
    </row>
    <row r="22" spans="1:1" ht="60">
      <c r="A22" s="1" t="s">
        <v>246</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opLeftCell="A5" workbookViewId="0">
      <selection activeCell="A13" sqref="A13"/>
    </sheetView>
  </sheetViews>
  <sheetFormatPr baseColWidth="10" defaultRowHeight="15" x14ac:dyDescent="0"/>
  <cols>
    <col min="1" max="1" width="125.5" style="1" customWidth="1"/>
    <col min="2" max="3" width="11" customWidth="1"/>
    <col min="4" max="4" width="10.83203125" style="50" customWidth="1"/>
    <col min="5" max="5" width="10.5" style="1" customWidth="1"/>
    <col min="6" max="6" width="9.83203125" style="1" customWidth="1"/>
    <col min="7" max="7" width="10.6640625" style="1" customWidth="1"/>
  </cols>
  <sheetData>
    <row r="1" spans="1:1" ht="45">
      <c r="A1" s="65" t="s">
        <v>101</v>
      </c>
    </row>
    <row r="2" spans="1:1" ht="90">
      <c r="A2" s="1" t="s">
        <v>102</v>
      </c>
    </row>
    <row r="3" spans="1:1">
      <c r="A3" s="65" t="s">
        <v>111</v>
      </c>
    </row>
    <row r="4" spans="1:1">
      <c r="A4" s="1" t="s">
        <v>112</v>
      </c>
    </row>
    <row r="5" spans="1:1">
      <c r="A5" s="65" t="s">
        <v>113</v>
      </c>
    </row>
    <row r="6" spans="1:1">
      <c r="A6" s="1" t="s">
        <v>114</v>
      </c>
    </row>
    <row r="7" spans="1:1">
      <c r="A7" s="65" t="s">
        <v>144</v>
      </c>
    </row>
    <row r="8" spans="1:1" ht="45">
      <c r="A8" s="1" t="s">
        <v>145</v>
      </c>
    </row>
    <row r="9" spans="1:1" ht="60">
      <c r="A9" s="65" t="s">
        <v>159</v>
      </c>
    </row>
    <row r="10" spans="1:1" ht="150">
      <c r="A10" s="1" t="s">
        <v>160</v>
      </c>
    </row>
    <row r="11" spans="1:1">
      <c r="A11" s="65" t="s">
        <v>220</v>
      </c>
    </row>
    <row r="12" spans="1:1" ht="30">
      <c r="A12" s="1" t="s">
        <v>221</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topLeftCell="A17" workbookViewId="0">
      <selection activeCell="A24" sqref="A24"/>
    </sheetView>
  </sheetViews>
  <sheetFormatPr baseColWidth="10" defaultRowHeight="15" x14ac:dyDescent="0"/>
  <cols>
    <col min="1" max="1" width="95.33203125" style="1" customWidth="1"/>
    <col min="3" max="3" width="22" customWidth="1"/>
    <col min="4" max="4" width="32.5" customWidth="1"/>
  </cols>
  <sheetData>
    <row r="1" spans="1:3" ht="30">
      <c r="A1" s="1" t="s">
        <v>106</v>
      </c>
    </row>
    <row r="2" spans="1:3" ht="75">
      <c r="A2" s="1" t="s">
        <v>107</v>
      </c>
    </row>
    <row r="3" spans="1:3" ht="75">
      <c r="A3" s="1" t="s">
        <v>108</v>
      </c>
      <c r="C3" s="64"/>
    </row>
    <row r="4" spans="1:3" ht="30">
      <c r="A4" s="65" t="s">
        <v>132</v>
      </c>
    </row>
    <row r="5" spans="1:3" ht="105">
      <c r="A5" s="1" t="s">
        <v>133</v>
      </c>
    </row>
    <row r="6" spans="1:3" ht="30">
      <c r="A6" s="65" t="s">
        <v>136</v>
      </c>
    </row>
    <row r="7" spans="1:3" ht="135">
      <c r="A7" s="1" t="s">
        <v>137</v>
      </c>
    </row>
    <row r="8" spans="1:3" ht="30">
      <c r="A8" s="65" t="s">
        <v>151</v>
      </c>
    </row>
    <row r="9" spans="1:3" ht="210">
      <c r="A9" s="1" t="s">
        <v>152</v>
      </c>
    </row>
    <row r="10" spans="1:3">
      <c r="A10" s="65" t="s">
        <v>157</v>
      </c>
    </row>
    <row r="11" spans="1:3" ht="105">
      <c r="A11" s="1" t="s">
        <v>155</v>
      </c>
    </row>
    <row r="12" spans="1:3" ht="45">
      <c r="A12" s="1" t="s">
        <v>158</v>
      </c>
    </row>
    <row r="13" spans="1:3">
      <c r="A13" s="65" t="s">
        <v>120</v>
      </c>
    </row>
    <row r="14" spans="1:3" ht="120">
      <c r="A14" s="1" t="s">
        <v>121</v>
      </c>
    </row>
    <row r="15" spans="1:3" ht="30">
      <c r="A15" s="65" t="s">
        <v>122</v>
      </c>
    </row>
    <row r="16" spans="1:3" ht="30">
      <c r="A16" s="1" t="s">
        <v>123</v>
      </c>
    </row>
    <row r="17" spans="1:1">
      <c r="A17" s="65" t="s">
        <v>212</v>
      </c>
    </row>
    <row r="18" spans="1:1" ht="30">
      <c r="A18" s="1" t="s">
        <v>213</v>
      </c>
    </row>
    <row r="19" spans="1:1">
      <c r="A19" s="65" t="s">
        <v>217</v>
      </c>
    </row>
    <row r="20" spans="1:1" ht="135">
      <c r="A20" s="1" t="s">
        <v>216</v>
      </c>
    </row>
    <row r="21" spans="1:1">
      <c r="A21" s="65" t="s">
        <v>218</v>
      </c>
    </row>
    <row r="22" spans="1:1" ht="75">
      <c r="A22" s="1" t="s">
        <v>219</v>
      </c>
    </row>
    <row r="23" spans="1:1">
      <c r="A23" s="65" t="s">
        <v>226</v>
      </c>
    </row>
    <row r="24" spans="1:1" ht="60">
      <c r="A24" s="1" t="s">
        <v>227</v>
      </c>
    </row>
    <row r="25" spans="1:1">
      <c r="A25" s="65" t="s">
        <v>228</v>
      </c>
    </row>
    <row r="26" spans="1:1" ht="120">
      <c r="A26" s="1" t="s">
        <v>229</v>
      </c>
    </row>
    <row r="27" spans="1:1">
      <c r="A27" s="65" t="s">
        <v>230</v>
      </c>
    </row>
    <row r="28" spans="1:1" ht="105">
      <c r="A28" s="1" t="s">
        <v>231</v>
      </c>
    </row>
    <row r="29" spans="1:1">
      <c r="A29" s="65" t="s">
        <v>233</v>
      </c>
    </row>
    <row r="30" spans="1:1" ht="90">
      <c r="A30" s="1" t="s">
        <v>232</v>
      </c>
    </row>
    <row r="31" spans="1:1" ht="30">
      <c r="A31" s="65" t="s">
        <v>236</v>
      </c>
    </row>
    <row r="32" spans="1:1" ht="225">
      <c r="A32" s="1" t="s">
        <v>234</v>
      </c>
    </row>
    <row r="33" spans="1:1" ht="75">
      <c r="A33" s="1" t="s">
        <v>235</v>
      </c>
    </row>
    <row r="34" spans="1:1">
      <c r="A34" s="65" t="s">
        <v>237</v>
      </c>
    </row>
    <row r="35" spans="1:1" ht="90">
      <c r="A35" s="1" t="s">
        <v>238</v>
      </c>
    </row>
    <row r="36" spans="1:1" ht="75">
      <c r="A36" s="1" t="s">
        <v>239</v>
      </c>
    </row>
    <row r="37" spans="1:1" ht="30">
      <c r="A37" s="65" t="s">
        <v>240</v>
      </c>
    </row>
    <row r="38" spans="1:1" ht="150">
      <c r="A38" s="1" t="s">
        <v>241</v>
      </c>
    </row>
    <row r="39" spans="1:1" ht="30">
      <c r="A39" s="65" t="s">
        <v>242</v>
      </c>
    </row>
    <row r="40" spans="1:1" ht="45">
      <c r="A40" s="1" t="s">
        <v>243</v>
      </c>
    </row>
    <row r="41" spans="1:1">
      <c r="A41" s="65" t="s">
        <v>245</v>
      </c>
    </row>
    <row r="42" spans="1:1" ht="120">
      <c r="A42" s="1" t="s">
        <v>244</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14" sqref="Q14"/>
    </sheetView>
  </sheetViews>
  <sheetFormatPr baseColWidth="10" defaultRowHeight="15" x14ac:dyDescent="0"/>
  <sheetData/>
  <pageMargins left="0.75" right="0.75" top="1" bottom="1" header="0.5" footer="0.5"/>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opLeftCell="A13" workbookViewId="0">
      <selection activeCell="A14" sqref="A14"/>
    </sheetView>
  </sheetViews>
  <sheetFormatPr baseColWidth="10" defaultRowHeight="15" x14ac:dyDescent="0"/>
  <cols>
    <col min="1" max="1" width="102.83203125" style="1" customWidth="1"/>
    <col min="3" max="3" width="12.5" customWidth="1"/>
    <col min="4" max="4" width="22.1640625" bestFit="1" customWidth="1"/>
    <col min="5" max="5" width="51" style="1" customWidth="1"/>
    <col min="7" max="7" width="2.1640625" customWidth="1"/>
    <col min="8" max="8" width="10.83203125" hidden="1" customWidth="1"/>
  </cols>
  <sheetData>
    <row r="1" spans="1:6" ht="36" customHeight="1">
      <c r="A1" s="65" t="s">
        <v>119</v>
      </c>
      <c r="C1" s="125" t="s">
        <v>188</v>
      </c>
      <c r="D1" s="52" t="s">
        <v>192</v>
      </c>
      <c r="E1" s="52" t="s">
        <v>171</v>
      </c>
    </row>
    <row r="2" spans="1:6" ht="17" customHeight="1">
      <c r="A2" s="1" t="s">
        <v>115</v>
      </c>
      <c r="C2" s="44" t="s">
        <v>170</v>
      </c>
      <c r="D2" s="44" t="s">
        <v>169</v>
      </c>
      <c r="E2" s="123" t="s">
        <v>172</v>
      </c>
    </row>
    <row r="3" spans="1:6" ht="47" customHeight="1">
      <c r="A3" s="1" t="s">
        <v>116</v>
      </c>
      <c r="C3" s="44" t="s">
        <v>175</v>
      </c>
      <c r="D3" s="123" t="s">
        <v>173</v>
      </c>
      <c r="E3" s="123" t="s">
        <v>174</v>
      </c>
    </row>
    <row r="4" spans="1:6" ht="45" customHeight="1">
      <c r="A4" s="65" t="s">
        <v>117</v>
      </c>
      <c r="C4" s="116" t="s">
        <v>176</v>
      </c>
      <c r="D4" s="116"/>
      <c r="E4" s="116"/>
    </row>
    <row r="5" spans="1:6" ht="125" customHeight="1">
      <c r="A5" s="1" t="s">
        <v>118</v>
      </c>
      <c r="C5" s="116" t="s">
        <v>195</v>
      </c>
      <c r="D5" s="116"/>
      <c r="E5" s="116"/>
    </row>
    <row r="6" spans="1:6" ht="54">
      <c r="A6" s="65" t="s">
        <v>124</v>
      </c>
      <c r="C6" s="126" t="s">
        <v>186</v>
      </c>
      <c r="D6" s="127" t="s">
        <v>192</v>
      </c>
      <c r="E6" s="127" t="s">
        <v>190</v>
      </c>
      <c r="F6" s="127" t="s">
        <v>171</v>
      </c>
    </row>
    <row r="7" spans="1:6" ht="135">
      <c r="A7" s="1" t="s">
        <v>134</v>
      </c>
      <c r="C7" s="128">
        <v>1</v>
      </c>
      <c r="D7" s="129" t="s">
        <v>189</v>
      </c>
      <c r="E7" s="129" t="s">
        <v>177</v>
      </c>
      <c r="F7" s="132" t="s">
        <v>191</v>
      </c>
    </row>
    <row r="8" spans="1:6" ht="90">
      <c r="A8" s="1" t="s">
        <v>125</v>
      </c>
      <c r="C8" s="128">
        <v>2</v>
      </c>
      <c r="D8" s="129" t="s">
        <v>178</v>
      </c>
      <c r="E8" s="129" t="s">
        <v>179</v>
      </c>
      <c r="F8" s="131"/>
    </row>
    <row r="9" spans="1:6" ht="45">
      <c r="A9" s="65" t="s">
        <v>126</v>
      </c>
      <c r="C9" s="130">
        <v>3</v>
      </c>
      <c r="D9" s="129" t="s">
        <v>180</v>
      </c>
      <c r="E9" s="129" t="s">
        <v>181</v>
      </c>
      <c r="F9" s="131"/>
    </row>
    <row r="10" spans="1:6" ht="90">
      <c r="A10" s="1" t="s">
        <v>193</v>
      </c>
      <c r="C10" s="130">
        <v>4</v>
      </c>
      <c r="D10" s="129" t="s">
        <v>182</v>
      </c>
      <c r="E10" s="129" t="s">
        <v>183</v>
      </c>
      <c r="F10" s="131"/>
    </row>
    <row r="11" spans="1:6" ht="30">
      <c r="A11" s="65" t="s">
        <v>127</v>
      </c>
      <c r="C11" s="130">
        <v>5</v>
      </c>
      <c r="D11" s="129" t="s">
        <v>184</v>
      </c>
      <c r="E11" s="129" t="s">
        <v>185</v>
      </c>
      <c r="F11" s="133"/>
    </row>
    <row r="12" spans="1:6" ht="90" customHeight="1">
      <c r="A12" s="1" t="s">
        <v>128</v>
      </c>
      <c r="C12" s="134" t="s">
        <v>187</v>
      </c>
      <c r="D12" s="135"/>
      <c r="E12" s="135"/>
      <c r="F12" s="136"/>
    </row>
    <row r="13" spans="1:6" ht="29" customHeight="1">
      <c r="A13" s="65" t="s">
        <v>139</v>
      </c>
      <c r="D13" s="137" t="s">
        <v>119</v>
      </c>
    </row>
    <row r="14" spans="1:6" ht="409">
      <c r="A14" s="1" t="s">
        <v>140</v>
      </c>
      <c r="D14" s="123" t="s">
        <v>193</v>
      </c>
    </row>
    <row r="15" spans="1:6">
      <c r="A15" s="65" t="s">
        <v>141</v>
      </c>
    </row>
    <row r="16" spans="1:6" ht="60">
      <c r="A16" s="1" t="s">
        <v>142</v>
      </c>
    </row>
    <row r="17" spans="1:1" ht="105">
      <c r="A17" s="65" t="s">
        <v>143</v>
      </c>
    </row>
    <row r="18" spans="1:1" ht="150">
      <c r="A18" s="1" t="s">
        <v>146</v>
      </c>
    </row>
    <row r="19" spans="1:1" ht="45">
      <c r="A19" s="65" t="s">
        <v>147</v>
      </c>
    </row>
    <row r="20" spans="1:1" ht="60">
      <c r="A20" s="1" t="s">
        <v>148</v>
      </c>
    </row>
    <row r="21" spans="1:1">
      <c r="A21" s="65" t="s">
        <v>149</v>
      </c>
    </row>
    <row r="22" spans="1:1" ht="150">
      <c r="A22" s="1" t="s">
        <v>150</v>
      </c>
    </row>
    <row r="23" spans="1:1" ht="45">
      <c r="A23" s="65" t="s">
        <v>161</v>
      </c>
    </row>
    <row r="24" spans="1:1" ht="45">
      <c r="A24" s="1" t="s">
        <v>162</v>
      </c>
    </row>
    <row r="25" spans="1:1">
      <c r="A25" s="65" t="s">
        <v>163</v>
      </c>
    </row>
    <row r="26" spans="1:1" ht="60">
      <c r="A26" s="1" t="s">
        <v>164</v>
      </c>
    </row>
    <row r="27" spans="1:1" ht="30">
      <c r="A27" s="65" t="s">
        <v>165</v>
      </c>
    </row>
    <row r="28" spans="1:1" ht="45">
      <c r="A28" s="1" t="s">
        <v>166</v>
      </c>
    </row>
    <row r="29" spans="1:1">
      <c r="A29" s="65" t="s">
        <v>167</v>
      </c>
    </row>
    <row r="30" spans="1:1" ht="30">
      <c r="A30" s="1" t="s">
        <v>168</v>
      </c>
    </row>
  </sheetData>
  <mergeCells count="4">
    <mergeCell ref="C4:E4"/>
    <mergeCell ref="F7:F11"/>
    <mergeCell ref="C12:F12"/>
    <mergeCell ref="C5:E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9" sqref="A9"/>
    </sheetView>
  </sheetViews>
  <sheetFormatPr baseColWidth="10" defaultRowHeight="15" x14ac:dyDescent="0"/>
  <cols>
    <col min="1" max="1" width="119.33203125" style="1" customWidth="1"/>
  </cols>
  <sheetData>
    <row r="1" spans="1:1">
      <c r="A1" s="65" t="s">
        <v>154</v>
      </c>
    </row>
    <row r="2" spans="1:1" ht="45">
      <c r="A2" s="1" t="s">
        <v>153</v>
      </c>
    </row>
    <row r="3" spans="1:1" ht="90">
      <c r="A3" s="1" t="s">
        <v>156</v>
      </c>
    </row>
  </sheetData>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A21" workbookViewId="0">
      <selection activeCell="C30" sqref="C30"/>
    </sheetView>
  </sheetViews>
  <sheetFormatPr baseColWidth="10" defaultRowHeight="15" x14ac:dyDescent="0"/>
  <cols>
    <col min="1" max="1" width="14" customWidth="1"/>
    <col min="2" max="2" width="18.1640625" style="1" customWidth="1"/>
    <col min="3" max="3" width="56.1640625" style="1" customWidth="1"/>
    <col min="4" max="4" width="12.1640625" style="1" customWidth="1"/>
    <col min="5" max="5" width="10.83203125" style="1"/>
  </cols>
  <sheetData>
    <row r="1" spans="1:5" ht="36">
      <c r="A1" s="125" t="s">
        <v>186</v>
      </c>
      <c r="B1" s="52" t="s">
        <v>192</v>
      </c>
      <c r="C1" s="52" t="s">
        <v>190</v>
      </c>
      <c r="D1" s="52" t="s">
        <v>171</v>
      </c>
    </row>
    <row r="2" spans="1:5" ht="30">
      <c r="A2" s="124">
        <v>1</v>
      </c>
      <c r="B2" s="124" t="s">
        <v>189</v>
      </c>
      <c r="C2" s="123" t="s">
        <v>177</v>
      </c>
      <c r="D2" s="116" t="s">
        <v>191</v>
      </c>
    </row>
    <row r="3" spans="1:5">
      <c r="A3" s="124">
        <v>2</v>
      </c>
      <c r="B3" s="124" t="s">
        <v>178</v>
      </c>
      <c r="C3" s="123" t="s">
        <v>179</v>
      </c>
      <c r="D3" s="116"/>
    </row>
    <row r="4" spans="1:5">
      <c r="A4" s="44">
        <v>3</v>
      </c>
      <c r="B4" s="124" t="s">
        <v>180</v>
      </c>
      <c r="C4" s="123" t="s">
        <v>181</v>
      </c>
      <c r="D4" s="116"/>
    </row>
    <row r="5" spans="1:5">
      <c r="A5" s="44">
        <v>4</v>
      </c>
      <c r="B5" s="124" t="s">
        <v>182</v>
      </c>
      <c r="C5" s="123" t="s">
        <v>183</v>
      </c>
      <c r="D5" s="116"/>
    </row>
    <row r="6" spans="1:5">
      <c r="A6" s="44">
        <v>5</v>
      </c>
      <c r="B6" s="124" t="s">
        <v>184</v>
      </c>
      <c r="C6" s="123" t="s">
        <v>185</v>
      </c>
      <c r="D6" s="116"/>
    </row>
    <row r="7" spans="1:5" ht="89" customHeight="1">
      <c r="A7" s="116" t="s">
        <v>187</v>
      </c>
      <c r="B7" s="116"/>
      <c r="C7" s="116"/>
      <c r="D7" s="116"/>
    </row>
    <row r="8" spans="1:5" ht="89" customHeight="1">
      <c r="A8" s="116"/>
      <c r="B8" s="116"/>
      <c r="C8" s="116"/>
      <c r="D8" s="116"/>
    </row>
    <row r="10" spans="1:5" ht="28" customHeight="1">
      <c r="B10" s="137" t="s">
        <v>119</v>
      </c>
    </row>
    <row r="11" spans="1:5" ht="408" customHeight="1">
      <c r="B11" s="123" t="s">
        <v>194</v>
      </c>
    </row>
    <row r="13" spans="1:5" ht="34" customHeight="1">
      <c r="B13" s="125" t="s">
        <v>249</v>
      </c>
      <c r="C13" s="52" t="s">
        <v>255</v>
      </c>
      <c r="D13" s="52" t="s">
        <v>251</v>
      </c>
      <c r="E13" s="52" t="s">
        <v>250</v>
      </c>
    </row>
    <row r="14" spans="1:5" ht="75">
      <c r="B14" s="138" t="s">
        <v>248</v>
      </c>
      <c r="C14" s="51" t="s">
        <v>252</v>
      </c>
      <c r="D14" s="139" t="s">
        <v>253</v>
      </c>
      <c r="E14" s="139" t="s">
        <v>254</v>
      </c>
    </row>
    <row r="15" spans="1:5" ht="180">
      <c r="B15" s="139" t="s">
        <v>260</v>
      </c>
      <c r="C15" s="123" t="s">
        <v>256</v>
      </c>
      <c r="D15" s="139" t="s">
        <v>258</v>
      </c>
      <c r="E15" s="139" t="s">
        <v>259</v>
      </c>
    </row>
    <row r="16" spans="1:5" ht="35" customHeight="1">
      <c r="B16" s="125" t="s">
        <v>249</v>
      </c>
      <c r="C16" s="52" t="s">
        <v>255</v>
      </c>
      <c r="D16" s="52" t="s">
        <v>251</v>
      </c>
      <c r="E16" s="52" t="s">
        <v>250</v>
      </c>
    </row>
    <row r="17" spans="2:11" ht="255">
      <c r="B17" s="139" t="s">
        <v>261</v>
      </c>
      <c r="C17" s="123" t="s">
        <v>262</v>
      </c>
      <c r="D17" s="139" t="s">
        <v>257</v>
      </c>
      <c r="E17" s="139" t="s">
        <v>263</v>
      </c>
    </row>
    <row r="18" spans="2:11" ht="93" customHeight="1">
      <c r="B18" s="123" t="s">
        <v>264</v>
      </c>
      <c r="C18" s="123" t="s">
        <v>265</v>
      </c>
      <c r="D18" s="139" t="s">
        <v>258</v>
      </c>
      <c r="E18" s="139" t="s">
        <v>257</v>
      </c>
    </row>
    <row r="19" spans="2:11" ht="29" customHeight="1">
      <c r="B19" s="125" t="s">
        <v>249</v>
      </c>
      <c r="C19" s="52" t="s">
        <v>255</v>
      </c>
      <c r="D19" s="52" t="s">
        <v>251</v>
      </c>
      <c r="E19" s="52" t="s">
        <v>250</v>
      </c>
    </row>
    <row r="20" spans="2:11" ht="179" customHeight="1" thickBot="1">
      <c r="B20" s="123" t="s">
        <v>268</v>
      </c>
      <c r="C20" s="123" t="s">
        <v>270</v>
      </c>
      <c r="D20" s="139" t="s">
        <v>257</v>
      </c>
      <c r="E20" s="139" t="s">
        <v>257</v>
      </c>
    </row>
    <row r="21" spans="2:11" ht="121" thickBot="1">
      <c r="B21" s="123" t="s">
        <v>308</v>
      </c>
      <c r="C21" s="123" t="s">
        <v>309</v>
      </c>
      <c r="D21" s="139" t="s">
        <v>257</v>
      </c>
      <c r="E21" s="139" t="s">
        <v>258</v>
      </c>
      <c r="I21" s="78" t="s">
        <v>16</v>
      </c>
      <c r="J21" s="79"/>
      <c r="K21" s="80"/>
    </row>
    <row r="22" spans="2:11" ht="41" customHeight="1">
      <c r="B22" s="125" t="s">
        <v>249</v>
      </c>
      <c r="C22" s="52" t="s">
        <v>255</v>
      </c>
      <c r="D22" s="52" t="s">
        <v>251</v>
      </c>
      <c r="E22" s="52" t="s">
        <v>250</v>
      </c>
      <c r="I22" s="10" t="s">
        <v>13</v>
      </c>
      <c r="J22" s="2" t="s">
        <v>14</v>
      </c>
      <c r="K22" s="5" t="s">
        <v>15</v>
      </c>
    </row>
    <row r="23" spans="2:11" ht="75">
      <c r="B23" s="123" t="s">
        <v>269</v>
      </c>
      <c r="C23" s="123" t="s">
        <v>324</v>
      </c>
      <c r="D23" s="139" t="s">
        <v>257</v>
      </c>
      <c r="E23" s="139" t="s">
        <v>323</v>
      </c>
      <c r="I23" s="11" t="s">
        <v>5</v>
      </c>
      <c r="J23" s="8" t="s">
        <v>6</v>
      </c>
      <c r="K23" s="6" t="s">
        <v>7</v>
      </c>
    </row>
    <row r="24" spans="2:11" ht="171" customHeight="1">
      <c r="B24" s="123" t="s">
        <v>321</v>
      </c>
      <c r="C24" s="123" t="s">
        <v>322</v>
      </c>
      <c r="D24" s="139" t="s">
        <v>257</v>
      </c>
      <c r="E24" s="139" t="s">
        <v>257</v>
      </c>
      <c r="I24" s="11" t="s">
        <v>8</v>
      </c>
      <c r="J24" s="8" t="s">
        <v>9</v>
      </c>
      <c r="K24" s="6" t="s">
        <v>12</v>
      </c>
    </row>
    <row r="25" spans="2:11">
      <c r="B25" s="123"/>
      <c r="C25" s="123"/>
      <c r="D25" s="123"/>
      <c r="E25" s="123"/>
      <c r="I25" s="12" t="s">
        <v>3</v>
      </c>
      <c r="J25" s="8" t="s">
        <v>4</v>
      </c>
      <c r="K25" s="6"/>
    </row>
    <row r="26" spans="2:11">
      <c r="I26" s="11" t="s">
        <v>10</v>
      </c>
      <c r="J26" s="8" t="s">
        <v>11</v>
      </c>
      <c r="K26" s="6"/>
    </row>
    <row r="27" spans="2:11">
      <c r="I27" s="11"/>
      <c r="J27" s="8"/>
      <c r="K27" s="6"/>
    </row>
    <row r="28" spans="2:11">
      <c r="I28" s="11"/>
      <c r="J28" s="8"/>
      <c r="K28" s="6"/>
    </row>
    <row r="29" spans="2:11">
      <c r="I29" s="11"/>
      <c r="J29" s="8"/>
      <c r="K29" s="6"/>
    </row>
    <row r="30" spans="2:11">
      <c r="I30" s="11"/>
      <c r="J30" s="8"/>
      <c r="K30" s="6"/>
    </row>
    <row r="31" spans="2:11">
      <c r="I31" s="11"/>
      <c r="J31" s="8"/>
      <c r="K31" s="6"/>
    </row>
    <row r="32" spans="2:11">
      <c r="I32" s="11"/>
      <c r="J32" s="8"/>
      <c r="K32" s="6"/>
    </row>
    <row r="33" spans="9:11">
      <c r="I33" s="11"/>
      <c r="J33" s="8"/>
      <c r="K33" s="6"/>
    </row>
    <row r="34" spans="9:11" ht="16" thickBot="1">
      <c r="I34" s="13"/>
      <c r="J34" s="9"/>
      <c r="K34" s="7"/>
    </row>
  </sheetData>
  <mergeCells count="4">
    <mergeCell ref="D2:D6"/>
    <mergeCell ref="A7:D7"/>
    <mergeCell ref="A8:D8"/>
    <mergeCell ref="I21:K2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BFL_Business_Model_Canvas</vt:lpstr>
      <vt:lpstr>Revenue Mix</vt:lpstr>
      <vt:lpstr>Growth Engines</vt:lpstr>
      <vt:lpstr>Cost Structures</vt:lpstr>
      <vt:lpstr>Risks</vt:lpstr>
      <vt:lpstr>Opportunity</vt:lpstr>
      <vt:lpstr>Customers</vt:lpstr>
      <vt:lpstr>Partnerships</vt:lpstr>
      <vt:lpstr>Temp Sheet</vt:lpstr>
    </vt:vector>
  </TitlesOfParts>
  <Company>ValuePickr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Francis</dc:creator>
  <cp:lastModifiedBy>Donald Francis</cp:lastModifiedBy>
  <dcterms:created xsi:type="dcterms:W3CDTF">2016-07-09T17:27:20Z</dcterms:created>
  <dcterms:modified xsi:type="dcterms:W3CDTF">2016-07-20T00:46:07Z</dcterms:modified>
</cp:coreProperties>
</file>