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patS\Desktop\Desktop Folder\MyDocuments\"/>
    </mc:Choice>
  </mc:AlternateContent>
  <bookViews>
    <workbookView xWindow="0" yWindow="0" windowWidth="16815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I11" i="1" s="1"/>
  <c r="D10" i="1"/>
  <c r="I10" i="1"/>
  <c r="L5" i="1" l="1"/>
  <c r="L7" i="1"/>
  <c r="L9" i="1"/>
  <c r="L10" i="1"/>
  <c r="L4" i="1"/>
  <c r="O4" i="1"/>
  <c r="N4" i="1"/>
  <c r="P4" i="1" s="1"/>
  <c r="K10" i="1" l="1"/>
  <c r="J10" i="1"/>
  <c r="F11" i="1"/>
  <c r="F10" i="1"/>
  <c r="F9" i="1"/>
  <c r="F8" i="1"/>
  <c r="F7" i="1"/>
  <c r="G9" i="1"/>
  <c r="G6" i="1"/>
  <c r="G5" i="1"/>
  <c r="G4" i="1"/>
  <c r="E10" i="1" l="1"/>
  <c r="G10" i="1" s="1"/>
  <c r="E11" i="1" l="1"/>
  <c r="A11" i="1"/>
  <c r="K11" i="1" s="1"/>
  <c r="K9" i="1"/>
  <c r="E9" i="1"/>
  <c r="K8" i="1" l="1"/>
  <c r="L8" i="1" s="1"/>
  <c r="E8" i="1"/>
  <c r="G8" i="1" s="1"/>
  <c r="K6" i="1"/>
  <c r="L6" i="1" s="1"/>
  <c r="K5" i="1"/>
  <c r="F4" i="1" l="1"/>
  <c r="F5" i="1" s="1"/>
  <c r="F6" i="1" l="1"/>
  <c r="J5" i="1"/>
  <c r="K7" i="1"/>
  <c r="K4" i="1"/>
  <c r="E7" i="1"/>
  <c r="G7" i="1" s="1"/>
  <c r="J4" i="1"/>
  <c r="I4" i="1"/>
  <c r="J9" i="1" l="1"/>
  <c r="J11" i="1"/>
  <c r="I5" i="1"/>
  <c r="J6" i="1"/>
  <c r="H4" i="1"/>
  <c r="I6" i="1" l="1"/>
  <c r="H5" i="1"/>
  <c r="J8" i="1"/>
  <c r="J7" i="1"/>
  <c r="I7" i="1" l="1"/>
  <c r="H6" i="1"/>
  <c r="I8" i="1" l="1"/>
  <c r="H7" i="1"/>
  <c r="I9" i="1" l="1"/>
  <c r="G11" i="1" l="1"/>
  <c r="L11" i="1"/>
  <c r="H8" i="1"/>
  <c r="H9" i="1" l="1"/>
  <c r="H11" i="1" l="1"/>
  <c r="H10" i="1"/>
</calcChain>
</file>

<file path=xl/sharedStrings.xml><?xml version="1.0" encoding="utf-8"?>
<sst xmlns="http://schemas.openxmlformats.org/spreadsheetml/2006/main" count="32" uniqueCount="25">
  <si>
    <t>Date</t>
  </si>
  <si>
    <t>Scrip</t>
  </si>
  <si>
    <t>Qty</t>
  </si>
  <si>
    <t>Rate</t>
  </si>
  <si>
    <t>NAV</t>
  </si>
  <si>
    <t>Holding Period
(yrs)</t>
  </si>
  <si>
    <t>Action</t>
  </si>
  <si>
    <t>Trade Value</t>
  </si>
  <si>
    <t xml:space="preserve">Buy </t>
  </si>
  <si>
    <t xml:space="preserve">Sell </t>
  </si>
  <si>
    <t>ABC</t>
  </si>
  <si>
    <t>Portfolio</t>
  </si>
  <si>
    <t>Cum Qty avble</t>
  </si>
  <si>
    <t>Units for transaction</t>
  </si>
  <si>
    <t>Cum Units avble</t>
  </si>
  <si>
    <t>Bonus: 16 for 40</t>
  </si>
  <si>
    <t>Assumptions</t>
  </si>
  <si>
    <t>No transaction costs or dividends</t>
  </si>
  <si>
    <t>All sale proceeds used to buy some other stocks/reinvested</t>
  </si>
  <si>
    <t>None</t>
  </si>
  <si>
    <t>Cost price for Bonus shares is nearly zero</t>
  </si>
  <si>
    <t>Summary</t>
  </si>
  <si>
    <t>Net Purchase Value</t>
  </si>
  <si>
    <t>Overall Returns CAGR to date</t>
  </si>
  <si>
    <t>ie 40%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</si>
</sst>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7.5"/>
      <color rgb="FF000000"/>
      <name val="Verdana"/>
      <family val="2"/>
    </font>
    <font>
      <sz val="11"/>
      <color theme="1"/>
      <name val="Calibri"/>
      <family val="2"/>
      <scheme val="minor"/>
    </font>
    <font>
      <sz val="7.5"/>
      <color rgb="FFFFFFFF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7D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8E7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0" fillId="0" borderId="0" xfId="1" applyFont="1" applyAlignment="1">
      <alignment vertical="top"/>
    </xf>
    <xf numFmtId="9" fontId="0" fillId="3" borderId="0" xfId="1" applyFont="1" applyFill="1" applyAlignment="1">
      <alignment vertical="top"/>
    </xf>
    <xf numFmtId="0" fontId="0" fillId="0" borderId="5" xfId="0" applyBorder="1" applyAlignment="1">
      <alignment horizontal="center" vertical="top" wrapText="1"/>
    </xf>
    <xf numFmtId="47" fontId="0" fillId="0" borderId="0" xfId="0" applyNumberFormat="1" applyAlignment="1">
      <alignment vertical="top"/>
    </xf>
    <xf numFmtId="2" fontId="0" fillId="5" borderId="0" xfId="0" applyNumberFormat="1" applyFill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J13" sqref="J13"/>
    </sheetView>
  </sheetViews>
  <sheetFormatPr defaultRowHeight="15" x14ac:dyDescent="0.25"/>
  <cols>
    <col min="1" max="2" width="11.85546875" style="1" customWidth="1"/>
    <col min="3" max="3" width="11.5703125" style="1" customWidth="1"/>
    <col min="4" max="6" width="9.140625" style="1"/>
    <col min="7" max="7" width="11.28515625" style="1" bestFit="1" customWidth="1"/>
    <col min="8" max="8" width="9.140625" style="1"/>
    <col min="9" max="9" width="10.5703125" style="1" bestFit="1" customWidth="1"/>
    <col min="10" max="11" width="9.140625" style="1"/>
    <col min="12" max="12" width="16" style="1" customWidth="1"/>
    <col min="13" max="13" width="9.140625" style="1"/>
    <col min="14" max="14" width="14.7109375" style="1" bestFit="1" customWidth="1"/>
    <col min="15" max="16384" width="9.140625" style="1"/>
  </cols>
  <sheetData>
    <row r="1" spans="1:16" x14ac:dyDescent="0.25">
      <c r="A1" s="1" t="s">
        <v>1</v>
      </c>
      <c r="B1" s="1" t="s">
        <v>10</v>
      </c>
    </row>
    <row r="2" spans="1:16" ht="60" x14ac:dyDescent="0.25">
      <c r="A2" s="1" t="s">
        <v>0</v>
      </c>
      <c r="B2" s="1" t="s">
        <v>6</v>
      </c>
      <c r="C2" s="1" t="s">
        <v>2</v>
      </c>
      <c r="D2" s="1" t="s">
        <v>3</v>
      </c>
      <c r="E2" s="2" t="s">
        <v>7</v>
      </c>
      <c r="F2" s="2" t="s">
        <v>12</v>
      </c>
      <c r="G2" s="2" t="s">
        <v>13</v>
      </c>
      <c r="H2" s="2" t="s">
        <v>14</v>
      </c>
      <c r="I2" s="1" t="s">
        <v>4</v>
      </c>
      <c r="J2" s="2" t="s">
        <v>11</v>
      </c>
      <c r="K2" s="2" t="s">
        <v>5</v>
      </c>
      <c r="L2" s="2" t="s">
        <v>23</v>
      </c>
      <c r="N2" s="16" t="s">
        <v>21</v>
      </c>
      <c r="O2" s="16"/>
    </row>
    <row r="3" spans="1:16" ht="15.75" customHeight="1" x14ac:dyDescent="0.25">
      <c r="I3" s="1">
        <v>10</v>
      </c>
      <c r="N3" s="6" t="s">
        <v>8</v>
      </c>
      <c r="O3" s="6" t="s">
        <v>9</v>
      </c>
      <c r="P3" s="13" t="s">
        <v>22</v>
      </c>
    </row>
    <row r="4" spans="1:16" x14ac:dyDescent="0.25">
      <c r="A4" s="9">
        <v>37378</v>
      </c>
      <c r="B4" s="6" t="s">
        <v>8</v>
      </c>
      <c r="C4" s="6">
        <v>20</v>
      </c>
      <c r="D4" s="10">
        <v>52</v>
      </c>
      <c r="E4" s="10">
        <v>1040</v>
      </c>
      <c r="F4" s="1">
        <f>C4</f>
        <v>20</v>
      </c>
      <c r="G4" s="5">
        <f>IF(ISERROR(E4/I4),0,(E4/I4))</f>
        <v>104</v>
      </c>
      <c r="H4" s="1">
        <f>G4</f>
        <v>104</v>
      </c>
      <c r="I4" s="3">
        <f>I3</f>
        <v>10</v>
      </c>
      <c r="J4" s="1">
        <f t="shared" ref="J4:J7" si="0">F4*D4</f>
        <v>1040</v>
      </c>
      <c r="K4" s="3">
        <f t="shared" ref="K4:K11" si="1">(A4-$A$4)/365</f>
        <v>0</v>
      </c>
      <c r="L4" s="14" t="e">
        <f>POWER((I4/$I$3),(365/(365*K4)))-1</f>
        <v>#DIV/0!</v>
      </c>
      <c r="N4" s="5">
        <f>SUMIF($B$4:$B$11,N3,$E$4:$E$11)</f>
        <v>4067.0016000000001</v>
      </c>
      <c r="O4" s="1">
        <f>SUMIF($B$4:$B$11,O3,$E$4:$E$11)</f>
        <v>-3388.75</v>
      </c>
      <c r="P4" s="5">
        <f>N4+O4</f>
        <v>678.25160000000005</v>
      </c>
    </row>
    <row r="5" spans="1:16" x14ac:dyDescent="0.25">
      <c r="A5" s="9">
        <v>37392</v>
      </c>
      <c r="B5" s="6" t="s">
        <v>8</v>
      </c>
      <c r="C5" s="6">
        <v>20</v>
      </c>
      <c r="D5" s="10">
        <v>52.85</v>
      </c>
      <c r="E5" s="10">
        <v>1057</v>
      </c>
      <c r="F5" s="1">
        <f t="shared" ref="F5:F11" si="2">F4+C5</f>
        <v>40</v>
      </c>
      <c r="G5" s="5">
        <f t="shared" ref="G5:G9" si="3">IF(ISERROR(E5/I5),0,(E5/I5))</f>
        <v>104</v>
      </c>
      <c r="H5" s="1">
        <f t="shared" ref="H5:H7" si="4">H4+G5</f>
        <v>208</v>
      </c>
      <c r="I5" s="3">
        <f>D5*I4/D4</f>
        <v>10.163461538461538</v>
      </c>
      <c r="J5" s="1">
        <f t="shared" ref="J5" si="5">F5*D5</f>
        <v>2114</v>
      </c>
      <c r="K5" s="3">
        <f t="shared" si="1"/>
        <v>3.8356164383561646E-2</v>
      </c>
      <c r="L5" s="14">
        <f t="shared" ref="L5:L11" si="6">POWER((I5/$I$3),(365/(365*K5)))-1</f>
        <v>0.52610994715258075</v>
      </c>
      <c r="N5" s="4"/>
    </row>
    <row r="6" spans="1:16" x14ac:dyDescent="0.25">
      <c r="A6" s="9">
        <v>37426</v>
      </c>
      <c r="B6" s="6" t="s">
        <v>8</v>
      </c>
      <c r="C6" s="6">
        <v>40</v>
      </c>
      <c r="D6" s="10">
        <v>49.25</v>
      </c>
      <c r="E6" s="10">
        <v>1970</v>
      </c>
      <c r="F6" s="1">
        <f t="shared" si="2"/>
        <v>80</v>
      </c>
      <c r="G6" s="5">
        <f t="shared" si="3"/>
        <v>208</v>
      </c>
      <c r="H6" s="1">
        <f t="shared" si="4"/>
        <v>416</v>
      </c>
      <c r="I6" s="3">
        <f>D6*I5/D5</f>
        <v>9.4711538461538467</v>
      </c>
      <c r="J6" s="1">
        <f t="shared" ref="J6" si="7">F6*D6</f>
        <v>3940</v>
      </c>
      <c r="K6" s="3">
        <f t="shared" si="1"/>
        <v>0.13150684931506848</v>
      </c>
      <c r="L6" s="14">
        <f t="shared" si="6"/>
        <v>-0.33844851015901123</v>
      </c>
      <c r="M6" s="3"/>
      <c r="N6" s="4"/>
    </row>
    <row r="7" spans="1:16" x14ac:dyDescent="0.25">
      <c r="A7" s="9">
        <v>37768</v>
      </c>
      <c r="B7" s="6" t="s">
        <v>9</v>
      </c>
      <c r="C7" s="6">
        <v>-25</v>
      </c>
      <c r="D7" s="10">
        <v>70.3</v>
      </c>
      <c r="E7" s="10">
        <f t="shared" ref="E7" si="8">D7*C7</f>
        <v>-1757.5</v>
      </c>
      <c r="F7" s="1">
        <f t="shared" si="2"/>
        <v>55</v>
      </c>
      <c r="G7" s="5">
        <f t="shared" si="3"/>
        <v>-130</v>
      </c>
      <c r="H7" s="1">
        <f t="shared" si="4"/>
        <v>286</v>
      </c>
      <c r="I7" s="3">
        <f>D7*I6/D6</f>
        <v>13.519230769230768</v>
      </c>
      <c r="J7" s="7">
        <f t="shared" si="0"/>
        <v>3866.5</v>
      </c>
      <c r="K7" s="3">
        <f t="shared" si="1"/>
        <v>1.0684931506849316</v>
      </c>
      <c r="L7" s="14">
        <f t="shared" si="6"/>
        <v>0.32604304979205567</v>
      </c>
      <c r="M7" s="3"/>
      <c r="N7" s="4"/>
    </row>
    <row r="8" spans="1:16" x14ac:dyDescent="0.25">
      <c r="A8" s="9">
        <v>38297</v>
      </c>
      <c r="B8" s="6" t="s">
        <v>9</v>
      </c>
      <c r="C8" s="6">
        <v>-15</v>
      </c>
      <c r="D8" s="10">
        <v>108.75</v>
      </c>
      <c r="E8" s="10">
        <f t="shared" ref="E8:E11" si="9">D8*C8</f>
        <v>-1631.25</v>
      </c>
      <c r="F8" s="1">
        <f t="shared" si="2"/>
        <v>40</v>
      </c>
      <c r="G8" s="5">
        <f t="shared" si="3"/>
        <v>-78.000000000000014</v>
      </c>
      <c r="H8" s="1">
        <f t="shared" ref="H8" si="10">H7+G8</f>
        <v>208</v>
      </c>
      <c r="I8" s="3">
        <f t="shared" ref="I8" si="11">D8*I7/D7</f>
        <v>20.913461538461537</v>
      </c>
      <c r="J8" s="7">
        <f t="shared" ref="J8" si="12">F8*D8</f>
        <v>4350</v>
      </c>
      <c r="K8" s="3">
        <f t="shared" si="1"/>
        <v>2.5178082191780824</v>
      </c>
      <c r="L8" s="14">
        <f t="shared" si="6"/>
        <v>0.34049078214210371</v>
      </c>
      <c r="M8" s="3"/>
      <c r="N8" s="4"/>
    </row>
    <row r="9" spans="1:16" x14ac:dyDescent="0.25">
      <c r="A9" s="9">
        <v>40824</v>
      </c>
      <c r="B9" s="8" t="s">
        <v>8</v>
      </c>
      <c r="C9" s="8">
        <v>16</v>
      </c>
      <c r="D9" s="10">
        <v>1E-4</v>
      </c>
      <c r="E9" s="10">
        <f t="shared" si="9"/>
        <v>1.6000000000000001E-3</v>
      </c>
      <c r="F9" s="1">
        <f t="shared" si="2"/>
        <v>56</v>
      </c>
      <c r="G9" s="5">
        <f t="shared" si="3"/>
        <v>83.200000000000017</v>
      </c>
      <c r="H9" s="1">
        <f t="shared" ref="H9:H10" si="13">H8+G9</f>
        <v>291.20000000000005</v>
      </c>
      <c r="I9" s="3">
        <f t="shared" ref="I9:I10" si="14">D9*I8/D8</f>
        <v>1.9230769230769228E-5</v>
      </c>
      <c r="J9" s="7">
        <f t="shared" ref="J9:J11" si="15">F9*D9</f>
        <v>5.5999999999999999E-3</v>
      </c>
      <c r="K9" s="3">
        <f t="shared" si="1"/>
        <v>9.4410958904109581</v>
      </c>
      <c r="L9" s="14">
        <f t="shared" si="6"/>
        <v>-0.75193730557631377</v>
      </c>
      <c r="M9" s="3" t="s">
        <v>15</v>
      </c>
      <c r="N9" s="4"/>
      <c r="O9" s="17" t="s">
        <v>24</v>
      </c>
    </row>
    <row r="10" spans="1:16" x14ac:dyDescent="0.25">
      <c r="A10" s="9">
        <v>40824</v>
      </c>
      <c r="B10" s="12" t="s">
        <v>19</v>
      </c>
      <c r="C10" s="12">
        <v>0</v>
      </c>
      <c r="D10" s="11">
        <f>400*1.4</f>
        <v>560</v>
      </c>
      <c r="E10" s="10">
        <f t="shared" si="9"/>
        <v>0</v>
      </c>
      <c r="F10" s="1">
        <f t="shared" si="2"/>
        <v>56</v>
      </c>
      <c r="G10" s="5">
        <f>IF(ISERROR(E10/I10),0,(E10/I10))</f>
        <v>0</v>
      </c>
      <c r="H10" s="1">
        <f t="shared" si="13"/>
        <v>291.20000000000005</v>
      </c>
      <c r="I10" s="18">
        <f>D10*I9/D9</f>
        <v>107.69230769230766</v>
      </c>
      <c r="J10" s="7">
        <f t="shared" si="15"/>
        <v>31360</v>
      </c>
      <c r="K10" s="3">
        <f t="shared" si="1"/>
        <v>9.4410958904109581</v>
      </c>
      <c r="L10" s="14">
        <f t="shared" si="6"/>
        <v>0.28626041942808156</v>
      </c>
      <c r="M10" s="3"/>
      <c r="N10" s="4"/>
    </row>
    <row r="11" spans="1:16" x14ac:dyDescent="0.25">
      <c r="A11" s="9">
        <f ca="1">TODAY()</f>
        <v>42633</v>
      </c>
      <c r="B11" s="12" t="s">
        <v>19</v>
      </c>
      <c r="C11" s="12">
        <v>0</v>
      </c>
      <c r="D11" s="11">
        <f>1000*1.4</f>
        <v>1400</v>
      </c>
      <c r="E11" s="10">
        <f t="shared" si="9"/>
        <v>0</v>
      </c>
      <c r="F11" s="1">
        <f t="shared" si="2"/>
        <v>56</v>
      </c>
      <c r="G11" s="5">
        <f>IF(ISERROR(E11/I11),0,(E11/I11))</f>
        <v>0</v>
      </c>
      <c r="H11" s="1">
        <f>H9+G11</f>
        <v>291.20000000000005</v>
      </c>
      <c r="I11" s="18">
        <f>D11*I9/D9</f>
        <v>269.23076923076917</v>
      </c>
      <c r="J11" s="7">
        <f t="shared" si="15"/>
        <v>78400</v>
      </c>
      <c r="K11" s="3">
        <f t="shared" ca="1" si="1"/>
        <v>14.397260273972602</v>
      </c>
      <c r="L11" s="15">
        <f t="shared" ca="1" si="6"/>
        <v>0.25699373674038695</v>
      </c>
      <c r="M11" s="3"/>
      <c r="N11" s="4"/>
    </row>
    <row r="14" spans="1:16" x14ac:dyDescent="0.25">
      <c r="B14" s="1" t="s">
        <v>16</v>
      </c>
      <c r="C14" s="1" t="s">
        <v>20</v>
      </c>
    </row>
    <row r="15" spans="1:16" x14ac:dyDescent="0.25">
      <c r="C15" s="1" t="s">
        <v>17</v>
      </c>
    </row>
    <row r="16" spans="1:16" x14ac:dyDescent="0.25">
      <c r="C16" s="1" t="s">
        <v>18</v>
      </c>
    </row>
  </sheetData>
  <mergeCells count="1">
    <mergeCell ref="N2:O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Sachin Bapat</dc:creator>
  <cp:lastModifiedBy>Sachin Bapat</cp:lastModifiedBy>
  <dcterms:created xsi:type="dcterms:W3CDTF">2016-09-17T16:35:51Z</dcterms:created>
  <dcterms:modified xsi:type="dcterms:W3CDTF">2016-09-19T18:56:34Z</dcterms:modified>
</cp:coreProperties>
</file>