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7485" activeTab="1"/>
  </bookViews>
  <sheets>
    <sheet name="Consolidated" sheetId="1" r:id="rId1"/>
    <sheet name="Standalon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" i="2" l="1"/>
  <c r="Q4" i="2"/>
  <c r="P5" i="2"/>
  <c r="Q5" i="2"/>
  <c r="P6" i="2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3" i="2"/>
  <c r="Q3" i="2"/>
  <c r="K13" i="2"/>
  <c r="H13" i="2"/>
  <c r="K11" i="2"/>
  <c r="H11" i="2"/>
  <c r="K7" i="2"/>
  <c r="H7" i="2"/>
  <c r="E13" i="2"/>
  <c r="E11" i="2"/>
  <c r="E15" i="2" s="1"/>
  <c r="E7" i="2"/>
  <c r="E4" i="2"/>
  <c r="C15" i="2"/>
  <c r="D15" i="2"/>
  <c r="F15" i="2"/>
  <c r="G15" i="2"/>
  <c r="B15" i="2"/>
  <c r="B13" i="2"/>
  <c r="B11" i="2"/>
  <c r="B7" i="2"/>
  <c r="B4" i="2"/>
  <c r="Q4" i="1"/>
  <c r="Q5" i="1"/>
  <c r="Q6" i="1"/>
  <c r="Q7" i="1"/>
  <c r="Q8" i="1"/>
  <c r="Q9" i="1"/>
  <c r="Q10" i="1"/>
  <c r="Q11" i="1"/>
  <c r="Q12" i="1"/>
  <c r="Q13" i="1"/>
  <c r="Q14" i="1"/>
  <c r="Q15" i="1"/>
  <c r="Q3" i="1"/>
  <c r="M15" i="1"/>
  <c r="L15" i="1"/>
  <c r="K15" i="1"/>
  <c r="J15" i="1"/>
  <c r="I15" i="1"/>
  <c r="K13" i="1"/>
  <c r="K11" i="1"/>
  <c r="H15" i="1"/>
  <c r="H13" i="1"/>
  <c r="H11" i="1"/>
  <c r="C17" i="1"/>
  <c r="D17" i="1"/>
  <c r="E17" i="1"/>
  <c r="F17" i="1"/>
  <c r="G17" i="1"/>
  <c r="B17" i="1"/>
  <c r="E15" i="1"/>
  <c r="E13" i="1"/>
  <c r="E11" i="1"/>
  <c r="E4" i="1"/>
  <c r="E7" i="1" s="1"/>
  <c r="K7" i="1" s="1"/>
  <c r="P4" i="1"/>
  <c r="P5" i="1"/>
  <c r="P6" i="1"/>
  <c r="P7" i="1"/>
  <c r="P8" i="1"/>
  <c r="P9" i="1"/>
  <c r="P10" i="1"/>
  <c r="P11" i="1"/>
  <c r="P12" i="1"/>
  <c r="P13" i="1"/>
  <c r="P14" i="1"/>
  <c r="P15" i="1"/>
  <c r="P3" i="1"/>
  <c r="B15" i="1"/>
  <c r="B13" i="1"/>
  <c r="H7" i="1"/>
  <c r="B11" i="1"/>
  <c r="B7" i="1"/>
  <c r="B4" i="1"/>
  <c r="O13" i="2" l="1"/>
  <c r="N13" i="2"/>
  <c r="I13" i="2"/>
  <c r="O12" i="2"/>
  <c r="N12" i="2"/>
  <c r="O11" i="2"/>
  <c r="N11" i="2"/>
  <c r="I11" i="2"/>
  <c r="O10" i="2"/>
  <c r="N10" i="2"/>
  <c r="O9" i="2"/>
  <c r="N9" i="2"/>
  <c r="O8" i="2"/>
  <c r="N8" i="2"/>
  <c r="O7" i="2"/>
  <c r="N7" i="2"/>
  <c r="I7" i="2"/>
  <c r="O6" i="2"/>
  <c r="N6" i="2"/>
  <c r="O5" i="2"/>
  <c r="N5" i="2"/>
  <c r="O4" i="2"/>
  <c r="N4" i="2"/>
  <c r="O3" i="2"/>
  <c r="N3" i="2"/>
  <c r="G4" i="2"/>
  <c r="F4" i="2"/>
  <c r="D4" i="2"/>
  <c r="C4" i="2"/>
  <c r="G7" i="2"/>
  <c r="G11" i="2" s="1"/>
  <c r="G13" i="2" s="1"/>
  <c r="M13" i="2" s="1"/>
  <c r="F7" i="2"/>
  <c r="F11" i="2" s="1"/>
  <c r="F13" i="2" s="1"/>
  <c r="L13" i="2" s="1"/>
  <c r="D7" i="2"/>
  <c r="D11" i="2" s="1"/>
  <c r="D13" i="2" s="1"/>
  <c r="J13" i="2" s="1"/>
  <c r="C7" i="2"/>
  <c r="C11" i="2" s="1"/>
  <c r="C13" i="2" s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N12" i="1"/>
  <c r="O12" i="1"/>
  <c r="N14" i="1"/>
  <c r="O14" i="1"/>
  <c r="O3" i="1"/>
  <c r="N3" i="1"/>
  <c r="I13" i="1"/>
  <c r="C15" i="1"/>
  <c r="F4" i="1"/>
  <c r="F7" i="1" s="1"/>
  <c r="D11" i="1"/>
  <c r="J11" i="1" s="1"/>
  <c r="G11" i="1"/>
  <c r="G13" i="1" s="1"/>
  <c r="C11" i="1"/>
  <c r="C13" i="1" s="1"/>
  <c r="D13" i="1"/>
  <c r="J13" i="1" s="1"/>
  <c r="M11" i="1"/>
  <c r="I11" i="1"/>
  <c r="J7" i="1"/>
  <c r="M7" i="1"/>
  <c r="I7" i="1"/>
  <c r="G7" i="1"/>
  <c r="D7" i="1"/>
  <c r="C7" i="1"/>
  <c r="G4" i="1"/>
  <c r="D4" i="1"/>
  <c r="C4" i="1"/>
  <c r="J7" i="2" l="1"/>
  <c r="J11" i="2"/>
  <c r="L7" i="2"/>
  <c r="L11" i="2"/>
  <c r="M7" i="2"/>
  <c r="M11" i="2"/>
  <c r="G15" i="1"/>
  <c r="M13" i="1"/>
  <c r="D15" i="1"/>
  <c r="N15" i="1" s="1"/>
  <c r="N13" i="1"/>
  <c r="L7" i="1"/>
  <c r="F11" i="1"/>
  <c r="O11" i="1" s="1"/>
  <c r="L11" i="1" l="1"/>
  <c r="F13" i="1"/>
  <c r="O13" i="1" l="1"/>
  <c r="L13" i="1"/>
  <c r="F15" i="1"/>
  <c r="O15" i="1" s="1"/>
</calcChain>
</file>

<file path=xl/sharedStrings.xml><?xml version="1.0" encoding="utf-8"?>
<sst xmlns="http://schemas.openxmlformats.org/spreadsheetml/2006/main" count="48" uniqueCount="20">
  <si>
    <t>RM</t>
  </si>
  <si>
    <t>Sales</t>
  </si>
  <si>
    <t>Employee</t>
  </si>
  <si>
    <t>Other exp</t>
  </si>
  <si>
    <t>EBITDA</t>
  </si>
  <si>
    <t>Other income</t>
  </si>
  <si>
    <t>Dep</t>
  </si>
  <si>
    <t>Int</t>
  </si>
  <si>
    <t>PBT</t>
  </si>
  <si>
    <t>Tax</t>
  </si>
  <si>
    <t>PAT</t>
  </si>
  <si>
    <t>Min Int</t>
  </si>
  <si>
    <t>PAT after minority</t>
  </si>
  <si>
    <t>3 months</t>
  </si>
  <si>
    <t>12 months</t>
  </si>
  <si>
    <t>% of Sales</t>
  </si>
  <si>
    <t>QoQ Growth</t>
  </si>
  <si>
    <t>YoY Growth</t>
  </si>
  <si>
    <t>QOQ Growth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</si>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</sst>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164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B1" workbookViewId="0">
      <selection activeCell="N1" sqref="N1"/>
    </sheetView>
  </sheetViews>
  <sheetFormatPr defaultRowHeight="14.25" x14ac:dyDescent="0.2"/>
  <cols>
    <col min="1" max="1" width="15.5" bestFit="1" customWidth="1"/>
    <col min="2" max="4" width="10.125" bestFit="1" customWidth="1"/>
    <col min="5" max="5" width="10.125" customWidth="1"/>
    <col min="6" max="7" width="10.125" bestFit="1" customWidth="1"/>
    <col min="8" max="8" width="10.125" customWidth="1"/>
    <col min="9" max="13" width="10.125" bestFit="1" customWidth="1"/>
  </cols>
  <sheetData>
    <row r="1" spans="1:17" x14ac:dyDescent="0.2">
      <c r="B1" s="3">
        <v>42185</v>
      </c>
      <c r="C1" s="3">
        <v>42094</v>
      </c>
      <c r="D1" s="3">
        <v>42004</v>
      </c>
      <c r="E1" s="3">
        <v>41820</v>
      </c>
      <c r="F1" s="3">
        <v>41729</v>
      </c>
      <c r="G1" s="3">
        <v>41729</v>
      </c>
      <c r="H1" s="3"/>
      <c r="I1" s="5" t="s">
        <v>15</v>
      </c>
      <c r="J1" s="5"/>
      <c r="K1" s="5"/>
      <c r="L1" s="5"/>
      <c r="M1" s="5"/>
      <c r="N1" s="6">
        <v>42064</v>
      </c>
      <c r="P1" s="6">
        <v>42156</v>
      </c>
    </row>
    <row r="2" spans="1:17" x14ac:dyDescent="0.2">
      <c r="B2" s="3" t="s">
        <v>13</v>
      </c>
      <c r="C2" s="3" t="s">
        <v>13</v>
      </c>
      <c r="D2" s="3" t="s">
        <v>13</v>
      </c>
      <c r="E2" s="3" t="s">
        <v>13</v>
      </c>
      <c r="F2" s="3" t="s">
        <v>13</v>
      </c>
      <c r="G2" s="3" t="s">
        <v>14</v>
      </c>
      <c r="H2" s="3">
        <v>42185</v>
      </c>
      <c r="I2" s="3">
        <v>42094</v>
      </c>
      <c r="J2" s="3">
        <v>42004</v>
      </c>
      <c r="K2" s="3">
        <v>41820</v>
      </c>
      <c r="L2" s="3">
        <v>41729</v>
      </c>
      <c r="M2" s="3">
        <v>41729</v>
      </c>
      <c r="N2" t="s">
        <v>18</v>
      </c>
      <c r="O2" t="s">
        <v>17</v>
      </c>
      <c r="P2" t="s">
        <v>18</v>
      </c>
      <c r="Q2" t="s">
        <v>17</v>
      </c>
    </row>
    <row r="3" spans="1:17" x14ac:dyDescent="0.2">
      <c r="A3" t="s">
        <v>1</v>
      </c>
      <c r="B3" s="4">
        <v>291669</v>
      </c>
      <c r="C3" s="4">
        <v>256801</v>
      </c>
      <c r="D3" s="4">
        <v>229378</v>
      </c>
      <c r="E3" s="4">
        <v>224537</v>
      </c>
      <c r="F3" s="4">
        <v>192422</v>
      </c>
      <c r="G3" s="4">
        <v>873832</v>
      </c>
      <c r="H3" s="4"/>
      <c r="N3" s="2">
        <f>C3/D3-1</f>
        <v>0.11955374970572596</v>
      </c>
      <c r="O3" s="2">
        <f>C3/F3-1</f>
        <v>0.33457193044454381</v>
      </c>
      <c r="P3" s="2">
        <f>B3/C3-1</f>
        <v>0.13577828746772802</v>
      </c>
      <c r="Q3" s="2">
        <f>B3/E3-1</f>
        <v>0.29897967818221494</v>
      </c>
    </row>
    <row r="4" spans="1:17" x14ac:dyDescent="0.2">
      <c r="A4" t="s">
        <v>0</v>
      </c>
      <c r="B4" s="4">
        <f>159962+37443-6739</f>
        <v>190666</v>
      </c>
      <c r="C4" s="4">
        <f>153240+30319-18277</f>
        <v>165282</v>
      </c>
      <c r="D4" s="4">
        <f>28330+112546+8440</f>
        <v>149316</v>
      </c>
      <c r="E4" s="4">
        <f>134492+20451-5206</f>
        <v>149737</v>
      </c>
      <c r="F4" s="4">
        <f>18219-7093+116990</f>
        <v>128116</v>
      </c>
      <c r="G4" s="4">
        <f>490429+94641-8472</f>
        <v>576598</v>
      </c>
      <c r="H4" s="4"/>
      <c r="N4" s="2">
        <f t="shared" ref="N4:N15" si="0">C4/D4-1</f>
        <v>0.10692758980953143</v>
      </c>
      <c r="O4" s="2">
        <f t="shared" ref="O4:O15" si="1">C4/F4-1</f>
        <v>0.29009647506946834</v>
      </c>
      <c r="P4" s="2">
        <f t="shared" ref="P4:P15" si="2">B4/C4-1</f>
        <v>0.1535799421594608</v>
      </c>
      <c r="Q4" s="2">
        <f t="shared" ref="Q4:Q15" si="3">B4/E4-1</f>
        <v>0.27333925482679633</v>
      </c>
    </row>
    <row r="5" spans="1:17" x14ac:dyDescent="0.2">
      <c r="A5" t="s">
        <v>2</v>
      </c>
      <c r="B5" s="4">
        <v>20280</v>
      </c>
      <c r="C5" s="4">
        <v>18525</v>
      </c>
      <c r="D5" s="4">
        <v>16711</v>
      </c>
      <c r="E5" s="4">
        <v>16876</v>
      </c>
      <c r="F5" s="4">
        <v>15441</v>
      </c>
      <c r="G5" s="4">
        <v>65964</v>
      </c>
      <c r="H5" s="4"/>
      <c r="N5" s="2">
        <f t="shared" si="0"/>
        <v>0.10855125366525042</v>
      </c>
      <c r="O5" s="2">
        <f t="shared" si="1"/>
        <v>0.19972799689139298</v>
      </c>
      <c r="P5" s="2">
        <f t="shared" si="2"/>
        <v>9.473684210526323E-2</v>
      </c>
      <c r="Q5" s="2">
        <f t="shared" si="3"/>
        <v>0.20170656553685706</v>
      </c>
    </row>
    <row r="6" spans="1:17" x14ac:dyDescent="0.2">
      <c r="A6" t="s">
        <v>3</v>
      </c>
      <c r="B6" s="4">
        <v>37559</v>
      </c>
      <c r="C6" s="4">
        <v>36399</v>
      </c>
      <c r="D6" s="4">
        <v>33044</v>
      </c>
      <c r="E6" s="4">
        <v>29474</v>
      </c>
      <c r="F6" s="4">
        <v>26669</v>
      </c>
      <c r="G6" s="4">
        <v>119792</v>
      </c>
      <c r="H6" s="4"/>
      <c r="N6" s="2">
        <f t="shared" si="0"/>
        <v>0.10153129161118502</v>
      </c>
      <c r="O6" s="2">
        <f t="shared" si="1"/>
        <v>0.3648430762308299</v>
      </c>
      <c r="P6" s="2">
        <f t="shared" si="2"/>
        <v>3.1869007390312953E-2</v>
      </c>
      <c r="Q6" s="2">
        <f t="shared" si="3"/>
        <v>0.27430956096898962</v>
      </c>
    </row>
    <row r="7" spans="1:17" x14ac:dyDescent="0.2">
      <c r="A7" t="s">
        <v>4</v>
      </c>
      <c r="B7" s="4">
        <f>B3-B4-B5-B6</f>
        <v>43164</v>
      </c>
      <c r="C7" s="4">
        <f>C3-C4-C5-C6</f>
        <v>36595</v>
      </c>
      <c r="D7" s="4">
        <f t="shared" ref="D7:G7" si="4">D3-D4-D5-D6</f>
        <v>30307</v>
      </c>
      <c r="E7" s="4">
        <f t="shared" si="4"/>
        <v>28450</v>
      </c>
      <c r="F7" s="4">
        <f t="shared" si="4"/>
        <v>22196</v>
      </c>
      <c r="G7" s="4">
        <f t="shared" si="4"/>
        <v>111478</v>
      </c>
      <c r="H7" s="2">
        <f>B7/B$3</f>
        <v>0.14798967322547135</v>
      </c>
      <c r="I7" s="2">
        <f>C7/C$3</f>
        <v>0.14250333916145186</v>
      </c>
      <c r="J7" s="2">
        <f>D7/D$3</f>
        <v>0.13212688226421015</v>
      </c>
      <c r="K7" s="2">
        <f t="shared" ref="K7:M7" si="5">E7/E$3</f>
        <v>0.12670517553899802</v>
      </c>
      <c r="L7" s="2">
        <f t="shared" si="5"/>
        <v>0.11535063558220994</v>
      </c>
      <c r="M7" s="2">
        <f t="shared" si="5"/>
        <v>0.12757372126449937</v>
      </c>
      <c r="N7" s="2">
        <f t="shared" si="0"/>
        <v>0.20747682053650962</v>
      </c>
      <c r="O7" s="2">
        <f t="shared" si="1"/>
        <v>0.64872049017841049</v>
      </c>
      <c r="P7" s="2">
        <f t="shared" si="2"/>
        <v>0.17950539691214651</v>
      </c>
      <c r="Q7" s="2">
        <f t="shared" si="3"/>
        <v>0.51718804920913874</v>
      </c>
    </row>
    <row r="8" spans="1:17" x14ac:dyDescent="0.2">
      <c r="A8" t="s">
        <v>5</v>
      </c>
      <c r="B8" s="4">
        <v>679</v>
      </c>
      <c r="C8" s="4">
        <v>3369</v>
      </c>
      <c r="D8" s="4">
        <v>1508</v>
      </c>
      <c r="E8" s="4">
        <v>1781</v>
      </c>
      <c r="F8" s="4">
        <v>5534</v>
      </c>
      <c r="G8" s="4">
        <v>10744</v>
      </c>
      <c r="H8" s="4"/>
      <c r="I8" s="2"/>
      <c r="J8" s="2"/>
      <c r="K8" s="2"/>
      <c r="L8" s="2"/>
      <c r="M8" s="2"/>
      <c r="N8" s="2">
        <f t="shared" si="0"/>
        <v>1.2340848806366047</v>
      </c>
      <c r="O8" s="2">
        <f t="shared" si="1"/>
        <v>-0.39121792555113843</v>
      </c>
      <c r="P8" s="2">
        <f t="shared" si="2"/>
        <v>-0.79845651528643513</v>
      </c>
      <c r="Q8" s="2">
        <f t="shared" si="3"/>
        <v>-0.61875350926445816</v>
      </c>
    </row>
    <row r="9" spans="1:17" x14ac:dyDescent="0.2">
      <c r="A9" t="s">
        <v>6</v>
      </c>
      <c r="B9" s="4">
        <v>7945</v>
      </c>
      <c r="C9" s="4">
        <v>7674</v>
      </c>
      <c r="D9" s="4">
        <v>6002</v>
      </c>
      <c r="E9" s="4">
        <v>5571</v>
      </c>
      <c r="F9" s="4">
        <v>4774</v>
      </c>
      <c r="G9" s="4">
        <v>21982</v>
      </c>
      <c r="H9" s="4"/>
      <c r="I9" s="2"/>
      <c r="J9" s="2"/>
      <c r="K9" s="2"/>
      <c r="L9" s="2"/>
      <c r="M9" s="2"/>
      <c r="N9" s="2">
        <f t="shared" si="0"/>
        <v>0.27857380873042326</v>
      </c>
      <c r="O9" s="2">
        <f t="shared" si="1"/>
        <v>0.60745705906996239</v>
      </c>
      <c r="P9" s="2">
        <f t="shared" si="2"/>
        <v>3.531404743289035E-2</v>
      </c>
      <c r="Q9" s="2">
        <f t="shared" si="3"/>
        <v>0.42613534374439066</v>
      </c>
    </row>
    <row r="10" spans="1:17" x14ac:dyDescent="0.2">
      <c r="A10" t="s">
        <v>7</v>
      </c>
      <c r="B10" s="4">
        <v>172</v>
      </c>
      <c r="C10" s="4">
        <v>123</v>
      </c>
      <c r="D10" s="4">
        <v>195</v>
      </c>
      <c r="E10" s="4">
        <v>106</v>
      </c>
      <c r="F10" s="4">
        <v>585</v>
      </c>
      <c r="G10" s="4">
        <v>978</v>
      </c>
      <c r="H10" s="4"/>
      <c r="I10" s="2"/>
      <c r="J10" s="2"/>
      <c r="K10" s="2"/>
      <c r="L10" s="2"/>
      <c r="M10" s="2"/>
      <c r="N10" s="2">
        <f t="shared" si="0"/>
        <v>-0.36923076923076925</v>
      </c>
      <c r="O10" s="2">
        <f t="shared" si="1"/>
        <v>-0.78974358974358971</v>
      </c>
      <c r="P10" s="2">
        <f t="shared" si="2"/>
        <v>0.39837398373983746</v>
      </c>
      <c r="Q10" s="2">
        <f t="shared" si="3"/>
        <v>0.62264150943396235</v>
      </c>
    </row>
    <row r="11" spans="1:17" x14ac:dyDescent="0.2">
      <c r="A11" t="s">
        <v>8</v>
      </c>
      <c r="B11" s="4">
        <f>B7+B8-B9-B10</f>
        <v>35726</v>
      </c>
      <c r="C11" s="4">
        <f>C7+C8-C9-C10</f>
        <v>32167</v>
      </c>
      <c r="D11" s="4">
        <f t="shared" ref="D11:G11" si="6">D7+D8-D9-D10</f>
        <v>25618</v>
      </c>
      <c r="E11" s="4">
        <f t="shared" si="6"/>
        <v>24554</v>
      </c>
      <c r="F11" s="4">
        <f t="shared" si="6"/>
        <v>22371</v>
      </c>
      <c r="G11" s="4">
        <f t="shared" si="6"/>
        <v>99262</v>
      </c>
      <c r="H11" s="2">
        <f>B11/B$3</f>
        <v>0.12248816295183924</v>
      </c>
      <c r="I11" s="2">
        <f>C11/C$3</f>
        <v>0.12526041565258703</v>
      </c>
      <c r="J11" s="2">
        <f t="shared" ref="J11:K11" si="7">D11/D$3</f>
        <v>0.11168464281666071</v>
      </c>
      <c r="K11" s="2">
        <f t="shared" si="7"/>
        <v>0.10935391494497566</v>
      </c>
      <c r="L11" s="2">
        <f t="shared" ref="L11" si="8">F11/F$3</f>
        <v>0.11626009499953228</v>
      </c>
      <c r="M11" s="2">
        <f t="shared" ref="M11" si="9">G11/G$3</f>
        <v>0.1135939173662672</v>
      </c>
      <c r="N11" s="2">
        <f t="shared" si="0"/>
        <v>0.25564056522757439</v>
      </c>
      <c r="O11" s="2">
        <f t="shared" si="1"/>
        <v>0.43788833757990253</v>
      </c>
      <c r="P11" s="2">
        <f t="shared" si="2"/>
        <v>0.11064134050424346</v>
      </c>
      <c r="Q11" s="2">
        <f t="shared" si="3"/>
        <v>0.45499714914066947</v>
      </c>
    </row>
    <row r="12" spans="1:17" x14ac:dyDescent="0.2">
      <c r="A12" t="s">
        <v>9</v>
      </c>
      <c r="B12" s="4">
        <v>10057</v>
      </c>
      <c r="C12" s="4">
        <v>10539</v>
      </c>
      <c r="D12" s="4">
        <v>7519</v>
      </c>
      <c r="E12" s="4">
        <v>6700</v>
      </c>
      <c r="F12" s="4">
        <v>6755</v>
      </c>
      <c r="G12" s="4">
        <v>29088</v>
      </c>
      <c r="H12" s="4"/>
      <c r="N12" s="2">
        <f t="shared" si="0"/>
        <v>0.40164915547280233</v>
      </c>
      <c r="O12" s="2">
        <f t="shared" si="1"/>
        <v>0.5601776461880088</v>
      </c>
      <c r="P12" s="2">
        <f t="shared" si="2"/>
        <v>-4.5734889458202921E-2</v>
      </c>
      <c r="Q12" s="2">
        <f t="shared" si="3"/>
        <v>0.50104477611940301</v>
      </c>
    </row>
    <row r="13" spans="1:17" x14ac:dyDescent="0.2">
      <c r="A13" t="s">
        <v>10</v>
      </c>
      <c r="B13" s="4">
        <f>B11-B12</f>
        <v>25669</v>
      </c>
      <c r="C13" s="4">
        <f>C11-C12</f>
        <v>21628</v>
      </c>
      <c r="D13" s="4">
        <f t="shared" ref="D13:G13" si="10">D11-D12</f>
        <v>18099</v>
      </c>
      <c r="E13" s="4">
        <f t="shared" si="10"/>
        <v>17854</v>
      </c>
      <c r="F13" s="4">
        <f t="shared" si="10"/>
        <v>15616</v>
      </c>
      <c r="G13" s="4">
        <f t="shared" si="10"/>
        <v>70174</v>
      </c>
      <c r="H13" s="2">
        <f>B13/B$3</f>
        <v>8.8007295941632466E-2</v>
      </c>
      <c r="I13" s="2">
        <f>C13/C$3</f>
        <v>8.4220855837788794E-2</v>
      </c>
      <c r="J13" s="2">
        <f t="shared" ref="J13:K13" si="11">D13/D$3</f>
        <v>7.8904690074898198E-2</v>
      </c>
      <c r="K13" s="2">
        <f t="shared" si="11"/>
        <v>7.9514734765317077E-2</v>
      </c>
      <c r="L13" s="2">
        <f t="shared" ref="L13" si="12">F13/F$3</f>
        <v>8.1154961490889813E-2</v>
      </c>
      <c r="M13" s="2">
        <f t="shared" ref="M13" si="13">G13/G$3</f>
        <v>8.0306054252991421E-2</v>
      </c>
      <c r="N13" s="2">
        <f t="shared" si="0"/>
        <v>0.19498314824023422</v>
      </c>
      <c r="O13" s="2">
        <f t="shared" si="1"/>
        <v>0.38498975409836067</v>
      </c>
      <c r="P13" s="2">
        <f t="shared" si="2"/>
        <v>0.18684113186609941</v>
      </c>
      <c r="Q13" s="2">
        <f t="shared" si="3"/>
        <v>0.43771703819872299</v>
      </c>
    </row>
    <row r="14" spans="1:17" x14ac:dyDescent="0.2">
      <c r="A14" t="s">
        <v>11</v>
      </c>
      <c r="B14" s="4">
        <v>3486</v>
      </c>
      <c r="C14" s="4">
        <v>2100</v>
      </c>
      <c r="D14" s="4">
        <v>2722</v>
      </c>
      <c r="E14" s="4">
        <v>2110</v>
      </c>
      <c r="F14" s="4">
        <v>1704</v>
      </c>
      <c r="G14" s="4">
        <v>8638</v>
      </c>
      <c r="H14" s="4"/>
      <c r="N14" s="2">
        <f t="shared" si="0"/>
        <v>-0.22850844966936079</v>
      </c>
      <c r="O14" s="2">
        <f t="shared" si="1"/>
        <v>0.23239436619718301</v>
      </c>
      <c r="P14" s="2">
        <f t="shared" si="2"/>
        <v>0.65999999999999992</v>
      </c>
      <c r="Q14" s="2">
        <f t="shared" si="3"/>
        <v>0.65213270142180102</v>
      </c>
    </row>
    <row r="15" spans="1:17" x14ac:dyDescent="0.2">
      <c r="A15" t="s">
        <v>12</v>
      </c>
      <c r="B15" s="4">
        <f>B13-B14</f>
        <v>22183</v>
      </c>
      <c r="C15" s="4">
        <f>C13-C14</f>
        <v>19528</v>
      </c>
      <c r="D15" s="4">
        <f t="shared" ref="D15:G15" si="14">D13-D14</f>
        <v>15377</v>
      </c>
      <c r="E15" s="4">
        <f t="shared" si="14"/>
        <v>15744</v>
      </c>
      <c r="F15" s="4">
        <f t="shared" si="14"/>
        <v>13912</v>
      </c>
      <c r="G15" s="4">
        <f t="shared" si="14"/>
        <v>61536</v>
      </c>
      <c r="H15" s="2">
        <f>B15/B$3</f>
        <v>7.6055391556867538E-2</v>
      </c>
      <c r="I15" s="2">
        <f t="shared" ref="I15:M15" si="15">C15/C$3</f>
        <v>7.604331758832715E-2</v>
      </c>
      <c r="J15" s="2">
        <f t="shared" si="15"/>
        <v>6.7037815309227561E-2</v>
      </c>
      <c r="K15" s="2">
        <f t="shared" si="15"/>
        <v>7.011761981321564E-2</v>
      </c>
      <c r="L15" s="2">
        <f t="shared" si="15"/>
        <v>7.2299425221648256E-2</v>
      </c>
      <c r="M15" s="2">
        <f t="shared" si="15"/>
        <v>7.0420858929405195E-2</v>
      </c>
      <c r="N15" s="2">
        <f t="shared" si="0"/>
        <v>0.2699486245691618</v>
      </c>
      <c r="O15" s="2">
        <f t="shared" si="1"/>
        <v>0.40368027602070145</v>
      </c>
      <c r="P15" s="2">
        <f t="shared" si="2"/>
        <v>0.1359586235149528</v>
      </c>
      <c r="Q15" s="2">
        <f t="shared" si="3"/>
        <v>0.40898119918699183</v>
      </c>
    </row>
    <row r="17" spans="1:7" x14ac:dyDescent="0.2">
      <c r="A17" t="s">
        <v>19</v>
      </c>
      <c r="B17" s="2">
        <f>B12/B11</f>
        <v>0.2815036667972905</v>
      </c>
      <c r="C17" s="2">
        <f t="shared" ref="C17:G17" si="16">C12/C11</f>
        <v>0.32763391052942459</v>
      </c>
      <c r="D17" s="2">
        <f t="shared" si="16"/>
        <v>0.29350456710125694</v>
      </c>
      <c r="E17" s="2">
        <f t="shared" si="16"/>
        <v>0.27286796448643807</v>
      </c>
      <c r="F17" s="2">
        <f t="shared" si="16"/>
        <v>0.301953421840776</v>
      </c>
      <c r="G17" s="2">
        <f t="shared" si="16"/>
        <v>0.29304265479236768</v>
      </c>
    </row>
  </sheetData>
  <mergeCells count="1">
    <mergeCell ref="I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B8" sqref="B8"/>
    </sheetView>
  </sheetViews>
  <sheetFormatPr defaultRowHeight="14.25" x14ac:dyDescent="0.2"/>
  <cols>
    <col min="2" max="4" width="10.125" bestFit="1" customWidth="1"/>
    <col min="5" max="5" width="10.125" customWidth="1"/>
    <col min="6" max="7" width="10.125" bestFit="1" customWidth="1"/>
    <col min="8" max="8" width="10.125" customWidth="1"/>
    <col min="9" max="13" width="10.125" bestFit="1" customWidth="1"/>
  </cols>
  <sheetData>
    <row r="1" spans="1:17" x14ac:dyDescent="0.2">
      <c r="B1" s="3">
        <v>42185</v>
      </c>
      <c r="C1" s="3">
        <v>42094</v>
      </c>
      <c r="D1" s="3">
        <v>42004</v>
      </c>
      <c r="E1" s="3">
        <v>41820</v>
      </c>
      <c r="F1" s="3">
        <v>41729</v>
      </c>
      <c r="G1" s="3">
        <v>41729</v>
      </c>
      <c r="H1" s="3"/>
      <c r="I1" s="5" t="s">
        <v>15</v>
      </c>
      <c r="J1" s="5"/>
      <c r="K1" s="5"/>
      <c r="L1" s="5"/>
      <c r="M1" s="5"/>
      <c r="N1" s="6">
        <v>42064</v>
      </c>
      <c r="P1" s="6">
        <v>42156</v>
      </c>
    </row>
    <row r="2" spans="1:17" x14ac:dyDescent="0.2">
      <c r="B2" s="3" t="s">
        <v>13</v>
      </c>
      <c r="C2" s="3" t="s">
        <v>13</v>
      </c>
      <c r="D2" s="3" t="s">
        <v>13</v>
      </c>
      <c r="E2" s="3" t="s">
        <v>13</v>
      </c>
      <c r="F2" s="3" t="s">
        <v>13</v>
      </c>
      <c r="G2" s="3" t="s">
        <v>14</v>
      </c>
      <c r="H2" s="3">
        <v>42185</v>
      </c>
      <c r="I2" s="3">
        <v>42094</v>
      </c>
      <c r="J2" s="3">
        <v>42004</v>
      </c>
      <c r="K2" s="3">
        <v>41820</v>
      </c>
      <c r="L2" s="3">
        <v>41729</v>
      </c>
      <c r="M2" s="3">
        <v>41729</v>
      </c>
      <c r="N2" t="s">
        <v>16</v>
      </c>
      <c r="O2" t="s">
        <v>17</v>
      </c>
      <c r="P2" t="s">
        <v>18</v>
      </c>
      <c r="Q2" t="s">
        <v>17</v>
      </c>
    </row>
    <row r="3" spans="1:17" x14ac:dyDescent="0.2">
      <c r="A3" t="s">
        <v>1</v>
      </c>
      <c r="B3" s="4">
        <v>109681</v>
      </c>
      <c r="C3" s="4">
        <v>96116</v>
      </c>
      <c r="D3" s="4">
        <v>82815</v>
      </c>
      <c r="E3" s="4">
        <v>74619</v>
      </c>
      <c r="F3" s="4">
        <v>63573</v>
      </c>
      <c r="G3" s="4">
        <v>303122</v>
      </c>
      <c r="H3" s="4"/>
      <c r="N3" s="1">
        <f>C3/D3-1</f>
        <v>0.16061100042262866</v>
      </c>
      <c r="O3" s="1">
        <f>C3/F3-1</f>
        <v>0.51189970584996769</v>
      </c>
      <c r="P3" s="1">
        <f>B3/C3-1</f>
        <v>0.14113154937783512</v>
      </c>
      <c r="Q3" s="1">
        <f>B3/E3-1</f>
        <v>0.46988032538629576</v>
      </c>
    </row>
    <row r="4" spans="1:17" x14ac:dyDescent="0.2">
      <c r="A4" t="s">
        <v>0</v>
      </c>
      <c r="B4" s="4">
        <f>62376+1250-935</f>
        <v>62691</v>
      </c>
      <c r="C4" s="4">
        <f>56167+1184-2515</f>
        <v>54836</v>
      </c>
      <c r="D4" s="4">
        <f>49339+1035-1420</f>
        <v>48954</v>
      </c>
      <c r="E4" s="4">
        <f>44856+654-1156</f>
        <v>44354</v>
      </c>
      <c r="F4" s="4">
        <f>38183+597+177</f>
        <v>38957</v>
      </c>
      <c r="G4" s="4">
        <f>181908+3173-4317</f>
        <v>180764</v>
      </c>
      <c r="H4" s="4"/>
      <c r="N4" s="1">
        <f t="shared" ref="N4:N13" si="0">C4/D4-1</f>
        <v>0.12015361359643739</v>
      </c>
      <c r="O4" s="1">
        <f t="shared" ref="O4:O13" si="1">C4/F4-1</f>
        <v>0.40760325487075488</v>
      </c>
      <c r="P4" s="1">
        <f t="shared" ref="P4:P13" si="2">B4/C4-1</f>
        <v>0.14324531329783352</v>
      </c>
      <c r="Q4" s="1">
        <f t="shared" ref="Q4:Q13" si="3">B4/E4-1</f>
        <v>0.4134238174685485</v>
      </c>
    </row>
    <row r="5" spans="1:17" x14ac:dyDescent="0.2">
      <c r="A5" t="s">
        <v>2</v>
      </c>
      <c r="B5" s="4">
        <v>6089</v>
      </c>
      <c r="C5" s="4">
        <v>5060</v>
      </c>
      <c r="D5" s="4">
        <v>4348</v>
      </c>
      <c r="E5" s="4">
        <v>4038</v>
      </c>
      <c r="F5" s="4">
        <v>3498</v>
      </c>
      <c r="G5" s="4">
        <v>16090</v>
      </c>
      <c r="H5" s="4"/>
      <c r="N5" s="1">
        <f t="shared" si="0"/>
        <v>0.16375344986200546</v>
      </c>
      <c r="O5" s="1">
        <f t="shared" si="1"/>
        <v>0.44654088050314455</v>
      </c>
      <c r="P5" s="1">
        <f t="shared" si="2"/>
        <v>0.20335968379446645</v>
      </c>
      <c r="Q5" s="1">
        <f t="shared" si="3"/>
        <v>0.50792471520554727</v>
      </c>
    </row>
    <row r="6" spans="1:17" x14ac:dyDescent="0.2">
      <c r="A6" t="s">
        <v>3</v>
      </c>
      <c r="B6" s="4">
        <v>11919</v>
      </c>
      <c r="C6" s="4">
        <v>11100</v>
      </c>
      <c r="D6" s="4">
        <v>9968</v>
      </c>
      <c r="E6" s="4">
        <v>7617</v>
      </c>
      <c r="F6" s="4">
        <v>6441</v>
      </c>
      <c r="G6" s="4">
        <v>32912</v>
      </c>
      <c r="H6" s="4"/>
      <c r="N6" s="1">
        <f t="shared" si="0"/>
        <v>0.1135634028892456</v>
      </c>
      <c r="O6" s="1">
        <f t="shared" si="1"/>
        <v>0.72333488588728456</v>
      </c>
      <c r="P6" s="1">
        <f t="shared" si="2"/>
        <v>7.3783783783783807E-2</v>
      </c>
      <c r="Q6" s="1">
        <f t="shared" si="3"/>
        <v>0.5647892871209137</v>
      </c>
    </row>
    <row r="7" spans="1:17" x14ac:dyDescent="0.2">
      <c r="A7" t="s">
        <v>4</v>
      </c>
      <c r="B7" s="4">
        <f>B3-B4-B5-B6</f>
        <v>28982</v>
      </c>
      <c r="C7" s="4">
        <f>C3-C4-C5-C6</f>
        <v>25120</v>
      </c>
      <c r="D7" s="4">
        <f t="shared" ref="D7:G7" si="4">D3-D4-D5-D6</f>
        <v>19545</v>
      </c>
      <c r="E7" s="4">
        <f t="shared" si="4"/>
        <v>18610</v>
      </c>
      <c r="F7" s="4">
        <f t="shared" si="4"/>
        <v>14677</v>
      </c>
      <c r="G7" s="4">
        <f t="shared" si="4"/>
        <v>73356</v>
      </c>
      <c r="H7" s="2">
        <f>B7/B$3</f>
        <v>0.26423902043198</v>
      </c>
      <c r="I7" s="2">
        <f>C7/C$3</f>
        <v>0.26135086770152732</v>
      </c>
      <c r="J7" s="2">
        <f t="shared" ref="J7:K7" si="5">D7/D$3</f>
        <v>0.23600796957072995</v>
      </c>
      <c r="K7" s="2">
        <f t="shared" si="5"/>
        <v>0.24940028679022769</v>
      </c>
      <c r="L7" s="2">
        <f>F7/F$3</f>
        <v>0.23086845044279805</v>
      </c>
      <c r="M7" s="2">
        <f>G7/G$3</f>
        <v>0.2420015703248197</v>
      </c>
      <c r="N7" s="1">
        <f t="shared" si="0"/>
        <v>0.28523919160910727</v>
      </c>
      <c r="O7" s="1">
        <f t="shared" si="1"/>
        <v>0.71152142808475838</v>
      </c>
      <c r="P7" s="1">
        <f t="shared" si="2"/>
        <v>0.15374203821656041</v>
      </c>
      <c r="Q7" s="1">
        <f t="shared" si="3"/>
        <v>0.55733476625470169</v>
      </c>
    </row>
    <row r="8" spans="1:17" x14ac:dyDescent="0.2">
      <c r="A8" t="s">
        <v>5</v>
      </c>
      <c r="B8" s="4">
        <v>374</v>
      </c>
      <c r="C8" s="4">
        <v>6491</v>
      </c>
      <c r="D8" s="4">
        <v>513</v>
      </c>
      <c r="E8" s="4">
        <v>1352</v>
      </c>
      <c r="F8" s="4">
        <v>8486</v>
      </c>
      <c r="G8" s="4">
        <v>11630</v>
      </c>
      <c r="H8" s="4"/>
      <c r="I8" s="2"/>
      <c r="J8" s="2"/>
      <c r="K8" s="2"/>
      <c r="L8" s="2"/>
      <c r="M8" s="2"/>
      <c r="N8" s="1">
        <f t="shared" si="0"/>
        <v>11.653021442495128</v>
      </c>
      <c r="O8" s="1">
        <f t="shared" si="1"/>
        <v>-0.23509309450860238</v>
      </c>
      <c r="P8" s="1">
        <f t="shared" si="2"/>
        <v>-0.94238175935911261</v>
      </c>
      <c r="Q8" s="1">
        <f t="shared" si="3"/>
        <v>-0.72337278106508873</v>
      </c>
    </row>
    <row r="9" spans="1:17" x14ac:dyDescent="0.2">
      <c r="A9" t="s">
        <v>6</v>
      </c>
      <c r="B9" s="4">
        <v>2242</v>
      </c>
      <c r="C9" s="4">
        <v>1909</v>
      </c>
      <c r="D9" s="4">
        <v>1491</v>
      </c>
      <c r="E9" s="4">
        <v>1151</v>
      </c>
      <c r="F9" s="4">
        <v>1091</v>
      </c>
      <c r="G9" s="4">
        <v>5016</v>
      </c>
      <c r="H9" s="4"/>
      <c r="I9" s="2"/>
      <c r="J9" s="2"/>
      <c r="K9" s="2"/>
      <c r="L9" s="2"/>
      <c r="M9" s="2"/>
      <c r="N9" s="1">
        <f t="shared" si="0"/>
        <v>0.28034875922199864</v>
      </c>
      <c r="O9" s="1">
        <f t="shared" si="1"/>
        <v>0.74977085242896435</v>
      </c>
      <c r="P9" s="1">
        <f t="shared" si="2"/>
        <v>0.17443687794656881</v>
      </c>
      <c r="Q9" s="1">
        <f t="shared" si="3"/>
        <v>0.94787141615986092</v>
      </c>
    </row>
    <row r="10" spans="1:17" x14ac:dyDescent="0.2">
      <c r="A10" t="s">
        <v>7</v>
      </c>
      <c r="B10" s="4">
        <v>21</v>
      </c>
      <c r="C10" s="4">
        <v>55</v>
      </c>
      <c r="D10" s="4">
        <v>48</v>
      </c>
      <c r="E10" s="4">
        <v>6</v>
      </c>
      <c r="F10" s="4">
        <v>105</v>
      </c>
      <c r="G10" s="4">
        <v>167</v>
      </c>
      <c r="H10" s="4"/>
      <c r="I10" s="2"/>
      <c r="J10" s="2"/>
      <c r="K10" s="2"/>
      <c r="L10" s="2"/>
      <c r="M10" s="2"/>
      <c r="N10" s="1">
        <f t="shared" si="0"/>
        <v>0.14583333333333326</v>
      </c>
      <c r="O10" s="1">
        <f t="shared" si="1"/>
        <v>-0.47619047619047616</v>
      </c>
      <c r="P10" s="1">
        <f t="shared" si="2"/>
        <v>-0.61818181818181817</v>
      </c>
      <c r="Q10" s="1">
        <f t="shared" si="3"/>
        <v>2.5</v>
      </c>
    </row>
    <row r="11" spans="1:17" x14ac:dyDescent="0.2">
      <c r="A11" t="s">
        <v>8</v>
      </c>
      <c r="B11" s="4">
        <f>B7+B8-B9-B10</f>
        <v>27093</v>
      </c>
      <c r="C11" s="4">
        <f>C7+C8-C9-C10</f>
        <v>29647</v>
      </c>
      <c r="D11" s="4">
        <f t="shared" ref="D11:G11" si="6">D7+D8-D9-D10</f>
        <v>18519</v>
      </c>
      <c r="E11" s="4">
        <f t="shared" si="6"/>
        <v>18805</v>
      </c>
      <c r="F11" s="4">
        <f t="shared" si="6"/>
        <v>21967</v>
      </c>
      <c r="G11" s="4">
        <f t="shared" si="6"/>
        <v>79803</v>
      </c>
      <c r="H11" s="2">
        <f>B11/B$3</f>
        <v>0.24701634740748168</v>
      </c>
      <c r="I11" s="2">
        <f>C11/C$3</f>
        <v>0.30845020600108203</v>
      </c>
      <c r="J11" s="2">
        <f t="shared" ref="J11:K11" si="7">D11/D$3</f>
        <v>0.22361890961782285</v>
      </c>
      <c r="K11" s="2">
        <f t="shared" si="7"/>
        <v>0.25201356222945898</v>
      </c>
      <c r="L11" s="2">
        <f>F11/F$3</f>
        <v>0.34553977317414625</v>
      </c>
      <c r="M11" s="2">
        <f>G11/G$3</f>
        <v>0.26327023442706238</v>
      </c>
      <c r="N11" s="1">
        <f t="shared" si="0"/>
        <v>0.60089637669420592</v>
      </c>
      <c r="O11" s="1">
        <f t="shared" si="1"/>
        <v>0.34961533208904272</v>
      </c>
      <c r="P11" s="1">
        <f t="shared" si="2"/>
        <v>-8.6146996323405389E-2</v>
      </c>
      <c r="Q11" s="1">
        <f t="shared" si="3"/>
        <v>0.44073384738101562</v>
      </c>
    </row>
    <row r="12" spans="1:17" x14ac:dyDescent="0.2">
      <c r="A12" t="s">
        <v>9</v>
      </c>
      <c r="B12" s="4">
        <v>8737</v>
      </c>
      <c r="C12" s="4">
        <v>8302</v>
      </c>
      <c r="D12" s="4">
        <v>6111</v>
      </c>
      <c r="E12" s="4">
        <v>5481</v>
      </c>
      <c r="F12" s="4">
        <v>5905</v>
      </c>
      <c r="G12" s="4">
        <v>23911</v>
      </c>
      <c r="H12" s="4"/>
      <c r="N12" s="1">
        <f t="shared" si="0"/>
        <v>0.3585337915234823</v>
      </c>
      <c r="O12" s="1">
        <f t="shared" si="1"/>
        <v>0.4059271803556308</v>
      </c>
      <c r="P12" s="1">
        <f t="shared" si="2"/>
        <v>5.2397012768007789E-2</v>
      </c>
      <c r="Q12" s="1">
        <f t="shared" si="3"/>
        <v>0.5940521802590768</v>
      </c>
    </row>
    <row r="13" spans="1:17" x14ac:dyDescent="0.2">
      <c r="A13" t="s">
        <v>10</v>
      </c>
      <c r="B13" s="4">
        <f>B11-B12</f>
        <v>18356</v>
      </c>
      <c r="C13" s="4">
        <f>C11-C12</f>
        <v>21345</v>
      </c>
      <c r="D13" s="4">
        <f t="shared" ref="D13:G13" si="8">D11-D12</f>
        <v>12408</v>
      </c>
      <c r="E13" s="4">
        <f t="shared" si="8"/>
        <v>13324</v>
      </c>
      <c r="F13" s="4">
        <f t="shared" si="8"/>
        <v>16062</v>
      </c>
      <c r="G13" s="4">
        <f t="shared" si="8"/>
        <v>55892</v>
      </c>
      <c r="H13" s="2">
        <f>B13/B$3</f>
        <v>0.1673580656631504</v>
      </c>
      <c r="I13" s="2">
        <f>C13/C$3</f>
        <v>0.22207540888093555</v>
      </c>
      <c r="J13" s="2">
        <f t="shared" ref="J13:K13" si="9">D13/D$3</f>
        <v>0.14982792972287629</v>
      </c>
      <c r="K13" s="2">
        <f t="shared" si="9"/>
        <v>0.17856042026829627</v>
      </c>
      <c r="L13" s="2">
        <f>F13/F$3</f>
        <v>0.25265442876692934</v>
      </c>
      <c r="M13" s="2">
        <f>G13/G$3</f>
        <v>0.18438780425043383</v>
      </c>
      <c r="N13" s="1">
        <f t="shared" si="0"/>
        <v>0.72026112185686664</v>
      </c>
      <c r="O13" s="1">
        <f t="shared" si="1"/>
        <v>0.32891296227119904</v>
      </c>
      <c r="P13" s="1">
        <f t="shared" si="2"/>
        <v>-0.14003279456547202</v>
      </c>
      <c r="Q13" s="1">
        <f t="shared" si="3"/>
        <v>0.37766436505553891</v>
      </c>
    </row>
    <row r="15" spans="1:17" x14ac:dyDescent="0.2">
      <c r="A15" t="s">
        <v>19</v>
      </c>
      <c r="B15" s="1">
        <f>B12/B11</f>
        <v>0.32248182187280849</v>
      </c>
      <c r="C15" s="1">
        <f t="shared" ref="C15:G15" si="10">C12/C11</f>
        <v>0.28002833338955035</v>
      </c>
      <c r="D15" s="1">
        <f t="shared" si="10"/>
        <v>0.32998542037907014</v>
      </c>
      <c r="E15" s="1">
        <f t="shared" si="10"/>
        <v>0.29146503589470885</v>
      </c>
      <c r="F15" s="1">
        <f t="shared" si="10"/>
        <v>0.26881230937315065</v>
      </c>
      <c r="G15" s="1">
        <f t="shared" si="10"/>
        <v>0.29962532736864528</v>
      </c>
    </row>
  </sheetData>
  <mergeCells count="1">
    <mergeCell ref="I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Consolidated</vt:lpstr>
      <vt:lpstr>Standalone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 Dave</dc:creator>
  <cp:lastModifiedBy>Dhiraj Dave</cp:lastModifiedBy>
  <dcterms:created xsi:type="dcterms:W3CDTF">2015-05-08T17:56:52Z</dcterms:created>
  <dcterms:modified xsi:type="dcterms:W3CDTF">2015-07-21T14:35:29Z</dcterms:modified>
</cp:coreProperties>
</file>