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31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3" i="1"/>
  <c r="F32"/>
  <c r="E32"/>
  <c r="D28"/>
  <c r="D30" s="1"/>
  <c r="F27"/>
  <c r="G27" s="1"/>
  <c r="E27"/>
  <c r="G26"/>
  <c r="F26"/>
  <c r="D26"/>
  <c r="D24"/>
  <c r="E23"/>
  <c r="E24" s="1"/>
  <c r="E25" s="1"/>
  <c r="E28" s="1"/>
  <c r="E30" s="1"/>
  <c r="E31" s="1"/>
  <c r="D22"/>
  <c r="D16"/>
  <c r="F15"/>
  <c r="E15"/>
  <c r="D11"/>
  <c r="D13" s="1"/>
  <c r="E10"/>
  <c r="F10" s="1"/>
  <c r="G10" s="1"/>
  <c r="F9"/>
  <c r="G9" s="1"/>
  <c r="D7"/>
  <c r="D9" s="1"/>
  <c r="D5"/>
  <c r="E6"/>
  <c r="E33" l="1"/>
  <c r="F23"/>
  <c r="F24"/>
  <c r="F25" s="1"/>
  <c r="F28" s="1"/>
  <c r="F30" s="1"/>
  <c r="F31" s="1"/>
  <c r="G32"/>
  <c r="G15"/>
  <c r="F8"/>
  <c r="F11" s="1"/>
  <c r="F13" s="1"/>
  <c r="F6"/>
  <c r="E7"/>
  <c r="E8" s="1"/>
  <c r="E11" s="1"/>
  <c r="E13" s="1"/>
  <c r="E14" s="1"/>
  <c r="F14" s="1"/>
  <c r="F16" s="1"/>
  <c r="F7"/>
  <c r="F33" l="1"/>
  <c r="G24"/>
  <c r="G25" s="1"/>
  <c r="G28" s="1"/>
  <c r="G30" s="1"/>
  <c r="G31" s="1"/>
  <c r="G33" s="1"/>
  <c r="G23"/>
  <c r="E16"/>
  <c r="G6"/>
  <c r="G7" s="1"/>
  <c r="G8" s="1"/>
  <c r="G11" s="1"/>
  <c r="G13" s="1"/>
  <c r="G14" s="1"/>
  <c r="G16" s="1"/>
</calcChain>
</file>

<file path=xl/sharedStrings.xml><?xml version="1.0" encoding="utf-8"?>
<sst xmlns="http://schemas.openxmlformats.org/spreadsheetml/2006/main" count="36" uniqueCount="19">
  <si>
    <t>Loan Book AUM (Rs Crores)</t>
  </si>
  <si>
    <t>PAT</t>
  </si>
  <si>
    <t>Loan book Growth (Assumed)</t>
  </si>
  <si>
    <t>Avg. Loan Book</t>
  </si>
  <si>
    <t>FY 18E</t>
  </si>
  <si>
    <t>FY 19E</t>
  </si>
  <si>
    <t>FY 20E</t>
  </si>
  <si>
    <t>FY 17 Actual</t>
  </si>
  <si>
    <t>FY 16 Actual</t>
  </si>
  <si>
    <t>RoAA</t>
  </si>
  <si>
    <t>No. of Shares</t>
  </si>
  <si>
    <t>EPS</t>
  </si>
  <si>
    <t>Book Value</t>
  </si>
  <si>
    <t>Less: Dividend Per Share</t>
  </si>
  <si>
    <t>Addition to Book Value</t>
  </si>
  <si>
    <t>CMP</t>
  </si>
  <si>
    <t>P/B value</t>
  </si>
  <si>
    <t>Canfin Homes - Growth @ 15%</t>
  </si>
  <si>
    <t>Canfin Homes - Growth @ 0%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</si>
</sst>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4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43" fontId="0" fillId="0" borderId="0" xfId="1" applyFont="1"/>
    <xf numFmtId="165" fontId="0" fillId="0" borderId="0" xfId="1" applyNumberFormat="1" applyFont="1"/>
    <xf numFmtId="9" fontId="0" fillId="0" borderId="0" xfId="2" applyFont="1"/>
    <xf numFmtId="0" fontId="3" fillId="0" borderId="0" xfId="0" applyFont="1"/>
    <xf numFmtId="10" fontId="0" fillId="0" borderId="0" xfId="2" applyNumberFormat="1" applyFont="1"/>
    <xf numFmtId="0" fontId="0" fillId="3" borderId="0" xfId="0" applyFill="1"/>
    <xf numFmtId="9" fontId="0" fillId="3" borderId="0" xfId="0" applyNumberFormat="1" applyFill="1"/>
    <xf numFmtId="165" fontId="0" fillId="3" borderId="0" xfId="1" applyNumberFormat="1" applyFont="1" applyFill="1"/>
    <xf numFmtId="165" fontId="0" fillId="3" borderId="0" xfId="0" applyNumberFormat="1" applyFill="1"/>
    <xf numFmtId="10" fontId="0" fillId="3" borderId="0" xfId="2" applyNumberFormat="1" applyFont="1" applyFill="1"/>
    <xf numFmtId="43" fontId="0" fillId="3" borderId="0" xfId="0" applyNumberFormat="1" applyFill="1"/>
    <xf numFmtId="43" fontId="0" fillId="3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>
      <selection activeCell="E15" sqref="E15"/>
    </sheetView>
  </sheetViews>
  <sheetFormatPr defaultColWidth="12.625" defaultRowHeight="15" customHeight="1"/>
  <cols>
    <col min="1" max="1" width="16.125" customWidth="1"/>
    <col min="2" max="3" width="14.75" customWidth="1"/>
  </cols>
  <sheetData>
    <row r="2" spans="1:7" ht="15" customHeight="1">
      <c r="A2" s="6" t="s">
        <v>17</v>
      </c>
    </row>
    <row r="3" spans="1:7" ht="15" customHeight="1">
      <c r="A3" s="1"/>
      <c r="B3" s="1"/>
      <c r="C3" s="2" t="s">
        <v>8</v>
      </c>
      <c r="D3" s="2" t="s">
        <v>7</v>
      </c>
      <c r="E3" s="2" t="s">
        <v>4</v>
      </c>
      <c r="F3" s="2" t="s">
        <v>5</v>
      </c>
      <c r="G3" s="2" t="s">
        <v>6</v>
      </c>
    </row>
    <row r="4" spans="1:7" ht="15" customHeight="1">
      <c r="E4" s="8"/>
      <c r="F4" s="8"/>
      <c r="G4" s="8"/>
    </row>
    <row r="5" spans="1:7" ht="15" customHeight="1">
      <c r="A5" t="s">
        <v>2</v>
      </c>
      <c r="D5" s="5">
        <f>D6/C6-1</f>
        <v>0.25086911585079386</v>
      </c>
      <c r="E5" s="9">
        <v>0.15</v>
      </c>
      <c r="F5" s="9">
        <v>0.15</v>
      </c>
      <c r="G5" s="9">
        <v>0.15</v>
      </c>
    </row>
    <row r="6" spans="1:7" ht="15" customHeight="1">
      <c r="A6" t="s">
        <v>0</v>
      </c>
      <c r="C6" s="4">
        <v>10643</v>
      </c>
      <c r="D6" s="4">
        <v>13313</v>
      </c>
      <c r="E6" s="10">
        <f>D6*(1+E5)</f>
        <v>15309.949999999999</v>
      </c>
      <c r="F6" s="10">
        <f>E6*(1+F5)</f>
        <v>17606.442499999997</v>
      </c>
      <c r="G6" s="10">
        <f>F6*(1+G5)</f>
        <v>20247.408874999994</v>
      </c>
    </row>
    <row r="7" spans="1:7" ht="15" customHeight="1">
      <c r="A7" t="s">
        <v>3</v>
      </c>
      <c r="D7" s="4">
        <f>AVERAGE(C6:D6)</f>
        <v>11978</v>
      </c>
      <c r="E7" s="11">
        <f t="shared" ref="E7:G7" si="0">AVERAGE(D6:E6)</f>
        <v>14311.474999999999</v>
      </c>
      <c r="F7" s="11">
        <f t="shared" si="0"/>
        <v>16458.196249999997</v>
      </c>
      <c r="G7" s="11">
        <f t="shared" si="0"/>
        <v>18926.925687499996</v>
      </c>
    </row>
    <row r="8" spans="1:7" ht="15" customHeight="1">
      <c r="A8" t="s">
        <v>1</v>
      </c>
      <c r="D8" s="4">
        <v>234.7</v>
      </c>
      <c r="E8" s="14">
        <f>E9*E7</f>
        <v>271.91802499999994</v>
      </c>
      <c r="F8" s="14">
        <f>F9*F7</f>
        <v>312.70572874999993</v>
      </c>
      <c r="G8" s="14">
        <f>G9*G7</f>
        <v>359.61158806249989</v>
      </c>
    </row>
    <row r="9" spans="1:7" ht="15" customHeight="1">
      <c r="A9" t="s">
        <v>9</v>
      </c>
      <c r="D9" s="7">
        <f>D8/D7</f>
        <v>1.959425613624979E-2</v>
      </c>
      <c r="E9" s="12">
        <v>1.9E-2</v>
      </c>
      <c r="F9" s="12">
        <f>E9</f>
        <v>1.9E-2</v>
      </c>
      <c r="G9" s="12">
        <f>F9</f>
        <v>1.9E-2</v>
      </c>
    </row>
    <row r="10" spans="1:7" ht="15" customHeight="1">
      <c r="A10" t="s">
        <v>10</v>
      </c>
      <c r="D10" s="3">
        <v>13.31</v>
      </c>
      <c r="E10" s="13">
        <f>D10</f>
        <v>13.31</v>
      </c>
      <c r="F10" s="13">
        <f>E10</f>
        <v>13.31</v>
      </c>
      <c r="G10" s="13">
        <f>F10</f>
        <v>13.31</v>
      </c>
    </row>
    <row r="11" spans="1:7" ht="15" customHeight="1">
      <c r="A11" t="s">
        <v>11</v>
      </c>
      <c r="D11" s="3">
        <f>D8/D10</f>
        <v>17.633358377160029</v>
      </c>
      <c r="E11" s="13">
        <f t="shared" ref="E11:G11" si="1">E8/E10</f>
        <v>20.429603681442519</v>
      </c>
      <c r="F11" s="13">
        <f t="shared" si="1"/>
        <v>23.494044233658897</v>
      </c>
      <c r="G11" s="13">
        <f t="shared" si="1"/>
        <v>27.018150868707728</v>
      </c>
    </row>
    <row r="12" spans="1:7" ht="15" customHeight="1">
      <c r="A12" t="s">
        <v>13</v>
      </c>
      <c r="D12" s="3">
        <v>2</v>
      </c>
      <c r="E12" s="13">
        <v>2</v>
      </c>
      <c r="F12" s="13">
        <v>2</v>
      </c>
      <c r="G12" s="13">
        <v>2</v>
      </c>
    </row>
    <row r="13" spans="1:7" ht="15" customHeight="1">
      <c r="A13" t="s">
        <v>14</v>
      </c>
      <c r="D13" s="3">
        <f>D11-D12</f>
        <v>15.633358377160029</v>
      </c>
      <c r="E13" s="13">
        <f>E11-E12</f>
        <v>18.429603681442519</v>
      </c>
      <c r="F13" s="13">
        <f t="shared" ref="F13:G13" si="2">F11-F12</f>
        <v>21.494044233658897</v>
      </c>
      <c r="G13" s="13">
        <f t="shared" si="2"/>
        <v>25.018150868707728</v>
      </c>
    </row>
    <row r="14" spans="1:7" ht="15" customHeight="1">
      <c r="A14" t="s">
        <v>12</v>
      </c>
      <c r="D14" s="4">
        <v>80.900000000000006</v>
      </c>
      <c r="E14" s="10">
        <f>D14+E13</f>
        <v>99.329603681442521</v>
      </c>
      <c r="F14" s="10">
        <f t="shared" ref="F14:G14" si="3">E14+F13</f>
        <v>120.82364791510142</v>
      </c>
      <c r="G14" s="10">
        <f t="shared" si="3"/>
        <v>145.84179878380914</v>
      </c>
    </row>
    <row r="15" spans="1:7" ht="15" customHeight="1">
      <c r="A15" t="s">
        <v>15</v>
      </c>
      <c r="D15" s="3">
        <v>440</v>
      </c>
      <c r="E15" s="13">
        <f>D15</f>
        <v>440</v>
      </c>
      <c r="F15" s="13">
        <f>E15</f>
        <v>440</v>
      </c>
      <c r="G15" s="13">
        <f>F15</f>
        <v>440</v>
      </c>
    </row>
    <row r="16" spans="1:7" ht="15" customHeight="1">
      <c r="A16" t="s">
        <v>16</v>
      </c>
      <c r="D16" s="3">
        <f>D15/D14</f>
        <v>5.4388133498145859</v>
      </c>
      <c r="E16" s="14">
        <f>E15/E14</f>
        <v>4.4296965224095022</v>
      </c>
      <c r="F16" s="13">
        <f t="shared" ref="F16:G16" si="4">F15/F14</f>
        <v>3.6416712091756467</v>
      </c>
      <c r="G16" s="13">
        <f t="shared" si="4"/>
        <v>3.0169677257768939</v>
      </c>
    </row>
    <row r="17" spans="1:7" ht="15" customHeight="1">
      <c r="D17" s="5"/>
      <c r="E17" s="5"/>
    </row>
    <row r="19" spans="1:7" ht="15" customHeight="1">
      <c r="A19" s="6" t="s">
        <v>18</v>
      </c>
    </row>
    <row r="20" spans="1:7" ht="15" customHeight="1">
      <c r="A20" s="1"/>
      <c r="B20" s="1"/>
      <c r="C20" s="2" t="s">
        <v>8</v>
      </c>
      <c r="D20" s="2" t="s">
        <v>7</v>
      </c>
      <c r="E20" s="2" t="s">
        <v>4</v>
      </c>
      <c r="F20" s="2" t="s">
        <v>5</v>
      </c>
      <c r="G20" s="2" t="s">
        <v>6</v>
      </c>
    </row>
    <row r="21" spans="1:7" ht="15" customHeight="1">
      <c r="E21" s="8"/>
      <c r="F21" s="8"/>
      <c r="G21" s="8"/>
    </row>
    <row r="22" spans="1:7" ht="15" customHeight="1">
      <c r="A22" t="s">
        <v>2</v>
      </c>
      <c r="D22" s="5">
        <f>D23/C23-1</f>
        <v>0.25086911585079386</v>
      </c>
      <c r="E22" s="9">
        <v>0.15</v>
      </c>
      <c r="F22" s="9">
        <v>0</v>
      </c>
      <c r="G22" s="9">
        <v>0</v>
      </c>
    </row>
    <row r="23" spans="1:7" ht="15" customHeight="1">
      <c r="A23" t="s">
        <v>0</v>
      </c>
      <c r="C23" s="4">
        <v>10643</v>
      </c>
      <c r="D23" s="4">
        <v>13313</v>
      </c>
      <c r="E23" s="10">
        <f>D23*(1+E22)</f>
        <v>15309.949999999999</v>
      </c>
      <c r="F23" s="10">
        <f>E23*(1+F22)</f>
        <v>15309.949999999999</v>
      </c>
      <c r="G23" s="10">
        <f>F23*(1+G22)</f>
        <v>15309.949999999999</v>
      </c>
    </row>
    <row r="24" spans="1:7" ht="15" customHeight="1">
      <c r="A24" t="s">
        <v>3</v>
      </c>
      <c r="D24" s="4">
        <f>AVERAGE(C23:D23)</f>
        <v>11978</v>
      </c>
      <c r="E24" s="11">
        <f t="shared" ref="E24" si="5">AVERAGE(D23:E23)</f>
        <v>14311.474999999999</v>
      </c>
      <c r="F24" s="11">
        <f t="shared" ref="F24" si="6">AVERAGE(E23:F23)</f>
        <v>15309.949999999999</v>
      </c>
      <c r="G24" s="11">
        <f t="shared" ref="G24" si="7">AVERAGE(F23:G23)</f>
        <v>15309.949999999999</v>
      </c>
    </row>
    <row r="25" spans="1:7" ht="15" customHeight="1">
      <c r="A25" t="s">
        <v>1</v>
      </c>
      <c r="D25" s="4">
        <v>234.7</v>
      </c>
      <c r="E25" s="14">
        <f>E26*E24</f>
        <v>271.91802499999994</v>
      </c>
      <c r="F25" s="14">
        <f>F26*F24</f>
        <v>290.88905</v>
      </c>
      <c r="G25" s="14">
        <f>G26*G24</f>
        <v>290.88905</v>
      </c>
    </row>
    <row r="26" spans="1:7" ht="15" customHeight="1">
      <c r="A26" t="s">
        <v>9</v>
      </c>
      <c r="D26" s="7">
        <f>D25/D24</f>
        <v>1.959425613624979E-2</v>
      </c>
      <c r="E26" s="12">
        <v>1.9E-2</v>
      </c>
      <c r="F26" s="12">
        <f>E26</f>
        <v>1.9E-2</v>
      </c>
      <c r="G26" s="12">
        <f>F26</f>
        <v>1.9E-2</v>
      </c>
    </row>
    <row r="27" spans="1:7" ht="15" customHeight="1">
      <c r="A27" t="s">
        <v>10</v>
      </c>
      <c r="D27" s="3">
        <v>13.31</v>
      </c>
      <c r="E27" s="13">
        <f>D27</f>
        <v>13.31</v>
      </c>
      <c r="F27" s="13">
        <f>E27</f>
        <v>13.31</v>
      </c>
      <c r="G27" s="13">
        <f>F27</f>
        <v>13.31</v>
      </c>
    </row>
    <row r="28" spans="1:7" ht="15" customHeight="1">
      <c r="A28" t="s">
        <v>11</v>
      </c>
      <c r="D28" s="3">
        <f>D25/D27</f>
        <v>17.633358377160029</v>
      </c>
      <c r="E28" s="13">
        <f t="shared" ref="E28" si="8">E25/E27</f>
        <v>20.429603681442519</v>
      </c>
      <c r="F28" s="13">
        <f t="shared" ref="F28" si="9">F25/F27</f>
        <v>21.854924868519909</v>
      </c>
      <c r="G28" s="13">
        <f t="shared" ref="G28" si="10">G25/G27</f>
        <v>21.854924868519909</v>
      </c>
    </row>
    <row r="29" spans="1:7" ht="15" customHeight="1">
      <c r="A29" t="s">
        <v>13</v>
      </c>
      <c r="D29" s="3">
        <v>2</v>
      </c>
      <c r="E29" s="13">
        <v>2</v>
      </c>
      <c r="F29" s="13">
        <v>2</v>
      </c>
      <c r="G29" s="13">
        <v>2</v>
      </c>
    </row>
    <row r="30" spans="1:7" ht="15" customHeight="1">
      <c r="A30" t="s">
        <v>14</v>
      </c>
      <c r="D30" s="3">
        <f>D28-D29</f>
        <v>15.633358377160029</v>
      </c>
      <c r="E30" s="13">
        <f>E28-E29</f>
        <v>18.429603681442519</v>
      </c>
      <c r="F30" s="13">
        <f t="shared" ref="F30" si="11">F28-F29</f>
        <v>19.854924868519909</v>
      </c>
      <c r="G30" s="13">
        <f t="shared" ref="G30" si="12">G28-G29</f>
        <v>19.854924868519909</v>
      </c>
    </row>
    <row r="31" spans="1:7" ht="15" customHeight="1">
      <c r="A31" t="s">
        <v>12</v>
      </c>
      <c r="D31" s="4">
        <v>80.900000000000006</v>
      </c>
      <c r="E31" s="10">
        <f>D31+E30</f>
        <v>99.329603681442521</v>
      </c>
      <c r="F31" s="10">
        <f t="shared" ref="F31" si="13">E31+F30</f>
        <v>119.18452854996244</v>
      </c>
      <c r="G31" s="10">
        <f t="shared" ref="G31" si="14">F31+G30</f>
        <v>139.03945341848234</v>
      </c>
    </row>
    <row r="32" spans="1:7" ht="15" customHeight="1">
      <c r="A32" t="s">
        <v>15</v>
      </c>
      <c r="D32" s="3">
        <v>440</v>
      </c>
      <c r="E32" s="13">
        <f>D32</f>
        <v>440</v>
      </c>
      <c r="F32" s="13">
        <f>E32</f>
        <v>440</v>
      </c>
      <c r="G32" s="13">
        <f>F32</f>
        <v>440</v>
      </c>
    </row>
    <row r="33" spans="1:7" ht="15" customHeight="1">
      <c r="A33" t="s">
        <v>16</v>
      </c>
      <c r="D33" s="3">
        <f>D32/D31</f>
        <v>5.4388133498145859</v>
      </c>
      <c r="E33" s="14">
        <f>E32/E31</f>
        <v>4.4296965224095022</v>
      </c>
      <c r="F33" s="13">
        <f t="shared" ref="F33" si="15">F32/F31</f>
        <v>3.6917543355096711</v>
      </c>
      <c r="G33" s="13">
        <f t="shared" ref="G33" si="16">G32/G31</f>
        <v>3.1645694022953585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2018-04-03T04:34:08Z</dcterms:created>
  <dcterms:modified xsi:type="dcterms:W3CDTF">2018-04-03T05:43:19Z</dcterms:modified>
</cp:coreProperties>
</file>