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970" windowHeight="9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G41" i="1"/>
  <c r="I41" i="1"/>
  <c r="K41" i="1"/>
  <c r="M41" i="1"/>
  <c r="C41" i="1"/>
  <c r="E40" i="1"/>
  <c r="G40" i="1"/>
  <c r="I40" i="1"/>
  <c r="K40" i="1"/>
  <c r="M40" i="1"/>
  <c r="C40" i="1"/>
  <c r="E27" i="1"/>
  <c r="G27" i="1"/>
  <c r="I27" i="1"/>
  <c r="K27" i="1"/>
  <c r="M27" i="1"/>
  <c r="C27" i="1"/>
  <c r="K25" i="1" l="1"/>
  <c r="M25" i="1"/>
  <c r="N25" i="1"/>
  <c r="E38" i="1"/>
  <c r="G38" i="1"/>
  <c r="I38" i="1"/>
  <c r="C38" i="1"/>
  <c r="G36" i="1"/>
  <c r="I36" i="1"/>
  <c r="C36" i="1"/>
  <c r="E36" i="1"/>
  <c r="E34" i="1"/>
  <c r="G34" i="1"/>
  <c r="I34" i="1"/>
  <c r="C34" i="1"/>
  <c r="K8" i="1" l="1"/>
  <c r="M8" i="1"/>
  <c r="E48" i="1" l="1"/>
  <c r="G48" i="1"/>
  <c r="I48" i="1"/>
  <c r="K48" i="1"/>
  <c r="M48" i="1"/>
  <c r="C48" i="1"/>
  <c r="E46" i="1"/>
  <c r="G46" i="1"/>
  <c r="I46" i="1"/>
  <c r="K46" i="1"/>
  <c r="M46" i="1"/>
  <c r="C46" i="1"/>
  <c r="E18" i="1"/>
  <c r="G18" i="1"/>
  <c r="I18" i="1"/>
  <c r="E16" i="1"/>
  <c r="G16" i="1"/>
  <c r="I16" i="1"/>
  <c r="E14" i="1"/>
  <c r="G14" i="1"/>
  <c r="I14" i="1"/>
  <c r="E12" i="1"/>
  <c r="G12" i="1"/>
  <c r="I12" i="1"/>
  <c r="C18" i="1"/>
  <c r="C16" i="1"/>
  <c r="C14" i="1"/>
  <c r="C12" i="1"/>
  <c r="E10" i="1"/>
  <c r="G10" i="1"/>
  <c r="I10" i="1"/>
  <c r="C10" i="1"/>
  <c r="E8" i="1"/>
  <c r="G8" i="1"/>
  <c r="I8" i="1"/>
  <c r="C8" i="1"/>
  <c r="E32" i="1"/>
  <c r="G32" i="1"/>
  <c r="I32" i="1"/>
  <c r="C32" i="1"/>
  <c r="E30" i="1"/>
  <c r="G30" i="1"/>
  <c r="I30" i="1"/>
  <c r="C30" i="1"/>
  <c r="E42" i="1"/>
  <c r="G42" i="1"/>
  <c r="I42" i="1"/>
  <c r="I43" i="1" s="1"/>
  <c r="K42" i="1"/>
  <c r="K43" i="1" s="1"/>
  <c r="M42" i="1"/>
  <c r="C42" i="1"/>
  <c r="I25" i="1"/>
  <c r="E25" i="1"/>
  <c r="G25" i="1"/>
  <c r="C25" i="1"/>
  <c r="O21" i="1"/>
  <c r="O43" i="1" s="1"/>
  <c r="G23" i="1"/>
  <c r="I23" i="1"/>
  <c r="K23" i="1"/>
  <c r="M23" i="1"/>
  <c r="E23" i="1"/>
  <c r="I22" i="1"/>
  <c r="K22" i="1"/>
  <c r="E21" i="1"/>
  <c r="E22" i="1" s="1"/>
  <c r="G21" i="1"/>
  <c r="G43" i="1" s="1"/>
  <c r="I21" i="1"/>
  <c r="K21" i="1"/>
  <c r="M21" i="1"/>
  <c r="M22" i="1" s="1"/>
  <c r="C21" i="1"/>
  <c r="C43" i="1" s="1"/>
  <c r="G22" i="1" l="1"/>
  <c r="M43" i="1"/>
  <c r="E43" i="1"/>
  <c r="C22" i="1"/>
  <c r="O22" i="1"/>
</calcChain>
</file>

<file path=xl/sharedStrings.xml><?xml version="1.0" encoding="utf-8"?>
<sst xmlns="http://schemas.openxmlformats.org/spreadsheetml/2006/main" count="42" uniqueCount="32">
  <si>
    <t>KSE Limited</t>
  </si>
  <si>
    <t>Net Sales</t>
  </si>
  <si>
    <t>2015 (9M)</t>
  </si>
  <si>
    <t>Solvent Extracted Coconut Oil</t>
  </si>
  <si>
    <t>Refined Oil</t>
  </si>
  <si>
    <t>Others</t>
  </si>
  <si>
    <t>Qty (Mt or KL)</t>
  </si>
  <si>
    <t>Crs</t>
  </si>
  <si>
    <t>De Oiled Coconut Cake</t>
  </si>
  <si>
    <t xml:space="preserve">Milk </t>
  </si>
  <si>
    <t xml:space="preserve">Ice Cream </t>
  </si>
  <si>
    <t>Other</t>
  </si>
  <si>
    <t xml:space="preserve">Total Net Sales </t>
  </si>
  <si>
    <t>% of Ready Mix Animal Feed</t>
  </si>
  <si>
    <t>Growth of RMCF YoY</t>
  </si>
  <si>
    <t>Ready Mix Cattle Feed (RMCF)</t>
  </si>
  <si>
    <t>Price per Ton RMCF</t>
  </si>
  <si>
    <t xml:space="preserve">RM Consumed </t>
  </si>
  <si>
    <t>Coconut Oil Cake</t>
  </si>
  <si>
    <t>Rice Bran</t>
  </si>
  <si>
    <t>Cholam</t>
  </si>
  <si>
    <t>Cotton Seed Cake</t>
  </si>
  <si>
    <t>Total RM</t>
  </si>
  <si>
    <t>RM % of Sales</t>
  </si>
  <si>
    <t>Price per MT</t>
  </si>
  <si>
    <t>Price per KL</t>
  </si>
  <si>
    <t>NFA</t>
  </si>
  <si>
    <t>Asset Turn</t>
  </si>
  <si>
    <t>NWC</t>
  </si>
  <si>
    <t>WC Days</t>
  </si>
  <si>
    <t>% of Rice Bran</t>
  </si>
  <si>
    <t>% of Coconut Oil Cake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</si>
</sst>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  <xf numFmtId="164" fontId="0" fillId="0" borderId="0" xfId="1" applyNumberFormat="1" applyFont="1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0" fillId="2" borderId="0" xfId="0" applyFill="1"/>
    <xf numFmtId="1" fontId="0" fillId="2" borderId="0" xfId="0" applyNumberFormat="1" applyFill="1"/>
    <xf numFmtId="0" fontId="0" fillId="0" borderId="0" xfId="0" applyBorder="1"/>
    <xf numFmtId="0" fontId="0" fillId="3" borderId="0" xfId="0" applyFill="1" applyBorder="1"/>
    <xf numFmtId="1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22" workbookViewId="0">
      <selection activeCell="Q41" sqref="Q41"/>
    </sheetView>
  </sheetViews>
  <sheetFormatPr defaultRowHeight="15" x14ac:dyDescent="0.25"/>
  <cols>
    <col min="1" max="1" width="33.42578125" customWidth="1"/>
    <col min="2" max="2" width="15.5703125" customWidth="1"/>
    <col min="3" max="3" width="9.7109375" bestFit="1" customWidth="1"/>
    <col min="5" max="5" width="9.28515625" bestFit="1" customWidth="1"/>
    <col min="6" max="6" width="14.7109375" bestFit="1" customWidth="1"/>
    <col min="7" max="7" width="9.28515625" bestFit="1" customWidth="1"/>
    <col min="8" max="8" width="13.7109375" bestFit="1" customWidth="1"/>
    <col min="9" max="12" width="9.28515625" bestFit="1" customWidth="1"/>
    <col min="13" max="14" width="10.28515625" customWidth="1"/>
    <col min="15" max="15" width="14" customWidth="1"/>
  </cols>
  <sheetData>
    <row r="1" spans="1:15" x14ac:dyDescent="0.25">
      <c r="A1" t="s">
        <v>0</v>
      </c>
    </row>
    <row r="2" spans="1:15" x14ac:dyDescent="0.25">
      <c r="C2" t="s">
        <v>7</v>
      </c>
    </row>
    <row r="3" spans="1:15" x14ac:dyDescent="0.25">
      <c r="B3" t="s">
        <v>6</v>
      </c>
      <c r="C3">
        <v>2009</v>
      </c>
      <c r="E3">
        <v>2010</v>
      </c>
      <c r="G3">
        <v>2011</v>
      </c>
      <c r="I3">
        <v>2012</v>
      </c>
      <c r="K3">
        <v>2013</v>
      </c>
      <c r="M3">
        <v>2014</v>
      </c>
      <c r="O3" s="1" t="s">
        <v>2</v>
      </c>
    </row>
    <row r="5" spans="1:15" x14ac:dyDescent="0.25">
      <c r="A5" t="s">
        <v>1</v>
      </c>
      <c r="C5">
        <v>350.07</v>
      </c>
      <c r="E5">
        <v>370.94</v>
      </c>
      <c r="G5">
        <v>453.68</v>
      </c>
      <c r="I5">
        <v>542.22</v>
      </c>
      <c r="K5">
        <v>697.18</v>
      </c>
      <c r="M5">
        <v>806.3</v>
      </c>
      <c r="O5">
        <v>679</v>
      </c>
    </row>
    <row r="7" spans="1:15" x14ac:dyDescent="0.25">
      <c r="A7" t="s">
        <v>15</v>
      </c>
      <c r="B7">
        <v>287049</v>
      </c>
      <c r="C7">
        <v>277.48</v>
      </c>
      <c r="D7">
        <v>285865</v>
      </c>
      <c r="E7">
        <v>301.20999999999998</v>
      </c>
      <c r="F7">
        <v>320216</v>
      </c>
      <c r="G7">
        <v>364.97</v>
      </c>
      <c r="H7">
        <v>365947</v>
      </c>
      <c r="I7">
        <v>440.72</v>
      </c>
      <c r="J7">
        <v>399000</v>
      </c>
      <c r="K7">
        <v>589.6</v>
      </c>
      <c r="L7">
        <v>401000</v>
      </c>
      <c r="M7">
        <v>677.4</v>
      </c>
      <c r="O7">
        <v>557.89</v>
      </c>
    </row>
    <row r="8" spans="1:15" x14ac:dyDescent="0.25">
      <c r="A8" s="5" t="s">
        <v>24</v>
      </c>
      <c r="B8" s="5"/>
      <c r="C8" s="6">
        <f>(C7*10000000)/B7</f>
        <v>9666.6422805862421</v>
      </c>
      <c r="D8" s="6"/>
      <c r="E8" s="6">
        <f t="shared" ref="E8:I8" si="0">(E7*10000000)/D7</f>
        <v>10536.791842303184</v>
      </c>
      <c r="F8" s="6"/>
      <c r="G8" s="6">
        <f t="shared" si="0"/>
        <v>11397.619107102708</v>
      </c>
      <c r="H8" s="6"/>
      <c r="I8" s="6">
        <f t="shared" si="0"/>
        <v>12043.274026020161</v>
      </c>
      <c r="J8" s="6"/>
      <c r="K8" s="6">
        <f t="shared" ref="K8" si="1">(K7*10000000)/J7</f>
        <v>14776.942355889725</v>
      </c>
      <c r="L8" s="6"/>
      <c r="M8" s="6">
        <f t="shared" ref="M8" si="2">(M7*10000000)/L7</f>
        <v>16892.768079800499</v>
      </c>
      <c r="N8" s="4"/>
      <c r="O8" s="4"/>
    </row>
    <row r="9" spans="1:15" x14ac:dyDescent="0.25">
      <c r="A9" t="s">
        <v>8</v>
      </c>
      <c r="B9">
        <v>25684</v>
      </c>
      <c r="C9">
        <v>30.09</v>
      </c>
      <c r="D9">
        <v>23594</v>
      </c>
      <c r="E9">
        <v>29.51</v>
      </c>
      <c r="F9">
        <v>25050</v>
      </c>
      <c r="G9">
        <v>33.67</v>
      </c>
      <c r="H9">
        <v>25269</v>
      </c>
      <c r="I9">
        <v>37.78</v>
      </c>
      <c r="K9">
        <v>43.98</v>
      </c>
      <c r="M9">
        <v>52.38</v>
      </c>
    </row>
    <row r="10" spans="1:15" x14ac:dyDescent="0.25">
      <c r="A10" s="5" t="s">
        <v>24</v>
      </c>
      <c r="C10" s="6">
        <f>(C9*10000000)/B9</f>
        <v>11715.464880859679</v>
      </c>
      <c r="D10" s="6"/>
      <c r="E10" s="6">
        <f t="shared" ref="E10:I10" si="3">(E9*10000000)/D9</f>
        <v>12507.417139950834</v>
      </c>
      <c r="F10" s="6"/>
      <c r="G10" s="6">
        <f t="shared" si="3"/>
        <v>13441.117764471059</v>
      </c>
      <c r="H10" s="6"/>
      <c r="I10" s="6">
        <f t="shared" si="3"/>
        <v>14951.125885472318</v>
      </c>
      <c r="J10" s="6"/>
      <c r="K10" s="6"/>
      <c r="L10" s="6"/>
      <c r="M10" s="6"/>
      <c r="N10" s="6"/>
      <c r="O10" s="6"/>
    </row>
    <row r="11" spans="1:15" x14ac:dyDescent="0.25">
      <c r="A11" t="s">
        <v>4</v>
      </c>
      <c r="B11">
        <v>422</v>
      </c>
      <c r="C11">
        <v>2.5499999999999998</v>
      </c>
      <c r="D11">
        <v>1569</v>
      </c>
      <c r="E11">
        <v>7.2</v>
      </c>
      <c r="F11">
        <v>1605</v>
      </c>
      <c r="G11">
        <v>12.3</v>
      </c>
      <c r="H11">
        <v>4112</v>
      </c>
      <c r="I11">
        <v>32.770000000000003</v>
      </c>
      <c r="K11">
        <v>25.72</v>
      </c>
      <c r="M11">
        <v>41.11</v>
      </c>
    </row>
    <row r="12" spans="1:15" x14ac:dyDescent="0.25">
      <c r="A12" s="5" t="s">
        <v>25</v>
      </c>
      <c r="C12" s="6">
        <f>(C11*10000000)/B11</f>
        <v>60426.540284360191</v>
      </c>
      <c r="D12" s="6"/>
      <c r="E12" s="6">
        <f t="shared" ref="E12:I12" si="4">(E11*10000000)/D11</f>
        <v>45889.10133843212</v>
      </c>
      <c r="F12" s="6"/>
      <c r="G12" s="6">
        <f t="shared" si="4"/>
        <v>76635.514018691596</v>
      </c>
      <c r="H12" s="6"/>
      <c r="I12" s="6">
        <f t="shared" si="4"/>
        <v>79693.579766536976</v>
      </c>
      <c r="J12" s="6"/>
      <c r="K12" s="6"/>
      <c r="L12" s="6"/>
      <c r="M12" s="6"/>
      <c r="N12" s="6"/>
      <c r="O12" s="6"/>
    </row>
    <row r="13" spans="1:15" x14ac:dyDescent="0.25">
      <c r="A13" t="s">
        <v>3</v>
      </c>
      <c r="B13">
        <v>4911</v>
      </c>
      <c r="C13">
        <v>24.4</v>
      </c>
      <c r="D13">
        <v>3770</v>
      </c>
      <c r="E13">
        <v>14.83</v>
      </c>
      <c r="F13">
        <v>3880</v>
      </c>
      <c r="G13">
        <v>22.71</v>
      </c>
      <c r="H13">
        <v>1170</v>
      </c>
      <c r="I13">
        <v>8.8800000000000008</v>
      </c>
      <c r="K13">
        <v>13.79</v>
      </c>
      <c r="M13">
        <v>9.09</v>
      </c>
    </row>
    <row r="14" spans="1:15" x14ac:dyDescent="0.25">
      <c r="A14" s="5" t="s">
        <v>25</v>
      </c>
      <c r="C14" s="6">
        <f>(C13*10000000)/B13</f>
        <v>49684.381999592748</v>
      </c>
      <c r="D14" s="6"/>
      <c r="E14" s="6">
        <f t="shared" ref="E14:I14" si="5">(E13*10000000)/D13</f>
        <v>39336.870026525197</v>
      </c>
      <c r="F14" s="6"/>
      <c r="G14" s="6">
        <f t="shared" si="5"/>
        <v>58530.927835051545</v>
      </c>
      <c r="H14" s="6"/>
      <c r="I14" s="6">
        <f t="shared" si="5"/>
        <v>75897.435897435906</v>
      </c>
      <c r="J14" s="6"/>
      <c r="K14" s="6"/>
      <c r="L14" s="6"/>
      <c r="M14" s="6"/>
      <c r="N14" s="6"/>
      <c r="O14" s="6"/>
    </row>
    <row r="15" spans="1:15" x14ac:dyDescent="0.25">
      <c r="A15" t="s">
        <v>9</v>
      </c>
      <c r="B15">
        <v>3796</v>
      </c>
      <c r="C15">
        <v>7.2</v>
      </c>
      <c r="D15">
        <v>4543</v>
      </c>
      <c r="E15">
        <v>9.2200000000000006</v>
      </c>
      <c r="F15">
        <v>4693</v>
      </c>
      <c r="G15">
        <v>11.31</v>
      </c>
      <c r="H15">
        <v>4244</v>
      </c>
      <c r="I15">
        <v>11.59</v>
      </c>
      <c r="K15">
        <v>12.86</v>
      </c>
      <c r="M15">
        <v>13.32</v>
      </c>
    </row>
    <row r="16" spans="1:15" x14ac:dyDescent="0.25">
      <c r="A16" s="5" t="s">
        <v>25</v>
      </c>
      <c r="C16" s="6">
        <f>(C15*10000000)/B15</f>
        <v>18967.334035827185</v>
      </c>
      <c r="D16" s="6"/>
      <c r="E16" s="6">
        <f t="shared" ref="E16:I16" si="6">(E15*10000000)/D15</f>
        <v>20294.959278010127</v>
      </c>
      <c r="F16" s="6"/>
      <c r="G16" s="6">
        <f t="shared" si="6"/>
        <v>24099.722991689752</v>
      </c>
      <c r="H16" s="6"/>
      <c r="I16" s="6">
        <f t="shared" si="6"/>
        <v>27309.142318567388</v>
      </c>
      <c r="J16" s="6"/>
      <c r="K16" s="6"/>
      <c r="L16" s="6"/>
      <c r="M16" s="6"/>
    </row>
    <row r="17" spans="1:15" x14ac:dyDescent="0.25">
      <c r="A17" t="s">
        <v>10</v>
      </c>
      <c r="B17">
        <v>791</v>
      </c>
      <c r="C17">
        <v>4.12</v>
      </c>
      <c r="D17">
        <v>890</v>
      </c>
      <c r="E17">
        <v>4.55</v>
      </c>
      <c r="F17">
        <v>861</v>
      </c>
      <c r="G17">
        <v>4.6100000000000003</v>
      </c>
      <c r="H17">
        <v>865</v>
      </c>
      <c r="I17">
        <v>4.97</v>
      </c>
      <c r="K17">
        <v>5.93</v>
      </c>
      <c r="M17">
        <v>6.96</v>
      </c>
    </row>
    <row r="18" spans="1:15" x14ac:dyDescent="0.25">
      <c r="A18" s="5" t="s">
        <v>25</v>
      </c>
      <c r="C18" s="6">
        <f>(C17*10000000)/B17</f>
        <v>52085.967130214915</v>
      </c>
      <c r="D18" s="6"/>
      <c r="E18" s="6">
        <f t="shared" ref="E18:I18" si="7">(E17*10000000)/D17</f>
        <v>51123.595505617981</v>
      </c>
      <c r="F18" s="6"/>
      <c r="G18" s="6">
        <f t="shared" si="7"/>
        <v>53542.392566782808</v>
      </c>
      <c r="H18" s="6"/>
      <c r="I18" s="6">
        <f t="shared" si="7"/>
        <v>57456.647398843932</v>
      </c>
      <c r="J18" s="6"/>
      <c r="K18" s="6"/>
      <c r="L18" s="6"/>
      <c r="M18" s="6"/>
      <c r="N18" s="6"/>
    </row>
    <row r="19" spans="1:15" x14ac:dyDescent="0.25">
      <c r="A19" t="s">
        <v>11</v>
      </c>
      <c r="C19">
        <v>4.22</v>
      </c>
      <c r="E19">
        <v>4.4000000000000004</v>
      </c>
      <c r="G19">
        <v>4.0999999999999996</v>
      </c>
      <c r="I19">
        <v>5.49</v>
      </c>
      <c r="K19">
        <v>5.67</v>
      </c>
      <c r="M19">
        <v>6.02</v>
      </c>
    </row>
    <row r="21" spans="1:15" x14ac:dyDescent="0.25">
      <c r="A21" s="1" t="s">
        <v>12</v>
      </c>
      <c r="C21">
        <f>C7+C9+C11+C13+C15+C17+C19</f>
        <v>350.06</v>
      </c>
      <c r="E21">
        <f>E7+E9+E11+E13+E15+E17+E19</f>
        <v>370.91999999999996</v>
      </c>
      <c r="G21">
        <f>G7+G9+G11+G13+G15+G17+G19</f>
        <v>453.67000000000007</v>
      </c>
      <c r="I21">
        <f>I7+I9+I11+I13+I15+I17+I19</f>
        <v>542.20000000000005</v>
      </c>
      <c r="K21">
        <f>K7+K9+K11+K13+K15+K17+K19</f>
        <v>697.55</v>
      </c>
      <c r="M21">
        <f>M7+M9+M11+M13+M15+M17+M19</f>
        <v>806.28000000000009</v>
      </c>
      <c r="O21">
        <f>O5</f>
        <v>679</v>
      </c>
    </row>
    <row r="22" spans="1:15" x14ac:dyDescent="0.25">
      <c r="A22" t="s">
        <v>13</v>
      </c>
      <c r="C22" s="2">
        <f>(C7/C21)</f>
        <v>0.79266411472319032</v>
      </c>
      <c r="D22" s="2"/>
      <c r="E22" s="2">
        <f>(E7/E21)</f>
        <v>0.81206190014019197</v>
      </c>
      <c r="F22" s="2"/>
      <c r="G22" s="2">
        <f>(G7/G21)</f>
        <v>0.80448343509599485</v>
      </c>
      <c r="H22" s="2"/>
      <c r="I22" s="2">
        <f>(I7/I21)</f>
        <v>0.81283659166359279</v>
      </c>
      <c r="J22" s="2"/>
      <c r="K22" s="2">
        <f>(K7/K21)</f>
        <v>0.84524406852555378</v>
      </c>
      <c r="L22" s="2"/>
      <c r="M22" s="2">
        <f>(M7/M21)</f>
        <v>0.8401547849382347</v>
      </c>
      <c r="N22" s="2"/>
      <c r="O22" s="2">
        <f>(O7/O21)</f>
        <v>0.82163475699558175</v>
      </c>
    </row>
    <row r="23" spans="1:15" x14ac:dyDescent="0.25">
      <c r="A23" t="s">
        <v>14</v>
      </c>
      <c r="E23" s="3">
        <f>(E7-C7)/C7</f>
        <v>8.5519677093844462E-2</v>
      </c>
      <c r="F23" s="3"/>
      <c r="G23" s="3">
        <f>(G7-E7)/E7</f>
        <v>0.21167955911158345</v>
      </c>
      <c r="H23" s="3"/>
      <c r="I23" s="3">
        <f>(I7-G7)/G7</f>
        <v>0.20755130558676055</v>
      </c>
      <c r="J23" s="3"/>
      <c r="K23" s="3">
        <f>(K7-I7)/I7</f>
        <v>0.33781085496460334</v>
      </c>
      <c r="L23" s="3"/>
      <c r="M23" s="3">
        <f>(M7-K7)/K7</f>
        <v>0.1489145183175033</v>
      </c>
    </row>
    <row r="25" spans="1:15" x14ac:dyDescent="0.25">
      <c r="A25" t="s">
        <v>16</v>
      </c>
      <c r="C25" s="4">
        <f>(C7*10000000)/B7</f>
        <v>9666.6422805862421</v>
      </c>
      <c r="D25" s="4"/>
      <c r="E25" s="4">
        <f>(E7*10000000)/D7</f>
        <v>10536.791842303184</v>
      </c>
      <c r="F25" s="4"/>
      <c r="G25" s="4">
        <f>(G7*10000000)/F7</f>
        <v>11397.619107102708</v>
      </c>
      <c r="H25" s="4"/>
      <c r="I25" s="4">
        <f>(I7*10000000)/H7</f>
        <v>12043.274026020161</v>
      </c>
      <c r="J25" s="4"/>
      <c r="K25" s="4">
        <f t="shared" ref="K25:N25" si="8">(K7*10000000)/J7</f>
        <v>14776.942355889725</v>
      </c>
      <c r="L25" s="4"/>
      <c r="M25" s="4">
        <f t="shared" si="8"/>
        <v>16892.768079800499</v>
      </c>
      <c r="N25" s="4">
        <f t="shared" si="8"/>
        <v>0</v>
      </c>
    </row>
    <row r="27" spans="1:15" x14ac:dyDescent="0.25">
      <c r="A27" t="s">
        <v>17</v>
      </c>
      <c r="C27">
        <f>C29+C31+C33+C35+C37+C39</f>
        <v>288.86</v>
      </c>
      <c r="E27">
        <f t="shared" ref="D27:M27" si="9">E29+E31+E33+E35+E37+E39</f>
        <v>301.81000000000006</v>
      </c>
      <c r="G27">
        <f t="shared" si="9"/>
        <v>381.46999999999997</v>
      </c>
      <c r="I27">
        <f t="shared" si="9"/>
        <v>453.62999999999994</v>
      </c>
      <c r="K27">
        <f t="shared" si="9"/>
        <v>604.70000000000005</v>
      </c>
      <c r="M27">
        <f t="shared" si="9"/>
        <v>691.78</v>
      </c>
    </row>
    <row r="29" spans="1:15" x14ac:dyDescent="0.25">
      <c r="A29" t="s">
        <v>18</v>
      </c>
      <c r="B29">
        <v>65878</v>
      </c>
      <c r="C29">
        <v>80.790000000000006</v>
      </c>
      <c r="D29">
        <v>75928</v>
      </c>
      <c r="E29">
        <v>82.33</v>
      </c>
      <c r="F29">
        <v>73540</v>
      </c>
      <c r="G29">
        <v>98.78</v>
      </c>
      <c r="H29">
        <v>76274</v>
      </c>
      <c r="I29">
        <v>121.32</v>
      </c>
      <c r="K29">
        <v>141.36000000000001</v>
      </c>
      <c r="M29">
        <v>158.63999999999999</v>
      </c>
    </row>
    <row r="30" spans="1:15" x14ac:dyDescent="0.25">
      <c r="A30" s="5" t="s">
        <v>24</v>
      </c>
      <c r="B30" s="5"/>
      <c r="C30" s="6">
        <f>(C29*10000000)/B29</f>
        <v>12263.578129269257</v>
      </c>
      <c r="D30" s="6"/>
      <c r="E30" s="6">
        <f t="shared" ref="E30:I30" si="10">(E29*10000000)/D29</f>
        <v>10843.16721104204</v>
      </c>
      <c r="F30" s="6"/>
      <c r="G30" s="6">
        <f t="shared" si="10"/>
        <v>13432.145771008974</v>
      </c>
      <c r="H30" s="6"/>
      <c r="I30" s="6">
        <f t="shared" si="10"/>
        <v>15905.813252222251</v>
      </c>
      <c r="J30" s="6"/>
      <c r="K30" s="6"/>
      <c r="L30" s="6"/>
      <c r="M30" s="6"/>
    </row>
    <row r="31" spans="1:15" x14ac:dyDescent="0.25">
      <c r="A31" t="s">
        <v>19</v>
      </c>
      <c r="B31">
        <v>143519</v>
      </c>
      <c r="C31">
        <v>102.51</v>
      </c>
      <c r="D31">
        <v>138846</v>
      </c>
      <c r="E31">
        <v>114.14</v>
      </c>
      <c r="F31">
        <v>149315</v>
      </c>
      <c r="G31">
        <v>137.5</v>
      </c>
      <c r="H31">
        <v>165401</v>
      </c>
      <c r="I31">
        <v>144.94999999999999</v>
      </c>
      <c r="K31">
        <v>218.95</v>
      </c>
      <c r="M31">
        <v>258.54000000000002</v>
      </c>
    </row>
    <row r="32" spans="1:15" x14ac:dyDescent="0.25">
      <c r="A32" s="5" t="s">
        <v>24</v>
      </c>
      <c r="C32" s="6">
        <f>(C31*10000000)/B31</f>
        <v>7142.6082957657172</v>
      </c>
      <c r="D32" s="5"/>
      <c r="E32" s="6">
        <f t="shared" ref="E32:I32" si="11">(E31*10000000)/D31</f>
        <v>8220.6185270011374</v>
      </c>
      <c r="F32" s="5"/>
      <c r="G32" s="6">
        <f t="shared" si="11"/>
        <v>9208.7198205136792</v>
      </c>
      <c r="H32" s="5"/>
      <c r="I32" s="6">
        <f t="shared" si="11"/>
        <v>8763.5504017508956</v>
      </c>
    </row>
    <row r="33" spans="1:15" x14ac:dyDescent="0.25">
      <c r="A33" t="s">
        <v>20</v>
      </c>
      <c r="B33">
        <v>60496</v>
      </c>
      <c r="C33">
        <v>55.76</v>
      </c>
      <c r="D33">
        <v>61764</v>
      </c>
      <c r="E33">
        <v>57.59</v>
      </c>
      <c r="F33">
        <v>66396</v>
      </c>
      <c r="G33">
        <v>69.55</v>
      </c>
      <c r="H33">
        <v>71275</v>
      </c>
      <c r="I33">
        <v>89.91</v>
      </c>
      <c r="K33">
        <v>116.89</v>
      </c>
      <c r="M33">
        <v>117.1</v>
      </c>
    </row>
    <row r="34" spans="1:15" x14ac:dyDescent="0.25">
      <c r="A34" s="5" t="s">
        <v>24</v>
      </c>
      <c r="C34" s="11">
        <f>(C33*10000000)/B33</f>
        <v>9217.1383231949221</v>
      </c>
      <c r="D34" s="11"/>
      <c r="E34" s="11">
        <f t="shared" ref="E34:I34" si="12">(E33*10000000)/D33</f>
        <v>9324.2018004015281</v>
      </c>
      <c r="F34" s="11"/>
      <c r="G34" s="11">
        <f t="shared" si="12"/>
        <v>10475.028616181698</v>
      </c>
      <c r="H34" s="11"/>
      <c r="I34" s="11">
        <f t="shared" si="12"/>
        <v>12614.521220624343</v>
      </c>
      <c r="J34" s="4"/>
    </row>
    <row r="35" spans="1:15" x14ac:dyDescent="0.25">
      <c r="A35" t="s">
        <v>21</v>
      </c>
      <c r="B35">
        <v>12946</v>
      </c>
      <c r="C35">
        <v>14.26</v>
      </c>
      <c r="D35">
        <v>9897</v>
      </c>
      <c r="E35">
        <v>12.5</v>
      </c>
      <c r="F35">
        <v>22241</v>
      </c>
      <c r="G35">
        <v>26.22</v>
      </c>
      <c r="H35">
        <v>16212</v>
      </c>
      <c r="I35">
        <v>18.2</v>
      </c>
      <c r="K35">
        <v>36.93</v>
      </c>
      <c r="M35">
        <v>48.74</v>
      </c>
    </row>
    <row r="36" spans="1:15" x14ac:dyDescent="0.25">
      <c r="A36" s="5" t="s">
        <v>24</v>
      </c>
      <c r="C36" s="4">
        <f>(C35*10000000)/B35</f>
        <v>11014.985323652094</v>
      </c>
      <c r="D36" s="4"/>
      <c r="E36" s="4">
        <f>(E35*10000000)/D35</f>
        <v>12630.089926240275</v>
      </c>
      <c r="F36" s="4"/>
      <c r="G36" s="4">
        <f t="shared" ref="G36:I36" si="13">(G35*10000000)/F35</f>
        <v>11789.038262668046</v>
      </c>
      <c r="H36" s="4"/>
      <c r="I36" s="4">
        <f t="shared" si="13"/>
        <v>11226.252158894646</v>
      </c>
      <c r="J36" s="4"/>
      <c r="K36" s="4"/>
      <c r="L36" s="4"/>
      <c r="M36" s="4"/>
    </row>
    <row r="37" spans="1:15" x14ac:dyDescent="0.25">
      <c r="A37" t="s">
        <v>9</v>
      </c>
      <c r="B37">
        <v>4363</v>
      </c>
      <c r="C37">
        <v>6.17</v>
      </c>
      <c r="D37">
        <v>5197</v>
      </c>
      <c r="E37">
        <v>7.97</v>
      </c>
      <c r="F37">
        <v>5332</v>
      </c>
      <c r="G37">
        <v>9.0500000000000007</v>
      </c>
      <c r="H37">
        <v>5020</v>
      </c>
      <c r="I37">
        <v>9.7899999999999991</v>
      </c>
      <c r="K37">
        <v>10.35</v>
      </c>
      <c r="M37">
        <v>11.32</v>
      </c>
    </row>
    <row r="38" spans="1:15" x14ac:dyDescent="0.25">
      <c r="A38" s="5" t="s">
        <v>25</v>
      </c>
      <c r="C38" s="4">
        <f>(C37*10000000)/B37</f>
        <v>14141.645656658262</v>
      </c>
      <c r="D38" s="4"/>
      <c r="E38" s="4">
        <f t="shared" ref="E38:I38" si="14">(E37*10000000)/D37</f>
        <v>15335.770636905907</v>
      </c>
      <c r="F38" s="4"/>
      <c r="G38" s="4">
        <f t="shared" si="14"/>
        <v>16972.993248312079</v>
      </c>
      <c r="H38" s="4"/>
      <c r="I38" s="4">
        <f t="shared" si="14"/>
        <v>19501.992031872505</v>
      </c>
    </row>
    <row r="39" spans="1:15" x14ac:dyDescent="0.25">
      <c r="A39" t="s">
        <v>5</v>
      </c>
      <c r="C39">
        <v>29.37</v>
      </c>
      <c r="E39">
        <v>27.28</v>
      </c>
      <c r="G39">
        <v>40.369999999999997</v>
      </c>
      <c r="I39">
        <v>69.459999999999994</v>
      </c>
      <c r="K39">
        <v>80.22</v>
      </c>
      <c r="M39">
        <v>97.44</v>
      </c>
    </row>
    <row r="40" spans="1:15" x14ac:dyDescent="0.25">
      <c r="A40" s="5" t="s">
        <v>30</v>
      </c>
      <c r="C40" s="2">
        <f>C31/C27</f>
        <v>0.35487779547185488</v>
      </c>
      <c r="D40" s="2"/>
      <c r="E40" s="2">
        <f t="shared" ref="E40:M40" si="15">E31/E27</f>
        <v>0.37818495079685888</v>
      </c>
      <c r="F40" s="2"/>
      <c r="G40" s="2">
        <f t="shared" si="15"/>
        <v>0.3604477416310588</v>
      </c>
      <c r="H40" s="2"/>
      <c r="I40" s="2">
        <f t="shared" si="15"/>
        <v>0.31953354055066907</v>
      </c>
      <c r="J40" s="2"/>
      <c r="K40" s="2">
        <f t="shared" si="15"/>
        <v>0.36208037043161895</v>
      </c>
      <c r="L40" s="2"/>
      <c r="M40" s="2">
        <f t="shared" si="15"/>
        <v>0.37373153314637608</v>
      </c>
    </row>
    <row r="41" spans="1:15" x14ac:dyDescent="0.25">
      <c r="A41" s="5" t="s">
        <v>31</v>
      </c>
      <c r="C41" s="2">
        <f>C29/C27</f>
        <v>0.27968566087377972</v>
      </c>
      <c r="D41" s="2"/>
      <c r="E41" s="2">
        <f t="shared" ref="D41:M41" si="16">E29/E27</f>
        <v>0.27278751532421053</v>
      </c>
      <c r="F41" s="2"/>
      <c r="G41" s="2">
        <f t="shared" si="16"/>
        <v>0.25894565758775268</v>
      </c>
      <c r="H41" s="2"/>
      <c r="I41" s="2">
        <f t="shared" si="16"/>
        <v>0.26744262945572383</v>
      </c>
      <c r="J41" s="2"/>
      <c r="K41" s="2">
        <f t="shared" si="16"/>
        <v>0.23376881098065158</v>
      </c>
      <c r="L41" s="2"/>
      <c r="M41" s="2">
        <f t="shared" si="16"/>
        <v>0.22932146057995315</v>
      </c>
    </row>
    <row r="42" spans="1:15" x14ac:dyDescent="0.25">
      <c r="A42" s="1" t="s">
        <v>22</v>
      </c>
      <c r="C42">
        <f>C29+C31+C33+C35+C37+C39</f>
        <v>288.86</v>
      </c>
      <c r="E42">
        <f t="shared" ref="E42:M42" si="17">E29+E31+E33+E35+E37+E39</f>
        <v>301.81000000000006</v>
      </c>
      <c r="G42">
        <f t="shared" si="17"/>
        <v>381.46999999999997</v>
      </c>
      <c r="I42">
        <f t="shared" si="17"/>
        <v>453.62999999999994</v>
      </c>
      <c r="K42">
        <f t="shared" si="17"/>
        <v>604.70000000000005</v>
      </c>
      <c r="M42">
        <f t="shared" si="17"/>
        <v>691.78</v>
      </c>
      <c r="O42">
        <v>564.85</v>
      </c>
    </row>
    <row r="43" spans="1:15" x14ac:dyDescent="0.25">
      <c r="A43" s="1" t="s">
        <v>23</v>
      </c>
      <c r="C43" s="2">
        <f>C42/C21</f>
        <v>0.82517282751528309</v>
      </c>
      <c r="D43" s="2"/>
      <c r="E43" s="2">
        <f t="shared" ref="E43:M43" si="18">E42/E21</f>
        <v>0.81367949962256036</v>
      </c>
      <c r="F43" s="2"/>
      <c r="G43" s="2">
        <f t="shared" si="18"/>
        <v>0.8408534838098175</v>
      </c>
      <c r="H43" s="2"/>
      <c r="I43" s="2">
        <f t="shared" si="18"/>
        <v>0.836646993729251</v>
      </c>
      <c r="J43" s="2"/>
      <c r="K43" s="2">
        <f t="shared" si="18"/>
        <v>0.86689126227510582</v>
      </c>
      <c r="L43" s="2"/>
      <c r="M43" s="2">
        <f t="shared" si="18"/>
        <v>0.85798978022523176</v>
      </c>
      <c r="N43" s="2"/>
      <c r="O43" s="2">
        <f t="shared" ref="O43" si="19">O42/O21</f>
        <v>0.8318851251840943</v>
      </c>
    </row>
    <row r="45" spans="1:15" x14ac:dyDescent="0.25">
      <c r="A45" t="s">
        <v>26</v>
      </c>
      <c r="C45">
        <v>28.39</v>
      </c>
      <c r="E45">
        <v>38.97</v>
      </c>
      <c r="G45">
        <v>36.869999999999997</v>
      </c>
      <c r="I45">
        <v>34.630000000000003</v>
      </c>
      <c r="K45">
        <v>38.69</v>
      </c>
      <c r="M45">
        <v>35.97</v>
      </c>
    </row>
    <row r="46" spans="1:15" x14ac:dyDescent="0.25">
      <c r="A46" s="7" t="s">
        <v>27</v>
      </c>
      <c r="B46" s="7"/>
      <c r="C46" s="8">
        <f>C21/C45</f>
        <v>12.330398027474462</v>
      </c>
      <c r="D46" s="8"/>
      <c r="E46" s="8">
        <f t="shared" ref="E46:M46" si="20">E21/E45</f>
        <v>9.5180908391070052</v>
      </c>
      <c r="F46" s="8"/>
      <c r="G46" s="8">
        <f t="shared" si="20"/>
        <v>12.304583672362357</v>
      </c>
      <c r="H46" s="8"/>
      <c r="I46" s="8">
        <f t="shared" si="20"/>
        <v>15.656944845509674</v>
      </c>
      <c r="J46" s="8"/>
      <c r="K46" s="8">
        <f t="shared" si="20"/>
        <v>18.029206513310932</v>
      </c>
      <c r="L46" s="8"/>
      <c r="M46" s="8">
        <f t="shared" si="20"/>
        <v>22.415346121768142</v>
      </c>
    </row>
    <row r="47" spans="1:15" x14ac:dyDescent="0.25">
      <c r="A47" t="s">
        <v>28</v>
      </c>
      <c r="C47">
        <v>17.63</v>
      </c>
      <c r="E47">
        <v>14.93</v>
      </c>
      <c r="G47">
        <v>23.64</v>
      </c>
      <c r="I47">
        <v>35.409999999999997</v>
      </c>
      <c r="K47">
        <v>36.049999999999997</v>
      </c>
      <c r="M47">
        <v>38.97</v>
      </c>
    </row>
    <row r="48" spans="1:15" x14ac:dyDescent="0.25">
      <c r="A48" s="7" t="s">
        <v>29</v>
      </c>
      <c r="B48" s="7"/>
      <c r="C48" s="8">
        <f>C47/(C5/365)</f>
        <v>18.381895049561514</v>
      </c>
      <c r="D48" s="8"/>
      <c r="E48" s="8">
        <f t="shared" ref="E48:M48" si="21">E47/(E5/365)</f>
        <v>14.690920364479432</v>
      </c>
      <c r="F48" s="8"/>
      <c r="G48" s="8">
        <f t="shared" si="21"/>
        <v>19.019132428143187</v>
      </c>
      <c r="H48" s="8"/>
      <c r="I48" s="8">
        <f t="shared" si="21"/>
        <v>23.836542362878532</v>
      </c>
      <c r="J48" s="8"/>
      <c r="K48" s="8">
        <f t="shared" si="21"/>
        <v>18.873533377320062</v>
      </c>
      <c r="L48" s="8"/>
      <c r="M48" s="8">
        <f t="shared" si="21"/>
        <v>17.641138534044401</v>
      </c>
    </row>
    <row r="49" spans="1:1" x14ac:dyDescent="0.25">
      <c r="A49" s="9"/>
    </row>
    <row r="50" spans="1:1" x14ac:dyDescent="0.25">
      <c r="A50" s="10"/>
    </row>
    <row r="51" spans="1:1" x14ac:dyDescent="0.25">
      <c r="A51" s="9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Aveek</dc:creator>
  <cp:lastModifiedBy>Aveek</cp:lastModifiedBy>
  <dcterms:created xsi:type="dcterms:W3CDTF">2015-05-15T05:30:08Z</dcterms:created>
  <dcterms:modified xsi:type="dcterms:W3CDTF">2015-05-15T15:33:26Z</dcterms:modified>
</cp:coreProperties>
</file>