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315" windowHeight="8775"/>
  </bookViews>
  <sheets>
    <sheet name="Case_Base_Will_Fail" sheetId="4" r:id="rId1"/>
    <sheet name="Case_PriceRise" sheetId="1" r:id="rId2"/>
    <sheet name="Case_PriceRise_GovtMoratorium" sheetId="5" r:id="rId3"/>
  </sheets>
  <calcPr calcId="144525"/>
</workbook>
</file>

<file path=xl/calcChain.xml><?xml version="1.0" encoding="utf-8"?>
<calcChain xmlns="http://schemas.openxmlformats.org/spreadsheetml/2006/main">
  <c r="C10" i="4" l="1"/>
  <c r="D10" i="5" l="1"/>
  <c r="C10" i="5"/>
  <c r="H4" i="5"/>
  <c r="D5" i="5" s="1"/>
  <c r="C4" i="5"/>
  <c r="C9" i="5" s="1"/>
  <c r="H3" i="5"/>
  <c r="C5" i="5" s="1"/>
  <c r="D18" i="1"/>
  <c r="D16" i="1"/>
  <c r="D14" i="1"/>
  <c r="D15" i="1"/>
  <c r="D10" i="1"/>
  <c r="D9" i="1"/>
  <c r="D7" i="1"/>
  <c r="D5" i="1"/>
  <c r="D4" i="1"/>
  <c r="C5" i="1"/>
  <c r="C4" i="1"/>
  <c r="C7" i="1" s="1"/>
  <c r="C14" i="1" s="1"/>
  <c r="C4" i="4"/>
  <c r="C9" i="4" s="1"/>
  <c r="C15" i="4" s="1"/>
  <c r="H5" i="4"/>
  <c r="C5" i="4" s="1"/>
  <c r="C10" i="1"/>
  <c r="H4" i="1"/>
  <c r="H3" i="1"/>
  <c r="C9" i="1"/>
  <c r="C15" i="5" l="1"/>
  <c r="D9" i="5"/>
  <c r="D15" i="5" s="1"/>
  <c r="D4" i="5"/>
  <c r="C7" i="5"/>
  <c r="C15" i="1"/>
  <c r="C7" i="4"/>
  <c r="C14" i="4" s="1"/>
  <c r="C16" i="4" s="1"/>
  <c r="C18" i="4" s="1"/>
  <c r="C16" i="1"/>
  <c r="C18" i="1" s="1"/>
  <c r="C14" i="5" l="1"/>
  <c r="C16" i="5" s="1"/>
  <c r="C18" i="5" s="1"/>
  <c r="D7" i="5"/>
  <c r="D14" i="5" l="1"/>
  <c r="D16" i="5" s="1"/>
  <c r="D18" i="5" s="1"/>
</calcChain>
</file>

<file path=xl/sharedStrings.xml><?xml version="1.0" encoding="utf-8"?>
<sst xmlns="http://schemas.openxmlformats.org/spreadsheetml/2006/main" count="101" uniqueCount="64">
  <si>
    <t>P(H_v_f_pr)</t>
  </si>
  <si>
    <t>P(E/H_v_f_pr)</t>
  </si>
  <si>
    <t>P(E/H_v_f_pr_con)</t>
  </si>
  <si>
    <t>Prob. of Hypo. Voda Fails even with PriceRise</t>
  </si>
  <si>
    <t>P(H_v_s_pr)</t>
  </si>
  <si>
    <t>Prob. of Hypo. Voda Survives with PriceRise</t>
  </si>
  <si>
    <t>P(E/H_v_s_pr)</t>
  </si>
  <si>
    <t>max - definitely Survives</t>
  </si>
  <si>
    <t>survives unless debt kills it</t>
  </si>
  <si>
    <t>survives unless debt + bad service kills it</t>
  </si>
  <si>
    <t>P(E/H_v_f_pr_prg)</t>
  </si>
  <si>
    <t>Out of 14 providers only 4 have survived till date. Voda, Airt, Jio, BSNL. 10 failed.</t>
  </si>
  <si>
    <r>
      <t xml:space="preserve">P(E) =   </t>
    </r>
    <r>
      <rPr>
        <sz val="11"/>
        <color rgb="FFFF0000"/>
        <rFont val="Calibri"/>
        <family val="2"/>
        <scheme val="minor"/>
      </rPr>
      <t xml:space="preserve">[P(E/H_v_f_pr) * P(H_v_f_pr)] </t>
    </r>
    <r>
      <rPr>
        <sz val="11"/>
        <color theme="1"/>
        <rFont val="Calibri"/>
        <family val="2"/>
        <scheme val="minor"/>
      </rPr>
      <t xml:space="preserve">  +   </t>
    </r>
    <r>
      <rPr>
        <sz val="11"/>
        <color rgb="FF00B050"/>
        <rFont val="Calibri"/>
        <family val="2"/>
        <scheme val="minor"/>
      </rPr>
      <t>[P(E/H_v_s_pr) * P(H_v_s_pr)]</t>
    </r>
  </si>
  <si>
    <t xml:space="preserve">P(E) </t>
  </si>
  <si>
    <t xml:space="preserve">[P(E/H_v_f_pr) * P(H_v_f_pr)] </t>
  </si>
  <si>
    <t>[P(E/H_v_s_pr) * P(H_v_s_pr)]</t>
  </si>
  <si>
    <r>
      <t xml:space="preserve">P(H_v_f_pr/E) = [ </t>
    </r>
    <r>
      <rPr>
        <sz val="11"/>
        <color rgb="FFFF0000"/>
        <rFont val="Calibri"/>
        <family val="2"/>
        <scheme val="minor"/>
      </rPr>
      <t xml:space="preserve">{ [P(H_v_f_pr)] * [P(E/H_v_f_pr)] } </t>
    </r>
    <r>
      <rPr>
        <sz val="11"/>
        <color theme="1"/>
        <rFont val="Calibri"/>
        <family val="2"/>
        <scheme val="minor"/>
      </rPr>
      <t xml:space="preserve">                       / </t>
    </r>
    <r>
      <rPr>
        <sz val="11"/>
        <color rgb="FF00B050"/>
        <rFont val="Calibri"/>
        <family val="2"/>
        <scheme val="minor"/>
      </rPr>
      <t>P(E)</t>
    </r>
    <r>
      <rPr>
        <sz val="11"/>
        <color theme="1"/>
        <rFont val="Calibri"/>
        <family val="2"/>
        <scheme val="minor"/>
      </rPr>
      <t xml:space="preserve"> ]</t>
    </r>
  </si>
  <si>
    <t>[P(H_v_f_pr)] * [P(E/H_v_f_pr)]</t>
  </si>
  <si>
    <t>P(H_v_f_pr/E)</t>
  </si>
  <si>
    <t>The Hypothesis that Vodafone will fail even after Price Rise with the Evidence around us</t>
  </si>
  <si>
    <t>P(E/H_v_f)</t>
  </si>
  <si>
    <t>P(H_v_f)</t>
  </si>
  <si>
    <t>Prob. of Hypo. Voda Fails</t>
  </si>
  <si>
    <t>Inputs</t>
  </si>
  <si>
    <t>The Hypothesis that Vodafone will fail with the Evidence around us</t>
  </si>
  <si>
    <t>Prob. of Hypo. Voda Survives</t>
  </si>
  <si>
    <t>P(H_v_s)</t>
  </si>
  <si>
    <t>P(H_v_f/E)</t>
  </si>
  <si>
    <t>[P(H_v_f)] * [P(E/H_v_f)]</t>
  </si>
  <si>
    <t xml:space="preserve">[P(E/H_v_f) * P(H_v_f)] </t>
  </si>
  <si>
    <t>P(H_v_f/E) = [ { [P(H_v_f)] * [P(E/H_v_f)] }                        / P(E) ]</t>
  </si>
  <si>
    <t>P(E/H_v_s)</t>
  </si>
  <si>
    <t>[P(E/H_v_s) * P(H_v_s)]</t>
  </si>
  <si>
    <r>
      <t xml:space="preserve">P(E) =   </t>
    </r>
    <r>
      <rPr>
        <sz val="11"/>
        <color rgb="FFFF0000"/>
        <rFont val="Calibri"/>
        <family val="2"/>
        <scheme val="minor"/>
      </rPr>
      <t>[P(E/H_v_f) * P(H_v_f)]</t>
    </r>
    <r>
      <rPr>
        <sz val="11"/>
        <color theme="1"/>
        <rFont val="Calibri"/>
        <family val="2"/>
        <scheme val="minor"/>
      </rPr>
      <t xml:space="preserve">                 +   </t>
    </r>
    <r>
      <rPr>
        <sz val="11"/>
        <color rgb="FF00B050"/>
        <rFont val="Calibri"/>
        <family val="2"/>
        <scheme val="minor"/>
      </rPr>
      <t>[P(E/H_v_s) * P(H_v_s)]</t>
    </r>
  </si>
  <si>
    <t>What we seek - Nov 17/18 2019 price rise announced</t>
  </si>
  <si>
    <t>Con.</t>
  </si>
  <si>
    <t>Prog.</t>
  </si>
  <si>
    <t xml:space="preserve">Prob. of Evidence GIVEN Hypo. Voda Fails </t>
  </si>
  <si>
    <t>Prob of Hypo Voda Fails GIVEN Evidence</t>
  </si>
  <si>
    <t xml:space="preserve"> Prob. of Evidence GIVEN Hypo. Voda Survives </t>
  </si>
  <si>
    <t xml:space="preserve"> Prob. of Evidence GIVEN Hypo. Voda Survives with PriceRise</t>
  </si>
  <si>
    <t>Prob of Hypo Voda Fails even with PriceRise GIVEN Evidence</t>
  </si>
  <si>
    <t>P(E/H_v_f_pr_gm_prg)</t>
  </si>
  <si>
    <t>P(E/H_v_f_pr_gm)</t>
  </si>
  <si>
    <t>P(H_v_f_pr_gm/E)</t>
  </si>
  <si>
    <t>[P(H_v_f_pr_gm)] * [P(E/H_v_f_pr_gm)]</t>
  </si>
  <si>
    <t xml:space="preserve">[P(E/H_v_f_pr_gm) * P(H_v_f_pr_gm)] </t>
  </si>
  <si>
    <t>P(H_v_f_pr_gm)</t>
  </si>
  <si>
    <t>P(E/H_v_f_pr_gm_con)</t>
  </si>
  <si>
    <r>
      <t xml:space="preserve">P(E) =   </t>
    </r>
    <r>
      <rPr>
        <sz val="11"/>
        <color rgb="FFFF0000"/>
        <rFont val="Calibri"/>
        <family val="2"/>
        <scheme val="minor"/>
      </rPr>
      <t xml:space="preserve">[P(E/H_v_f_pr_gm) * P(H_v_f_pr_gm)] </t>
    </r>
    <r>
      <rPr>
        <sz val="11"/>
        <color theme="1"/>
        <rFont val="Calibri"/>
        <family val="2"/>
        <scheme val="minor"/>
      </rPr>
      <t xml:space="preserve">  +   </t>
    </r>
    <r>
      <rPr>
        <sz val="11"/>
        <color rgb="FF00B050"/>
        <rFont val="Calibri"/>
        <family val="2"/>
        <scheme val="minor"/>
      </rPr>
      <t>[P(E/H_v_s_pr_gm) * P(H_v_s_pr_gm)]</t>
    </r>
  </si>
  <si>
    <t>[P(E/H_v_s_pr_gm) * P(H_v_s_pr_gm)]</t>
  </si>
  <si>
    <r>
      <t xml:space="preserve">P(H_v_f_pr/E) = [ </t>
    </r>
    <r>
      <rPr>
        <sz val="11"/>
        <color rgb="FFFF0000"/>
        <rFont val="Calibri"/>
        <family val="2"/>
        <scheme val="minor"/>
      </rPr>
      <t xml:space="preserve">{ [P(H_v_f_pr_gm)] * [P(E/H_v_f_pr_gm)] } </t>
    </r>
    <r>
      <rPr>
        <sz val="11"/>
        <color theme="1"/>
        <rFont val="Calibri"/>
        <family val="2"/>
        <scheme val="minor"/>
      </rPr>
      <t xml:space="preserve">    / </t>
    </r>
    <r>
      <rPr>
        <sz val="11"/>
        <color rgb="FF00B050"/>
        <rFont val="Calibri"/>
        <family val="2"/>
        <scheme val="minor"/>
      </rPr>
      <t>P(E)</t>
    </r>
    <r>
      <rPr>
        <sz val="11"/>
        <color theme="1"/>
        <rFont val="Calibri"/>
        <family val="2"/>
        <scheme val="minor"/>
      </rPr>
      <t xml:space="preserve"> ]</t>
    </r>
  </si>
  <si>
    <t>Prob. of Hypo. Voda Fails even with PriceRise and GovtMoratorium</t>
  </si>
  <si>
    <t>Conservative Prob. of Evidence GIVEN Hypo. Voda Fails even with PriceRise. Conservatively one more i.e. 5 would have survived if price war had abated earlier</t>
  </si>
  <si>
    <t>Progressive Prob. of Evidence GIVEN Hypo. Voda Fails even with PriceRise. Progressively 3 more i.e. 7 would have survived if price war had abated earlier</t>
  </si>
  <si>
    <t>P(E/H_v_s_pr_gm)</t>
  </si>
  <si>
    <t>P(H_v_s_pr_gm)</t>
  </si>
  <si>
    <t>What we seek - Nov 20/21 2019 price rise announced + govt grants moratorium</t>
  </si>
  <si>
    <t>Legend</t>
  </si>
  <si>
    <t>Explanation of acronym</t>
  </si>
  <si>
    <t>What we seek - on Nov 14 2019</t>
  </si>
  <si>
    <t>survives unless d + b_serv + Govt unfriendly policy kills it</t>
  </si>
  <si>
    <t>survives unless debt  + b_s + govt_pol + new 5G capex etc kills it</t>
  </si>
  <si>
    <t>Prob. of Hypo. Voda Survives with PriceRise and Govt Moratorium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</si>
</sst>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21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/>
    <xf numFmtId="9" fontId="0" fillId="0" borderId="0" xfId="1" applyFont="1"/>
    <xf numFmtId="9" fontId="0" fillId="4" borderId="0" xfId="1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1" fillId="2" borderId="0" xfId="2" applyFont="1" applyAlignment="1">
      <alignment wrapText="1"/>
    </xf>
    <xf numFmtId="9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2" borderId="0" xfId="2" applyFont="1" applyAlignment="1">
      <alignment wrapText="1"/>
    </xf>
    <xf numFmtId="9" fontId="0" fillId="0" borderId="0" xfId="0" applyNumberFormat="1" applyFill="1"/>
    <xf numFmtId="9" fontId="0" fillId="5" borderId="0" xfId="0" applyNumberFormat="1" applyFont="1" applyFill="1"/>
    <xf numFmtId="0" fontId="7" fillId="6" borderId="0" xfId="4" applyFont="1" applyFill="1" applyAlignment="1">
      <alignment wrapText="1"/>
    </xf>
    <xf numFmtId="2" fontId="0" fillId="0" borderId="0" xfId="0" applyNumberFormat="1"/>
    <xf numFmtId="0" fontId="3" fillId="3" borderId="1" xfId="3" applyAlignment="1">
      <alignment horizontal="center" vertical="center"/>
    </xf>
    <xf numFmtId="0" fontId="1" fillId="7" borderId="0" xfId="5" applyFont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Bad" xfId="5" builtinId="27"/>
    <cellStyle name="Calculation" xfId="3" builtinId="22"/>
    <cellStyle name="Explanatory Text" xfId="4" builtinId="53"/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/>
  </sheetViews>
  <sheetFormatPr defaultRowHeight="15" x14ac:dyDescent="0.25"/>
  <cols>
    <col min="2" max="2" width="46.5703125" customWidth="1"/>
    <col min="4" max="4" width="2.85546875" style="20" customWidth="1"/>
    <col min="5" max="5" width="2.42578125" style="20" hidden="1" customWidth="1"/>
    <col min="6" max="7" width="2.140625" style="20" hidden="1" customWidth="1"/>
    <col min="8" max="8" width="4.5703125" bestFit="1" customWidth="1"/>
    <col min="9" max="9" width="17.7109375" bestFit="1" customWidth="1"/>
    <col min="10" max="10" width="57.5703125" bestFit="1" customWidth="1"/>
  </cols>
  <sheetData>
    <row r="1" spans="1:10" x14ac:dyDescent="0.25">
      <c r="A1" s="11" t="s">
        <v>23</v>
      </c>
      <c r="B1" s="7" t="s">
        <v>60</v>
      </c>
    </row>
    <row r="2" spans="1:10" ht="30" x14ac:dyDescent="0.25">
      <c r="B2" s="16" t="s">
        <v>11</v>
      </c>
    </row>
    <row r="3" spans="1:10" x14ac:dyDescent="0.25">
      <c r="I3" s="19" t="s">
        <v>58</v>
      </c>
      <c r="J3" s="19" t="s">
        <v>59</v>
      </c>
    </row>
    <row r="4" spans="1:10" x14ac:dyDescent="0.25">
      <c r="B4" t="s">
        <v>21</v>
      </c>
      <c r="C4" s="14">
        <f>H4</f>
        <v>0.9</v>
      </c>
      <c r="H4" s="15">
        <v>0.9</v>
      </c>
      <c r="I4" s="19" t="s">
        <v>21</v>
      </c>
      <c r="J4" t="s">
        <v>22</v>
      </c>
    </row>
    <row r="5" spans="1:10" x14ac:dyDescent="0.25">
      <c r="B5" t="s">
        <v>20</v>
      </c>
      <c r="C5" s="17">
        <f>H5</f>
        <v>0.7142857142857143</v>
      </c>
      <c r="H5" s="12">
        <f>10/14</f>
        <v>0.7142857142857143</v>
      </c>
      <c r="I5" s="19" t="s">
        <v>20</v>
      </c>
      <c r="J5" s="2" t="s">
        <v>37</v>
      </c>
    </row>
    <row r="6" spans="1:10" x14ac:dyDescent="0.25">
      <c r="I6" s="19"/>
      <c r="J6" s="2"/>
    </row>
    <row r="7" spans="1:10" x14ac:dyDescent="0.25">
      <c r="B7" t="s">
        <v>28</v>
      </c>
      <c r="C7">
        <f>C4*C5</f>
        <v>0.6428571428571429</v>
      </c>
      <c r="I7" s="19"/>
    </row>
    <row r="8" spans="1:10" x14ac:dyDescent="0.25">
      <c r="I8" s="19" t="s">
        <v>27</v>
      </c>
      <c r="J8" s="7" t="s">
        <v>38</v>
      </c>
    </row>
    <row r="9" spans="1:10" ht="30" x14ac:dyDescent="0.25">
      <c r="B9" t="s">
        <v>26</v>
      </c>
      <c r="C9" s="1">
        <f>1-C4</f>
        <v>9.9999999999999978E-2</v>
      </c>
      <c r="I9" s="19"/>
      <c r="J9" s="13" t="s">
        <v>24</v>
      </c>
    </row>
    <row r="10" spans="1:10" x14ac:dyDescent="0.25">
      <c r="B10" t="s">
        <v>31</v>
      </c>
      <c r="C10" s="10">
        <f>I22</f>
        <v>0.4</v>
      </c>
      <c r="I10" s="19"/>
    </row>
    <row r="11" spans="1:10" x14ac:dyDescent="0.25">
      <c r="I11" s="19"/>
    </row>
    <row r="12" spans="1:10" ht="30" x14ac:dyDescent="0.25">
      <c r="B12" s="2" t="s">
        <v>33</v>
      </c>
      <c r="I12" s="19"/>
    </row>
    <row r="13" spans="1:10" x14ac:dyDescent="0.25">
      <c r="I13" s="19"/>
    </row>
    <row r="14" spans="1:10" x14ac:dyDescent="0.25">
      <c r="B14" s="3" t="s">
        <v>29</v>
      </c>
      <c r="C14" s="17">
        <f>C7</f>
        <v>0.6428571428571429</v>
      </c>
      <c r="I14" s="19"/>
    </row>
    <row r="15" spans="1:10" x14ac:dyDescent="0.25">
      <c r="B15" s="4" t="s">
        <v>32</v>
      </c>
      <c r="C15">
        <f>C9*C10</f>
        <v>3.9999999999999994E-2</v>
      </c>
      <c r="I15" s="19" t="s">
        <v>26</v>
      </c>
      <c r="J15" t="s">
        <v>25</v>
      </c>
    </row>
    <row r="16" spans="1:10" x14ac:dyDescent="0.25">
      <c r="B16" t="s">
        <v>13</v>
      </c>
      <c r="C16" s="17">
        <f>C15+C14</f>
        <v>0.68285714285714294</v>
      </c>
      <c r="I16" s="19"/>
    </row>
    <row r="17" spans="2:10" x14ac:dyDescent="0.25">
      <c r="I17" s="19"/>
    </row>
    <row r="18" spans="2:10" ht="30" x14ac:dyDescent="0.25">
      <c r="B18" s="2" t="s">
        <v>30</v>
      </c>
      <c r="C18" s="6">
        <f>C7/C16</f>
        <v>0.94142259414225937</v>
      </c>
      <c r="I18" s="19" t="s">
        <v>31</v>
      </c>
      <c r="J18" s="2" t="s">
        <v>39</v>
      </c>
    </row>
    <row r="19" spans="2:10" x14ac:dyDescent="0.25">
      <c r="I19" s="11">
        <v>1</v>
      </c>
      <c r="J19" t="s">
        <v>7</v>
      </c>
    </row>
    <row r="20" spans="2:10" x14ac:dyDescent="0.25">
      <c r="I20" s="10">
        <v>0.8</v>
      </c>
      <c r="J20" t="s">
        <v>8</v>
      </c>
    </row>
    <row r="21" spans="2:10" x14ac:dyDescent="0.25">
      <c r="I21" s="10">
        <v>0.6</v>
      </c>
      <c r="J21" t="s">
        <v>9</v>
      </c>
    </row>
    <row r="22" spans="2:10" x14ac:dyDescent="0.25">
      <c r="I22" s="10">
        <v>0.4</v>
      </c>
      <c r="J22" t="s">
        <v>61</v>
      </c>
    </row>
    <row r="23" spans="2:10" x14ac:dyDescent="0.25">
      <c r="I23" s="10">
        <v>0.2</v>
      </c>
      <c r="J23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/>
  </sheetViews>
  <sheetFormatPr defaultRowHeight="15" x14ac:dyDescent="0.25"/>
  <cols>
    <col min="2" max="2" width="46.5703125" customWidth="1"/>
    <col min="5" max="5" width="2.42578125" customWidth="1"/>
    <col min="6" max="7" width="2.140625" customWidth="1"/>
    <col min="8" max="8" width="4.5703125" bestFit="1" customWidth="1"/>
    <col min="9" max="9" width="17.7109375" bestFit="1" customWidth="1"/>
    <col min="10" max="10" width="57.5703125" bestFit="1" customWidth="1"/>
  </cols>
  <sheetData>
    <row r="1" spans="1:10" x14ac:dyDescent="0.25">
      <c r="A1" s="11" t="s">
        <v>23</v>
      </c>
      <c r="B1" s="7" t="s">
        <v>34</v>
      </c>
      <c r="I1" s="19" t="s">
        <v>58</v>
      </c>
      <c r="J1" s="19" t="s">
        <v>59</v>
      </c>
    </row>
    <row r="2" spans="1:10" ht="30" x14ac:dyDescent="0.25">
      <c r="B2" s="16" t="s">
        <v>11</v>
      </c>
      <c r="H2" s="10">
        <v>0.7</v>
      </c>
      <c r="I2" s="19" t="s">
        <v>0</v>
      </c>
      <c r="J2" t="s">
        <v>3</v>
      </c>
    </row>
    <row r="3" spans="1:10" ht="45" x14ac:dyDescent="0.25">
      <c r="C3" s="18" t="s">
        <v>35</v>
      </c>
      <c r="D3" s="18" t="s">
        <v>36</v>
      </c>
      <c r="H3" s="12">
        <f>9/14</f>
        <v>0.6428571428571429</v>
      </c>
      <c r="I3" s="19" t="s">
        <v>2</v>
      </c>
      <c r="J3" s="2" t="s">
        <v>53</v>
      </c>
    </row>
    <row r="4" spans="1:10" ht="45" x14ac:dyDescent="0.25">
      <c r="B4" t="s">
        <v>0</v>
      </c>
      <c r="C4" s="5">
        <f>H2</f>
        <v>0.7</v>
      </c>
      <c r="D4" s="1">
        <f>C4</f>
        <v>0.7</v>
      </c>
      <c r="H4" s="12">
        <f>7/14</f>
        <v>0.5</v>
      </c>
      <c r="I4" s="19" t="s">
        <v>10</v>
      </c>
      <c r="J4" s="2" t="s">
        <v>54</v>
      </c>
    </row>
    <row r="5" spans="1:10" x14ac:dyDescent="0.25">
      <c r="B5" t="s">
        <v>1</v>
      </c>
      <c r="C5" s="17">
        <f>H3</f>
        <v>0.6428571428571429</v>
      </c>
      <c r="D5" s="17">
        <f>H4</f>
        <v>0.5</v>
      </c>
      <c r="I5" s="19"/>
    </row>
    <row r="6" spans="1:10" x14ac:dyDescent="0.25">
      <c r="I6" s="19" t="s">
        <v>18</v>
      </c>
      <c r="J6" s="7" t="s">
        <v>41</v>
      </c>
    </row>
    <row r="7" spans="1:10" ht="30" x14ac:dyDescent="0.25">
      <c r="B7" t="s">
        <v>17</v>
      </c>
      <c r="C7">
        <f>C4*C5</f>
        <v>0.45</v>
      </c>
      <c r="D7">
        <f>C7</f>
        <v>0.45</v>
      </c>
      <c r="I7" s="19"/>
      <c r="J7" s="9" t="s">
        <v>19</v>
      </c>
    </row>
    <row r="8" spans="1:10" x14ac:dyDescent="0.25">
      <c r="I8" s="19"/>
    </row>
    <row r="9" spans="1:10" x14ac:dyDescent="0.25">
      <c r="B9" t="s">
        <v>4</v>
      </c>
      <c r="C9" s="1">
        <f>1-C4</f>
        <v>0.30000000000000004</v>
      </c>
      <c r="D9" s="1">
        <f>C9</f>
        <v>0.30000000000000004</v>
      </c>
      <c r="I9" s="19"/>
    </row>
    <row r="10" spans="1:10" x14ac:dyDescent="0.25">
      <c r="B10" t="s">
        <v>6</v>
      </c>
      <c r="C10" s="10">
        <f>I17</f>
        <v>0.6</v>
      </c>
      <c r="D10" s="10">
        <f>I16</f>
        <v>0.8</v>
      </c>
      <c r="I10" s="19"/>
    </row>
    <row r="11" spans="1:10" x14ac:dyDescent="0.25">
      <c r="I11" s="19" t="s">
        <v>4</v>
      </c>
      <c r="J11" t="s">
        <v>5</v>
      </c>
    </row>
    <row r="12" spans="1:10" ht="30" x14ac:dyDescent="0.25">
      <c r="B12" s="2" t="s">
        <v>12</v>
      </c>
      <c r="I12" s="19"/>
    </row>
    <row r="13" spans="1:10" x14ac:dyDescent="0.25">
      <c r="I13" s="19"/>
    </row>
    <row r="14" spans="1:10" x14ac:dyDescent="0.25">
      <c r="B14" s="3" t="s">
        <v>14</v>
      </c>
      <c r="C14">
        <f>C7</f>
        <v>0.45</v>
      </c>
      <c r="D14">
        <f>D7</f>
        <v>0.45</v>
      </c>
      <c r="I14" s="19" t="s">
        <v>6</v>
      </c>
      <c r="J14" s="2" t="s">
        <v>40</v>
      </c>
    </row>
    <row r="15" spans="1:10" x14ac:dyDescent="0.25">
      <c r="B15" s="4" t="s">
        <v>15</v>
      </c>
      <c r="C15">
        <f>C9*C10</f>
        <v>0.18000000000000002</v>
      </c>
      <c r="D15">
        <f>D9*D10</f>
        <v>0.24000000000000005</v>
      </c>
      <c r="I15" s="11">
        <v>1</v>
      </c>
      <c r="J15" t="s">
        <v>7</v>
      </c>
    </row>
    <row r="16" spans="1:10" x14ac:dyDescent="0.25">
      <c r="B16" t="s">
        <v>13</v>
      </c>
      <c r="C16">
        <f>C15+C14</f>
        <v>0.63</v>
      </c>
      <c r="D16">
        <f>D15+D14</f>
        <v>0.69000000000000006</v>
      </c>
      <c r="I16" s="10">
        <v>0.8</v>
      </c>
      <c r="J16" t="s">
        <v>8</v>
      </c>
    </row>
    <row r="17" spans="2:10" x14ac:dyDescent="0.25">
      <c r="I17" s="10">
        <v>0.6</v>
      </c>
      <c r="J17" t="s">
        <v>9</v>
      </c>
    </row>
    <row r="18" spans="2:10" ht="30" x14ac:dyDescent="0.25">
      <c r="B18" s="2" t="s">
        <v>16</v>
      </c>
      <c r="C18" s="6">
        <f>C7/C16</f>
        <v>0.7142857142857143</v>
      </c>
      <c r="D18" s="6">
        <f>D7/D16</f>
        <v>0.65217391304347827</v>
      </c>
      <c r="I18" s="10">
        <v>0.4</v>
      </c>
      <c r="J18" t="s">
        <v>61</v>
      </c>
    </row>
    <row r="19" spans="2:10" x14ac:dyDescent="0.25">
      <c r="I19" s="10">
        <v>0.2</v>
      </c>
      <c r="J19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/>
  </sheetViews>
  <sheetFormatPr defaultRowHeight="15" x14ac:dyDescent="0.25"/>
  <cols>
    <col min="2" max="2" width="46.5703125" customWidth="1"/>
    <col min="5" max="5" width="2.42578125" customWidth="1"/>
    <col min="6" max="7" width="2.140625" customWidth="1"/>
    <col min="8" max="8" width="4.5703125" bestFit="1" customWidth="1"/>
    <col min="9" max="9" width="21.5703125" bestFit="1" customWidth="1"/>
    <col min="10" max="10" width="61.42578125" bestFit="1" customWidth="1"/>
  </cols>
  <sheetData>
    <row r="1" spans="1:10" ht="30" x14ac:dyDescent="0.25">
      <c r="A1" s="11" t="s">
        <v>23</v>
      </c>
      <c r="B1" s="8" t="s">
        <v>57</v>
      </c>
      <c r="I1" s="19" t="s">
        <v>58</v>
      </c>
      <c r="J1" s="19" t="s">
        <v>59</v>
      </c>
    </row>
    <row r="2" spans="1:10" ht="30" x14ac:dyDescent="0.25">
      <c r="B2" s="16" t="s">
        <v>11</v>
      </c>
      <c r="H2" s="10">
        <v>0.5</v>
      </c>
      <c r="I2" s="19" t="s">
        <v>47</v>
      </c>
      <c r="J2" t="s">
        <v>52</v>
      </c>
    </row>
    <row r="3" spans="1:10" ht="45" x14ac:dyDescent="0.25">
      <c r="C3" s="18" t="s">
        <v>35</v>
      </c>
      <c r="D3" s="18" t="s">
        <v>36</v>
      </c>
      <c r="H3" s="12">
        <f>9/14</f>
        <v>0.6428571428571429</v>
      </c>
      <c r="I3" s="19" t="s">
        <v>48</v>
      </c>
      <c r="J3" s="2" t="s">
        <v>53</v>
      </c>
    </row>
    <row r="4" spans="1:10" ht="45" x14ac:dyDescent="0.25">
      <c r="B4" t="s">
        <v>47</v>
      </c>
      <c r="C4" s="5">
        <f>H2</f>
        <v>0.5</v>
      </c>
      <c r="D4" s="1">
        <f>C4</f>
        <v>0.5</v>
      </c>
      <c r="H4" s="12">
        <f>7/14</f>
        <v>0.5</v>
      </c>
      <c r="I4" s="19" t="s">
        <v>42</v>
      </c>
      <c r="J4" s="2" t="s">
        <v>54</v>
      </c>
    </row>
    <row r="5" spans="1:10" x14ac:dyDescent="0.25">
      <c r="B5" t="s">
        <v>43</v>
      </c>
      <c r="C5" s="17">
        <f>H3</f>
        <v>0.6428571428571429</v>
      </c>
      <c r="D5" s="17">
        <f>H4</f>
        <v>0.5</v>
      </c>
      <c r="I5" s="19"/>
    </row>
    <row r="6" spans="1:10" x14ac:dyDescent="0.25">
      <c r="I6" s="19" t="s">
        <v>44</v>
      </c>
      <c r="J6" s="7" t="s">
        <v>41</v>
      </c>
    </row>
    <row r="7" spans="1:10" ht="30" x14ac:dyDescent="0.25">
      <c r="B7" t="s">
        <v>45</v>
      </c>
      <c r="C7" s="17">
        <f>C4*C5</f>
        <v>0.32142857142857145</v>
      </c>
      <c r="D7" s="17">
        <f>C7</f>
        <v>0.32142857142857145</v>
      </c>
      <c r="I7" s="19"/>
      <c r="J7" s="9" t="s">
        <v>19</v>
      </c>
    </row>
    <row r="8" spans="1:10" x14ac:dyDescent="0.25">
      <c r="I8" s="19"/>
    </row>
    <row r="9" spans="1:10" x14ac:dyDescent="0.25">
      <c r="B9" t="s">
        <v>56</v>
      </c>
      <c r="C9" s="1">
        <f>1-C4</f>
        <v>0.5</v>
      </c>
      <c r="D9" s="1">
        <f>C9</f>
        <v>0.5</v>
      </c>
      <c r="I9" s="19"/>
    </row>
    <row r="10" spans="1:10" x14ac:dyDescent="0.25">
      <c r="B10" t="s">
        <v>55</v>
      </c>
      <c r="C10" s="10">
        <f>I17</f>
        <v>0.6</v>
      </c>
      <c r="D10" s="10">
        <f>I16</f>
        <v>0.8</v>
      </c>
      <c r="I10" s="19"/>
    </row>
    <row r="11" spans="1:10" x14ac:dyDescent="0.25">
      <c r="I11" s="19" t="s">
        <v>56</v>
      </c>
      <c r="J11" t="s">
        <v>63</v>
      </c>
    </row>
    <row r="12" spans="1:10" ht="30" x14ac:dyDescent="0.25">
      <c r="B12" s="2" t="s">
        <v>49</v>
      </c>
      <c r="I12" s="19"/>
    </row>
    <row r="13" spans="1:10" x14ac:dyDescent="0.25">
      <c r="I13" s="19"/>
    </row>
    <row r="14" spans="1:10" x14ac:dyDescent="0.25">
      <c r="B14" s="3" t="s">
        <v>46</v>
      </c>
      <c r="C14" s="17">
        <f>C7</f>
        <v>0.32142857142857145</v>
      </c>
      <c r="D14" s="17">
        <f>D7</f>
        <v>0.32142857142857145</v>
      </c>
      <c r="I14" s="19" t="s">
        <v>55</v>
      </c>
      <c r="J14" s="2" t="s">
        <v>40</v>
      </c>
    </row>
    <row r="15" spans="1:10" x14ac:dyDescent="0.25">
      <c r="B15" s="4" t="s">
        <v>50</v>
      </c>
      <c r="C15">
        <f>C9*C10</f>
        <v>0.3</v>
      </c>
      <c r="D15">
        <f>D9*D10</f>
        <v>0.4</v>
      </c>
      <c r="I15" s="11">
        <v>1</v>
      </c>
      <c r="J15" t="s">
        <v>7</v>
      </c>
    </row>
    <row r="16" spans="1:10" x14ac:dyDescent="0.25">
      <c r="B16" t="s">
        <v>13</v>
      </c>
      <c r="C16" s="17">
        <f>C15+C14</f>
        <v>0.62142857142857144</v>
      </c>
      <c r="D16" s="17">
        <f>D15+D14</f>
        <v>0.72142857142857153</v>
      </c>
      <c r="I16" s="10">
        <v>0.8</v>
      </c>
      <c r="J16" t="s">
        <v>8</v>
      </c>
    </row>
    <row r="17" spans="2:10" x14ac:dyDescent="0.25">
      <c r="I17" s="10">
        <v>0.6</v>
      </c>
      <c r="J17" t="s">
        <v>9</v>
      </c>
    </row>
    <row r="18" spans="2:10" ht="30" x14ac:dyDescent="0.25">
      <c r="B18" s="2" t="s">
        <v>51</v>
      </c>
      <c r="C18" s="6">
        <f>C7/C16</f>
        <v>0.51724137931034486</v>
      </c>
      <c r="D18" s="6">
        <f>D7/D16</f>
        <v>0.4455445544554455</v>
      </c>
      <c r="I18" s="10">
        <v>0.4</v>
      </c>
      <c r="J18" t="s">
        <v>61</v>
      </c>
    </row>
    <row r="19" spans="2:10" x14ac:dyDescent="0.25">
      <c r="I19" s="10">
        <v>0.2</v>
      </c>
      <c r="J19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Case_Base_Will_Fail</vt:lpstr>
      <vt:lpstr>Case_PriceRise</vt:lpstr>
      <vt:lpstr>Case_PriceRise_GovtMoratorium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 </cp:lastModifiedBy>
  <dcterms:created xsi:type="dcterms:W3CDTF">2019-11-21T05:32:19Z</dcterms:created>
  <dcterms:modified xsi:type="dcterms:W3CDTF">2019-11-22T07:27:46Z</dcterms:modified>
</cp:coreProperties>
</file>