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7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B24" i="1"/>
  <c r="C23" i="1"/>
  <c r="B23" i="1"/>
  <c r="H21" i="1"/>
  <c r="H23" i="1" s="1"/>
  <c r="H25" i="1" s="1"/>
  <c r="E10" i="1"/>
  <c r="E14" i="1" s="1"/>
  <c r="E16" i="1" s="1"/>
</calcChain>
</file>

<file path=xl/comments1.xml><?xml version="1.0" encoding="utf-8"?>
<comments xmlns="http://schemas.openxmlformats.org/spreadsheetml/2006/main">
  <authors>
    <author>user</author>
  </authors>
  <commentList>
    <comment ref="H2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Based on increased authorized share capital
</t>
        </r>
      </text>
    </comment>
  </commentList>
</comments>
</file>

<file path=xl/sharedStrings.xml><?xml version="1.0" encoding="utf-8"?>
<sst xmlns="http://schemas.openxmlformats.org/spreadsheetml/2006/main" count="34" uniqueCount="34">
  <si>
    <t>Income</t>
  </si>
  <si>
    <t>Expenses</t>
  </si>
  <si>
    <t>PBT</t>
  </si>
  <si>
    <t>PAT</t>
  </si>
  <si>
    <t>Share capital</t>
  </si>
  <si>
    <t>Reserves</t>
  </si>
  <si>
    <t>Long term debt</t>
  </si>
  <si>
    <t>Short term debt</t>
  </si>
  <si>
    <t>Trade payables</t>
  </si>
  <si>
    <t>Trade receivables</t>
  </si>
  <si>
    <t>Inventories</t>
  </si>
  <si>
    <t>Fixed assets</t>
  </si>
  <si>
    <t>CFO</t>
  </si>
  <si>
    <t>Depreciation</t>
  </si>
  <si>
    <t>Sameer Kothari</t>
  </si>
  <si>
    <t xml:space="preserve">Asha Kothari </t>
  </si>
  <si>
    <t>Vanity Case</t>
  </si>
  <si>
    <t xml:space="preserve">Number of shares of HFL to be issued </t>
  </si>
  <si>
    <t>Conversion factor</t>
  </si>
  <si>
    <t>Current number of shares of HFL</t>
  </si>
  <si>
    <t>Dilution</t>
  </si>
  <si>
    <t>Number of shares post dilution with ACPL</t>
  </si>
  <si>
    <t>Expected PAT margin</t>
  </si>
  <si>
    <t>Expected PAT</t>
  </si>
  <si>
    <t xml:space="preserve">Expected number of shares </t>
  </si>
  <si>
    <t>EPS</t>
  </si>
  <si>
    <t>Shareholding of ACPL</t>
  </si>
  <si>
    <t>Number of ACPL shares</t>
  </si>
  <si>
    <t>ACPL financial info (in Rs cr)</t>
  </si>
  <si>
    <t>WC cycle (days)</t>
  </si>
  <si>
    <t>Debt/equity</t>
  </si>
  <si>
    <t>Current share price</t>
  </si>
  <si>
    <t>Fwd PE FY20</t>
  </si>
  <si>
    <t>Expected revenue  of HFL 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</si>
</sst>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9" fontId="1" fillId="0" borderId="5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9" fontId="1" fillId="0" borderId="8" xfId="0" applyNumberFormat="1" applyFont="1" applyBorder="1"/>
    <xf numFmtId="2" fontId="1" fillId="0" borderId="5" xfId="0" applyNumberFormat="1" applyFont="1" applyBorder="1"/>
    <xf numFmtId="0" fontId="1" fillId="0" borderId="4" xfId="0" applyFont="1" applyFill="1" applyBorder="1"/>
    <xf numFmtId="2" fontId="1" fillId="0" borderId="5" xfId="0" applyNumberFormat="1" applyFont="1" applyFill="1" applyBorder="1"/>
    <xf numFmtId="0" fontId="1" fillId="0" borderId="6" xfId="0" applyFont="1" applyFill="1" applyBorder="1"/>
    <xf numFmtId="2" fontId="1" fillId="0" borderId="8" xfId="0" applyNumberFormat="1" applyFont="1" applyBorder="1"/>
    <xf numFmtId="0" fontId="1" fillId="0" borderId="1" xfId="0" applyFont="1" applyFill="1" applyBorder="1"/>
    <xf numFmtId="1" fontId="1" fillId="0" borderId="2" xfId="0" applyNumberFormat="1" applyFont="1" applyBorder="1"/>
    <xf numFmtId="1" fontId="1" fillId="0" borderId="3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0" fontId="1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"/>
  <sheetViews>
    <sheetView tabSelected="1" topLeftCell="A7" workbookViewId="0">
      <selection activeCell="E22" sqref="E22"/>
    </sheetView>
  </sheetViews>
  <sheetFormatPr defaultRowHeight="15" x14ac:dyDescent="0.25"/>
  <cols>
    <col min="1" max="1" width="16.7109375" bestFit="1" customWidth="1"/>
    <col min="5" max="5" width="20.140625" bestFit="1" customWidth="1"/>
    <col min="7" max="7" width="14.7109375" bestFit="1" customWidth="1"/>
    <col min="11" max="11" width="12" bestFit="1" customWidth="1"/>
  </cols>
  <sheetData>
    <row r="1" spans="1:8" x14ac:dyDescent="0.25">
      <c r="A1" s="1" t="s">
        <v>28</v>
      </c>
      <c r="B1" s="2"/>
      <c r="C1" s="3"/>
      <c r="E1" s="1" t="s">
        <v>26</v>
      </c>
      <c r="F1" s="3"/>
    </row>
    <row r="2" spans="1:8" x14ac:dyDescent="0.25">
      <c r="A2" s="4"/>
      <c r="B2" s="5">
        <v>2015</v>
      </c>
      <c r="C2" s="7">
        <v>2016</v>
      </c>
      <c r="E2" s="4" t="s">
        <v>14</v>
      </c>
      <c r="F2" s="6">
        <v>0.38</v>
      </c>
    </row>
    <row r="3" spans="1:8" x14ac:dyDescent="0.25">
      <c r="A3" s="4" t="s">
        <v>0</v>
      </c>
      <c r="B3" s="5">
        <v>156.68</v>
      </c>
      <c r="C3" s="7">
        <v>180.74</v>
      </c>
      <c r="E3" s="4" t="s">
        <v>15</v>
      </c>
      <c r="F3" s="6">
        <v>0.38</v>
      </c>
    </row>
    <row r="4" spans="1:8" ht="15.75" thickBot="1" x14ac:dyDescent="0.3">
      <c r="A4" s="4" t="s">
        <v>1</v>
      </c>
      <c r="B4" s="5">
        <v>153.12</v>
      </c>
      <c r="C4" s="7">
        <v>175.29</v>
      </c>
      <c r="E4" s="8" t="s">
        <v>16</v>
      </c>
      <c r="F4" s="11">
        <v>0.23</v>
      </c>
    </row>
    <row r="5" spans="1:8" ht="15.75" thickBot="1" x14ac:dyDescent="0.3">
      <c r="A5" s="4" t="s">
        <v>2</v>
      </c>
      <c r="B5" s="5">
        <v>3.55</v>
      </c>
      <c r="C5" s="7">
        <v>5.45</v>
      </c>
    </row>
    <row r="6" spans="1:8" x14ac:dyDescent="0.25">
      <c r="A6" s="4" t="s">
        <v>3</v>
      </c>
      <c r="B6" s="5">
        <v>3.88</v>
      </c>
      <c r="C6" s="7">
        <v>4.5999999999999996</v>
      </c>
      <c r="E6" s="1" t="s">
        <v>27</v>
      </c>
      <c r="F6" s="22"/>
      <c r="G6" s="2" t="s">
        <v>18</v>
      </c>
      <c r="H6" s="3"/>
    </row>
    <row r="7" spans="1:8" x14ac:dyDescent="0.25">
      <c r="A7" s="4"/>
      <c r="B7" s="5"/>
      <c r="C7" s="7"/>
      <c r="E7" s="4">
        <v>118709</v>
      </c>
      <c r="F7" s="5"/>
      <c r="G7" s="5">
        <v>42.5</v>
      </c>
      <c r="H7" s="7"/>
    </row>
    <row r="8" spans="1:8" x14ac:dyDescent="0.25">
      <c r="A8" s="4" t="s">
        <v>13</v>
      </c>
      <c r="B8" s="5">
        <v>12.72</v>
      </c>
      <c r="C8" s="7">
        <v>10.64</v>
      </c>
      <c r="E8" s="4"/>
      <c r="F8" s="5"/>
      <c r="G8" s="5"/>
      <c r="H8" s="7"/>
    </row>
    <row r="9" spans="1:8" x14ac:dyDescent="0.25">
      <c r="A9" s="4" t="s">
        <v>12</v>
      </c>
      <c r="B9" s="5">
        <v>21.55</v>
      </c>
      <c r="C9" s="7">
        <v>20.9</v>
      </c>
      <c r="E9" s="4" t="s">
        <v>17</v>
      </c>
      <c r="F9" s="5"/>
      <c r="G9" s="5"/>
      <c r="H9" s="7"/>
    </row>
    <row r="10" spans="1:8" x14ac:dyDescent="0.25">
      <c r="A10" s="4"/>
      <c r="B10" s="5"/>
      <c r="C10" s="7"/>
      <c r="E10" s="4">
        <f>E7*42.5</f>
        <v>5045132.5</v>
      </c>
      <c r="F10" s="5"/>
      <c r="G10" s="5"/>
      <c r="H10" s="7"/>
    </row>
    <row r="11" spans="1:8" x14ac:dyDescent="0.25">
      <c r="A11" s="4" t="s">
        <v>4</v>
      </c>
      <c r="B11" s="5">
        <v>0.1187</v>
      </c>
      <c r="C11" s="7">
        <v>0.1187</v>
      </c>
      <c r="E11" s="4" t="s">
        <v>19</v>
      </c>
      <c r="F11" s="5"/>
      <c r="G11" s="5"/>
      <c r="H11" s="7"/>
    </row>
    <row r="12" spans="1:8" x14ac:dyDescent="0.25">
      <c r="A12" s="4" t="s">
        <v>5</v>
      </c>
      <c r="B12" s="5">
        <v>31.96</v>
      </c>
      <c r="C12" s="7">
        <v>36.56</v>
      </c>
      <c r="E12" s="4">
        <v>13500000</v>
      </c>
      <c r="F12" s="5"/>
      <c r="G12" s="5"/>
      <c r="H12" s="7"/>
    </row>
    <row r="13" spans="1:8" x14ac:dyDescent="0.25">
      <c r="A13" s="4"/>
      <c r="B13" s="5"/>
      <c r="C13" s="7"/>
      <c r="E13" s="4" t="s">
        <v>20</v>
      </c>
      <c r="F13" s="5"/>
      <c r="G13" s="5"/>
      <c r="H13" s="7"/>
    </row>
    <row r="14" spans="1:8" x14ac:dyDescent="0.25">
      <c r="A14" s="4" t="s">
        <v>6</v>
      </c>
      <c r="B14" s="5">
        <v>48.79</v>
      </c>
      <c r="C14" s="7">
        <v>49.41</v>
      </c>
      <c r="E14" s="4">
        <f>E10/E12</f>
        <v>0.37371351851851853</v>
      </c>
      <c r="F14" s="5"/>
      <c r="G14" s="5"/>
      <c r="H14" s="7"/>
    </row>
    <row r="15" spans="1:8" x14ac:dyDescent="0.25">
      <c r="A15" s="4" t="s">
        <v>7</v>
      </c>
      <c r="B15" s="5">
        <v>8.89</v>
      </c>
      <c r="C15" s="7">
        <v>9.26</v>
      </c>
      <c r="E15" s="4" t="s">
        <v>21</v>
      </c>
      <c r="F15" s="5"/>
      <c r="G15" s="5"/>
      <c r="H15" s="7"/>
    </row>
    <row r="16" spans="1:8" ht="15.75" thickBot="1" x14ac:dyDescent="0.3">
      <c r="A16" s="4"/>
      <c r="B16" s="5"/>
      <c r="C16" s="7"/>
      <c r="E16" s="8">
        <f>E12*(1+E14)</f>
        <v>18545132.5</v>
      </c>
      <c r="F16" s="9"/>
      <c r="G16" s="9"/>
      <c r="H16" s="10"/>
    </row>
    <row r="17" spans="1:8" x14ac:dyDescent="0.25">
      <c r="A17" s="4" t="s">
        <v>8</v>
      </c>
      <c r="B17" s="5">
        <v>23.11</v>
      </c>
      <c r="C17" s="7">
        <v>26.54</v>
      </c>
    </row>
    <row r="18" spans="1:8" ht="15.75" thickBot="1" x14ac:dyDescent="0.3">
      <c r="A18" s="4" t="s">
        <v>9</v>
      </c>
      <c r="B18" s="5">
        <v>16.079999999999998</v>
      </c>
      <c r="C18" s="7">
        <v>15.51</v>
      </c>
    </row>
    <row r="19" spans="1:8" x14ac:dyDescent="0.25">
      <c r="A19" s="4" t="s">
        <v>10</v>
      </c>
      <c r="B19" s="5">
        <v>10.82</v>
      </c>
      <c r="C19" s="7">
        <v>14.31</v>
      </c>
      <c r="E19" s="1" t="s">
        <v>33</v>
      </c>
      <c r="F19" s="2"/>
      <c r="G19" s="2"/>
      <c r="H19" s="3">
        <v>1000</v>
      </c>
    </row>
    <row r="20" spans="1:8" x14ac:dyDescent="0.25">
      <c r="A20" s="4"/>
      <c r="B20" s="5"/>
      <c r="C20" s="7"/>
      <c r="E20" s="4" t="s">
        <v>22</v>
      </c>
      <c r="F20" s="5"/>
      <c r="G20" s="5"/>
      <c r="H20" s="6">
        <v>0.03</v>
      </c>
    </row>
    <row r="21" spans="1:8" ht="15.75" thickBot="1" x14ac:dyDescent="0.3">
      <c r="A21" s="8" t="s">
        <v>11</v>
      </c>
      <c r="B21" s="9">
        <v>86.54</v>
      </c>
      <c r="C21" s="10">
        <v>83.75</v>
      </c>
      <c r="E21" s="4" t="s">
        <v>23</v>
      </c>
      <c r="F21" s="5"/>
      <c r="G21" s="5"/>
      <c r="H21" s="7">
        <f>H20*H19</f>
        <v>30</v>
      </c>
    </row>
    <row r="22" spans="1:8" ht="15.75" thickBot="1" x14ac:dyDescent="0.3">
      <c r="E22" s="4" t="s">
        <v>24</v>
      </c>
      <c r="F22" s="5"/>
      <c r="G22" s="5"/>
      <c r="H22" s="7">
        <v>21500000</v>
      </c>
    </row>
    <row r="23" spans="1:8" x14ac:dyDescent="0.25">
      <c r="A23" s="17" t="s">
        <v>29</v>
      </c>
      <c r="B23" s="18">
        <f>(B18+B19-B17)/B3*365</f>
        <v>8.829142200663771</v>
      </c>
      <c r="C23" s="19">
        <f>(C18+C19-C17)/C3*365</f>
        <v>6.6238796060639613</v>
      </c>
      <c r="E23" s="4" t="s">
        <v>25</v>
      </c>
      <c r="F23" s="5"/>
      <c r="G23" s="5"/>
      <c r="H23" s="12">
        <f>H21*10^7/H22</f>
        <v>13.953488372093023</v>
      </c>
    </row>
    <row r="24" spans="1:8" ht="15.75" thickBot="1" x14ac:dyDescent="0.3">
      <c r="A24" s="15" t="s">
        <v>30</v>
      </c>
      <c r="B24" s="20">
        <f>(B14+B15)/(B12+B11)</f>
        <v>1.798077852282044</v>
      </c>
      <c r="C24" s="21">
        <f>(C14+C15)/(C12+C11)</f>
        <v>1.5995659606256492</v>
      </c>
      <c r="E24" s="13" t="s">
        <v>31</v>
      </c>
      <c r="F24" s="5"/>
      <c r="G24" s="5"/>
      <c r="H24" s="14">
        <v>400</v>
      </c>
    </row>
    <row r="25" spans="1:8" ht="15.75" thickBot="1" x14ac:dyDescent="0.3">
      <c r="E25" s="15" t="s">
        <v>32</v>
      </c>
      <c r="F25" s="9"/>
      <c r="G25" s="9"/>
      <c r="H25" s="16">
        <f>H24/H23</f>
        <v>28.666666666666668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2018-09-14T06:52:17Z</dcterms:created>
  <dcterms:modified xsi:type="dcterms:W3CDTF">2018-09-14T08:29:31Z</dcterms:modified>
</cp:coreProperties>
</file>