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ukumar\OneDrive - Hewlett Packard Enterprise\PERSONAL\STOCKS\Sector\chemical\"/>
    </mc:Choice>
  </mc:AlternateContent>
  <bookViews>
    <workbookView xWindow="0" yWindow="0" windowWidth="24000" windowHeight="9735" activeTab="6"/>
  </bookViews>
  <sheets>
    <sheet name="Map" sheetId="1" r:id="rId1"/>
    <sheet name="Consolidated" sheetId="3" r:id="rId2"/>
    <sheet name="9Year" sheetId="8" r:id="rId3"/>
    <sheet name="5Year" sheetId="4" r:id="rId4"/>
    <sheet name="3Year" sheetId="9" r:id="rId5"/>
    <sheet name="1Year" sheetId="10" r:id="rId6"/>
    <sheet name="Sheet11" sheetId="11" r:id="rId7"/>
    <sheet name="Sheet2" sheetId="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1" l="1"/>
  <c r="N10" i="11"/>
  <c r="C3" i="11"/>
  <c r="N4" i="11" s="1"/>
  <c r="D3" i="11"/>
  <c r="O5" i="11" s="1"/>
  <c r="E3" i="11"/>
  <c r="N6" i="11" s="1"/>
  <c r="F3" i="11"/>
  <c r="G3" i="11"/>
  <c r="N8" i="11" s="1"/>
  <c r="H3" i="11"/>
  <c r="O9" i="11" s="1"/>
  <c r="I3" i="11"/>
  <c r="J3" i="11"/>
  <c r="K3" i="11"/>
  <c r="N12" i="11" s="1"/>
  <c r="C4" i="11"/>
  <c r="P4" i="11" s="1"/>
  <c r="D4" i="11"/>
  <c r="E4" i="11"/>
  <c r="F4" i="11"/>
  <c r="G4" i="11"/>
  <c r="P8" i="11" s="1"/>
  <c r="H4" i="11"/>
  <c r="I4" i="11"/>
  <c r="J4" i="11"/>
  <c r="K4" i="11"/>
  <c r="P12" i="11" s="1"/>
  <c r="C18" i="11"/>
  <c r="D18" i="11"/>
  <c r="E18" i="11"/>
  <c r="F18" i="11"/>
  <c r="G18" i="11"/>
  <c r="H18" i="11"/>
  <c r="I18" i="11"/>
  <c r="J18" i="11"/>
  <c r="K18" i="11"/>
  <c r="C19" i="11"/>
  <c r="D19" i="11"/>
  <c r="E19" i="11"/>
  <c r="F19" i="11"/>
  <c r="G19" i="11"/>
  <c r="H19" i="11"/>
  <c r="I19" i="11"/>
  <c r="J19" i="11"/>
  <c r="K19" i="11"/>
  <c r="B19" i="11"/>
  <c r="B18" i="11"/>
  <c r="B4" i="11"/>
  <c r="B3" i="11"/>
  <c r="O3" i="11" s="1"/>
  <c r="C20" i="11"/>
  <c r="D20" i="11"/>
  <c r="E20" i="11"/>
  <c r="F20" i="11"/>
  <c r="G20" i="11"/>
  <c r="H20" i="11"/>
  <c r="I20" i="11"/>
  <c r="J20" i="11"/>
  <c r="K20" i="11"/>
  <c r="C21" i="11"/>
  <c r="D21" i="11"/>
  <c r="E21" i="11"/>
  <c r="F21" i="11"/>
  <c r="G21" i="11"/>
  <c r="H21" i="11"/>
  <c r="I21" i="11"/>
  <c r="J21" i="11"/>
  <c r="K21" i="11"/>
  <c r="C22" i="11"/>
  <c r="D22" i="11"/>
  <c r="E22" i="11"/>
  <c r="F22" i="11"/>
  <c r="G22" i="11"/>
  <c r="H22" i="11"/>
  <c r="I22" i="11"/>
  <c r="J22" i="11"/>
  <c r="K22" i="11"/>
  <c r="C23" i="11"/>
  <c r="D23" i="11"/>
  <c r="E23" i="11"/>
  <c r="F23" i="11"/>
  <c r="G23" i="11"/>
  <c r="H23" i="11"/>
  <c r="I23" i="11"/>
  <c r="J23" i="11"/>
  <c r="K23" i="11"/>
  <c r="C24" i="11"/>
  <c r="D24" i="11"/>
  <c r="E24" i="11"/>
  <c r="F24" i="11"/>
  <c r="G24" i="11"/>
  <c r="H24" i="11"/>
  <c r="I24" i="11"/>
  <c r="J24" i="11"/>
  <c r="K24" i="11"/>
  <c r="C25" i="11"/>
  <c r="D25" i="11"/>
  <c r="E25" i="11"/>
  <c r="F25" i="11"/>
  <c r="G25" i="11"/>
  <c r="H25" i="11"/>
  <c r="I25" i="11"/>
  <c r="J25" i="11"/>
  <c r="K25" i="11"/>
  <c r="C26" i="11"/>
  <c r="D26" i="11"/>
  <c r="E26" i="11"/>
  <c r="F26" i="11"/>
  <c r="G26" i="11"/>
  <c r="H26" i="11"/>
  <c r="I26" i="11"/>
  <c r="J26" i="11"/>
  <c r="K26" i="11"/>
  <c r="C27" i="11"/>
  <c r="D27" i="11"/>
  <c r="E27" i="11"/>
  <c r="F27" i="11"/>
  <c r="G27" i="11"/>
  <c r="H27" i="11"/>
  <c r="I27" i="11"/>
  <c r="J27" i="11"/>
  <c r="K27" i="11"/>
  <c r="C28" i="11"/>
  <c r="D28" i="11"/>
  <c r="E28" i="11"/>
  <c r="F28" i="11"/>
  <c r="G28" i="11"/>
  <c r="H28" i="11"/>
  <c r="I28" i="11"/>
  <c r="J28" i="11"/>
  <c r="K28" i="11"/>
  <c r="C29" i="11"/>
  <c r="D29" i="11"/>
  <c r="E29" i="11"/>
  <c r="F29" i="11"/>
  <c r="G29" i="11"/>
  <c r="H29" i="11"/>
  <c r="I29" i="11"/>
  <c r="J29" i="11"/>
  <c r="K29" i="11"/>
  <c r="C5" i="11"/>
  <c r="D5" i="11"/>
  <c r="Q5" i="11" s="1"/>
  <c r="E5" i="11"/>
  <c r="F5" i="11"/>
  <c r="Q7" i="11" s="1"/>
  <c r="G5" i="11"/>
  <c r="H5" i="11"/>
  <c r="Q9" i="11" s="1"/>
  <c r="I5" i="11"/>
  <c r="J5" i="11"/>
  <c r="Q11" i="11" s="1"/>
  <c r="K5" i="11"/>
  <c r="C6" i="11"/>
  <c r="R4" i="11" s="1"/>
  <c r="D6" i="11"/>
  <c r="E6" i="11"/>
  <c r="R6" i="11" s="1"/>
  <c r="F6" i="11"/>
  <c r="G6" i="11"/>
  <c r="R8" i="11" s="1"/>
  <c r="H6" i="11"/>
  <c r="I6" i="11"/>
  <c r="R10" i="11" s="1"/>
  <c r="J6" i="11"/>
  <c r="K6" i="11"/>
  <c r="R12" i="11" s="1"/>
  <c r="C7" i="11"/>
  <c r="D7" i="11"/>
  <c r="S5" i="11" s="1"/>
  <c r="E7" i="11"/>
  <c r="F7" i="11"/>
  <c r="S7" i="11" s="1"/>
  <c r="G7" i="11"/>
  <c r="H7" i="11"/>
  <c r="S9" i="11" s="1"/>
  <c r="I7" i="11"/>
  <c r="J7" i="11"/>
  <c r="S11" i="11" s="1"/>
  <c r="K7" i="11"/>
  <c r="C8" i="11"/>
  <c r="T4" i="11" s="1"/>
  <c r="D8" i="11"/>
  <c r="E8" i="11"/>
  <c r="T6" i="11" s="1"/>
  <c r="F8" i="11"/>
  <c r="G8" i="11"/>
  <c r="T8" i="11" s="1"/>
  <c r="H8" i="11"/>
  <c r="I8" i="11"/>
  <c r="T10" i="11" s="1"/>
  <c r="J8" i="11"/>
  <c r="K8" i="11"/>
  <c r="T12" i="11" s="1"/>
  <c r="C9" i="11"/>
  <c r="D9" i="11"/>
  <c r="U5" i="11" s="1"/>
  <c r="E9" i="11"/>
  <c r="F9" i="11"/>
  <c r="U7" i="11" s="1"/>
  <c r="G9" i="11"/>
  <c r="H9" i="11"/>
  <c r="U9" i="11" s="1"/>
  <c r="I9" i="11"/>
  <c r="J9" i="11"/>
  <c r="U11" i="11" s="1"/>
  <c r="K9" i="11"/>
  <c r="C10" i="11"/>
  <c r="V4" i="11" s="1"/>
  <c r="D10" i="11"/>
  <c r="E10" i="11"/>
  <c r="V6" i="11" s="1"/>
  <c r="F10" i="11"/>
  <c r="G10" i="11"/>
  <c r="V8" i="11" s="1"/>
  <c r="H10" i="11"/>
  <c r="I10" i="11"/>
  <c r="V10" i="11" s="1"/>
  <c r="J10" i="11"/>
  <c r="K10" i="11"/>
  <c r="V12" i="11" s="1"/>
  <c r="C11" i="11"/>
  <c r="D11" i="11"/>
  <c r="W5" i="11" s="1"/>
  <c r="E11" i="11"/>
  <c r="F11" i="11"/>
  <c r="W7" i="11" s="1"/>
  <c r="G11" i="11"/>
  <c r="H11" i="11"/>
  <c r="W9" i="11" s="1"/>
  <c r="I11" i="11"/>
  <c r="J11" i="11"/>
  <c r="W11" i="11" s="1"/>
  <c r="K11" i="11"/>
  <c r="C12" i="11"/>
  <c r="X4" i="11" s="1"/>
  <c r="D12" i="11"/>
  <c r="E12" i="11"/>
  <c r="X6" i="11" s="1"/>
  <c r="F12" i="11"/>
  <c r="G12" i="11"/>
  <c r="X8" i="11" s="1"/>
  <c r="H12" i="11"/>
  <c r="I12" i="11"/>
  <c r="X10" i="11" s="1"/>
  <c r="J12" i="11"/>
  <c r="K12" i="11"/>
  <c r="X12" i="11" s="1"/>
  <c r="C13" i="11"/>
  <c r="D13" i="11"/>
  <c r="Y5" i="11" s="1"/>
  <c r="E13" i="11"/>
  <c r="F13" i="11"/>
  <c r="Y7" i="11" s="1"/>
  <c r="G13" i="11"/>
  <c r="H13" i="11"/>
  <c r="Y9" i="11" s="1"/>
  <c r="I13" i="11"/>
  <c r="J13" i="11"/>
  <c r="Y11" i="11" s="1"/>
  <c r="K13" i="11"/>
  <c r="C14" i="11"/>
  <c r="Z4" i="11" s="1"/>
  <c r="D14" i="11"/>
  <c r="E14" i="11"/>
  <c r="Z6" i="11" s="1"/>
  <c r="F14" i="11"/>
  <c r="G14" i="11"/>
  <c r="Z8" i="11" s="1"/>
  <c r="H14" i="11"/>
  <c r="I14" i="11"/>
  <c r="Z10" i="11" s="1"/>
  <c r="J14" i="11"/>
  <c r="K14" i="11"/>
  <c r="Z12" i="11" s="1"/>
  <c r="C15" i="11"/>
  <c r="D15" i="11"/>
  <c r="Z5" i="11" s="1"/>
  <c r="E15" i="11"/>
  <c r="F15" i="11"/>
  <c r="Z7" i="11" s="1"/>
  <c r="G15" i="11"/>
  <c r="H15" i="11"/>
  <c r="Z9" i="11" s="1"/>
  <c r="I15" i="11"/>
  <c r="J15" i="11"/>
  <c r="Z11" i="11" s="1"/>
  <c r="K15" i="11"/>
  <c r="B29" i="11"/>
  <c r="B15" i="11"/>
  <c r="B28" i="11"/>
  <c r="B13" i="11"/>
  <c r="B27" i="11"/>
  <c r="B12" i="11"/>
  <c r="B26" i="11"/>
  <c r="B11" i="11"/>
  <c r="W3" i="11" s="1"/>
  <c r="B25" i="11"/>
  <c r="B10" i="11"/>
  <c r="B24" i="11"/>
  <c r="B9" i="11"/>
  <c r="B23" i="11"/>
  <c r="B8" i="11"/>
  <c r="S3" i="11" s="1"/>
  <c r="B22" i="11"/>
  <c r="B7" i="11"/>
  <c r="B21" i="11"/>
  <c r="B20" i="11"/>
  <c r="B14" i="11"/>
  <c r="Z3" i="11" s="1"/>
  <c r="B5" i="11"/>
  <c r="B6" i="11"/>
  <c r="R3" i="11" s="1"/>
  <c r="K67" i="10"/>
  <c r="G70" i="10"/>
  <c r="C69" i="10"/>
  <c r="M70" i="10"/>
  <c r="J70" i="10"/>
  <c r="I70" i="10"/>
  <c r="F70" i="10"/>
  <c r="E70" i="10"/>
  <c r="B70" i="10"/>
  <c r="M69" i="10"/>
  <c r="J69" i="10"/>
  <c r="I69" i="10"/>
  <c r="F69" i="10"/>
  <c r="E69" i="10"/>
  <c r="B69" i="10"/>
  <c r="M68" i="10"/>
  <c r="K68" i="10"/>
  <c r="J68" i="10"/>
  <c r="I68" i="10"/>
  <c r="F68" i="10"/>
  <c r="E68" i="10"/>
  <c r="B68" i="10"/>
  <c r="M67" i="10"/>
  <c r="J67" i="10"/>
  <c r="I67" i="10"/>
  <c r="G67" i="10"/>
  <c r="F67" i="10"/>
  <c r="E67" i="10"/>
  <c r="B67" i="10"/>
  <c r="M66" i="10"/>
  <c r="J66" i="10"/>
  <c r="I66" i="10"/>
  <c r="F66" i="10"/>
  <c r="E66" i="10"/>
  <c r="C66" i="10"/>
  <c r="B66" i="10"/>
  <c r="M65" i="10"/>
  <c r="J65" i="10"/>
  <c r="I65" i="10"/>
  <c r="F65" i="10"/>
  <c r="E65" i="10"/>
  <c r="B65" i="10"/>
  <c r="M64" i="10"/>
  <c r="K64" i="10"/>
  <c r="J64" i="10"/>
  <c r="I64" i="10"/>
  <c r="F64" i="10"/>
  <c r="E64" i="10"/>
  <c r="B64" i="10"/>
  <c r="M63" i="10"/>
  <c r="J63" i="10"/>
  <c r="I63" i="10"/>
  <c r="G63" i="10"/>
  <c r="F63" i="10"/>
  <c r="E63" i="10"/>
  <c r="B63" i="10"/>
  <c r="M62" i="10"/>
  <c r="J62" i="10"/>
  <c r="I62" i="10"/>
  <c r="F62" i="10"/>
  <c r="E62" i="10"/>
  <c r="C62" i="10"/>
  <c r="B62" i="10"/>
  <c r="M61" i="10"/>
  <c r="J61" i="10"/>
  <c r="I61" i="10"/>
  <c r="F61" i="10"/>
  <c r="E61" i="10"/>
  <c r="B61" i="10"/>
  <c r="M60" i="10"/>
  <c r="K60" i="10"/>
  <c r="J60" i="10"/>
  <c r="I60" i="10"/>
  <c r="F60" i="10"/>
  <c r="E60" i="10"/>
  <c r="B60" i="10"/>
  <c r="M59" i="10"/>
  <c r="J59" i="10"/>
  <c r="I59" i="10"/>
  <c r="G59" i="10"/>
  <c r="F59" i="10"/>
  <c r="E59" i="10"/>
  <c r="B59" i="10"/>
  <c r="M58" i="10"/>
  <c r="J58" i="10"/>
  <c r="I58" i="10"/>
  <c r="F58" i="10"/>
  <c r="E58" i="10"/>
  <c r="C58" i="10"/>
  <c r="B58" i="10"/>
  <c r="M57" i="10"/>
  <c r="J57" i="10"/>
  <c r="I57" i="10"/>
  <c r="F57" i="10"/>
  <c r="E57" i="10"/>
  <c r="B57" i="10"/>
  <c r="M56" i="10"/>
  <c r="K56" i="10"/>
  <c r="J56" i="10"/>
  <c r="I56" i="10"/>
  <c r="F56" i="10"/>
  <c r="E56" i="10"/>
  <c r="B56" i="10"/>
  <c r="M55" i="10"/>
  <c r="J55" i="10"/>
  <c r="I55" i="10"/>
  <c r="G55" i="10"/>
  <c r="F55" i="10"/>
  <c r="E55" i="10"/>
  <c r="B55" i="10"/>
  <c r="M54" i="10"/>
  <c r="J54" i="10"/>
  <c r="I54" i="10"/>
  <c r="F54" i="10"/>
  <c r="E54" i="10"/>
  <c r="C54" i="10"/>
  <c r="B54" i="10"/>
  <c r="M53" i="10"/>
  <c r="J53" i="10"/>
  <c r="I53" i="10"/>
  <c r="F53" i="10"/>
  <c r="E53" i="10"/>
  <c r="B53" i="10"/>
  <c r="M52" i="10"/>
  <c r="K52" i="10"/>
  <c r="J52" i="10"/>
  <c r="I52" i="10"/>
  <c r="F52" i="10"/>
  <c r="E52" i="10"/>
  <c r="B52" i="10"/>
  <c r="M51" i="10"/>
  <c r="J51" i="10"/>
  <c r="I51" i="10"/>
  <c r="G51" i="10"/>
  <c r="F51" i="10"/>
  <c r="E51" i="10"/>
  <c r="B51" i="10"/>
  <c r="M50" i="10"/>
  <c r="J50" i="10"/>
  <c r="I50" i="10"/>
  <c r="F50" i="10"/>
  <c r="E50" i="10"/>
  <c r="C50" i="10"/>
  <c r="B50" i="10"/>
  <c r="M49" i="10"/>
  <c r="J49" i="10"/>
  <c r="I49" i="10"/>
  <c r="F49" i="10"/>
  <c r="E49" i="10"/>
  <c r="B49" i="10"/>
  <c r="M48" i="10"/>
  <c r="K48" i="10"/>
  <c r="J48" i="10"/>
  <c r="I48" i="10"/>
  <c r="F48" i="10"/>
  <c r="E48" i="10"/>
  <c r="B48" i="10"/>
  <c r="M47" i="10"/>
  <c r="J47" i="10"/>
  <c r="I47" i="10"/>
  <c r="G47" i="10"/>
  <c r="F47" i="10"/>
  <c r="E47" i="10"/>
  <c r="B47" i="10"/>
  <c r="M46" i="10"/>
  <c r="J46" i="10"/>
  <c r="I46" i="10"/>
  <c r="F46" i="10"/>
  <c r="E46" i="10"/>
  <c r="C46" i="10"/>
  <c r="B46" i="10"/>
  <c r="M45" i="10"/>
  <c r="J45" i="10"/>
  <c r="I45" i="10"/>
  <c r="F45" i="10"/>
  <c r="E45" i="10"/>
  <c r="B45" i="10"/>
  <c r="M44" i="10"/>
  <c r="K44" i="10"/>
  <c r="J44" i="10"/>
  <c r="I44" i="10"/>
  <c r="F44" i="10"/>
  <c r="E44" i="10"/>
  <c r="B44" i="10"/>
  <c r="M43" i="10"/>
  <c r="J43" i="10"/>
  <c r="I43" i="10"/>
  <c r="G43" i="10"/>
  <c r="F43" i="10"/>
  <c r="E43" i="10"/>
  <c r="B43" i="10"/>
  <c r="M42" i="10"/>
  <c r="J42" i="10"/>
  <c r="I42" i="10"/>
  <c r="H42" i="10"/>
  <c r="F42" i="10"/>
  <c r="E42" i="10"/>
  <c r="D42" i="10"/>
  <c r="B42" i="10"/>
  <c r="M41" i="10"/>
  <c r="L41" i="10"/>
  <c r="J41" i="10"/>
  <c r="I41" i="10"/>
  <c r="H41" i="10"/>
  <c r="F41" i="10"/>
  <c r="E41" i="10"/>
  <c r="D41" i="10"/>
  <c r="B41" i="10"/>
  <c r="M40" i="10"/>
  <c r="L40" i="10"/>
  <c r="J40" i="10"/>
  <c r="I40" i="10"/>
  <c r="H40" i="10"/>
  <c r="F40" i="10"/>
  <c r="E40" i="10"/>
  <c r="D40" i="10"/>
  <c r="B40" i="10"/>
  <c r="M39" i="10"/>
  <c r="L39" i="10"/>
  <c r="J39" i="10"/>
  <c r="I39" i="10"/>
  <c r="H39" i="10"/>
  <c r="F39" i="10"/>
  <c r="E39" i="10"/>
  <c r="D39" i="10"/>
  <c r="B39" i="10"/>
  <c r="B38" i="10"/>
  <c r="M36" i="10"/>
  <c r="L36" i="10"/>
  <c r="J36" i="10"/>
  <c r="I36" i="10"/>
  <c r="H36" i="10"/>
  <c r="F36" i="10"/>
  <c r="E36" i="10"/>
  <c r="D36" i="10"/>
  <c r="B36" i="10"/>
  <c r="M35" i="10"/>
  <c r="L35" i="10"/>
  <c r="J35" i="10"/>
  <c r="I35" i="10"/>
  <c r="H35" i="10"/>
  <c r="F35" i="10"/>
  <c r="E35" i="10"/>
  <c r="D35" i="10"/>
  <c r="B35" i="10"/>
  <c r="M34" i="10"/>
  <c r="L34" i="10"/>
  <c r="J34" i="10"/>
  <c r="I34" i="10"/>
  <c r="H34" i="10"/>
  <c r="F34" i="10"/>
  <c r="E34" i="10"/>
  <c r="D34" i="10"/>
  <c r="B34" i="10"/>
  <c r="M33" i="10"/>
  <c r="L33" i="10"/>
  <c r="J33" i="10"/>
  <c r="I33" i="10"/>
  <c r="H33" i="10"/>
  <c r="F33" i="10"/>
  <c r="E33" i="10"/>
  <c r="D33" i="10"/>
  <c r="B33" i="10"/>
  <c r="M32" i="10"/>
  <c r="L32" i="10"/>
  <c r="J32" i="10"/>
  <c r="I32" i="10"/>
  <c r="H32" i="10"/>
  <c r="F32" i="10"/>
  <c r="E32" i="10"/>
  <c r="D32" i="10"/>
  <c r="B32" i="10"/>
  <c r="M31" i="10"/>
  <c r="L31" i="10"/>
  <c r="J31" i="10"/>
  <c r="I31" i="10"/>
  <c r="H31" i="10"/>
  <c r="F31" i="10"/>
  <c r="E31" i="10"/>
  <c r="D31" i="10"/>
  <c r="B31" i="10"/>
  <c r="M30" i="10"/>
  <c r="L30" i="10"/>
  <c r="J30" i="10"/>
  <c r="I30" i="10"/>
  <c r="H30" i="10"/>
  <c r="F30" i="10"/>
  <c r="E30" i="10"/>
  <c r="D30" i="10"/>
  <c r="B30" i="10"/>
  <c r="M29" i="10"/>
  <c r="L29" i="10"/>
  <c r="J29" i="10"/>
  <c r="I29" i="10"/>
  <c r="H29" i="10"/>
  <c r="F29" i="10"/>
  <c r="E29" i="10"/>
  <c r="D29" i="10"/>
  <c r="B29" i="10"/>
  <c r="B28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B22" i="10"/>
  <c r="M20" i="10"/>
  <c r="L20" i="10"/>
  <c r="J20" i="10"/>
  <c r="I20" i="10"/>
  <c r="H20" i="10"/>
  <c r="F20" i="10"/>
  <c r="E20" i="10"/>
  <c r="D20" i="10"/>
  <c r="B20" i="10"/>
  <c r="M19" i="10"/>
  <c r="L19" i="10"/>
  <c r="J19" i="10"/>
  <c r="I19" i="10"/>
  <c r="H19" i="10"/>
  <c r="F19" i="10"/>
  <c r="E19" i="10"/>
  <c r="D19" i="10"/>
  <c r="B19" i="10"/>
  <c r="M18" i="10"/>
  <c r="L18" i="10"/>
  <c r="J18" i="10"/>
  <c r="I18" i="10"/>
  <c r="H18" i="10"/>
  <c r="F18" i="10"/>
  <c r="E18" i="10"/>
  <c r="D18" i="10"/>
  <c r="B18" i="10"/>
  <c r="M17" i="10"/>
  <c r="L17" i="10"/>
  <c r="J17" i="10"/>
  <c r="I17" i="10"/>
  <c r="H17" i="10"/>
  <c r="F17" i="10"/>
  <c r="E17" i="10"/>
  <c r="D17" i="10"/>
  <c r="B17" i="10"/>
  <c r="M16" i="10"/>
  <c r="L16" i="10"/>
  <c r="J16" i="10"/>
  <c r="I16" i="10"/>
  <c r="H16" i="10"/>
  <c r="F16" i="10"/>
  <c r="E16" i="10"/>
  <c r="D16" i="10"/>
  <c r="B16" i="10"/>
  <c r="M15" i="10"/>
  <c r="L15" i="10"/>
  <c r="J15" i="10"/>
  <c r="I15" i="10"/>
  <c r="H15" i="10"/>
  <c r="F15" i="10"/>
  <c r="E15" i="10"/>
  <c r="D15" i="10"/>
  <c r="B15" i="10"/>
  <c r="M14" i="10"/>
  <c r="L14" i="10"/>
  <c r="J14" i="10"/>
  <c r="I14" i="10"/>
  <c r="H14" i="10"/>
  <c r="F14" i="10"/>
  <c r="E14" i="10"/>
  <c r="D14" i="10"/>
  <c r="B14" i="10"/>
  <c r="M13" i="10"/>
  <c r="L13" i="10"/>
  <c r="J13" i="10"/>
  <c r="I13" i="10"/>
  <c r="H13" i="10"/>
  <c r="F13" i="10"/>
  <c r="E13" i="10"/>
  <c r="D13" i="10"/>
  <c r="B13" i="10"/>
  <c r="M12" i="10"/>
  <c r="L12" i="10"/>
  <c r="J12" i="10"/>
  <c r="I12" i="10"/>
  <c r="H12" i="10"/>
  <c r="F12" i="10"/>
  <c r="E12" i="10"/>
  <c r="D12" i="10"/>
  <c r="B12" i="10"/>
  <c r="M11" i="10"/>
  <c r="L11" i="10"/>
  <c r="J11" i="10"/>
  <c r="I11" i="10"/>
  <c r="H11" i="10"/>
  <c r="F11" i="10"/>
  <c r="E11" i="10"/>
  <c r="D11" i="10"/>
  <c r="B11" i="10"/>
  <c r="M10" i="10"/>
  <c r="L10" i="10"/>
  <c r="J10" i="10"/>
  <c r="I10" i="10"/>
  <c r="H10" i="10"/>
  <c r="F10" i="10"/>
  <c r="E10" i="10"/>
  <c r="D10" i="10"/>
  <c r="B10" i="10"/>
  <c r="B9" i="10"/>
  <c r="M7" i="10"/>
  <c r="L7" i="10"/>
  <c r="J7" i="10"/>
  <c r="I7" i="10"/>
  <c r="H7" i="10"/>
  <c r="F7" i="10"/>
  <c r="E7" i="10"/>
  <c r="D7" i="10"/>
  <c r="B7" i="10"/>
  <c r="M6" i="10"/>
  <c r="L6" i="10"/>
  <c r="J6" i="10"/>
  <c r="I6" i="10"/>
  <c r="H6" i="10"/>
  <c r="F6" i="10"/>
  <c r="E6" i="10"/>
  <c r="D6" i="10"/>
  <c r="B6" i="10"/>
  <c r="M5" i="10"/>
  <c r="L5" i="10"/>
  <c r="J5" i="10"/>
  <c r="I5" i="10"/>
  <c r="H5" i="10"/>
  <c r="F5" i="10"/>
  <c r="E5" i="10"/>
  <c r="D5" i="10"/>
  <c r="B5" i="10"/>
  <c r="M4" i="10"/>
  <c r="L4" i="10"/>
  <c r="J4" i="10"/>
  <c r="I4" i="10"/>
  <c r="H4" i="10"/>
  <c r="F4" i="10"/>
  <c r="E4" i="10"/>
  <c r="D4" i="10"/>
  <c r="B4" i="10"/>
  <c r="M3" i="10"/>
  <c r="L3" i="10"/>
  <c r="J3" i="10"/>
  <c r="I3" i="10"/>
  <c r="H3" i="10"/>
  <c r="F3" i="10"/>
  <c r="E3" i="10"/>
  <c r="D3" i="10"/>
  <c r="B3" i="10"/>
  <c r="M2" i="10"/>
  <c r="L2" i="10"/>
  <c r="J2" i="10"/>
  <c r="I2" i="10"/>
  <c r="H2" i="10"/>
  <c r="F2" i="10"/>
  <c r="E2" i="10"/>
  <c r="D2" i="10"/>
  <c r="B2" i="10"/>
  <c r="K67" i="9"/>
  <c r="G70" i="9"/>
  <c r="C69" i="9"/>
  <c r="M70" i="9"/>
  <c r="J70" i="9"/>
  <c r="I70" i="9"/>
  <c r="F70" i="9"/>
  <c r="E70" i="9"/>
  <c r="B70" i="9"/>
  <c r="M69" i="9"/>
  <c r="J69" i="9"/>
  <c r="I69" i="9"/>
  <c r="F69" i="9"/>
  <c r="E69" i="9"/>
  <c r="B69" i="9"/>
  <c r="M68" i="9"/>
  <c r="K68" i="9"/>
  <c r="J68" i="9"/>
  <c r="I68" i="9"/>
  <c r="F68" i="9"/>
  <c r="E68" i="9"/>
  <c r="B68" i="9"/>
  <c r="M67" i="9"/>
  <c r="J67" i="9"/>
  <c r="I67" i="9"/>
  <c r="G67" i="9"/>
  <c r="F67" i="9"/>
  <c r="E67" i="9"/>
  <c r="B67" i="9"/>
  <c r="M66" i="9"/>
  <c r="J66" i="9"/>
  <c r="I66" i="9"/>
  <c r="F66" i="9"/>
  <c r="E66" i="9"/>
  <c r="C66" i="9"/>
  <c r="B66" i="9"/>
  <c r="M65" i="9"/>
  <c r="J65" i="9"/>
  <c r="I65" i="9"/>
  <c r="F65" i="9"/>
  <c r="E65" i="9"/>
  <c r="B65" i="9"/>
  <c r="M64" i="9"/>
  <c r="K64" i="9"/>
  <c r="J64" i="9"/>
  <c r="I64" i="9"/>
  <c r="F64" i="9"/>
  <c r="E64" i="9"/>
  <c r="B64" i="9"/>
  <c r="M63" i="9"/>
  <c r="J63" i="9"/>
  <c r="I63" i="9"/>
  <c r="G63" i="9"/>
  <c r="F63" i="9"/>
  <c r="E63" i="9"/>
  <c r="B63" i="9"/>
  <c r="M62" i="9"/>
  <c r="J62" i="9"/>
  <c r="I62" i="9"/>
  <c r="F62" i="9"/>
  <c r="E62" i="9"/>
  <c r="C62" i="9"/>
  <c r="B62" i="9"/>
  <c r="M61" i="9"/>
  <c r="J61" i="9"/>
  <c r="I61" i="9"/>
  <c r="F61" i="9"/>
  <c r="E61" i="9"/>
  <c r="B61" i="9"/>
  <c r="M60" i="9"/>
  <c r="K60" i="9"/>
  <c r="J60" i="9"/>
  <c r="I60" i="9"/>
  <c r="F60" i="9"/>
  <c r="E60" i="9"/>
  <c r="B60" i="9"/>
  <c r="M59" i="9"/>
  <c r="J59" i="9"/>
  <c r="I59" i="9"/>
  <c r="G59" i="9"/>
  <c r="F59" i="9"/>
  <c r="E59" i="9"/>
  <c r="B59" i="9"/>
  <c r="M58" i="9"/>
  <c r="J58" i="9"/>
  <c r="I58" i="9"/>
  <c r="F58" i="9"/>
  <c r="E58" i="9"/>
  <c r="C58" i="9"/>
  <c r="B58" i="9"/>
  <c r="M57" i="9"/>
  <c r="J57" i="9"/>
  <c r="I57" i="9"/>
  <c r="F57" i="9"/>
  <c r="E57" i="9"/>
  <c r="B57" i="9"/>
  <c r="M56" i="9"/>
  <c r="K56" i="9"/>
  <c r="J56" i="9"/>
  <c r="I56" i="9"/>
  <c r="F56" i="9"/>
  <c r="E56" i="9"/>
  <c r="B56" i="9"/>
  <c r="M55" i="9"/>
  <c r="J55" i="9"/>
  <c r="I55" i="9"/>
  <c r="G55" i="9"/>
  <c r="F55" i="9"/>
  <c r="E55" i="9"/>
  <c r="B55" i="9"/>
  <c r="M54" i="9"/>
  <c r="J54" i="9"/>
  <c r="I54" i="9"/>
  <c r="F54" i="9"/>
  <c r="E54" i="9"/>
  <c r="C54" i="9"/>
  <c r="B54" i="9"/>
  <c r="M53" i="9"/>
  <c r="J53" i="9"/>
  <c r="I53" i="9"/>
  <c r="F53" i="9"/>
  <c r="E53" i="9"/>
  <c r="B53" i="9"/>
  <c r="M52" i="9"/>
  <c r="K52" i="9"/>
  <c r="J52" i="9"/>
  <c r="I52" i="9"/>
  <c r="F52" i="9"/>
  <c r="E52" i="9"/>
  <c r="B52" i="9"/>
  <c r="M51" i="9"/>
  <c r="J51" i="9"/>
  <c r="I51" i="9"/>
  <c r="G51" i="9"/>
  <c r="F51" i="9"/>
  <c r="E51" i="9"/>
  <c r="B51" i="9"/>
  <c r="M50" i="9"/>
  <c r="J50" i="9"/>
  <c r="I50" i="9"/>
  <c r="F50" i="9"/>
  <c r="E50" i="9"/>
  <c r="C50" i="9"/>
  <c r="B50" i="9"/>
  <c r="M49" i="9"/>
  <c r="J49" i="9"/>
  <c r="I49" i="9"/>
  <c r="F49" i="9"/>
  <c r="E49" i="9"/>
  <c r="B49" i="9"/>
  <c r="M48" i="9"/>
  <c r="K48" i="9"/>
  <c r="J48" i="9"/>
  <c r="I48" i="9"/>
  <c r="F48" i="9"/>
  <c r="E48" i="9"/>
  <c r="B48" i="9"/>
  <c r="M47" i="9"/>
  <c r="J47" i="9"/>
  <c r="I47" i="9"/>
  <c r="G47" i="9"/>
  <c r="F47" i="9"/>
  <c r="E47" i="9"/>
  <c r="B47" i="9"/>
  <c r="M46" i="9"/>
  <c r="J46" i="9"/>
  <c r="I46" i="9"/>
  <c r="F46" i="9"/>
  <c r="E46" i="9"/>
  <c r="C46" i="9"/>
  <c r="B46" i="9"/>
  <c r="M45" i="9"/>
  <c r="J45" i="9"/>
  <c r="I45" i="9"/>
  <c r="F45" i="9"/>
  <c r="E45" i="9"/>
  <c r="B45" i="9"/>
  <c r="M44" i="9"/>
  <c r="K44" i="9"/>
  <c r="J44" i="9"/>
  <c r="I44" i="9"/>
  <c r="F44" i="9"/>
  <c r="E44" i="9"/>
  <c r="B44" i="9"/>
  <c r="M43" i="9"/>
  <c r="J43" i="9"/>
  <c r="I43" i="9"/>
  <c r="G43" i="9"/>
  <c r="F43" i="9"/>
  <c r="E43" i="9"/>
  <c r="B43" i="9"/>
  <c r="M42" i="9"/>
  <c r="J42" i="9"/>
  <c r="I42" i="9"/>
  <c r="H42" i="9"/>
  <c r="F42" i="9"/>
  <c r="E42" i="9"/>
  <c r="D42" i="9"/>
  <c r="B42" i="9"/>
  <c r="M41" i="9"/>
  <c r="L41" i="9"/>
  <c r="J41" i="9"/>
  <c r="I41" i="9"/>
  <c r="H41" i="9"/>
  <c r="F41" i="9"/>
  <c r="E41" i="9"/>
  <c r="D41" i="9"/>
  <c r="B41" i="9"/>
  <c r="M40" i="9"/>
  <c r="L40" i="9"/>
  <c r="J40" i="9"/>
  <c r="I40" i="9"/>
  <c r="H40" i="9"/>
  <c r="F40" i="9"/>
  <c r="E40" i="9"/>
  <c r="D40" i="9"/>
  <c r="B40" i="9"/>
  <c r="M39" i="9"/>
  <c r="L39" i="9"/>
  <c r="J39" i="9"/>
  <c r="I39" i="9"/>
  <c r="H39" i="9"/>
  <c r="F39" i="9"/>
  <c r="E39" i="9"/>
  <c r="D39" i="9"/>
  <c r="B39" i="9"/>
  <c r="B38" i="9"/>
  <c r="M36" i="9"/>
  <c r="L36" i="9"/>
  <c r="J36" i="9"/>
  <c r="I36" i="9"/>
  <c r="H36" i="9"/>
  <c r="F36" i="9"/>
  <c r="E36" i="9"/>
  <c r="D36" i="9"/>
  <c r="B36" i="9"/>
  <c r="M35" i="9"/>
  <c r="L35" i="9"/>
  <c r="J35" i="9"/>
  <c r="I35" i="9"/>
  <c r="H35" i="9"/>
  <c r="F35" i="9"/>
  <c r="E35" i="9"/>
  <c r="D35" i="9"/>
  <c r="B35" i="9"/>
  <c r="M34" i="9"/>
  <c r="L34" i="9"/>
  <c r="J34" i="9"/>
  <c r="I34" i="9"/>
  <c r="H34" i="9"/>
  <c r="F34" i="9"/>
  <c r="E34" i="9"/>
  <c r="D34" i="9"/>
  <c r="B34" i="9"/>
  <c r="M33" i="9"/>
  <c r="L33" i="9"/>
  <c r="J33" i="9"/>
  <c r="I33" i="9"/>
  <c r="H33" i="9"/>
  <c r="F33" i="9"/>
  <c r="E33" i="9"/>
  <c r="D33" i="9"/>
  <c r="B33" i="9"/>
  <c r="M32" i="9"/>
  <c r="L32" i="9"/>
  <c r="J32" i="9"/>
  <c r="I32" i="9"/>
  <c r="H32" i="9"/>
  <c r="F32" i="9"/>
  <c r="E32" i="9"/>
  <c r="D32" i="9"/>
  <c r="B32" i="9"/>
  <c r="M31" i="9"/>
  <c r="L31" i="9"/>
  <c r="J31" i="9"/>
  <c r="I31" i="9"/>
  <c r="H31" i="9"/>
  <c r="F31" i="9"/>
  <c r="E31" i="9"/>
  <c r="D31" i="9"/>
  <c r="B31" i="9"/>
  <c r="M30" i="9"/>
  <c r="L30" i="9"/>
  <c r="J30" i="9"/>
  <c r="I30" i="9"/>
  <c r="H30" i="9"/>
  <c r="F30" i="9"/>
  <c r="E30" i="9"/>
  <c r="D30" i="9"/>
  <c r="B30" i="9"/>
  <c r="M29" i="9"/>
  <c r="L29" i="9"/>
  <c r="J29" i="9"/>
  <c r="I29" i="9"/>
  <c r="H29" i="9"/>
  <c r="F29" i="9"/>
  <c r="E29" i="9"/>
  <c r="D29" i="9"/>
  <c r="B29" i="9"/>
  <c r="B28" i="9"/>
  <c r="M26" i="9"/>
  <c r="L26" i="9"/>
  <c r="K26" i="9"/>
  <c r="J26" i="9"/>
  <c r="I26" i="9"/>
  <c r="H26" i="9"/>
  <c r="G26" i="9"/>
  <c r="F26" i="9"/>
  <c r="E26" i="9"/>
  <c r="D26" i="9"/>
  <c r="C26" i="9"/>
  <c r="B26" i="9"/>
  <c r="M25" i="9"/>
  <c r="L25" i="9"/>
  <c r="K25" i="9"/>
  <c r="J25" i="9"/>
  <c r="I25" i="9"/>
  <c r="H25" i="9"/>
  <c r="G25" i="9"/>
  <c r="F25" i="9"/>
  <c r="E25" i="9"/>
  <c r="D25" i="9"/>
  <c r="C25" i="9"/>
  <c r="B25" i="9"/>
  <c r="M24" i="9"/>
  <c r="L24" i="9"/>
  <c r="K24" i="9"/>
  <c r="J24" i="9"/>
  <c r="I24" i="9"/>
  <c r="H24" i="9"/>
  <c r="G24" i="9"/>
  <c r="F24" i="9"/>
  <c r="E24" i="9"/>
  <c r="D24" i="9"/>
  <c r="C24" i="9"/>
  <c r="B24" i="9"/>
  <c r="M23" i="9"/>
  <c r="L23" i="9"/>
  <c r="K23" i="9"/>
  <c r="J23" i="9"/>
  <c r="I23" i="9"/>
  <c r="H23" i="9"/>
  <c r="G23" i="9"/>
  <c r="F23" i="9"/>
  <c r="E23" i="9"/>
  <c r="D23" i="9"/>
  <c r="C23" i="9"/>
  <c r="B23" i="9"/>
  <c r="B22" i="9"/>
  <c r="M20" i="9"/>
  <c r="L20" i="9"/>
  <c r="J20" i="9"/>
  <c r="I20" i="9"/>
  <c r="H20" i="9"/>
  <c r="F20" i="9"/>
  <c r="E20" i="9"/>
  <c r="D20" i="9"/>
  <c r="B20" i="9"/>
  <c r="M19" i="9"/>
  <c r="L19" i="9"/>
  <c r="J19" i="9"/>
  <c r="I19" i="9"/>
  <c r="H19" i="9"/>
  <c r="F19" i="9"/>
  <c r="E19" i="9"/>
  <c r="D19" i="9"/>
  <c r="B19" i="9"/>
  <c r="M18" i="9"/>
  <c r="L18" i="9"/>
  <c r="J18" i="9"/>
  <c r="I18" i="9"/>
  <c r="H18" i="9"/>
  <c r="F18" i="9"/>
  <c r="E18" i="9"/>
  <c r="D18" i="9"/>
  <c r="B18" i="9"/>
  <c r="M17" i="9"/>
  <c r="L17" i="9"/>
  <c r="J17" i="9"/>
  <c r="I17" i="9"/>
  <c r="H17" i="9"/>
  <c r="F17" i="9"/>
  <c r="E17" i="9"/>
  <c r="D17" i="9"/>
  <c r="B17" i="9"/>
  <c r="M16" i="9"/>
  <c r="L16" i="9"/>
  <c r="J16" i="9"/>
  <c r="I16" i="9"/>
  <c r="H16" i="9"/>
  <c r="F16" i="9"/>
  <c r="E16" i="9"/>
  <c r="D16" i="9"/>
  <c r="B16" i="9"/>
  <c r="M15" i="9"/>
  <c r="L15" i="9"/>
  <c r="J15" i="9"/>
  <c r="I15" i="9"/>
  <c r="H15" i="9"/>
  <c r="F15" i="9"/>
  <c r="E15" i="9"/>
  <c r="D15" i="9"/>
  <c r="B15" i="9"/>
  <c r="M14" i="9"/>
  <c r="L14" i="9"/>
  <c r="J14" i="9"/>
  <c r="I14" i="9"/>
  <c r="H14" i="9"/>
  <c r="F14" i="9"/>
  <c r="E14" i="9"/>
  <c r="D14" i="9"/>
  <c r="B14" i="9"/>
  <c r="M13" i="9"/>
  <c r="L13" i="9"/>
  <c r="J13" i="9"/>
  <c r="I13" i="9"/>
  <c r="H13" i="9"/>
  <c r="F13" i="9"/>
  <c r="E13" i="9"/>
  <c r="D13" i="9"/>
  <c r="B13" i="9"/>
  <c r="M12" i="9"/>
  <c r="L12" i="9"/>
  <c r="J12" i="9"/>
  <c r="I12" i="9"/>
  <c r="H12" i="9"/>
  <c r="F12" i="9"/>
  <c r="E12" i="9"/>
  <c r="D12" i="9"/>
  <c r="B12" i="9"/>
  <c r="M11" i="9"/>
  <c r="L11" i="9"/>
  <c r="J11" i="9"/>
  <c r="I11" i="9"/>
  <c r="H11" i="9"/>
  <c r="F11" i="9"/>
  <c r="E11" i="9"/>
  <c r="D11" i="9"/>
  <c r="B11" i="9"/>
  <c r="M10" i="9"/>
  <c r="L10" i="9"/>
  <c r="J10" i="9"/>
  <c r="I10" i="9"/>
  <c r="H10" i="9"/>
  <c r="F10" i="9"/>
  <c r="E10" i="9"/>
  <c r="D10" i="9"/>
  <c r="B10" i="9"/>
  <c r="B9" i="9"/>
  <c r="M7" i="9"/>
  <c r="L7" i="9"/>
  <c r="J7" i="9"/>
  <c r="I7" i="9"/>
  <c r="H7" i="9"/>
  <c r="F7" i="9"/>
  <c r="E7" i="9"/>
  <c r="D7" i="9"/>
  <c r="B7" i="9"/>
  <c r="M6" i="9"/>
  <c r="L6" i="9"/>
  <c r="J6" i="9"/>
  <c r="I6" i="9"/>
  <c r="H6" i="9"/>
  <c r="F6" i="9"/>
  <c r="E6" i="9"/>
  <c r="D6" i="9"/>
  <c r="B6" i="9"/>
  <c r="M5" i="9"/>
  <c r="L5" i="9"/>
  <c r="J5" i="9"/>
  <c r="I5" i="9"/>
  <c r="H5" i="9"/>
  <c r="F5" i="9"/>
  <c r="E5" i="9"/>
  <c r="D5" i="9"/>
  <c r="B5" i="9"/>
  <c r="M4" i="9"/>
  <c r="L4" i="9"/>
  <c r="J4" i="9"/>
  <c r="I4" i="9"/>
  <c r="H4" i="9"/>
  <c r="F4" i="9"/>
  <c r="E4" i="9"/>
  <c r="D4" i="9"/>
  <c r="B4" i="9"/>
  <c r="M3" i="9"/>
  <c r="L3" i="9"/>
  <c r="J3" i="9"/>
  <c r="I3" i="9"/>
  <c r="H3" i="9"/>
  <c r="F3" i="9"/>
  <c r="E3" i="9"/>
  <c r="D3" i="9"/>
  <c r="B3" i="9"/>
  <c r="M2" i="9"/>
  <c r="L2" i="9"/>
  <c r="J2" i="9"/>
  <c r="I2" i="9"/>
  <c r="H2" i="9"/>
  <c r="F2" i="9"/>
  <c r="E2" i="9"/>
  <c r="D2" i="9"/>
  <c r="B2" i="9"/>
  <c r="M70" i="8"/>
  <c r="L70" i="8"/>
  <c r="K70" i="8"/>
  <c r="J70" i="8"/>
  <c r="I70" i="8"/>
  <c r="H70" i="8"/>
  <c r="G70" i="8"/>
  <c r="F70" i="8"/>
  <c r="E70" i="8"/>
  <c r="D70" i="8"/>
  <c r="C70" i="8"/>
  <c r="B70" i="8"/>
  <c r="M69" i="8"/>
  <c r="L69" i="8"/>
  <c r="K69" i="8"/>
  <c r="J69" i="8"/>
  <c r="I69" i="8"/>
  <c r="H69" i="8"/>
  <c r="G69" i="8"/>
  <c r="F69" i="8"/>
  <c r="E69" i="8"/>
  <c r="D69" i="8"/>
  <c r="C69" i="8"/>
  <c r="B69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H64" i="8"/>
  <c r="G64" i="8"/>
  <c r="F64" i="8"/>
  <c r="E64" i="8"/>
  <c r="D64" i="8"/>
  <c r="C64" i="8"/>
  <c r="B64" i="8"/>
  <c r="M63" i="8"/>
  <c r="L63" i="8"/>
  <c r="K63" i="8"/>
  <c r="J63" i="8"/>
  <c r="I63" i="8"/>
  <c r="H63" i="8"/>
  <c r="G63" i="8"/>
  <c r="F63" i="8"/>
  <c r="E63" i="8"/>
  <c r="D63" i="8"/>
  <c r="C63" i="8"/>
  <c r="B63" i="8"/>
  <c r="M62" i="8"/>
  <c r="L62" i="8"/>
  <c r="K62" i="8"/>
  <c r="J62" i="8"/>
  <c r="I62" i="8"/>
  <c r="H62" i="8"/>
  <c r="G62" i="8"/>
  <c r="F62" i="8"/>
  <c r="E62" i="8"/>
  <c r="D62" i="8"/>
  <c r="C62" i="8"/>
  <c r="B62" i="8"/>
  <c r="M61" i="8"/>
  <c r="L61" i="8"/>
  <c r="K61" i="8"/>
  <c r="J61" i="8"/>
  <c r="I61" i="8"/>
  <c r="H61" i="8"/>
  <c r="G61" i="8"/>
  <c r="F61" i="8"/>
  <c r="E61" i="8"/>
  <c r="D61" i="8"/>
  <c r="C61" i="8"/>
  <c r="B61" i="8"/>
  <c r="M60" i="8"/>
  <c r="L60" i="8"/>
  <c r="K60" i="8"/>
  <c r="J60" i="8"/>
  <c r="I60" i="8"/>
  <c r="H60" i="8"/>
  <c r="G60" i="8"/>
  <c r="F60" i="8"/>
  <c r="E60" i="8"/>
  <c r="D60" i="8"/>
  <c r="C60" i="8"/>
  <c r="B60" i="8"/>
  <c r="M59" i="8"/>
  <c r="L59" i="8"/>
  <c r="K59" i="8"/>
  <c r="J59" i="8"/>
  <c r="I59" i="8"/>
  <c r="H59" i="8"/>
  <c r="G59" i="8"/>
  <c r="F59" i="8"/>
  <c r="E59" i="8"/>
  <c r="D59" i="8"/>
  <c r="C59" i="8"/>
  <c r="B59" i="8"/>
  <c r="M58" i="8"/>
  <c r="L58" i="8"/>
  <c r="K58" i="8"/>
  <c r="J58" i="8"/>
  <c r="I58" i="8"/>
  <c r="H58" i="8"/>
  <c r="G58" i="8"/>
  <c r="F58" i="8"/>
  <c r="E58" i="8"/>
  <c r="D58" i="8"/>
  <c r="C58" i="8"/>
  <c r="B58" i="8"/>
  <c r="M57" i="8"/>
  <c r="L57" i="8"/>
  <c r="K57" i="8"/>
  <c r="J57" i="8"/>
  <c r="I57" i="8"/>
  <c r="H57" i="8"/>
  <c r="G57" i="8"/>
  <c r="F57" i="8"/>
  <c r="E57" i="8"/>
  <c r="D57" i="8"/>
  <c r="C57" i="8"/>
  <c r="B57" i="8"/>
  <c r="M56" i="8"/>
  <c r="L56" i="8"/>
  <c r="K56" i="8"/>
  <c r="J56" i="8"/>
  <c r="I56" i="8"/>
  <c r="H56" i="8"/>
  <c r="G56" i="8"/>
  <c r="F56" i="8"/>
  <c r="E56" i="8"/>
  <c r="D56" i="8"/>
  <c r="C56" i="8"/>
  <c r="B56" i="8"/>
  <c r="M55" i="8"/>
  <c r="L55" i="8"/>
  <c r="K55" i="8"/>
  <c r="J55" i="8"/>
  <c r="I55" i="8"/>
  <c r="H55" i="8"/>
  <c r="G55" i="8"/>
  <c r="F55" i="8"/>
  <c r="E55" i="8"/>
  <c r="D55" i="8"/>
  <c r="C55" i="8"/>
  <c r="B55" i="8"/>
  <c r="M54" i="8"/>
  <c r="L54" i="8"/>
  <c r="K54" i="8"/>
  <c r="J54" i="8"/>
  <c r="I54" i="8"/>
  <c r="H54" i="8"/>
  <c r="G54" i="8"/>
  <c r="F54" i="8"/>
  <c r="E54" i="8"/>
  <c r="D54" i="8"/>
  <c r="C54" i="8"/>
  <c r="B54" i="8"/>
  <c r="M53" i="8"/>
  <c r="L53" i="8"/>
  <c r="K53" i="8"/>
  <c r="J53" i="8"/>
  <c r="I53" i="8"/>
  <c r="H53" i="8"/>
  <c r="G53" i="8"/>
  <c r="F53" i="8"/>
  <c r="E53" i="8"/>
  <c r="D53" i="8"/>
  <c r="C53" i="8"/>
  <c r="B53" i="8"/>
  <c r="M52" i="8"/>
  <c r="L52" i="8"/>
  <c r="K52" i="8"/>
  <c r="J52" i="8"/>
  <c r="I52" i="8"/>
  <c r="H52" i="8"/>
  <c r="G52" i="8"/>
  <c r="F52" i="8"/>
  <c r="E52" i="8"/>
  <c r="D52" i="8"/>
  <c r="C52" i="8"/>
  <c r="B52" i="8"/>
  <c r="M51" i="8"/>
  <c r="L51" i="8"/>
  <c r="K51" i="8"/>
  <c r="J51" i="8"/>
  <c r="I51" i="8"/>
  <c r="H51" i="8"/>
  <c r="G51" i="8"/>
  <c r="F51" i="8"/>
  <c r="E51" i="8"/>
  <c r="D51" i="8"/>
  <c r="C51" i="8"/>
  <c r="B51" i="8"/>
  <c r="M50" i="8"/>
  <c r="L50" i="8"/>
  <c r="K50" i="8"/>
  <c r="J50" i="8"/>
  <c r="I50" i="8"/>
  <c r="H50" i="8"/>
  <c r="G50" i="8"/>
  <c r="F50" i="8"/>
  <c r="E50" i="8"/>
  <c r="D50" i="8"/>
  <c r="C50" i="8"/>
  <c r="B50" i="8"/>
  <c r="M49" i="8"/>
  <c r="L49" i="8"/>
  <c r="K49" i="8"/>
  <c r="J49" i="8"/>
  <c r="I49" i="8"/>
  <c r="H49" i="8"/>
  <c r="G49" i="8"/>
  <c r="F49" i="8"/>
  <c r="E49" i="8"/>
  <c r="D49" i="8"/>
  <c r="C49" i="8"/>
  <c r="B49" i="8"/>
  <c r="M48" i="8"/>
  <c r="L48" i="8"/>
  <c r="K48" i="8"/>
  <c r="J48" i="8"/>
  <c r="I48" i="8"/>
  <c r="H48" i="8"/>
  <c r="G48" i="8"/>
  <c r="F48" i="8"/>
  <c r="E48" i="8"/>
  <c r="D48" i="8"/>
  <c r="C48" i="8"/>
  <c r="B48" i="8"/>
  <c r="M47" i="8"/>
  <c r="L47" i="8"/>
  <c r="K47" i="8"/>
  <c r="J47" i="8"/>
  <c r="I47" i="8"/>
  <c r="H47" i="8"/>
  <c r="G47" i="8"/>
  <c r="F47" i="8"/>
  <c r="E47" i="8"/>
  <c r="D47" i="8"/>
  <c r="C47" i="8"/>
  <c r="B47" i="8"/>
  <c r="M46" i="8"/>
  <c r="L46" i="8"/>
  <c r="K46" i="8"/>
  <c r="J46" i="8"/>
  <c r="I46" i="8"/>
  <c r="H46" i="8"/>
  <c r="G46" i="8"/>
  <c r="F46" i="8"/>
  <c r="E46" i="8"/>
  <c r="D46" i="8"/>
  <c r="C46" i="8"/>
  <c r="B46" i="8"/>
  <c r="M45" i="8"/>
  <c r="L45" i="8"/>
  <c r="K45" i="8"/>
  <c r="J45" i="8"/>
  <c r="I45" i="8"/>
  <c r="H45" i="8"/>
  <c r="G45" i="8"/>
  <c r="F45" i="8"/>
  <c r="E45" i="8"/>
  <c r="D45" i="8"/>
  <c r="C45" i="8"/>
  <c r="B45" i="8"/>
  <c r="M44" i="8"/>
  <c r="L44" i="8"/>
  <c r="K44" i="8"/>
  <c r="J44" i="8"/>
  <c r="I44" i="8"/>
  <c r="H44" i="8"/>
  <c r="G44" i="8"/>
  <c r="F44" i="8"/>
  <c r="E44" i="8"/>
  <c r="D44" i="8"/>
  <c r="C44" i="8"/>
  <c r="B44" i="8"/>
  <c r="M43" i="8"/>
  <c r="L43" i="8"/>
  <c r="K43" i="8"/>
  <c r="J43" i="8"/>
  <c r="I43" i="8"/>
  <c r="H43" i="8"/>
  <c r="G43" i="8"/>
  <c r="F43" i="8"/>
  <c r="E43" i="8"/>
  <c r="D43" i="8"/>
  <c r="C43" i="8"/>
  <c r="B43" i="8"/>
  <c r="M42" i="8"/>
  <c r="L42" i="8"/>
  <c r="K42" i="8"/>
  <c r="J42" i="8"/>
  <c r="I42" i="8"/>
  <c r="H42" i="8"/>
  <c r="G42" i="8"/>
  <c r="F42" i="8"/>
  <c r="E42" i="8"/>
  <c r="D42" i="8"/>
  <c r="C42" i="8"/>
  <c r="B42" i="8"/>
  <c r="M41" i="8"/>
  <c r="L41" i="8"/>
  <c r="K41" i="8"/>
  <c r="J41" i="8"/>
  <c r="I41" i="8"/>
  <c r="H41" i="8"/>
  <c r="G41" i="8"/>
  <c r="F41" i="8"/>
  <c r="E41" i="8"/>
  <c r="D41" i="8"/>
  <c r="C41" i="8"/>
  <c r="B41" i="8"/>
  <c r="M40" i="8"/>
  <c r="L40" i="8"/>
  <c r="K40" i="8"/>
  <c r="J40" i="8"/>
  <c r="I40" i="8"/>
  <c r="H40" i="8"/>
  <c r="G40" i="8"/>
  <c r="F40" i="8"/>
  <c r="E40" i="8"/>
  <c r="D40" i="8"/>
  <c r="C40" i="8"/>
  <c r="B40" i="8"/>
  <c r="M39" i="8"/>
  <c r="L39" i="8"/>
  <c r="K39" i="8"/>
  <c r="J39" i="8"/>
  <c r="I39" i="8"/>
  <c r="H39" i="8"/>
  <c r="G39" i="8"/>
  <c r="F39" i="8"/>
  <c r="E39" i="8"/>
  <c r="D39" i="8"/>
  <c r="C39" i="8"/>
  <c r="B39" i="8"/>
  <c r="B38" i="8"/>
  <c r="M36" i="8"/>
  <c r="L36" i="8"/>
  <c r="K36" i="8"/>
  <c r="J36" i="8"/>
  <c r="I36" i="8"/>
  <c r="H36" i="8"/>
  <c r="G36" i="8"/>
  <c r="F36" i="8"/>
  <c r="E36" i="8"/>
  <c r="D36" i="8"/>
  <c r="C36" i="8"/>
  <c r="B36" i="8"/>
  <c r="M35" i="8"/>
  <c r="L35" i="8"/>
  <c r="K35" i="8"/>
  <c r="J35" i="8"/>
  <c r="I35" i="8"/>
  <c r="H35" i="8"/>
  <c r="G35" i="8"/>
  <c r="F35" i="8"/>
  <c r="E35" i="8"/>
  <c r="D35" i="8"/>
  <c r="C35" i="8"/>
  <c r="B35" i="8"/>
  <c r="M34" i="8"/>
  <c r="L34" i="8"/>
  <c r="K34" i="8"/>
  <c r="J34" i="8"/>
  <c r="I34" i="8"/>
  <c r="H34" i="8"/>
  <c r="G34" i="8"/>
  <c r="F34" i="8"/>
  <c r="E34" i="8"/>
  <c r="D34" i="8"/>
  <c r="C34" i="8"/>
  <c r="B34" i="8"/>
  <c r="M33" i="8"/>
  <c r="L33" i="8"/>
  <c r="K33" i="8"/>
  <c r="J33" i="8"/>
  <c r="I33" i="8"/>
  <c r="H33" i="8"/>
  <c r="G33" i="8"/>
  <c r="F33" i="8"/>
  <c r="E33" i="8"/>
  <c r="D33" i="8"/>
  <c r="C33" i="8"/>
  <c r="B33" i="8"/>
  <c r="M32" i="8"/>
  <c r="L32" i="8"/>
  <c r="K32" i="8"/>
  <c r="J32" i="8"/>
  <c r="I32" i="8"/>
  <c r="H32" i="8"/>
  <c r="G32" i="8"/>
  <c r="F32" i="8"/>
  <c r="E32" i="8"/>
  <c r="D32" i="8"/>
  <c r="C32" i="8"/>
  <c r="B32" i="8"/>
  <c r="M31" i="8"/>
  <c r="L31" i="8"/>
  <c r="K31" i="8"/>
  <c r="J31" i="8"/>
  <c r="I31" i="8"/>
  <c r="H31" i="8"/>
  <c r="G31" i="8"/>
  <c r="F31" i="8"/>
  <c r="E31" i="8"/>
  <c r="D31" i="8"/>
  <c r="C31" i="8"/>
  <c r="B31" i="8"/>
  <c r="M30" i="8"/>
  <c r="L30" i="8"/>
  <c r="K30" i="8"/>
  <c r="J30" i="8"/>
  <c r="I30" i="8"/>
  <c r="H30" i="8"/>
  <c r="G30" i="8"/>
  <c r="F30" i="8"/>
  <c r="E30" i="8"/>
  <c r="D30" i="8"/>
  <c r="C30" i="8"/>
  <c r="B30" i="8"/>
  <c r="M29" i="8"/>
  <c r="L29" i="8"/>
  <c r="K29" i="8"/>
  <c r="J29" i="8"/>
  <c r="I29" i="8"/>
  <c r="H29" i="8"/>
  <c r="G29" i="8"/>
  <c r="F29" i="8"/>
  <c r="E29" i="8"/>
  <c r="D29" i="8"/>
  <c r="C29" i="8"/>
  <c r="B29" i="8"/>
  <c r="B28" i="8"/>
  <c r="M26" i="8"/>
  <c r="L26" i="8"/>
  <c r="K26" i="8"/>
  <c r="J26" i="8"/>
  <c r="I26" i="8"/>
  <c r="H26" i="8"/>
  <c r="G26" i="8"/>
  <c r="F26" i="8"/>
  <c r="E26" i="8"/>
  <c r="D26" i="8"/>
  <c r="C26" i="8"/>
  <c r="B26" i="8"/>
  <c r="M25" i="8"/>
  <c r="L25" i="8"/>
  <c r="K25" i="8"/>
  <c r="J25" i="8"/>
  <c r="I25" i="8"/>
  <c r="H25" i="8"/>
  <c r="G25" i="8"/>
  <c r="F25" i="8"/>
  <c r="E25" i="8"/>
  <c r="D25" i="8"/>
  <c r="C25" i="8"/>
  <c r="B25" i="8"/>
  <c r="M24" i="8"/>
  <c r="L24" i="8"/>
  <c r="K24" i="8"/>
  <c r="J24" i="8"/>
  <c r="I24" i="8"/>
  <c r="H24" i="8"/>
  <c r="G24" i="8"/>
  <c r="F24" i="8"/>
  <c r="E24" i="8"/>
  <c r="D24" i="8"/>
  <c r="C24" i="8"/>
  <c r="B24" i="8"/>
  <c r="M23" i="8"/>
  <c r="L23" i="8"/>
  <c r="K23" i="8"/>
  <c r="J23" i="8"/>
  <c r="I23" i="8"/>
  <c r="H23" i="8"/>
  <c r="G23" i="8"/>
  <c r="F23" i="8"/>
  <c r="E23" i="8"/>
  <c r="D23" i="8"/>
  <c r="C23" i="8"/>
  <c r="B23" i="8"/>
  <c r="B22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M18" i="8"/>
  <c r="L18" i="8"/>
  <c r="K18" i="8"/>
  <c r="J18" i="8"/>
  <c r="I18" i="8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6" i="8"/>
  <c r="L16" i="8"/>
  <c r="K16" i="8"/>
  <c r="J16" i="8"/>
  <c r="I16" i="8"/>
  <c r="H16" i="8"/>
  <c r="G16" i="8"/>
  <c r="F16" i="8"/>
  <c r="E16" i="8"/>
  <c r="D16" i="8"/>
  <c r="C16" i="8"/>
  <c r="B16" i="8"/>
  <c r="M15" i="8"/>
  <c r="L15" i="8"/>
  <c r="K15" i="8"/>
  <c r="J15" i="8"/>
  <c r="I15" i="8"/>
  <c r="H15" i="8"/>
  <c r="G15" i="8"/>
  <c r="F15" i="8"/>
  <c r="E15" i="8"/>
  <c r="D15" i="8"/>
  <c r="C15" i="8"/>
  <c r="B15" i="8"/>
  <c r="M14" i="8"/>
  <c r="L14" i="8"/>
  <c r="K14" i="8"/>
  <c r="J14" i="8"/>
  <c r="I14" i="8"/>
  <c r="H14" i="8"/>
  <c r="G14" i="8"/>
  <c r="F14" i="8"/>
  <c r="E14" i="8"/>
  <c r="D14" i="8"/>
  <c r="C14" i="8"/>
  <c r="B14" i="8"/>
  <c r="M13" i="8"/>
  <c r="L13" i="8"/>
  <c r="K13" i="8"/>
  <c r="J13" i="8"/>
  <c r="I13" i="8"/>
  <c r="H13" i="8"/>
  <c r="G13" i="8"/>
  <c r="F13" i="8"/>
  <c r="E13" i="8"/>
  <c r="D13" i="8"/>
  <c r="C13" i="8"/>
  <c r="B13" i="8"/>
  <c r="M12" i="8"/>
  <c r="L12" i="8"/>
  <c r="K12" i="8"/>
  <c r="J12" i="8"/>
  <c r="I12" i="8"/>
  <c r="H12" i="8"/>
  <c r="G12" i="8"/>
  <c r="F12" i="8"/>
  <c r="E12" i="8"/>
  <c r="D12" i="8"/>
  <c r="C12" i="8"/>
  <c r="B12" i="8"/>
  <c r="M11" i="8"/>
  <c r="L11" i="8"/>
  <c r="K11" i="8"/>
  <c r="J11" i="8"/>
  <c r="I11" i="8"/>
  <c r="H11" i="8"/>
  <c r="G11" i="8"/>
  <c r="F11" i="8"/>
  <c r="E11" i="8"/>
  <c r="D11" i="8"/>
  <c r="C11" i="8"/>
  <c r="B11" i="8"/>
  <c r="M10" i="8"/>
  <c r="L10" i="8"/>
  <c r="K10" i="8"/>
  <c r="J10" i="8"/>
  <c r="I10" i="8"/>
  <c r="H10" i="8"/>
  <c r="G10" i="8"/>
  <c r="F10" i="8"/>
  <c r="E10" i="8"/>
  <c r="D10" i="8"/>
  <c r="C10" i="8"/>
  <c r="B10" i="8"/>
  <c r="B9" i="8"/>
  <c r="M7" i="8"/>
  <c r="L7" i="8"/>
  <c r="K7" i="8"/>
  <c r="J7" i="8"/>
  <c r="I7" i="8"/>
  <c r="H7" i="8"/>
  <c r="G7" i="8"/>
  <c r="F7" i="8"/>
  <c r="E7" i="8"/>
  <c r="D7" i="8"/>
  <c r="C7" i="8"/>
  <c r="B7" i="8"/>
  <c r="M6" i="8"/>
  <c r="L6" i="8"/>
  <c r="K6" i="8"/>
  <c r="J6" i="8"/>
  <c r="I6" i="8"/>
  <c r="H6" i="8"/>
  <c r="G6" i="8"/>
  <c r="F6" i="8"/>
  <c r="E6" i="8"/>
  <c r="D6" i="8"/>
  <c r="C6" i="8"/>
  <c r="B6" i="8"/>
  <c r="M5" i="8"/>
  <c r="L5" i="8"/>
  <c r="K5" i="8"/>
  <c r="J5" i="8"/>
  <c r="I5" i="8"/>
  <c r="H5" i="8"/>
  <c r="G5" i="8"/>
  <c r="F5" i="8"/>
  <c r="E5" i="8"/>
  <c r="D5" i="8"/>
  <c r="C5" i="8"/>
  <c r="B5" i="8"/>
  <c r="M4" i="8"/>
  <c r="L4" i="8"/>
  <c r="K4" i="8"/>
  <c r="J4" i="8"/>
  <c r="I4" i="8"/>
  <c r="H4" i="8"/>
  <c r="G4" i="8"/>
  <c r="F4" i="8"/>
  <c r="E4" i="8"/>
  <c r="D4" i="8"/>
  <c r="C4" i="8"/>
  <c r="B4" i="8"/>
  <c r="M3" i="8"/>
  <c r="L3" i="8"/>
  <c r="K3" i="8"/>
  <c r="J3" i="8"/>
  <c r="I3" i="8"/>
  <c r="H3" i="8"/>
  <c r="G3" i="8"/>
  <c r="F3" i="8"/>
  <c r="E3" i="8"/>
  <c r="D3" i="8"/>
  <c r="C3" i="8"/>
  <c r="B3" i="8"/>
  <c r="M2" i="8"/>
  <c r="L2" i="8"/>
  <c r="K2" i="8"/>
  <c r="J2" i="8"/>
  <c r="I2" i="8"/>
  <c r="H2" i="8"/>
  <c r="G2" i="8"/>
  <c r="F2" i="8"/>
  <c r="E2" i="8"/>
  <c r="D2" i="8"/>
  <c r="C2" i="8"/>
  <c r="B2" i="8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B3" i="3"/>
  <c r="I5" i="4" s="1"/>
  <c r="AP5" i="3"/>
  <c r="AQ5" i="3"/>
  <c r="AR5" i="3"/>
  <c r="AS5" i="3"/>
  <c r="AP6" i="3"/>
  <c r="AQ6" i="3"/>
  <c r="AR6" i="3"/>
  <c r="AS6" i="3"/>
  <c r="AP7" i="3"/>
  <c r="AQ7" i="3"/>
  <c r="AR7" i="3"/>
  <c r="AS7" i="3"/>
  <c r="AP9" i="3"/>
  <c r="AQ9" i="3"/>
  <c r="AR9" i="3"/>
  <c r="AS9" i="3"/>
  <c r="AP10" i="3"/>
  <c r="AQ10" i="3"/>
  <c r="AR10" i="3"/>
  <c r="AS10" i="3"/>
  <c r="AP11" i="3"/>
  <c r="AQ11" i="3"/>
  <c r="AR11" i="3"/>
  <c r="AS11" i="3"/>
  <c r="AP14" i="3"/>
  <c r="AQ14" i="3"/>
  <c r="AR14" i="3"/>
  <c r="AS14" i="3"/>
  <c r="AP15" i="3"/>
  <c r="AQ15" i="3"/>
  <c r="AR15" i="3"/>
  <c r="AS15" i="3"/>
  <c r="AP16" i="3"/>
  <c r="AQ16" i="3"/>
  <c r="AR16" i="3"/>
  <c r="AS16" i="3"/>
  <c r="AP17" i="3"/>
  <c r="AQ17" i="3"/>
  <c r="AR17" i="3"/>
  <c r="AS17" i="3"/>
  <c r="AP18" i="3"/>
  <c r="AQ18" i="3"/>
  <c r="AR18" i="3"/>
  <c r="AS18" i="3"/>
  <c r="AP19" i="3"/>
  <c r="AQ19" i="3"/>
  <c r="AR19" i="3"/>
  <c r="AS19" i="3"/>
  <c r="AP20" i="3"/>
  <c r="AQ20" i="3"/>
  <c r="AR20" i="3"/>
  <c r="AS20" i="3"/>
  <c r="AP21" i="3"/>
  <c r="AQ21" i="3"/>
  <c r="AR21" i="3"/>
  <c r="AS21" i="3"/>
  <c r="AP22" i="3"/>
  <c r="AQ22" i="3"/>
  <c r="AR22" i="3"/>
  <c r="AS22" i="3"/>
  <c r="AP23" i="3"/>
  <c r="AQ23" i="3"/>
  <c r="AR23" i="3"/>
  <c r="AS23" i="3"/>
  <c r="AP24" i="3"/>
  <c r="AQ24" i="3"/>
  <c r="AR24" i="3"/>
  <c r="AS24" i="3"/>
  <c r="AP25" i="3"/>
  <c r="AQ25" i="3"/>
  <c r="AR25" i="3"/>
  <c r="AS25" i="3"/>
  <c r="AP26" i="3"/>
  <c r="AQ26" i="3"/>
  <c r="AR26" i="3"/>
  <c r="AS26" i="3"/>
  <c r="AP29" i="3"/>
  <c r="AQ29" i="3"/>
  <c r="AR29" i="3"/>
  <c r="AS29" i="3"/>
  <c r="AP30" i="3"/>
  <c r="AQ30" i="3"/>
  <c r="AR30" i="3"/>
  <c r="AS30" i="3"/>
  <c r="AP31" i="3"/>
  <c r="AQ31" i="3"/>
  <c r="AR31" i="3"/>
  <c r="AS31" i="3"/>
  <c r="AP32" i="3"/>
  <c r="AQ32" i="3"/>
  <c r="AR32" i="3"/>
  <c r="AS32" i="3"/>
  <c r="AP33" i="3"/>
  <c r="AQ33" i="3"/>
  <c r="AR33" i="3"/>
  <c r="AS33" i="3"/>
  <c r="AP34" i="3"/>
  <c r="AQ34" i="3"/>
  <c r="AR34" i="3"/>
  <c r="AS34" i="3"/>
  <c r="AP37" i="3"/>
  <c r="AQ37" i="3"/>
  <c r="AR37" i="3"/>
  <c r="AS37" i="3"/>
  <c r="AP38" i="3"/>
  <c r="AQ38" i="3"/>
  <c r="AR38" i="3"/>
  <c r="AS38" i="3"/>
  <c r="AP39" i="3"/>
  <c r="AQ39" i="3"/>
  <c r="AR39" i="3"/>
  <c r="AS39" i="3"/>
  <c r="AP40" i="3"/>
  <c r="AQ40" i="3"/>
  <c r="AR40" i="3"/>
  <c r="AS40" i="3"/>
  <c r="AP41" i="3"/>
  <c r="AQ41" i="3"/>
  <c r="AR41" i="3"/>
  <c r="AS41" i="3"/>
  <c r="AP42" i="3"/>
  <c r="AQ42" i="3"/>
  <c r="AR42" i="3"/>
  <c r="AS42" i="3"/>
  <c r="AP43" i="3"/>
  <c r="AQ43" i="3"/>
  <c r="AR43" i="3"/>
  <c r="AS43" i="3"/>
  <c r="AP44" i="3"/>
  <c r="AQ44" i="3"/>
  <c r="AR44" i="3"/>
  <c r="AS44" i="3"/>
  <c r="AP45" i="3"/>
  <c r="AQ45" i="3"/>
  <c r="AR45" i="3"/>
  <c r="AS45" i="3"/>
  <c r="AP48" i="3"/>
  <c r="AQ48" i="3"/>
  <c r="AR48" i="3"/>
  <c r="AS48" i="3"/>
  <c r="AP49" i="3"/>
  <c r="AQ49" i="3"/>
  <c r="AR49" i="3"/>
  <c r="AS49" i="3"/>
  <c r="AP50" i="3"/>
  <c r="AQ50" i="3"/>
  <c r="AR50" i="3"/>
  <c r="AS50" i="3"/>
  <c r="AP51" i="3"/>
  <c r="AQ51" i="3"/>
  <c r="AR51" i="3"/>
  <c r="AS51" i="3"/>
  <c r="AP52" i="3"/>
  <c r="AQ52" i="3"/>
  <c r="AR52" i="3"/>
  <c r="AS52" i="3"/>
  <c r="AP53" i="3"/>
  <c r="AQ53" i="3"/>
  <c r="AR53" i="3"/>
  <c r="AS53" i="3"/>
  <c r="AP54" i="3"/>
  <c r="AQ54" i="3"/>
  <c r="AR54" i="3"/>
  <c r="AS54" i="3"/>
  <c r="AP55" i="3"/>
  <c r="AQ55" i="3"/>
  <c r="AR55" i="3"/>
  <c r="AS55" i="3"/>
  <c r="AP56" i="3"/>
  <c r="AQ56" i="3"/>
  <c r="AR56" i="3"/>
  <c r="AS56" i="3"/>
  <c r="AP57" i="3"/>
  <c r="AQ57" i="3"/>
  <c r="AR57" i="3"/>
  <c r="AS57" i="3"/>
  <c r="AP58" i="3"/>
  <c r="AQ58" i="3"/>
  <c r="AR58" i="3"/>
  <c r="AS58" i="3"/>
  <c r="AP59" i="3"/>
  <c r="AQ59" i="3"/>
  <c r="AR59" i="3"/>
  <c r="AS59" i="3"/>
  <c r="AP60" i="3"/>
  <c r="AQ60" i="3"/>
  <c r="AR60" i="3"/>
  <c r="AS60" i="3"/>
  <c r="AP61" i="3"/>
  <c r="AQ61" i="3"/>
  <c r="AR61" i="3"/>
  <c r="AS61" i="3"/>
  <c r="AP62" i="3"/>
  <c r="AQ62" i="3"/>
  <c r="AR62" i="3"/>
  <c r="AS62" i="3"/>
  <c r="AP63" i="3"/>
  <c r="AQ63" i="3"/>
  <c r="AR63" i="3"/>
  <c r="AS63" i="3"/>
  <c r="AP64" i="3"/>
  <c r="AQ64" i="3"/>
  <c r="AR64" i="3"/>
  <c r="AS64" i="3"/>
  <c r="AP65" i="3"/>
  <c r="AQ65" i="3"/>
  <c r="AR65" i="3"/>
  <c r="AS65" i="3"/>
  <c r="AP66" i="3"/>
  <c r="AQ66" i="3"/>
  <c r="AR66" i="3"/>
  <c r="AS66" i="3"/>
  <c r="AP67" i="3"/>
  <c r="AQ67" i="3"/>
  <c r="AR67" i="3"/>
  <c r="AS67" i="3"/>
  <c r="AP68" i="3"/>
  <c r="AQ68" i="3"/>
  <c r="AR68" i="3"/>
  <c r="AS68" i="3"/>
  <c r="AP69" i="3"/>
  <c r="AQ69" i="3"/>
  <c r="AR69" i="3"/>
  <c r="AS69" i="3"/>
  <c r="AP70" i="3"/>
  <c r="AQ70" i="3"/>
  <c r="AR70" i="3"/>
  <c r="AS70" i="3"/>
  <c r="AP71" i="3"/>
  <c r="AQ71" i="3"/>
  <c r="AR71" i="3"/>
  <c r="AS71" i="3"/>
  <c r="AP72" i="3"/>
  <c r="AQ72" i="3"/>
  <c r="AR72" i="3"/>
  <c r="AS72" i="3"/>
  <c r="AP73" i="3"/>
  <c r="AQ73" i="3"/>
  <c r="AR73" i="3"/>
  <c r="AS73" i="3"/>
  <c r="AP74" i="3"/>
  <c r="AQ74" i="3"/>
  <c r="AR74" i="3"/>
  <c r="AS74" i="3"/>
  <c r="AP75" i="3"/>
  <c r="AQ75" i="3"/>
  <c r="AR75" i="3"/>
  <c r="AS75" i="3"/>
  <c r="AP76" i="3"/>
  <c r="AQ76" i="3"/>
  <c r="AR76" i="3"/>
  <c r="AS76" i="3"/>
  <c r="AP77" i="3"/>
  <c r="AQ77" i="3"/>
  <c r="AR77" i="3"/>
  <c r="AS77" i="3"/>
  <c r="AP78" i="3"/>
  <c r="AQ78" i="3"/>
  <c r="AR78" i="3"/>
  <c r="AS78" i="3"/>
  <c r="AP79" i="3"/>
  <c r="AQ79" i="3"/>
  <c r="AR79" i="3"/>
  <c r="AS79" i="3"/>
  <c r="AQ4" i="3"/>
  <c r="AR4" i="3"/>
  <c r="AS4" i="3"/>
  <c r="AL5" i="3"/>
  <c r="AM5" i="3"/>
  <c r="AN5" i="3"/>
  <c r="AO5" i="3"/>
  <c r="AL6" i="3"/>
  <c r="AM6" i="3"/>
  <c r="AN6" i="3"/>
  <c r="AO6" i="3"/>
  <c r="AL7" i="3"/>
  <c r="AM7" i="3"/>
  <c r="AN7" i="3"/>
  <c r="AO7" i="3"/>
  <c r="AL9" i="3"/>
  <c r="AM9" i="3"/>
  <c r="AN9" i="3"/>
  <c r="AO9" i="3"/>
  <c r="AL10" i="3"/>
  <c r="AM10" i="3"/>
  <c r="AN10" i="3"/>
  <c r="AO10" i="3"/>
  <c r="AL11" i="3"/>
  <c r="AM11" i="3"/>
  <c r="AN11" i="3"/>
  <c r="AO11" i="3"/>
  <c r="AL14" i="3"/>
  <c r="AM14" i="3"/>
  <c r="AN14" i="3"/>
  <c r="AO14" i="3"/>
  <c r="AL15" i="3"/>
  <c r="AM15" i="3"/>
  <c r="AN15" i="3"/>
  <c r="AO15" i="3"/>
  <c r="AL16" i="3"/>
  <c r="AM16" i="3"/>
  <c r="AN16" i="3"/>
  <c r="AO16" i="3"/>
  <c r="AL17" i="3"/>
  <c r="AM17" i="3"/>
  <c r="AN17" i="3"/>
  <c r="AO17" i="3"/>
  <c r="AL18" i="3"/>
  <c r="AM18" i="3"/>
  <c r="AN18" i="3"/>
  <c r="AO18" i="3"/>
  <c r="AL19" i="3"/>
  <c r="AM19" i="3"/>
  <c r="AN19" i="3"/>
  <c r="AO19" i="3"/>
  <c r="AL20" i="3"/>
  <c r="AM20" i="3"/>
  <c r="AN20" i="3"/>
  <c r="AO20" i="3"/>
  <c r="AL21" i="3"/>
  <c r="AM21" i="3"/>
  <c r="AN21" i="3"/>
  <c r="AO21" i="3"/>
  <c r="AL22" i="3"/>
  <c r="AM22" i="3"/>
  <c r="AN22" i="3"/>
  <c r="AO22" i="3"/>
  <c r="AL23" i="3"/>
  <c r="AM23" i="3"/>
  <c r="AN23" i="3"/>
  <c r="AO23" i="3"/>
  <c r="AL24" i="3"/>
  <c r="AM24" i="3"/>
  <c r="AN24" i="3"/>
  <c r="AO24" i="3"/>
  <c r="AL25" i="3"/>
  <c r="AM25" i="3"/>
  <c r="AN25" i="3"/>
  <c r="AO25" i="3"/>
  <c r="AL26" i="3"/>
  <c r="AM26" i="3"/>
  <c r="AN26" i="3"/>
  <c r="AO26" i="3"/>
  <c r="AL29" i="3"/>
  <c r="AM29" i="3"/>
  <c r="AN29" i="3"/>
  <c r="AO29" i="3"/>
  <c r="AL30" i="3"/>
  <c r="AM30" i="3"/>
  <c r="AN30" i="3"/>
  <c r="AO30" i="3"/>
  <c r="AL31" i="3"/>
  <c r="AM31" i="3"/>
  <c r="AN31" i="3"/>
  <c r="AO31" i="3"/>
  <c r="AL32" i="3"/>
  <c r="AM32" i="3"/>
  <c r="AN32" i="3"/>
  <c r="AO32" i="3"/>
  <c r="AL33" i="3"/>
  <c r="AM33" i="3"/>
  <c r="AN33" i="3"/>
  <c r="AO33" i="3"/>
  <c r="AL34" i="3"/>
  <c r="AM34" i="3"/>
  <c r="AN34" i="3"/>
  <c r="AO34" i="3"/>
  <c r="AL37" i="3"/>
  <c r="AM37" i="3"/>
  <c r="AN37" i="3"/>
  <c r="AO37" i="3"/>
  <c r="AL38" i="3"/>
  <c r="AM38" i="3"/>
  <c r="AN38" i="3"/>
  <c r="AO38" i="3"/>
  <c r="AL39" i="3"/>
  <c r="AM39" i="3"/>
  <c r="AN39" i="3"/>
  <c r="AO39" i="3"/>
  <c r="AL40" i="3"/>
  <c r="AM40" i="3"/>
  <c r="AN40" i="3"/>
  <c r="AO40" i="3"/>
  <c r="AL41" i="3"/>
  <c r="AM41" i="3"/>
  <c r="AN41" i="3"/>
  <c r="AO41" i="3"/>
  <c r="AL42" i="3"/>
  <c r="AM42" i="3"/>
  <c r="AN42" i="3"/>
  <c r="AO42" i="3"/>
  <c r="AL43" i="3"/>
  <c r="AM43" i="3"/>
  <c r="AN43" i="3"/>
  <c r="AO43" i="3"/>
  <c r="AL44" i="3"/>
  <c r="AM44" i="3"/>
  <c r="AN44" i="3"/>
  <c r="AO44" i="3"/>
  <c r="AL45" i="3"/>
  <c r="AM45" i="3"/>
  <c r="AN45" i="3"/>
  <c r="AO45" i="3"/>
  <c r="AL48" i="3"/>
  <c r="AM48" i="3"/>
  <c r="AN48" i="3"/>
  <c r="AO48" i="3"/>
  <c r="AL49" i="3"/>
  <c r="AM49" i="3"/>
  <c r="AN49" i="3"/>
  <c r="AO49" i="3"/>
  <c r="AL50" i="3"/>
  <c r="AM50" i="3"/>
  <c r="AN50" i="3"/>
  <c r="AO50" i="3"/>
  <c r="AL51" i="3"/>
  <c r="AM51" i="3"/>
  <c r="AN51" i="3"/>
  <c r="AO51" i="3"/>
  <c r="AL52" i="3"/>
  <c r="AM52" i="3"/>
  <c r="AN52" i="3"/>
  <c r="AO52" i="3"/>
  <c r="AL53" i="3"/>
  <c r="AM53" i="3"/>
  <c r="AN53" i="3"/>
  <c r="AO53" i="3"/>
  <c r="AL54" i="3"/>
  <c r="AM54" i="3"/>
  <c r="AN54" i="3"/>
  <c r="AO54" i="3"/>
  <c r="AL55" i="3"/>
  <c r="AM55" i="3"/>
  <c r="AN55" i="3"/>
  <c r="AO55" i="3"/>
  <c r="AL56" i="3"/>
  <c r="AM56" i="3"/>
  <c r="AN56" i="3"/>
  <c r="AO56" i="3"/>
  <c r="AL57" i="3"/>
  <c r="AM57" i="3"/>
  <c r="AN57" i="3"/>
  <c r="AO57" i="3"/>
  <c r="AL58" i="3"/>
  <c r="AM58" i="3"/>
  <c r="AN58" i="3"/>
  <c r="AO58" i="3"/>
  <c r="AL59" i="3"/>
  <c r="AM59" i="3"/>
  <c r="AN59" i="3"/>
  <c r="AO59" i="3"/>
  <c r="AL60" i="3"/>
  <c r="AM60" i="3"/>
  <c r="AN60" i="3"/>
  <c r="AO60" i="3"/>
  <c r="AL61" i="3"/>
  <c r="AM61" i="3"/>
  <c r="AN61" i="3"/>
  <c r="AO61" i="3"/>
  <c r="AL62" i="3"/>
  <c r="AM62" i="3"/>
  <c r="AN62" i="3"/>
  <c r="AO62" i="3"/>
  <c r="AL63" i="3"/>
  <c r="AM63" i="3"/>
  <c r="AN63" i="3"/>
  <c r="AO63" i="3"/>
  <c r="AL64" i="3"/>
  <c r="AM64" i="3"/>
  <c r="AN64" i="3"/>
  <c r="AO64" i="3"/>
  <c r="AL65" i="3"/>
  <c r="AM65" i="3"/>
  <c r="AN65" i="3"/>
  <c r="AO65" i="3"/>
  <c r="AL66" i="3"/>
  <c r="AM66" i="3"/>
  <c r="AN66" i="3"/>
  <c r="AO66" i="3"/>
  <c r="AL67" i="3"/>
  <c r="AM67" i="3"/>
  <c r="AN67" i="3"/>
  <c r="AO67" i="3"/>
  <c r="AL68" i="3"/>
  <c r="AM68" i="3"/>
  <c r="AN68" i="3"/>
  <c r="AO68" i="3"/>
  <c r="AL69" i="3"/>
  <c r="AM69" i="3"/>
  <c r="AN69" i="3"/>
  <c r="AO69" i="3"/>
  <c r="AL70" i="3"/>
  <c r="AM70" i="3"/>
  <c r="AN70" i="3"/>
  <c r="AO70" i="3"/>
  <c r="AL71" i="3"/>
  <c r="AM71" i="3"/>
  <c r="AN71" i="3"/>
  <c r="AO71" i="3"/>
  <c r="AL72" i="3"/>
  <c r="AM72" i="3"/>
  <c r="AN72" i="3"/>
  <c r="AO72" i="3"/>
  <c r="AL73" i="3"/>
  <c r="AM73" i="3"/>
  <c r="AN73" i="3"/>
  <c r="AO73" i="3"/>
  <c r="AL74" i="3"/>
  <c r="AM74" i="3"/>
  <c r="AN74" i="3"/>
  <c r="AO74" i="3"/>
  <c r="AL75" i="3"/>
  <c r="AM75" i="3"/>
  <c r="AN75" i="3"/>
  <c r="AO75" i="3"/>
  <c r="AL76" i="3"/>
  <c r="AM76" i="3"/>
  <c r="AN76" i="3"/>
  <c r="AO76" i="3"/>
  <c r="AL77" i="3"/>
  <c r="AM77" i="3"/>
  <c r="AN77" i="3"/>
  <c r="AO77" i="3"/>
  <c r="AL78" i="3"/>
  <c r="AM78" i="3"/>
  <c r="AN78" i="3"/>
  <c r="AO78" i="3"/>
  <c r="AL79" i="3"/>
  <c r="AM79" i="3"/>
  <c r="AN79" i="3"/>
  <c r="AO79" i="3"/>
  <c r="AM4" i="3"/>
  <c r="AN4" i="3"/>
  <c r="AO4" i="3"/>
  <c r="AH5" i="3"/>
  <c r="AI5" i="3"/>
  <c r="AJ5" i="3"/>
  <c r="AK5" i="3"/>
  <c r="AH6" i="3"/>
  <c r="AI6" i="3"/>
  <c r="AJ6" i="3"/>
  <c r="AK6" i="3"/>
  <c r="AH7" i="3"/>
  <c r="AI7" i="3"/>
  <c r="AJ7" i="3"/>
  <c r="AK7" i="3"/>
  <c r="AH9" i="3"/>
  <c r="AI9" i="3"/>
  <c r="AJ9" i="3"/>
  <c r="AK9" i="3"/>
  <c r="AH10" i="3"/>
  <c r="AI10" i="3"/>
  <c r="AJ10" i="3"/>
  <c r="AK10" i="3"/>
  <c r="AH11" i="3"/>
  <c r="AI11" i="3"/>
  <c r="AJ11" i="3"/>
  <c r="AK11" i="3"/>
  <c r="AH14" i="3"/>
  <c r="AI14" i="3"/>
  <c r="AJ14" i="3"/>
  <c r="AK14" i="3"/>
  <c r="AH15" i="3"/>
  <c r="AI15" i="3"/>
  <c r="AJ15" i="3"/>
  <c r="AK15" i="3"/>
  <c r="AH16" i="3"/>
  <c r="AI16" i="3"/>
  <c r="AJ16" i="3"/>
  <c r="AK16" i="3"/>
  <c r="AH17" i="3"/>
  <c r="AI17" i="3"/>
  <c r="AJ17" i="3"/>
  <c r="AK17" i="3"/>
  <c r="AH18" i="3"/>
  <c r="AI18" i="3"/>
  <c r="AJ18" i="3"/>
  <c r="AK18" i="3"/>
  <c r="AH19" i="3"/>
  <c r="AI19" i="3"/>
  <c r="AJ19" i="3"/>
  <c r="AK19" i="3"/>
  <c r="AH20" i="3"/>
  <c r="AI20" i="3"/>
  <c r="AJ20" i="3"/>
  <c r="AK20" i="3"/>
  <c r="AH21" i="3"/>
  <c r="AI21" i="3"/>
  <c r="AJ21" i="3"/>
  <c r="AK21" i="3"/>
  <c r="AH22" i="3"/>
  <c r="AI22" i="3"/>
  <c r="AJ22" i="3"/>
  <c r="AK22" i="3"/>
  <c r="AH23" i="3"/>
  <c r="AI23" i="3"/>
  <c r="AJ23" i="3"/>
  <c r="AK23" i="3"/>
  <c r="AH24" i="3"/>
  <c r="AI24" i="3"/>
  <c r="AJ24" i="3"/>
  <c r="AK24" i="3"/>
  <c r="AH25" i="3"/>
  <c r="AI25" i="3"/>
  <c r="AJ25" i="3"/>
  <c r="AK25" i="3"/>
  <c r="AH26" i="3"/>
  <c r="AI26" i="3"/>
  <c r="AJ26" i="3"/>
  <c r="AK26" i="3"/>
  <c r="AH29" i="3"/>
  <c r="AI29" i="3"/>
  <c r="AJ29" i="3"/>
  <c r="AK29" i="3"/>
  <c r="AH30" i="3"/>
  <c r="AI30" i="3"/>
  <c r="AJ30" i="3"/>
  <c r="AK30" i="3"/>
  <c r="AH31" i="3"/>
  <c r="AI31" i="3"/>
  <c r="AJ31" i="3"/>
  <c r="AK31" i="3"/>
  <c r="AH32" i="3"/>
  <c r="AI32" i="3"/>
  <c r="AJ32" i="3"/>
  <c r="AK32" i="3"/>
  <c r="AH33" i="3"/>
  <c r="AI33" i="3"/>
  <c r="AJ33" i="3"/>
  <c r="AK33" i="3"/>
  <c r="AH34" i="3"/>
  <c r="AI34" i="3"/>
  <c r="AJ34" i="3"/>
  <c r="AK34" i="3"/>
  <c r="AH37" i="3"/>
  <c r="AI37" i="3"/>
  <c r="AJ37" i="3"/>
  <c r="AK37" i="3"/>
  <c r="AH38" i="3"/>
  <c r="AI38" i="3"/>
  <c r="AJ38" i="3"/>
  <c r="AK38" i="3"/>
  <c r="AH39" i="3"/>
  <c r="AI39" i="3"/>
  <c r="AJ39" i="3"/>
  <c r="AK39" i="3"/>
  <c r="AH40" i="3"/>
  <c r="AI40" i="3"/>
  <c r="AJ40" i="3"/>
  <c r="AK40" i="3"/>
  <c r="AH41" i="3"/>
  <c r="AI41" i="3"/>
  <c r="AJ41" i="3"/>
  <c r="AK41" i="3"/>
  <c r="AH42" i="3"/>
  <c r="AI42" i="3"/>
  <c r="AJ42" i="3"/>
  <c r="AK42" i="3"/>
  <c r="AH43" i="3"/>
  <c r="AI43" i="3"/>
  <c r="AJ43" i="3"/>
  <c r="AK43" i="3"/>
  <c r="AH44" i="3"/>
  <c r="AI44" i="3"/>
  <c r="AJ44" i="3"/>
  <c r="AK44" i="3"/>
  <c r="AH45" i="3"/>
  <c r="AI45" i="3"/>
  <c r="AJ45" i="3"/>
  <c r="AK45" i="3"/>
  <c r="AH48" i="3"/>
  <c r="AI48" i="3"/>
  <c r="AJ48" i="3"/>
  <c r="AK48" i="3"/>
  <c r="AH49" i="3"/>
  <c r="AI49" i="3"/>
  <c r="AJ49" i="3"/>
  <c r="AK49" i="3"/>
  <c r="AH50" i="3"/>
  <c r="AI50" i="3"/>
  <c r="AJ50" i="3"/>
  <c r="AK50" i="3"/>
  <c r="AH51" i="3"/>
  <c r="AI51" i="3"/>
  <c r="AJ51" i="3"/>
  <c r="AK51" i="3"/>
  <c r="AH52" i="3"/>
  <c r="AI52" i="3"/>
  <c r="AJ52" i="3"/>
  <c r="AK52" i="3"/>
  <c r="AH53" i="3"/>
  <c r="AI53" i="3"/>
  <c r="AJ53" i="3"/>
  <c r="AK53" i="3"/>
  <c r="AH54" i="3"/>
  <c r="AI54" i="3"/>
  <c r="AJ54" i="3"/>
  <c r="AK54" i="3"/>
  <c r="AH55" i="3"/>
  <c r="AI55" i="3"/>
  <c r="AJ55" i="3"/>
  <c r="AK55" i="3"/>
  <c r="AH56" i="3"/>
  <c r="AI56" i="3"/>
  <c r="AJ56" i="3"/>
  <c r="AK56" i="3"/>
  <c r="AH57" i="3"/>
  <c r="AI57" i="3"/>
  <c r="AJ57" i="3"/>
  <c r="AK57" i="3"/>
  <c r="AH58" i="3"/>
  <c r="AI58" i="3"/>
  <c r="AJ58" i="3"/>
  <c r="AK58" i="3"/>
  <c r="AH59" i="3"/>
  <c r="AI59" i="3"/>
  <c r="AJ59" i="3"/>
  <c r="AK59" i="3"/>
  <c r="AH60" i="3"/>
  <c r="AI60" i="3"/>
  <c r="AJ60" i="3"/>
  <c r="AK60" i="3"/>
  <c r="AH61" i="3"/>
  <c r="AI61" i="3"/>
  <c r="AJ61" i="3"/>
  <c r="AK61" i="3"/>
  <c r="AH62" i="3"/>
  <c r="AI62" i="3"/>
  <c r="AJ62" i="3"/>
  <c r="AK62" i="3"/>
  <c r="AH63" i="3"/>
  <c r="AI63" i="3"/>
  <c r="AJ63" i="3"/>
  <c r="AK63" i="3"/>
  <c r="AH64" i="3"/>
  <c r="AI64" i="3"/>
  <c r="AJ64" i="3"/>
  <c r="AK64" i="3"/>
  <c r="AH65" i="3"/>
  <c r="AI65" i="3"/>
  <c r="AJ65" i="3"/>
  <c r="AK65" i="3"/>
  <c r="AH66" i="3"/>
  <c r="AI66" i="3"/>
  <c r="AJ66" i="3"/>
  <c r="AK66" i="3"/>
  <c r="AH67" i="3"/>
  <c r="AI67" i="3"/>
  <c r="AJ67" i="3"/>
  <c r="AK67" i="3"/>
  <c r="AH68" i="3"/>
  <c r="AI68" i="3"/>
  <c r="AJ68" i="3"/>
  <c r="AK68" i="3"/>
  <c r="AH69" i="3"/>
  <c r="AI69" i="3"/>
  <c r="AJ69" i="3"/>
  <c r="AK69" i="3"/>
  <c r="AH70" i="3"/>
  <c r="AI70" i="3"/>
  <c r="AJ70" i="3"/>
  <c r="AK70" i="3"/>
  <c r="AH71" i="3"/>
  <c r="AI71" i="3"/>
  <c r="AJ71" i="3"/>
  <c r="AK71" i="3"/>
  <c r="AH72" i="3"/>
  <c r="AI72" i="3"/>
  <c r="AJ72" i="3"/>
  <c r="AK72" i="3"/>
  <c r="AH73" i="3"/>
  <c r="AI73" i="3"/>
  <c r="AJ73" i="3"/>
  <c r="AK73" i="3"/>
  <c r="AH74" i="3"/>
  <c r="AI74" i="3"/>
  <c r="AJ74" i="3"/>
  <c r="AK74" i="3"/>
  <c r="AH75" i="3"/>
  <c r="AI75" i="3"/>
  <c r="AJ75" i="3"/>
  <c r="AK75" i="3"/>
  <c r="AH76" i="3"/>
  <c r="AI76" i="3"/>
  <c r="AJ76" i="3"/>
  <c r="AK76" i="3"/>
  <c r="AH77" i="3"/>
  <c r="AI77" i="3"/>
  <c r="AJ77" i="3"/>
  <c r="AK77" i="3"/>
  <c r="AH78" i="3"/>
  <c r="AI78" i="3"/>
  <c r="AJ78" i="3"/>
  <c r="AK78" i="3"/>
  <c r="AH79" i="3"/>
  <c r="AI79" i="3"/>
  <c r="AJ79" i="3"/>
  <c r="AK79" i="3"/>
  <c r="AI4" i="3"/>
  <c r="AJ4" i="3"/>
  <c r="AK4" i="3"/>
  <c r="AH4" i="3"/>
  <c r="AD5" i="3"/>
  <c r="AE5" i="3"/>
  <c r="AF5" i="3"/>
  <c r="AG5" i="3"/>
  <c r="AD6" i="3"/>
  <c r="AE6" i="3"/>
  <c r="AF6" i="3"/>
  <c r="AG6" i="3"/>
  <c r="AD7" i="3"/>
  <c r="AE7" i="3"/>
  <c r="AF7" i="3"/>
  <c r="AG7" i="3"/>
  <c r="AD9" i="3"/>
  <c r="AE9" i="3"/>
  <c r="AF9" i="3"/>
  <c r="AG9" i="3"/>
  <c r="AD10" i="3"/>
  <c r="AE10" i="3"/>
  <c r="AF10" i="3"/>
  <c r="AG10" i="3"/>
  <c r="AD11" i="3"/>
  <c r="AE11" i="3"/>
  <c r="AF11" i="3"/>
  <c r="AG11" i="3"/>
  <c r="AD14" i="3"/>
  <c r="AE14" i="3"/>
  <c r="AF14" i="3"/>
  <c r="AG14" i="3"/>
  <c r="AD15" i="3"/>
  <c r="AE15" i="3"/>
  <c r="AF15" i="3"/>
  <c r="AG15" i="3"/>
  <c r="AD16" i="3"/>
  <c r="AE16" i="3"/>
  <c r="AF16" i="3"/>
  <c r="AG16" i="3"/>
  <c r="AD17" i="3"/>
  <c r="AE17" i="3"/>
  <c r="AF17" i="3"/>
  <c r="AG17" i="3"/>
  <c r="AD18" i="3"/>
  <c r="AE18" i="3"/>
  <c r="AF18" i="3"/>
  <c r="AG18" i="3"/>
  <c r="AD19" i="3"/>
  <c r="AE19" i="3"/>
  <c r="AF19" i="3"/>
  <c r="AG19" i="3"/>
  <c r="AD20" i="3"/>
  <c r="AE20" i="3"/>
  <c r="AF20" i="3"/>
  <c r="AG20" i="3"/>
  <c r="AD21" i="3"/>
  <c r="AE21" i="3"/>
  <c r="AF21" i="3"/>
  <c r="AG21" i="3"/>
  <c r="AD22" i="3"/>
  <c r="AE22" i="3"/>
  <c r="AF22" i="3"/>
  <c r="AG22" i="3"/>
  <c r="AD23" i="3"/>
  <c r="AE23" i="3"/>
  <c r="AF23" i="3"/>
  <c r="AG23" i="3"/>
  <c r="AD24" i="3"/>
  <c r="AE24" i="3"/>
  <c r="AF24" i="3"/>
  <c r="AG24" i="3"/>
  <c r="AD25" i="3"/>
  <c r="AE25" i="3"/>
  <c r="AF25" i="3"/>
  <c r="AG25" i="3"/>
  <c r="AD26" i="3"/>
  <c r="AE26" i="3"/>
  <c r="AF26" i="3"/>
  <c r="AG26" i="3"/>
  <c r="AD29" i="3"/>
  <c r="AE29" i="3"/>
  <c r="AF29" i="3"/>
  <c r="AG29" i="3"/>
  <c r="AD30" i="3"/>
  <c r="AE30" i="3"/>
  <c r="AF30" i="3"/>
  <c r="AG30" i="3"/>
  <c r="AD31" i="3"/>
  <c r="AE31" i="3"/>
  <c r="AF31" i="3"/>
  <c r="AG31" i="3"/>
  <c r="AD32" i="3"/>
  <c r="AE32" i="3"/>
  <c r="AF32" i="3"/>
  <c r="AG32" i="3"/>
  <c r="AD33" i="3"/>
  <c r="AE33" i="3"/>
  <c r="AF33" i="3"/>
  <c r="AG33" i="3"/>
  <c r="AD34" i="3"/>
  <c r="AE34" i="3"/>
  <c r="AF34" i="3"/>
  <c r="AG34" i="3"/>
  <c r="AD37" i="3"/>
  <c r="AE37" i="3"/>
  <c r="AF37" i="3"/>
  <c r="AG37" i="3"/>
  <c r="AD38" i="3"/>
  <c r="AE38" i="3"/>
  <c r="AF38" i="3"/>
  <c r="AG38" i="3"/>
  <c r="AD39" i="3"/>
  <c r="AE39" i="3"/>
  <c r="AF39" i="3"/>
  <c r="AG39" i="3"/>
  <c r="AD40" i="3"/>
  <c r="AE40" i="3"/>
  <c r="AF40" i="3"/>
  <c r="AG40" i="3"/>
  <c r="AD41" i="3"/>
  <c r="AE41" i="3"/>
  <c r="AF41" i="3"/>
  <c r="AG41" i="3"/>
  <c r="AD42" i="3"/>
  <c r="AE42" i="3"/>
  <c r="AF42" i="3"/>
  <c r="AG42" i="3"/>
  <c r="AD43" i="3"/>
  <c r="AE43" i="3"/>
  <c r="AF43" i="3"/>
  <c r="AG43" i="3"/>
  <c r="AD44" i="3"/>
  <c r="AE44" i="3"/>
  <c r="AF44" i="3"/>
  <c r="AG44" i="3"/>
  <c r="AD45" i="3"/>
  <c r="AE45" i="3"/>
  <c r="AF45" i="3"/>
  <c r="AG45" i="3"/>
  <c r="AD48" i="3"/>
  <c r="AE48" i="3"/>
  <c r="AF48" i="3"/>
  <c r="AG48" i="3"/>
  <c r="AD49" i="3"/>
  <c r="AE49" i="3"/>
  <c r="AF49" i="3"/>
  <c r="AG49" i="3"/>
  <c r="AD50" i="3"/>
  <c r="AE50" i="3"/>
  <c r="AF50" i="3"/>
  <c r="AG50" i="3"/>
  <c r="AD51" i="3"/>
  <c r="AE51" i="3"/>
  <c r="AF51" i="3"/>
  <c r="AG51" i="3"/>
  <c r="AD52" i="3"/>
  <c r="AE52" i="3"/>
  <c r="AF52" i="3"/>
  <c r="AG52" i="3"/>
  <c r="AD53" i="3"/>
  <c r="AE53" i="3"/>
  <c r="AF53" i="3"/>
  <c r="AG53" i="3"/>
  <c r="AD54" i="3"/>
  <c r="AE54" i="3"/>
  <c r="AF54" i="3"/>
  <c r="AG54" i="3"/>
  <c r="AD55" i="3"/>
  <c r="AE55" i="3"/>
  <c r="AF55" i="3"/>
  <c r="AG55" i="3"/>
  <c r="AD56" i="3"/>
  <c r="AE56" i="3"/>
  <c r="AF56" i="3"/>
  <c r="AG56" i="3"/>
  <c r="AD57" i="3"/>
  <c r="AE57" i="3"/>
  <c r="AF57" i="3"/>
  <c r="AG57" i="3"/>
  <c r="AD58" i="3"/>
  <c r="AE58" i="3"/>
  <c r="AF58" i="3"/>
  <c r="AG58" i="3"/>
  <c r="AD59" i="3"/>
  <c r="AE59" i="3"/>
  <c r="AF59" i="3"/>
  <c r="AG59" i="3"/>
  <c r="AD60" i="3"/>
  <c r="AE60" i="3"/>
  <c r="AF60" i="3"/>
  <c r="AG60" i="3"/>
  <c r="AD61" i="3"/>
  <c r="AE61" i="3"/>
  <c r="AF61" i="3"/>
  <c r="AG61" i="3"/>
  <c r="AD62" i="3"/>
  <c r="AE62" i="3"/>
  <c r="AF62" i="3"/>
  <c r="AG62" i="3"/>
  <c r="AD63" i="3"/>
  <c r="AE63" i="3"/>
  <c r="AF63" i="3"/>
  <c r="AG63" i="3"/>
  <c r="AD64" i="3"/>
  <c r="AE64" i="3"/>
  <c r="AF64" i="3"/>
  <c r="AG64" i="3"/>
  <c r="AD65" i="3"/>
  <c r="AE65" i="3"/>
  <c r="AF65" i="3"/>
  <c r="AG65" i="3"/>
  <c r="AD66" i="3"/>
  <c r="AE66" i="3"/>
  <c r="AF66" i="3"/>
  <c r="AG66" i="3"/>
  <c r="AD67" i="3"/>
  <c r="AE67" i="3"/>
  <c r="AF67" i="3"/>
  <c r="AG67" i="3"/>
  <c r="AD68" i="3"/>
  <c r="AE68" i="3"/>
  <c r="AF68" i="3"/>
  <c r="AG68" i="3"/>
  <c r="AD69" i="3"/>
  <c r="AE69" i="3"/>
  <c r="AF69" i="3"/>
  <c r="AG69" i="3"/>
  <c r="AD70" i="3"/>
  <c r="AE70" i="3"/>
  <c r="AF70" i="3"/>
  <c r="AG70" i="3"/>
  <c r="AD71" i="3"/>
  <c r="AE71" i="3"/>
  <c r="AF71" i="3"/>
  <c r="AG71" i="3"/>
  <c r="AD72" i="3"/>
  <c r="AE72" i="3"/>
  <c r="AF72" i="3"/>
  <c r="AG72" i="3"/>
  <c r="AD73" i="3"/>
  <c r="AE73" i="3"/>
  <c r="AF73" i="3"/>
  <c r="AG73" i="3"/>
  <c r="AD74" i="3"/>
  <c r="AE74" i="3"/>
  <c r="AF74" i="3"/>
  <c r="AG74" i="3"/>
  <c r="AD75" i="3"/>
  <c r="AE75" i="3"/>
  <c r="AF75" i="3"/>
  <c r="AG75" i="3"/>
  <c r="AD76" i="3"/>
  <c r="AE76" i="3"/>
  <c r="AF76" i="3"/>
  <c r="AG76" i="3"/>
  <c r="AD77" i="3"/>
  <c r="AE77" i="3"/>
  <c r="AF77" i="3"/>
  <c r="AG77" i="3"/>
  <c r="AD78" i="3"/>
  <c r="AE78" i="3"/>
  <c r="AF78" i="3"/>
  <c r="AG78" i="3"/>
  <c r="AD79" i="3"/>
  <c r="AE79" i="3"/>
  <c r="AF79" i="3"/>
  <c r="AG79" i="3"/>
  <c r="AE4" i="3"/>
  <c r="AF4" i="3"/>
  <c r="AG4" i="3"/>
  <c r="Z5" i="3"/>
  <c r="AA5" i="3"/>
  <c r="AB5" i="3"/>
  <c r="AC5" i="3"/>
  <c r="Z6" i="3"/>
  <c r="AA6" i="3"/>
  <c r="AB6" i="3"/>
  <c r="AC6" i="3"/>
  <c r="Z7" i="3"/>
  <c r="AA7" i="3"/>
  <c r="AB7" i="3"/>
  <c r="AC7" i="3"/>
  <c r="Z9" i="3"/>
  <c r="AA9" i="3"/>
  <c r="AB9" i="3"/>
  <c r="AC9" i="3"/>
  <c r="Z10" i="3"/>
  <c r="AA10" i="3"/>
  <c r="AB10" i="3"/>
  <c r="AC10" i="3"/>
  <c r="Z11" i="3"/>
  <c r="AA11" i="3"/>
  <c r="AB11" i="3"/>
  <c r="AC11" i="3"/>
  <c r="Z14" i="3"/>
  <c r="AA14" i="3"/>
  <c r="AB14" i="3"/>
  <c r="AC14" i="3"/>
  <c r="Z15" i="3"/>
  <c r="AA15" i="3"/>
  <c r="AB15" i="3"/>
  <c r="AC15" i="3"/>
  <c r="Z16" i="3"/>
  <c r="AA16" i="3"/>
  <c r="AB16" i="3"/>
  <c r="AC16" i="3"/>
  <c r="Z17" i="3"/>
  <c r="AA17" i="3"/>
  <c r="AB17" i="3"/>
  <c r="AC17" i="3"/>
  <c r="Z18" i="3"/>
  <c r="AA18" i="3"/>
  <c r="AB18" i="3"/>
  <c r="AC18" i="3"/>
  <c r="Z19" i="3"/>
  <c r="AA19" i="3"/>
  <c r="AB19" i="3"/>
  <c r="AC19" i="3"/>
  <c r="Z20" i="3"/>
  <c r="AA20" i="3"/>
  <c r="AB20" i="3"/>
  <c r="AC20" i="3"/>
  <c r="Z21" i="3"/>
  <c r="AA21" i="3"/>
  <c r="AB21" i="3"/>
  <c r="AC21" i="3"/>
  <c r="Z22" i="3"/>
  <c r="AA22" i="3"/>
  <c r="AB22" i="3"/>
  <c r="AC22" i="3"/>
  <c r="Z23" i="3"/>
  <c r="AA23" i="3"/>
  <c r="AB23" i="3"/>
  <c r="AC23" i="3"/>
  <c r="Z24" i="3"/>
  <c r="AA24" i="3"/>
  <c r="AB24" i="3"/>
  <c r="AC24" i="3"/>
  <c r="Z25" i="3"/>
  <c r="AA25" i="3"/>
  <c r="AB25" i="3"/>
  <c r="AC25" i="3"/>
  <c r="Z26" i="3"/>
  <c r="AA26" i="3"/>
  <c r="AB26" i="3"/>
  <c r="AC26" i="3"/>
  <c r="Z29" i="3"/>
  <c r="AA29" i="3"/>
  <c r="AB29" i="3"/>
  <c r="AC29" i="3"/>
  <c r="Z30" i="3"/>
  <c r="AA30" i="3"/>
  <c r="AB30" i="3"/>
  <c r="AC30" i="3"/>
  <c r="Z31" i="3"/>
  <c r="AA31" i="3"/>
  <c r="AB31" i="3"/>
  <c r="AC31" i="3"/>
  <c r="Z32" i="3"/>
  <c r="AA32" i="3"/>
  <c r="AB32" i="3"/>
  <c r="AC32" i="3"/>
  <c r="Z33" i="3"/>
  <c r="AA33" i="3"/>
  <c r="AB33" i="3"/>
  <c r="AC33" i="3"/>
  <c r="Z34" i="3"/>
  <c r="AA34" i="3"/>
  <c r="AB34" i="3"/>
  <c r="AC34" i="3"/>
  <c r="Z37" i="3"/>
  <c r="AA37" i="3"/>
  <c r="AB37" i="3"/>
  <c r="AC37" i="3"/>
  <c r="Z38" i="3"/>
  <c r="AA38" i="3"/>
  <c r="AB38" i="3"/>
  <c r="AC38" i="3"/>
  <c r="Z39" i="3"/>
  <c r="AA39" i="3"/>
  <c r="AB39" i="3"/>
  <c r="AC39" i="3"/>
  <c r="Z40" i="3"/>
  <c r="AA40" i="3"/>
  <c r="AB40" i="3"/>
  <c r="AC40" i="3"/>
  <c r="Z41" i="3"/>
  <c r="AA41" i="3"/>
  <c r="AB41" i="3"/>
  <c r="AC41" i="3"/>
  <c r="Z42" i="3"/>
  <c r="AA42" i="3"/>
  <c r="AB42" i="3"/>
  <c r="AC42" i="3"/>
  <c r="Z43" i="3"/>
  <c r="AA43" i="3"/>
  <c r="AB43" i="3"/>
  <c r="AC43" i="3"/>
  <c r="Z44" i="3"/>
  <c r="AA44" i="3"/>
  <c r="AB44" i="3"/>
  <c r="AC44" i="3"/>
  <c r="Z45" i="3"/>
  <c r="AA45" i="3"/>
  <c r="AB45" i="3"/>
  <c r="AC45" i="3"/>
  <c r="Z48" i="3"/>
  <c r="AA48" i="3"/>
  <c r="AB48" i="3"/>
  <c r="AC48" i="3"/>
  <c r="Z49" i="3"/>
  <c r="AA49" i="3"/>
  <c r="AB49" i="3"/>
  <c r="AC49" i="3"/>
  <c r="Z50" i="3"/>
  <c r="AA50" i="3"/>
  <c r="AB50" i="3"/>
  <c r="AC50" i="3"/>
  <c r="Z51" i="3"/>
  <c r="AA51" i="3"/>
  <c r="AB51" i="3"/>
  <c r="AC51" i="3"/>
  <c r="Z52" i="3"/>
  <c r="AA52" i="3"/>
  <c r="AB52" i="3"/>
  <c r="AC52" i="3"/>
  <c r="Z53" i="3"/>
  <c r="AA53" i="3"/>
  <c r="AB53" i="3"/>
  <c r="AC53" i="3"/>
  <c r="Z54" i="3"/>
  <c r="AA54" i="3"/>
  <c r="AB54" i="3"/>
  <c r="AC54" i="3"/>
  <c r="Z55" i="3"/>
  <c r="AA55" i="3"/>
  <c r="AB55" i="3"/>
  <c r="AC55" i="3"/>
  <c r="Z56" i="3"/>
  <c r="AA56" i="3"/>
  <c r="AB56" i="3"/>
  <c r="AC56" i="3"/>
  <c r="Z57" i="3"/>
  <c r="AA57" i="3"/>
  <c r="AB57" i="3"/>
  <c r="AC57" i="3"/>
  <c r="Z58" i="3"/>
  <c r="AA58" i="3"/>
  <c r="AB58" i="3"/>
  <c r="AC58" i="3"/>
  <c r="Z59" i="3"/>
  <c r="AA59" i="3"/>
  <c r="AB59" i="3"/>
  <c r="AC59" i="3"/>
  <c r="Z60" i="3"/>
  <c r="AA60" i="3"/>
  <c r="AB60" i="3"/>
  <c r="AC60" i="3"/>
  <c r="Z61" i="3"/>
  <c r="AA61" i="3"/>
  <c r="AB61" i="3"/>
  <c r="AC61" i="3"/>
  <c r="Z62" i="3"/>
  <c r="AA62" i="3"/>
  <c r="AB62" i="3"/>
  <c r="AC62" i="3"/>
  <c r="Z63" i="3"/>
  <c r="AA63" i="3"/>
  <c r="AB63" i="3"/>
  <c r="AC63" i="3"/>
  <c r="Z64" i="3"/>
  <c r="AA64" i="3"/>
  <c r="AB64" i="3"/>
  <c r="AC64" i="3"/>
  <c r="Z65" i="3"/>
  <c r="AA65" i="3"/>
  <c r="AB65" i="3"/>
  <c r="AC65" i="3"/>
  <c r="Z66" i="3"/>
  <c r="AA66" i="3"/>
  <c r="AB66" i="3"/>
  <c r="AC66" i="3"/>
  <c r="Z67" i="3"/>
  <c r="AA67" i="3"/>
  <c r="AB67" i="3"/>
  <c r="AC67" i="3"/>
  <c r="Z68" i="3"/>
  <c r="AA68" i="3"/>
  <c r="AB68" i="3"/>
  <c r="AC68" i="3"/>
  <c r="Z69" i="3"/>
  <c r="AA69" i="3"/>
  <c r="AB69" i="3"/>
  <c r="AC69" i="3"/>
  <c r="Z70" i="3"/>
  <c r="AA70" i="3"/>
  <c r="AB70" i="3"/>
  <c r="AC70" i="3"/>
  <c r="Z71" i="3"/>
  <c r="AA71" i="3"/>
  <c r="AB71" i="3"/>
  <c r="AC71" i="3"/>
  <c r="Z72" i="3"/>
  <c r="AA72" i="3"/>
  <c r="AB72" i="3"/>
  <c r="AC72" i="3"/>
  <c r="Z73" i="3"/>
  <c r="AA73" i="3"/>
  <c r="AB73" i="3"/>
  <c r="AC73" i="3"/>
  <c r="Z74" i="3"/>
  <c r="AA74" i="3"/>
  <c r="AB74" i="3"/>
  <c r="AC74" i="3"/>
  <c r="Z75" i="3"/>
  <c r="AA75" i="3"/>
  <c r="AB75" i="3"/>
  <c r="AC75" i="3"/>
  <c r="Z76" i="3"/>
  <c r="AA76" i="3"/>
  <c r="AB76" i="3"/>
  <c r="AC76" i="3"/>
  <c r="Z77" i="3"/>
  <c r="AA77" i="3"/>
  <c r="AB77" i="3"/>
  <c r="AC77" i="3"/>
  <c r="Z78" i="3"/>
  <c r="AA78" i="3"/>
  <c r="AB78" i="3"/>
  <c r="AC78" i="3"/>
  <c r="Z79" i="3"/>
  <c r="AA79" i="3"/>
  <c r="AB79" i="3"/>
  <c r="AC79" i="3"/>
  <c r="AA4" i="3"/>
  <c r="AB4" i="3"/>
  <c r="AC4" i="3"/>
  <c r="V5" i="3"/>
  <c r="W5" i="3"/>
  <c r="X5" i="3"/>
  <c r="Y5" i="3"/>
  <c r="V6" i="3"/>
  <c r="W6" i="3"/>
  <c r="X6" i="3"/>
  <c r="Y6" i="3"/>
  <c r="V7" i="3"/>
  <c r="W7" i="3"/>
  <c r="X7" i="3"/>
  <c r="Y7" i="3"/>
  <c r="V9" i="3"/>
  <c r="W9" i="3"/>
  <c r="X9" i="3"/>
  <c r="Y9" i="3"/>
  <c r="V10" i="3"/>
  <c r="W10" i="3"/>
  <c r="X10" i="3"/>
  <c r="Y10" i="3"/>
  <c r="V11" i="3"/>
  <c r="W11" i="3"/>
  <c r="X11" i="3"/>
  <c r="Y11" i="3"/>
  <c r="V14" i="3"/>
  <c r="W14" i="3"/>
  <c r="X14" i="3"/>
  <c r="Y14" i="3"/>
  <c r="V15" i="3"/>
  <c r="W15" i="3"/>
  <c r="X15" i="3"/>
  <c r="Y15" i="3"/>
  <c r="V16" i="3"/>
  <c r="W16" i="3"/>
  <c r="X16" i="3"/>
  <c r="Y16" i="3"/>
  <c r="V17" i="3"/>
  <c r="W17" i="3"/>
  <c r="X17" i="3"/>
  <c r="Y17" i="3"/>
  <c r="V18" i="3"/>
  <c r="W18" i="3"/>
  <c r="X18" i="3"/>
  <c r="Y18" i="3"/>
  <c r="V19" i="3"/>
  <c r="W19" i="3"/>
  <c r="X19" i="3"/>
  <c r="Y19" i="3"/>
  <c r="V20" i="3"/>
  <c r="W20" i="3"/>
  <c r="X20" i="3"/>
  <c r="Y20" i="3"/>
  <c r="V21" i="3"/>
  <c r="W21" i="3"/>
  <c r="X21" i="3"/>
  <c r="Y21" i="3"/>
  <c r="V22" i="3"/>
  <c r="W22" i="3"/>
  <c r="X22" i="3"/>
  <c r="Y22" i="3"/>
  <c r="V23" i="3"/>
  <c r="W23" i="3"/>
  <c r="X23" i="3"/>
  <c r="Y23" i="3"/>
  <c r="V24" i="3"/>
  <c r="W24" i="3"/>
  <c r="X24" i="3"/>
  <c r="Y24" i="3"/>
  <c r="V25" i="3"/>
  <c r="W25" i="3"/>
  <c r="X25" i="3"/>
  <c r="Y25" i="3"/>
  <c r="V26" i="3"/>
  <c r="W26" i="3"/>
  <c r="X26" i="3"/>
  <c r="Y26" i="3"/>
  <c r="V29" i="3"/>
  <c r="W29" i="3"/>
  <c r="X29" i="3"/>
  <c r="Y29" i="3"/>
  <c r="V30" i="3"/>
  <c r="W30" i="3"/>
  <c r="X30" i="3"/>
  <c r="Y30" i="3"/>
  <c r="V31" i="3"/>
  <c r="W31" i="3"/>
  <c r="X31" i="3"/>
  <c r="Y31" i="3"/>
  <c r="V32" i="3"/>
  <c r="W32" i="3"/>
  <c r="X32" i="3"/>
  <c r="Y32" i="3"/>
  <c r="V33" i="3"/>
  <c r="W33" i="3"/>
  <c r="X33" i="3"/>
  <c r="Y33" i="3"/>
  <c r="V34" i="3"/>
  <c r="W34" i="3"/>
  <c r="X34" i="3"/>
  <c r="Y34" i="3"/>
  <c r="V37" i="3"/>
  <c r="W37" i="3"/>
  <c r="X37" i="3"/>
  <c r="Y37" i="3"/>
  <c r="V38" i="3"/>
  <c r="W38" i="3"/>
  <c r="X38" i="3"/>
  <c r="Y38" i="3"/>
  <c r="V39" i="3"/>
  <c r="W39" i="3"/>
  <c r="X39" i="3"/>
  <c r="Y39" i="3"/>
  <c r="V40" i="3"/>
  <c r="W40" i="3"/>
  <c r="X40" i="3"/>
  <c r="Y40" i="3"/>
  <c r="V41" i="3"/>
  <c r="W41" i="3"/>
  <c r="X41" i="3"/>
  <c r="Y41" i="3"/>
  <c r="V42" i="3"/>
  <c r="W42" i="3"/>
  <c r="X42" i="3"/>
  <c r="Y42" i="3"/>
  <c r="V43" i="3"/>
  <c r="W43" i="3"/>
  <c r="X43" i="3"/>
  <c r="Y43" i="3"/>
  <c r="V44" i="3"/>
  <c r="W44" i="3"/>
  <c r="X44" i="3"/>
  <c r="Y44" i="3"/>
  <c r="V45" i="3"/>
  <c r="W45" i="3"/>
  <c r="X45" i="3"/>
  <c r="Y45" i="3"/>
  <c r="V48" i="3"/>
  <c r="W48" i="3"/>
  <c r="X48" i="3"/>
  <c r="Y48" i="3"/>
  <c r="V49" i="3"/>
  <c r="W49" i="3"/>
  <c r="X49" i="3"/>
  <c r="Y49" i="3"/>
  <c r="V50" i="3"/>
  <c r="W50" i="3"/>
  <c r="X50" i="3"/>
  <c r="Y50" i="3"/>
  <c r="V51" i="3"/>
  <c r="W51" i="3"/>
  <c r="X51" i="3"/>
  <c r="Y51" i="3"/>
  <c r="V52" i="3"/>
  <c r="W52" i="3"/>
  <c r="X52" i="3"/>
  <c r="Y52" i="3"/>
  <c r="V53" i="3"/>
  <c r="W53" i="3"/>
  <c r="X53" i="3"/>
  <c r="Y53" i="3"/>
  <c r="V54" i="3"/>
  <c r="W54" i="3"/>
  <c r="X54" i="3"/>
  <c r="Y54" i="3"/>
  <c r="V55" i="3"/>
  <c r="W55" i="3"/>
  <c r="X55" i="3"/>
  <c r="Y55" i="3"/>
  <c r="V56" i="3"/>
  <c r="W56" i="3"/>
  <c r="X56" i="3"/>
  <c r="Y56" i="3"/>
  <c r="V57" i="3"/>
  <c r="W57" i="3"/>
  <c r="X57" i="3"/>
  <c r="Y57" i="3"/>
  <c r="V58" i="3"/>
  <c r="W58" i="3"/>
  <c r="X58" i="3"/>
  <c r="Y58" i="3"/>
  <c r="V59" i="3"/>
  <c r="W59" i="3"/>
  <c r="X59" i="3"/>
  <c r="Y59" i="3"/>
  <c r="V60" i="3"/>
  <c r="W60" i="3"/>
  <c r="X60" i="3"/>
  <c r="Y60" i="3"/>
  <c r="V61" i="3"/>
  <c r="W61" i="3"/>
  <c r="X61" i="3"/>
  <c r="Y61" i="3"/>
  <c r="V62" i="3"/>
  <c r="W62" i="3"/>
  <c r="X62" i="3"/>
  <c r="Y62" i="3"/>
  <c r="V63" i="3"/>
  <c r="W63" i="3"/>
  <c r="X63" i="3"/>
  <c r="Y63" i="3"/>
  <c r="V64" i="3"/>
  <c r="W64" i="3"/>
  <c r="X64" i="3"/>
  <c r="Y64" i="3"/>
  <c r="V65" i="3"/>
  <c r="W65" i="3"/>
  <c r="X65" i="3"/>
  <c r="Y65" i="3"/>
  <c r="V66" i="3"/>
  <c r="W66" i="3"/>
  <c r="X66" i="3"/>
  <c r="Y66" i="3"/>
  <c r="V67" i="3"/>
  <c r="W67" i="3"/>
  <c r="X67" i="3"/>
  <c r="Y67" i="3"/>
  <c r="V68" i="3"/>
  <c r="W68" i="3"/>
  <c r="X68" i="3"/>
  <c r="Y68" i="3"/>
  <c r="V69" i="3"/>
  <c r="W69" i="3"/>
  <c r="X69" i="3"/>
  <c r="Y69" i="3"/>
  <c r="V70" i="3"/>
  <c r="W70" i="3"/>
  <c r="X70" i="3"/>
  <c r="Y70" i="3"/>
  <c r="V71" i="3"/>
  <c r="W71" i="3"/>
  <c r="X71" i="3"/>
  <c r="Y71" i="3"/>
  <c r="V72" i="3"/>
  <c r="W72" i="3"/>
  <c r="X72" i="3"/>
  <c r="Y72" i="3"/>
  <c r="V73" i="3"/>
  <c r="W73" i="3"/>
  <c r="X73" i="3"/>
  <c r="Y73" i="3"/>
  <c r="V74" i="3"/>
  <c r="W74" i="3"/>
  <c r="X74" i="3"/>
  <c r="Y74" i="3"/>
  <c r="V75" i="3"/>
  <c r="W75" i="3"/>
  <c r="X75" i="3"/>
  <c r="Y75" i="3"/>
  <c r="V76" i="3"/>
  <c r="W76" i="3"/>
  <c r="X76" i="3"/>
  <c r="Y76" i="3"/>
  <c r="V77" i="3"/>
  <c r="W77" i="3"/>
  <c r="X77" i="3"/>
  <c r="Y77" i="3"/>
  <c r="V78" i="3"/>
  <c r="W78" i="3"/>
  <c r="X78" i="3"/>
  <c r="Y78" i="3"/>
  <c r="V79" i="3"/>
  <c r="W79" i="3"/>
  <c r="X79" i="3"/>
  <c r="Y79" i="3"/>
  <c r="W4" i="3"/>
  <c r="X4" i="3"/>
  <c r="Y4" i="3"/>
  <c r="R5" i="3"/>
  <c r="S5" i="3"/>
  <c r="T5" i="3"/>
  <c r="U5" i="3"/>
  <c r="R6" i="3"/>
  <c r="S6" i="3"/>
  <c r="T6" i="3"/>
  <c r="U6" i="3"/>
  <c r="R7" i="3"/>
  <c r="S7" i="3"/>
  <c r="T7" i="3"/>
  <c r="U7" i="3"/>
  <c r="R9" i="3"/>
  <c r="S9" i="3"/>
  <c r="T9" i="3"/>
  <c r="U9" i="3"/>
  <c r="R10" i="3"/>
  <c r="S10" i="3"/>
  <c r="T10" i="3"/>
  <c r="U10" i="3"/>
  <c r="R11" i="3"/>
  <c r="S11" i="3"/>
  <c r="T11" i="3"/>
  <c r="U11" i="3"/>
  <c r="R14" i="3"/>
  <c r="S14" i="3"/>
  <c r="T14" i="3"/>
  <c r="U14" i="3"/>
  <c r="R15" i="3"/>
  <c r="S15" i="3"/>
  <c r="T15" i="3"/>
  <c r="U15" i="3"/>
  <c r="R16" i="3"/>
  <c r="S16" i="3"/>
  <c r="T16" i="3"/>
  <c r="U16" i="3"/>
  <c r="R17" i="3"/>
  <c r="S17" i="3"/>
  <c r="T17" i="3"/>
  <c r="U17" i="3"/>
  <c r="R18" i="3"/>
  <c r="S18" i="3"/>
  <c r="T18" i="3"/>
  <c r="U18" i="3"/>
  <c r="R19" i="3"/>
  <c r="S19" i="3"/>
  <c r="T19" i="3"/>
  <c r="U19" i="3"/>
  <c r="R20" i="3"/>
  <c r="S20" i="3"/>
  <c r="T20" i="3"/>
  <c r="U20" i="3"/>
  <c r="R21" i="3"/>
  <c r="S21" i="3"/>
  <c r="T21" i="3"/>
  <c r="U21" i="3"/>
  <c r="R22" i="3"/>
  <c r="S22" i="3"/>
  <c r="T22" i="3"/>
  <c r="U22" i="3"/>
  <c r="R23" i="3"/>
  <c r="S23" i="3"/>
  <c r="T23" i="3"/>
  <c r="U23" i="3"/>
  <c r="R24" i="3"/>
  <c r="S24" i="3"/>
  <c r="T24" i="3"/>
  <c r="U24" i="3"/>
  <c r="R25" i="3"/>
  <c r="S25" i="3"/>
  <c r="T25" i="3"/>
  <c r="U25" i="3"/>
  <c r="R26" i="3"/>
  <c r="S26" i="3"/>
  <c r="T26" i="3"/>
  <c r="U26" i="3"/>
  <c r="R29" i="3"/>
  <c r="S29" i="3"/>
  <c r="T29" i="3"/>
  <c r="U29" i="3"/>
  <c r="R30" i="3"/>
  <c r="S30" i="3"/>
  <c r="T30" i="3"/>
  <c r="U30" i="3"/>
  <c r="R31" i="3"/>
  <c r="S31" i="3"/>
  <c r="T31" i="3"/>
  <c r="U31" i="3"/>
  <c r="R32" i="3"/>
  <c r="S32" i="3"/>
  <c r="T32" i="3"/>
  <c r="U32" i="3"/>
  <c r="R33" i="3"/>
  <c r="S33" i="3"/>
  <c r="T33" i="3"/>
  <c r="U33" i="3"/>
  <c r="R34" i="3"/>
  <c r="S34" i="3"/>
  <c r="T34" i="3"/>
  <c r="U34" i="3"/>
  <c r="R37" i="3"/>
  <c r="S37" i="3"/>
  <c r="T37" i="3"/>
  <c r="U37" i="3"/>
  <c r="R38" i="3"/>
  <c r="S38" i="3"/>
  <c r="T38" i="3"/>
  <c r="U38" i="3"/>
  <c r="R39" i="3"/>
  <c r="S39" i="3"/>
  <c r="T39" i="3"/>
  <c r="U39" i="3"/>
  <c r="R40" i="3"/>
  <c r="S40" i="3"/>
  <c r="T40" i="3"/>
  <c r="U40" i="3"/>
  <c r="R41" i="3"/>
  <c r="S41" i="3"/>
  <c r="T41" i="3"/>
  <c r="U41" i="3"/>
  <c r="R42" i="3"/>
  <c r="S42" i="3"/>
  <c r="T42" i="3"/>
  <c r="U42" i="3"/>
  <c r="R43" i="3"/>
  <c r="S43" i="3"/>
  <c r="T43" i="3"/>
  <c r="U43" i="3"/>
  <c r="R44" i="3"/>
  <c r="S44" i="3"/>
  <c r="T44" i="3"/>
  <c r="U44" i="3"/>
  <c r="R45" i="3"/>
  <c r="S45" i="3"/>
  <c r="T45" i="3"/>
  <c r="U45" i="3"/>
  <c r="R48" i="3"/>
  <c r="S48" i="3"/>
  <c r="T48" i="3"/>
  <c r="U48" i="3"/>
  <c r="R49" i="3"/>
  <c r="S49" i="3"/>
  <c r="T49" i="3"/>
  <c r="U49" i="3"/>
  <c r="R50" i="3"/>
  <c r="S50" i="3"/>
  <c r="T50" i="3"/>
  <c r="U50" i="3"/>
  <c r="R51" i="3"/>
  <c r="S51" i="3"/>
  <c r="T51" i="3"/>
  <c r="U51" i="3"/>
  <c r="R52" i="3"/>
  <c r="S52" i="3"/>
  <c r="T52" i="3"/>
  <c r="U52" i="3"/>
  <c r="R53" i="3"/>
  <c r="S53" i="3"/>
  <c r="T53" i="3"/>
  <c r="U53" i="3"/>
  <c r="R54" i="3"/>
  <c r="S54" i="3"/>
  <c r="T54" i="3"/>
  <c r="U54" i="3"/>
  <c r="R55" i="3"/>
  <c r="S55" i="3"/>
  <c r="T55" i="3"/>
  <c r="U55" i="3"/>
  <c r="R56" i="3"/>
  <c r="S56" i="3"/>
  <c r="T56" i="3"/>
  <c r="U56" i="3"/>
  <c r="R57" i="3"/>
  <c r="S57" i="3"/>
  <c r="T57" i="3"/>
  <c r="U57" i="3"/>
  <c r="R58" i="3"/>
  <c r="S58" i="3"/>
  <c r="T58" i="3"/>
  <c r="U58" i="3"/>
  <c r="R59" i="3"/>
  <c r="S59" i="3"/>
  <c r="T59" i="3"/>
  <c r="U59" i="3"/>
  <c r="R60" i="3"/>
  <c r="S60" i="3"/>
  <c r="T60" i="3"/>
  <c r="U60" i="3"/>
  <c r="R61" i="3"/>
  <c r="S61" i="3"/>
  <c r="T61" i="3"/>
  <c r="U61" i="3"/>
  <c r="R62" i="3"/>
  <c r="S62" i="3"/>
  <c r="T62" i="3"/>
  <c r="U62" i="3"/>
  <c r="R63" i="3"/>
  <c r="S63" i="3"/>
  <c r="T63" i="3"/>
  <c r="U63" i="3"/>
  <c r="R64" i="3"/>
  <c r="S64" i="3"/>
  <c r="T64" i="3"/>
  <c r="U64" i="3"/>
  <c r="R65" i="3"/>
  <c r="S65" i="3"/>
  <c r="T65" i="3"/>
  <c r="U65" i="3"/>
  <c r="R66" i="3"/>
  <c r="S66" i="3"/>
  <c r="T66" i="3"/>
  <c r="U66" i="3"/>
  <c r="R67" i="3"/>
  <c r="S67" i="3"/>
  <c r="T67" i="3"/>
  <c r="U67" i="3"/>
  <c r="R68" i="3"/>
  <c r="S68" i="3"/>
  <c r="T68" i="3"/>
  <c r="U68" i="3"/>
  <c r="R69" i="3"/>
  <c r="S69" i="3"/>
  <c r="T69" i="3"/>
  <c r="U69" i="3"/>
  <c r="R70" i="3"/>
  <c r="S70" i="3"/>
  <c r="T70" i="3"/>
  <c r="U70" i="3"/>
  <c r="R71" i="3"/>
  <c r="S71" i="3"/>
  <c r="T71" i="3"/>
  <c r="U71" i="3"/>
  <c r="R72" i="3"/>
  <c r="S72" i="3"/>
  <c r="T72" i="3"/>
  <c r="U72" i="3"/>
  <c r="R73" i="3"/>
  <c r="S73" i="3"/>
  <c r="T73" i="3"/>
  <c r="U73" i="3"/>
  <c r="R74" i="3"/>
  <c r="S74" i="3"/>
  <c r="T74" i="3"/>
  <c r="U74" i="3"/>
  <c r="R75" i="3"/>
  <c r="S75" i="3"/>
  <c r="T75" i="3"/>
  <c r="U75" i="3"/>
  <c r="R76" i="3"/>
  <c r="S76" i="3"/>
  <c r="T76" i="3"/>
  <c r="U76" i="3"/>
  <c r="R77" i="3"/>
  <c r="S77" i="3"/>
  <c r="T77" i="3"/>
  <c r="U77" i="3"/>
  <c r="R78" i="3"/>
  <c r="S78" i="3"/>
  <c r="T78" i="3"/>
  <c r="U78" i="3"/>
  <c r="R79" i="3"/>
  <c r="S79" i="3"/>
  <c r="T79" i="3"/>
  <c r="U79" i="3"/>
  <c r="S4" i="3"/>
  <c r="T4" i="3"/>
  <c r="U4" i="3"/>
  <c r="N5" i="3"/>
  <c r="O5" i="3"/>
  <c r="P5" i="3"/>
  <c r="Q5" i="3"/>
  <c r="N6" i="3"/>
  <c r="O6" i="3"/>
  <c r="P6" i="3"/>
  <c r="Q6" i="3"/>
  <c r="N7" i="3"/>
  <c r="O7" i="3"/>
  <c r="P7" i="3"/>
  <c r="Q7" i="3"/>
  <c r="N9" i="3"/>
  <c r="O9" i="3"/>
  <c r="P9" i="3"/>
  <c r="Q9" i="3"/>
  <c r="N10" i="3"/>
  <c r="O10" i="3"/>
  <c r="P10" i="3"/>
  <c r="Q10" i="3"/>
  <c r="N11" i="3"/>
  <c r="O11" i="3"/>
  <c r="P11" i="3"/>
  <c r="Q11" i="3"/>
  <c r="N14" i="3"/>
  <c r="O14" i="3"/>
  <c r="P14" i="3"/>
  <c r="Q14" i="3"/>
  <c r="N15" i="3"/>
  <c r="O15" i="3"/>
  <c r="P15" i="3"/>
  <c r="Q15" i="3"/>
  <c r="N16" i="3"/>
  <c r="O16" i="3"/>
  <c r="P16" i="3"/>
  <c r="Q16" i="3"/>
  <c r="N17" i="3"/>
  <c r="O17" i="3"/>
  <c r="P17" i="3"/>
  <c r="Q17" i="3"/>
  <c r="N18" i="3"/>
  <c r="O18" i="3"/>
  <c r="P18" i="3"/>
  <c r="Q18" i="3"/>
  <c r="N19" i="3"/>
  <c r="O19" i="3"/>
  <c r="P19" i="3"/>
  <c r="Q19" i="3"/>
  <c r="N20" i="3"/>
  <c r="O20" i="3"/>
  <c r="P20" i="3"/>
  <c r="Q20" i="3"/>
  <c r="N21" i="3"/>
  <c r="O21" i="3"/>
  <c r="P21" i="3"/>
  <c r="Q21" i="3"/>
  <c r="N22" i="3"/>
  <c r="O22" i="3"/>
  <c r="P22" i="3"/>
  <c r="Q22" i="3"/>
  <c r="N23" i="3"/>
  <c r="O23" i="3"/>
  <c r="P23" i="3"/>
  <c r="Q23" i="3"/>
  <c r="N24" i="3"/>
  <c r="O24" i="3"/>
  <c r="P24" i="3"/>
  <c r="Q24" i="3"/>
  <c r="N25" i="3"/>
  <c r="O25" i="3"/>
  <c r="P25" i="3"/>
  <c r="Q25" i="3"/>
  <c r="N26" i="3"/>
  <c r="O26" i="3"/>
  <c r="P26" i="3"/>
  <c r="Q26" i="3"/>
  <c r="N29" i="3"/>
  <c r="O29" i="3"/>
  <c r="P29" i="3"/>
  <c r="Q29" i="3"/>
  <c r="N30" i="3"/>
  <c r="O30" i="3"/>
  <c r="P30" i="3"/>
  <c r="Q30" i="3"/>
  <c r="N31" i="3"/>
  <c r="O31" i="3"/>
  <c r="P31" i="3"/>
  <c r="Q31" i="3"/>
  <c r="N32" i="3"/>
  <c r="O32" i="3"/>
  <c r="P32" i="3"/>
  <c r="Q32" i="3"/>
  <c r="N33" i="3"/>
  <c r="O33" i="3"/>
  <c r="P33" i="3"/>
  <c r="Q33" i="3"/>
  <c r="N34" i="3"/>
  <c r="O34" i="3"/>
  <c r="P34" i="3"/>
  <c r="Q34" i="3"/>
  <c r="N37" i="3"/>
  <c r="O37" i="3"/>
  <c r="P37" i="3"/>
  <c r="Q37" i="3"/>
  <c r="N38" i="3"/>
  <c r="O38" i="3"/>
  <c r="P38" i="3"/>
  <c r="Q38" i="3"/>
  <c r="N39" i="3"/>
  <c r="O39" i="3"/>
  <c r="P39" i="3"/>
  <c r="Q39" i="3"/>
  <c r="N40" i="3"/>
  <c r="O40" i="3"/>
  <c r="P40" i="3"/>
  <c r="Q40" i="3"/>
  <c r="N41" i="3"/>
  <c r="O41" i="3"/>
  <c r="P41" i="3"/>
  <c r="Q41" i="3"/>
  <c r="N42" i="3"/>
  <c r="O42" i="3"/>
  <c r="P42" i="3"/>
  <c r="Q42" i="3"/>
  <c r="N43" i="3"/>
  <c r="O43" i="3"/>
  <c r="P43" i="3"/>
  <c r="Q43" i="3"/>
  <c r="N44" i="3"/>
  <c r="O44" i="3"/>
  <c r="P44" i="3"/>
  <c r="Q44" i="3"/>
  <c r="N45" i="3"/>
  <c r="O45" i="3"/>
  <c r="P45" i="3"/>
  <c r="Q45" i="3"/>
  <c r="N48" i="3"/>
  <c r="O48" i="3"/>
  <c r="P48" i="3"/>
  <c r="Q48" i="3"/>
  <c r="N49" i="3"/>
  <c r="O49" i="3"/>
  <c r="P49" i="3"/>
  <c r="Q49" i="3"/>
  <c r="N50" i="3"/>
  <c r="O50" i="3"/>
  <c r="P50" i="3"/>
  <c r="Q50" i="3"/>
  <c r="N51" i="3"/>
  <c r="O51" i="3"/>
  <c r="P51" i="3"/>
  <c r="Q51" i="3"/>
  <c r="N52" i="3"/>
  <c r="O52" i="3"/>
  <c r="P52" i="3"/>
  <c r="Q52" i="3"/>
  <c r="N53" i="3"/>
  <c r="O53" i="3"/>
  <c r="P53" i="3"/>
  <c r="Q53" i="3"/>
  <c r="N54" i="3"/>
  <c r="O54" i="3"/>
  <c r="P54" i="3"/>
  <c r="Q54" i="3"/>
  <c r="N55" i="3"/>
  <c r="O55" i="3"/>
  <c r="P55" i="3"/>
  <c r="Q55" i="3"/>
  <c r="N56" i="3"/>
  <c r="O56" i="3"/>
  <c r="P56" i="3"/>
  <c r="Q56" i="3"/>
  <c r="N57" i="3"/>
  <c r="O57" i="3"/>
  <c r="P57" i="3"/>
  <c r="Q57" i="3"/>
  <c r="N58" i="3"/>
  <c r="O58" i="3"/>
  <c r="P58" i="3"/>
  <c r="Q58" i="3"/>
  <c r="N59" i="3"/>
  <c r="O59" i="3"/>
  <c r="P59" i="3"/>
  <c r="Q59" i="3"/>
  <c r="N60" i="3"/>
  <c r="O60" i="3"/>
  <c r="P60" i="3"/>
  <c r="Q60" i="3"/>
  <c r="N61" i="3"/>
  <c r="O61" i="3"/>
  <c r="P61" i="3"/>
  <c r="Q61" i="3"/>
  <c r="N62" i="3"/>
  <c r="O62" i="3"/>
  <c r="P62" i="3"/>
  <c r="Q62" i="3"/>
  <c r="N63" i="3"/>
  <c r="O63" i="3"/>
  <c r="P63" i="3"/>
  <c r="Q63" i="3"/>
  <c r="N64" i="3"/>
  <c r="O64" i="3"/>
  <c r="P64" i="3"/>
  <c r="Q64" i="3"/>
  <c r="N65" i="3"/>
  <c r="O65" i="3"/>
  <c r="P65" i="3"/>
  <c r="Q65" i="3"/>
  <c r="N66" i="3"/>
  <c r="O66" i="3"/>
  <c r="P66" i="3"/>
  <c r="Q66" i="3"/>
  <c r="N67" i="3"/>
  <c r="O67" i="3"/>
  <c r="P67" i="3"/>
  <c r="Q67" i="3"/>
  <c r="N68" i="3"/>
  <c r="O68" i="3"/>
  <c r="P68" i="3"/>
  <c r="Q68" i="3"/>
  <c r="N69" i="3"/>
  <c r="O69" i="3"/>
  <c r="P69" i="3"/>
  <c r="Q69" i="3"/>
  <c r="N70" i="3"/>
  <c r="O70" i="3"/>
  <c r="P70" i="3"/>
  <c r="Q70" i="3"/>
  <c r="N71" i="3"/>
  <c r="O71" i="3"/>
  <c r="P71" i="3"/>
  <c r="Q71" i="3"/>
  <c r="N72" i="3"/>
  <c r="O72" i="3"/>
  <c r="P72" i="3"/>
  <c r="Q72" i="3"/>
  <c r="N73" i="3"/>
  <c r="O73" i="3"/>
  <c r="P73" i="3"/>
  <c r="Q73" i="3"/>
  <c r="N74" i="3"/>
  <c r="O74" i="3"/>
  <c r="P74" i="3"/>
  <c r="Q74" i="3"/>
  <c r="N75" i="3"/>
  <c r="O75" i="3"/>
  <c r="P75" i="3"/>
  <c r="Q75" i="3"/>
  <c r="N76" i="3"/>
  <c r="O76" i="3"/>
  <c r="P76" i="3"/>
  <c r="Q76" i="3"/>
  <c r="N77" i="3"/>
  <c r="O77" i="3"/>
  <c r="P77" i="3"/>
  <c r="Q77" i="3"/>
  <c r="N78" i="3"/>
  <c r="O78" i="3"/>
  <c r="P78" i="3"/>
  <c r="Q78" i="3"/>
  <c r="N79" i="3"/>
  <c r="O79" i="3"/>
  <c r="P79" i="3"/>
  <c r="Q79" i="3"/>
  <c r="O4" i="3"/>
  <c r="P4" i="3"/>
  <c r="Q4" i="3"/>
  <c r="J5" i="3"/>
  <c r="K5" i="3"/>
  <c r="L5" i="3"/>
  <c r="M5" i="3"/>
  <c r="J6" i="3"/>
  <c r="K6" i="3"/>
  <c r="L6" i="3"/>
  <c r="M6" i="3"/>
  <c r="J7" i="3"/>
  <c r="K7" i="3"/>
  <c r="L7" i="3"/>
  <c r="M7" i="3"/>
  <c r="J9" i="3"/>
  <c r="K9" i="3"/>
  <c r="L9" i="3"/>
  <c r="M9" i="3"/>
  <c r="J10" i="3"/>
  <c r="K10" i="3"/>
  <c r="L10" i="3"/>
  <c r="M10" i="3"/>
  <c r="J11" i="3"/>
  <c r="K11" i="3"/>
  <c r="L11" i="3"/>
  <c r="M11" i="3"/>
  <c r="J14" i="3"/>
  <c r="K14" i="3"/>
  <c r="L14" i="3"/>
  <c r="M14" i="3"/>
  <c r="J15" i="3"/>
  <c r="K15" i="3"/>
  <c r="L15" i="3"/>
  <c r="M15" i="3"/>
  <c r="J16" i="3"/>
  <c r="K16" i="3"/>
  <c r="L16" i="3"/>
  <c r="M16" i="3"/>
  <c r="J17" i="3"/>
  <c r="K17" i="3"/>
  <c r="L17" i="3"/>
  <c r="M17" i="3"/>
  <c r="J18" i="3"/>
  <c r="K18" i="3"/>
  <c r="L18" i="3"/>
  <c r="M18" i="3"/>
  <c r="J19" i="3"/>
  <c r="K19" i="3"/>
  <c r="L19" i="3"/>
  <c r="M19" i="3"/>
  <c r="J20" i="3"/>
  <c r="K20" i="3"/>
  <c r="L20" i="3"/>
  <c r="M20" i="3"/>
  <c r="J21" i="3"/>
  <c r="K21" i="3"/>
  <c r="L21" i="3"/>
  <c r="M21" i="3"/>
  <c r="J22" i="3"/>
  <c r="K22" i="3"/>
  <c r="L22" i="3"/>
  <c r="M22" i="3"/>
  <c r="J23" i="3"/>
  <c r="K23" i="3"/>
  <c r="L23" i="3"/>
  <c r="M23" i="3"/>
  <c r="J24" i="3"/>
  <c r="K24" i="3"/>
  <c r="L24" i="3"/>
  <c r="M24" i="3"/>
  <c r="J25" i="3"/>
  <c r="K25" i="3"/>
  <c r="L25" i="3"/>
  <c r="M25" i="3"/>
  <c r="J26" i="3"/>
  <c r="K26" i="3"/>
  <c r="L26" i="3"/>
  <c r="M26" i="3"/>
  <c r="J29" i="3"/>
  <c r="K29" i="3"/>
  <c r="L29" i="3"/>
  <c r="M29" i="3"/>
  <c r="J30" i="3"/>
  <c r="K30" i="3"/>
  <c r="L30" i="3"/>
  <c r="M30" i="3"/>
  <c r="J31" i="3"/>
  <c r="K31" i="3"/>
  <c r="L31" i="3"/>
  <c r="M31" i="3"/>
  <c r="J32" i="3"/>
  <c r="K32" i="3"/>
  <c r="L32" i="3"/>
  <c r="M32" i="3"/>
  <c r="J33" i="3"/>
  <c r="K33" i="3"/>
  <c r="L33" i="3"/>
  <c r="M33" i="3"/>
  <c r="J34" i="3"/>
  <c r="K34" i="3"/>
  <c r="L34" i="3"/>
  <c r="M34" i="3"/>
  <c r="J37" i="3"/>
  <c r="K37" i="3"/>
  <c r="L37" i="3"/>
  <c r="M37" i="3"/>
  <c r="J38" i="3"/>
  <c r="K38" i="3"/>
  <c r="L38" i="3"/>
  <c r="M38" i="3"/>
  <c r="J39" i="3"/>
  <c r="K39" i="3"/>
  <c r="L39" i="3"/>
  <c r="M39" i="3"/>
  <c r="J40" i="3"/>
  <c r="K40" i="3"/>
  <c r="L40" i="3"/>
  <c r="M40" i="3"/>
  <c r="J41" i="3"/>
  <c r="K41" i="3"/>
  <c r="L41" i="3"/>
  <c r="M41" i="3"/>
  <c r="J42" i="3"/>
  <c r="K42" i="3"/>
  <c r="L42" i="3"/>
  <c r="M42" i="3"/>
  <c r="J43" i="3"/>
  <c r="K43" i="3"/>
  <c r="L43" i="3"/>
  <c r="M43" i="3"/>
  <c r="J44" i="3"/>
  <c r="K44" i="3"/>
  <c r="L44" i="3"/>
  <c r="M44" i="3"/>
  <c r="J45" i="3"/>
  <c r="K45" i="3"/>
  <c r="L45" i="3"/>
  <c r="M45" i="3"/>
  <c r="J48" i="3"/>
  <c r="K48" i="3"/>
  <c r="L48" i="3"/>
  <c r="M48" i="3"/>
  <c r="J49" i="3"/>
  <c r="K49" i="3"/>
  <c r="L49" i="3"/>
  <c r="M49" i="3"/>
  <c r="J50" i="3"/>
  <c r="K50" i="3"/>
  <c r="L50" i="3"/>
  <c r="M50" i="3"/>
  <c r="J51" i="3"/>
  <c r="K51" i="3"/>
  <c r="L51" i="3"/>
  <c r="M51" i="3"/>
  <c r="J52" i="3"/>
  <c r="K52" i="3"/>
  <c r="L52" i="3"/>
  <c r="M52" i="3"/>
  <c r="J53" i="3"/>
  <c r="K53" i="3"/>
  <c r="L53" i="3"/>
  <c r="M53" i="3"/>
  <c r="J54" i="3"/>
  <c r="K54" i="3"/>
  <c r="L54" i="3"/>
  <c r="M54" i="3"/>
  <c r="J55" i="3"/>
  <c r="K55" i="3"/>
  <c r="L55" i="3"/>
  <c r="M55" i="3"/>
  <c r="J56" i="3"/>
  <c r="K56" i="3"/>
  <c r="L56" i="3"/>
  <c r="M56" i="3"/>
  <c r="J57" i="3"/>
  <c r="K57" i="3"/>
  <c r="L57" i="3"/>
  <c r="M57" i="3"/>
  <c r="J58" i="3"/>
  <c r="K58" i="3"/>
  <c r="L58" i="3"/>
  <c r="M58" i="3"/>
  <c r="J59" i="3"/>
  <c r="K59" i="3"/>
  <c r="L59" i="3"/>
  <c r="M59" i="3"/>
  <c r="J60" i="3"/>
  <c r="K60" i="3"/>
  <c r="L60" i="3"/>
  <c r="M60" i="3"/>
  <c r="J61" i="3"/>
  <c r="K61" i="3"/>
  <c r="L61" i="3"/>
  <c r="M61" i="3"/>
  <c r="J62" i="3"/>
  <c r="K62" i="3"/>
  <c r="L62" i="3"/>
  <c r="M62" i="3"/>
  <c r="J63" i="3"/>
  <c r="K63" i="3"/>
  <c r="L63" i="3"/>
  <c r="M63" i="3"/>
  <c r="J64" i="3"/>
  <c r="K64" i="3"/>
  <c r="L64" i="3"/>
  <c r="M64" i="3"/>
  <c r="J65" i="3"/>
  <c r="K65" i="3"/>
  <c r="L65" i="3"/>
  <c r="M65" i="3"/>
  <c r="J66" i="3"/>
  <c r="K66" i="3"/>
  <c r="L66" i="3"/>
  <c r="M66" i="3"/>
  <c r="J67" i="3"/>
  <c r="K67" i="3"/>
  <c r="L67" i="3"/>
  <c r="M67" i="3"/>
  <c r="J68" i="3"/>
  <c r="K68" i="3"/>
  <c r="L68" i="3"/>
  <c r="M68" i="3"/>
  <c r="J69" i="3"/>
  <c r="K69" i="3"/>
  <c r="L69" i="3"/>
  <c r="M69" i="3"/>
  <c r="J70" i="3"/>
  <c r="K70" i="3"/>
  <c r="L70" i="3"/>
  <c r="M70" i="3"/>
  <c r="J71" i="3"/>
  <c r="K71" i="3"/>
  <c r="L71" i="3"/>
  <c r="M71" i="3"/>
  <c r="J72" i="3"/>
  <c r="K72" i="3"/>
  <c r="L72" i="3"/>
  <c r="M72" i="3"/>
  <c r="J73" i="3"/>
  <c r="K73" i="3"/>
  <c r="L73" i="3"/>
  <c r="M73" i="3"/>
  <c r="J74" i="3"/>
  <c r="K74" i="3"/>
  <c r="L74" i="3"/>
  <c r="M74" i="3"/>
  <c r="J75" i="3"/>
  <c r="K75" i="3"/>
  <c r="L75" i="3"/>
  <c r="M75" i="3"/>
  <c r="J76" i="3"/>
  <c r="K76" i="3"/>
  <c r="L76" i="3"/>
  <c r="M76" i="3"/>
  <c r="J77" i="3"/>
  <c r="K77" i="3"/>
  <c r="L77" i="3"/>
  <c r="M77" i="3"/>
  <c r="J78" i="3"/>
  <c r="K78" i="3"/>
  <c r="L78" i="3"/>
  <c r="M78" i="3"/>
  <c r="J79" i="3"/>
  <c r="K79" i="3"/>
  <c r="L79" i="3"/>
  <c r="M79" i="3"/>
  <c r="K4" i="3"/>
  <c r="L4" i="3"/>
  <c r="M4" i="3"/>
  <c r="F5" i="3"/>
  <c r="G5" i="3"/>
  <c r="H5" i="3"/>
  <c r="I5" i="3"/>
  <c r="F6" i="3"/>
  <c r="G6" i="3"/>
  <c r="H6" i="3"/>
  <c r="I6" i="3"/>
  <c r="F7" i="3"/>
  <c r="G7" i="3"/>
  <c r="H7" i="3"/>
  <c r="I7" i="3"/>
  <c r="F9" i="3"/>
  <c r="G9" i="3"/>
  <c r="H9" i="3"/>
  <c r="I9" i="3"/>
  <c r="F10" i="3"/>
  <c r="G10" i="3"/>
  <c r="H10" i="3"/>
  <c r="I10" i="3"/>
  <c r="F11" i="3"/>
  <c r="G11" i="3"/>
  <c r="H11" i="3"/>
  <c r="I11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H17" i="3"/>
  <c r="I17" i="3"/>
  <c r="F18" i="3"/>
  <c r="G18" i="3"/>
  <c r="H18" i="3"/>
  <c r="I18" i="3"/>
  <c r="F19" i="3"/>
  <c r="G19" i="3"/>
  <c r="H19" i="3"/>
  <c r="I19" i="3"/>
  <c r="F20" i="3"/>
  <c r="G20" i="3"/>
  <c r="H20" i="3"/>
  <c r="I20" i="3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F34" i="3"/>
  <c r="G34" i="3"/>
  <c r="H34" i="3"/>
  <c r="I34" i="3"/>
  <c r="F37" i="3"/>
  <c r="G37" i="3"/>
  <c r="H37" i="3"/>
  <c r="I37" i="3"/>
  <c r="F38" i="3"/>
  <c r="G38" i="3"/>
  <c r="H38" i="3"/>
  <c r="I38" i="3"/>
  <c r="F39" i="3"/>
  <c r="G39" i="3"/>
  <c r="H39" i="3"/>
  <c r="I39" i="3"/>
  <c r="F40" i="3"/>
  <c r="G40" i="3"/>
  <c r="H40" i="3"/>
  <c r="I40" i="3"/>
  <c r="F41" i="3"/>
  <c r="G41" i="3"/>
  <c r="H41" i="3"/>
  <c r="I41" i="3"/>
  <c r="F42" i="3"/>
  <c r="G42" i="3"/>
  <c r="H42" i="3"/>
  <c r="I42" i="3"/>
  <c r="F43" i="3"/>
  <c r="G43" i="3"/>
  <c r="H43" i="3"/>
  <c r="I43" i="3"/>
  <c r="F44" i="3"/>
  <c r="G44" i="3"/>
  <c r="H44" i="3"/>
  <c r="I44" i="3"/>
  <c r="F45" i="3"/>
  <c r="G45" i="3"/>
  <c r="H45" i="3"/>
  <c r="I45" i="3"/>
  <c r="F48" i="3"/>
  <c r="G48" i="3"/>
  <c r="H48" i="3"/>
  <c r="I48" i="3"/>
  <c r="F49" i="3"/>
  <c r="G49" i="3"/>
  <c r="H49" i="3"/>
  <c r="I49" i="3"/>
  <c r="F50" i="3"/>
  <c r="G50" i="3"/>
  <c r="H50" i="3"/>
  <c r="I50" i="3"/>
  <c r="F51" i="3"/>
  <c r="G51" i="3"/>
  <c r="H51" i="3"/>
  <c r="I51" i="3"/>
  <c r="F52" i="3"/>
  <c r="G52" i="3"/>
  <c r="H52" i="3"/>
  <c r="I52" i="3"/>
  <c r="F53" i="3"/>
  <c r="G53" i="3"/>
  <c r="H53" i="3"/>
  <c r="I53" i="3"/>
  <c r="F54" i="3"/>
  <c r="G54" i="3"/>
  <c r="H54" i="3"/>
  <c r="I54" i="3"/>
  <c r="F55" i="3"/>
  <c r="G55" i="3"/>
  <c r="H55" i="3"/>
  <c r="I55" i="3"/>
  <c r="F56" i="3"/>
  <c r="G56" i="3"/>
  <c r="H56" i="3"/>
  <c r="I56" i="3"/>
  <c r="F57" i="3"/>
  <c r="G57" i="3"/>
  <c r="H57" i="3"/>
  <c r="I57" i="3"/>
  <c r="F58" i="3"/>
  <c r="G58" i="3"/>
  <c r="H58" i="3"/>
  <c r="I58" i="3"/>
  <c r="F59" i="3"/>
  <c r="G59" i="3"/>
  <c r="H59" i="3"/>
  <c r="I59" i="3"/>
  <c r="F60" i="3"/>
  <c r="G60" i="3"/>
  <c r="H60" i="3"/>
  <c r="I60" i="3"/>
  <c r="F61" i="3"/>
  <c r="G61" i="3"/>
  <c r="H61" i="3"/>
  <c r="I61" i="3"/>
  <c r="F62" i="3"/>
  <c r="G62" i="3"/>
  <c r="H62" i="3"/>
  <c r="I62" i="3"/>
  <c r="F63" i="3"/>
  <c r="G63" i="3"/>
  <c r="H63" i="3"/>
  <c r="I63" i="3"/>
  <c r="F64" i="3"/>
  <c r="G64" i="3"/>
  <c r="H64" i="3"/>
  <c r="I64" i="3"/>
  <c r="F65" i="3"/>
  <c r="G65" i="3"/>
  <c r="H65" i="3"/>
  <c r="I65" i="3"/>
  <c r="F66" i="3"/>
  <c r="G66" i="3"/>
  <c r="H66" i="3"/>
  <c r="I66" i="3"/>
  <c r="F67" i="3"/>
  <c r="G67" i="3"/>
  <c r="H67" i="3"/>
  <c r="I67" i="3"/>
  <c r="F68" i="3"/>
  <c r="G68" i="3"/>
  <c r="H68" i="3"/>
  <c r="I68" i="3"/>
  <c r="F69" i="3"/>
  <c r="G69" i="3"/>
  <c r="H69" i="3"/>
  <c r="I69" i="3"/>
  <c r="F70" i="3"/>
  <c r="G70" i="3"/>
  <c r="H70" i="3"/>
  <c r="I70" i="3"/>
  <c r="F71" i="3"/>
  <c r="G71" i="3"/>
  <c r="H71" i="3"/>
  <c r="I71" i="3"/>
  <c r="F72" i="3"/>
  <c r="G72" i="3"/>
  <c r="H72" i="3"/>
  <c r="I72" i="3"/>
  <c r="F73" i="3"/>
  <c r="G73" i="3"/>
  <c r="H73" i="3"/>
  <c r="I73" i="3"/>
  <c r="F74" i="3"/>
  <c r="G74" i="3"/>
  <c r="H74" i="3"/>
  <c r="I74" i="3"/>
  <c r="F75" i="3"/>
  <c r="G75" i="3"/>
  <c r="H75" i="3"/>
  <c r="I75" i="3"/>
  <c r="F76" i="3"/>
  <c r="G76" i="3"/>
  <c r="H76" i="3"/>
  <c r="I76" i="3"/>
  <c r="F77" i="3"/>
  <c r="G77" i="3"/>
  <c r="H77" i="3"/>
  <c r="I77" i="3"/>
  <c r="F78" i="3"/>
  <c r="G78" i="3"/>
  <c r="H78" i="3"/>
  <c r="I78" i="3"/>
  <c r="F79" i="3"/>
  <c r="G79" i="3"/>
  <c r="H79" i="3"/>
  <c r="I79" i="3"/>
  <c r="G4" i="3"/>
  <c r="H4" i="3"/>
  <c r="I4" i="3"/>
  <c r="AP4" i="3"/>
  <c r="O11" i="11" l="1"/>
  <c r="O7" i="11"/>
  <c r="Q8" i="11"/>
  <c r="Q12" i="11"/>
  <c r="P9" i="11"/>
  <c r="Q4" i="11"/>
  <c r="T11" i="11"/>
  <c r="U10" i="11"/>
  <c r="T7" i="11"/>
  <c r="U6" i="11"/>
  <c r="X11" i="11"/>
  <c r="X7" i="11"/>
  <c r="Y3" i="11"/>
  <c r="Y10" i="11"/>
  <c r="Y6" i="11"/>
  <c r="W12" i="11"/>
  <c r="W8" i="11"/>
  <c r="W4" i="11"/>
  <c r="Q3" i="11"/>
  <c r="O12" i="11"/>
  <c r="R11" i="11"/>
  <c r="S10" i="11"/>
  <c r="V9" i="11"/>
  <c r="N9" i="11"/>
  <c r="O8" i="11"/>
  <c r="R7" i="11"/>
  <c r="S6" i="11"/>
  <c r="V5" i="11"/>
  <c r="N5" i="11"/>
  <c r="O4" i="11"/>
  <c r="P10" i="11"/>
  <c r="P6" i="11"/>
  <c r="N3" i="11"/>
  <c r="U12" i="11"/>
  <c r="P11" i="11"/>
  <c r="Q10" i="11"/>
  <c r="T9" i="11"/>
  <c r="U8" i="11"/>
  <c r="P7" i="11"/>
  <c r="Q6" i="11"/>
  <c r="T5" i="11"/>
  <c r="U4" i="11"/>
  <c r="X9" i="11"/>
  <c r="X5" i="11"/>
  <c r="T3" i="11"/>
  <c r="V3" i="11"/>
  <c r="Y12" i="11"/>
  <c r="Y8" i="11"/>
  <c r="Y4" i="11"/>
  <c r="W10" i="11"/>
  <c r="W6" i="11"/>
  <c r="P3" i="11"/>
  <c r="U3" i="11"/>
  <c r="S12" i="11"/>
  <c r="V11" i="11"/>
  <c r="N11" i="11"/>
  <c r="O10" i="11"/>
  <c r="R9" i="11"/>
  <c r="S8" i="11"/>
  <c r="V7" i="11"/>
  <c r="N7" i="11"/>
  <c r="O6" i="11"/>
  <c r="R5" i="11"/>
  <c r="S4" i="11"/>
  <c r="X3" i="11"/>
  <c r="C70" i="10"/>
  <c r="C29" i="10"/>
  <c r="G29" i="10"/>
  <c r="K29" i="10"/>
  <c r="C30" i="10"/>
  <c r="G30" i="10"/>
  <c r="K30" i="10"/>
  <c r="C31" i="10"/>
  <c r="G31" i="10"/>
  <c r="K31" i="10"/>
  <c r="C32" i="10"/>
  <c r="G32" i="10"/>
  <c r="K32" i="10"/>
  <c r="C33" i="10"/>
  <c r="G33" i="10"/>
  <c r="K33" i="10"/>
  <c r="C34" i="10"/>
  <c r="G34" i="10"/>
  <c r="K34" i="10"/>
  <c r="C35" i="10"/>
  <c r="G35" i="10"/>
  <c r="K35" i="10"/>
  <c r="C36" i="10"/>
  <c r="G36" i="10"/>
  <c r="K36" i="10"/>
  <c r="C43" i="10"/>
  <c r="G44" i="10"/>
  <c r="K45" i="10"/>
  <c r="C47" i="10"/>
  <c r="G48" i="10"/>
  <c r="K49" i="10"/>
  <c r="C51" i="10"/>
  <c r="G52" i="10"/>
  <c r="K53" i="10"/>
  <c r="C55" i="10"/>
  <c r="G56" i="10"/>
  <c r="K57" i="10"/>
  <c r="C59" i="10"/>
  <c r="G60" i="10"/>
  <c r="K61" i="10"/>
  <c r="C63" i="10"/>
  <c r="G64" i="10"/>
  <c r="K65" i="10"/>
  <c r="C67" i="10"/>
  <c r="G68" i="10"/>
  <c r="K69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C2" i="10"/>
  <c r="G2" i="10"/>
  <c r="K2" i="10"/>
  <c r="C3" i="10"/>
  <c r="G3" i="10"/>
  <c r="K3" i="10"/>
  <c r="C4" i="10"/>
  <c r="G4" i="10"/>
  <c r="K4" i="10"/>
  <c r="C5" i="10"/>
  <c r="G5" i="10"/>
  <c r="K5" i="10"/>
  <c r="C6" i="10"/>
  <c r="G6" i="10"/>
  <c r="K6" i="10"/>
  <c r="C7" i="10"/>
  <c r="G7" i="10"/>
  <c r="K7" i="10"/>
  <c r="C39" i="10"/>
  <c r="G39" i="10"/>
  <c r="K39" i="10"/>
  <c r="C40" i="10"/>
  <c r="G40" i="10"/>
  <c r="K40" i="10"/>
  <c r="C41" i="10"/>
  <c r="G41" i="10"/>
  <c r="K41" i="10"/>
  <c r="C42" i="10"/>
  <c r="G42" i="10"/>
  <c r="K42" i="10"/>
  <c r="C44" i="10"/>
  <c r="G45" i="10"/>
  <c r="K46" i="10"/>
  <c r="C48" i="10"/>
  <c r="G49" i="10"/>
  <c r="K50" i="10"/>
  <c r="C52" i="10"/>
  <c r="G53" i="10"/>
  <c r="K54" i="10"/>
  <c r="C56" i="10"/>
  <c r="G57" i="10"/>
  <c r="K58" i="10"/>
  <c r="C60" i="10"/>
  <c r="G61" i="10"/>
  <c r="K62" i="10"/>
  <c r="C64" i="10"/>
  <c r="G65" i="10"/>
  <c r="K66" i="10"/>
  <c r="C68" i="10"/>
  <c r="G69" i="10"/>
  <c r="K70" i="10"/>
  <c r="C10" i="10"/>
  <c r="G10" i="10"/>
  <c r="K10" i="10"/>
  <c r="C11" i="10"/>
  <c r="G11" i="10"/>
  <c r="K11" i="10"/>
  <c r="C12" i="10"/>
  <c r="G12" i="10"/>
  <c r="K12" i="10"/>
  <c r="C13" i="10"/>
  <c r="G13" i="10"/>
  <c r="K13" i="10"/>
  <c r="C14" i="10"/>
  <c r="G14" i="10"/>
  <c r="K14" i="10"/>
  <c r="C15" i="10"/>
  <c r="G15" i="10"/>
  <c r="K15" i="10"/>
  <c r="C16" i="10"/>
  <c r="G16" i="10"/>
  <c r="K16" i="10"/>
  <c r="C17" i="10"/>
  <c r="G17" i="10"/>
  <c r="K17" i="10"/>
  <c r="C18" i="10"/>
  <c r="G18" i="10"/>
  <c r="K18" i="10"/>
  <c r="C19" i="10"/>
  <c r="G19" i="10"/>
  <c r="K19" i="10"/>
  <c r="C20" i="10"/>
  <c r="G20" i="10"/>
  <c r="K20" i="10"/>
  <c r="K43" i="10"/>
  <c r="C45" i="10"/>
  <c r="G46" i="10"/>
  <c r="K47" i="10"/>
  <c r="C49" i="10"/>
  <c r="G50" i="10"/>
  <c r="K51" i="10"/>
  <c r="C53" i="10"/>
  <c r="G54" i="10"/>
  <c r="K55" i="10"/>
  <c r="C57" i="10"/>
  <c r="G58" i="10"/>
  <c r="K59" i="10"/>
  <c r="C61" i="10"/>
  <c r="G62" i="10"/>
  <c r="K63" i="10"/>
  <c r="C65" i="10"/>
  <c r="G66" i="10"/>
  <c r="C29" i="9"/>
  <c r="G29" i="9"/>
  <c r="K29" i="9"/>
  <c r="C30" i="9"/>
  <c r="G30" i="9"/>
  <c r="K30" i="9"/>
  <c r="C31" i="9"/>
  <c r="G31" i="9"/>
  <c r="K31" i="9"/>
  <c r="C32" i="9"/>
  <c r="G32" i="9"/>
  <c r="K32" i="9"/>
  <c r="C33" i="9"/>
  <c r="G33" i="9"/>
  <c r="K33" i="9"/>
  <c r="C34" i="9"/>
  <c r="G34" i="9"/>
  <c r="K34" i="9"/>
  <c r="C35" i="9"/>
  <c r="G35" i="9"/>
  <c r="K35" i="9"/>
  <c r="C36" i="9"/>
  <c r="G36" i="9"/>
  <c r="K36" i="9"/>
  <c r="C43" i="9"/>
  <c r="G44" i="9"/>
  <c r="K45" i="9"/>
  <c r="C47" i="9"/>
  <c r="G48" i="9"/>
  <c r="K49" i="9"/>
  <c r="C51" i="9"/>
  <c r="G52" i="9"/>
  <c r="K53" i="9"/>
  <c r="C55" i="9"/>
  <c r="G56" i="9"/>
  <c r="K57" i="9"/>
  <c r="C59" i="9"/>
  <c r="G60" i="9"/>
  <c r="K61" i="9"/>
  <c r="C63" i="9"/>
  <c r="G64" i="9"/>
  <c r="K65" i="9"/>
  <c r="C67" i="9"/>
  <c r="G68" i="9"/>
  <c r="K69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C2" i="9"/>
  <c r="G2" i="9"/>
  <c r="K2" i="9"/>
  <c r="C3" i="9"/>
  <c r="G3" i="9"/>
  <c r="K3" i="9"/>
  <c r="C4" i="9"/>
  <c r="G4" i="9"/>
  <c r="K4" i="9"/>
  <c r="C5" i="9"/>
  <c r="G5" i="9"/>
  <c r="K5" i="9"/>
  <c r="C6" i="9"/>
  <c r="G6" i="9"/>
  <c r="K6" i="9"/>
  <c r="C7" i="9"/>
  <c r="G7" i="9"/>
  <c r="K7" i="9"/>
  <c r="C39" i="9"/>
  <c r="G39" i="9"/>
  <c r="K39" i="9"/>
  <c r="C40" i="9"/>
  <c r="G40" i="9"/>
  <c r="K40" i="9"/>
  <c r="C41" i="9"/>
  <c r="G41" i="9"/>
  <c r="K41" i="9"/>
  <c r="C42" i="9"/>
  <c r="G42" i="9"/>
  <c r="K42" i="9"/>
  <c r="C44" i="9"/>
  <c r="G45" i="9"/>
  <c r="K46" i="9"/>
  <c r="C48" i="9"/>
  <c r="G49" i="9"/>
  <c r="K50" i="9"/>
  <c r="C52" i="9"/>
  <c r="G53" i="9"/>
  <c r="K54" i="9"/>
  <c r="C56" i="9"/>
  <c r="G57" i="9"/>
  <c r="K58" i="9"/>
  <c r="C60" i="9"/>
  <c r="G61" i="9"/>
  <c r="K62" i="9"/>
  <c r="C64" i="9"/>
  <c r="G65" i="9"/>
  <c r="K66" i="9"/>
  <c r="C68" i="9"/>
  <c r="G69" i="9"/>
  <c r="K70" i="9"/>
  <c r="C70" i="9"/>
  <c r="C10" i="9"/>
  <c r="G10" i="9"/>
  <c r="K10" i="9"/>
  <c r="C11" i="9"/>
  <c r="G11" i="9"/>
  <c r="K11" i="9"/>
  <c r="C12" i="9"/>
  <c r="G12" i="9"/>
  <c r="K12" i="9"/>
  <c r="C13" i="9"/>
  <c r="G13" i="9"/>
  <c r="K13" i="9"/>
  <c r="C14" i="9"/>
  <c r="G14" i="9"/>
  <c r="K14" i="9"/>
  <c r="C15" i="9"/>
  <c r="G15" i="9"/>
  <c r="K15" i="9"/>
  <c r="C16" i="9"/>
  <c r="G16" i="9"/>
  <c r="K16" i="9"/>
  <c r="C17" i="9"/>
  <c r="G17" i="9"/>
  <c r="K17" i="9"/>
  <c r="C18" i="9"/>
  <c r="G18" i="9"/>
  <c r="K18" i="9"/>
  <c r="C19" i="9"/>
  <c r="G19" i="9"/>
  <c r="K19" i="9"/>
  <c r="C20" i="9"/>
  <c r="G20" i="9"/>
  <c r="K20" i="9"/>
  <c r="K43" i="9"/>
  <c r="C45" i="9"/>
  <c r="G46" i="9"/>
  <c r="K47" i="9"/>
  <c r="C49" i="9"/>
  <c r="G50" i="9"/>
  <c r="K51" i="9"/>
  <c r="C53" i="9"/>
  <c r="G54" i="9"/>
  <c r="K55" i="9"/>
  <c r="C57" i="9"/>
  <c r="G58" i="9"/>
  <c r="K59" i="9"/>
  <c r="C61" i="9"/>
  <c r="G62" i="9"/>
  <c r="K63" i="9"/>
  <c r="C65" i="9"/>
  <c r="G66" i="9"/>
  <c r="J19" i="4"/>
  <c r="M69" i="4"/>
  <c r="L68" i="4"/>
  <c r="M65" i="4"/>
  <c r="L64" i="4"/>
  <c r="D64" i="4"/>
  <c r="F62" i="4"/>
  <c r="D60" i="4"/>
  <c r="F57" i="4"/>
  <c r="G54" i="4"/>
  <c r="H51" i="4"/>
  <c r="D47" i="4"/>
  <c r="E44" i="4"/>
  <c r="F41" i="4"/>
  <c r="F35" i="4"/>
  <c r="H29" i="4"/>
  <c r="L13" i="4"/>
  <c r="M2" i="4"/>
  <c r="K70" i="4"/>
  <c r="G70" i="4"/>
  <c r="J69" i="4"/>
  <c r="F69" i="4"/>
  <c r="M68" i="4"/>
  <c r="I68" i="4"/>
  <c r="E68" i="4"/>
  <c r="L67" i="4"/>
  <c r="H67" i="4"/>
  <c r="D67" i="4"/>
  <c r="K66" i="4"/>
  <c r="G66" i="4"/>
  <c r="J65" i="4"/>
  <c r="F65" i="4"/>
  <c r="M64" i="4"/>
  <c r="I64" i="4"/>
  <c r="E64" i="4"/>
  <c r="L63" i="4"/>
  <c r="D63" i="4"/>
  <c r="G62" i="4"/>
  <c r="J61" i="4"/>
  <c r="M60" i="4"/>
  <c r="E60" i="4"/>
  <c r="D59" i="4"/>
  <c r="J57" i="4"/>
  <c r="E56" i="4"/>
  <c r="K54" i="4"/>
  <c r="F53" i="4"/>
  <c r="L51" i="4"/>
  <c r="G50" i="4"/>
  <c r="M48" i="4"/>
  <c r="H47" i="4"/>
  <c r="I44" i="4"/>
  <c r="D43" i="4"/>
  <c r="J41" i="4"/>
  <c r="K36" i="4"/>
  <c r="M30" i="4"/>
  <c r="D23" i="4"/>
  <c r="F15" i="4"/>
  <c r="H7" i="4"/>
  <c r="J70" i="4"/>
  <c r="I69" i="4"/>
  <c r="H68" i="4"/>
  <c r="K67" i="4"/>
  <c r="J66" i="4"/>
  <c r="I65" i="4"/>
  <c r="H64" i="4"/>
  <c r="K63" i="4"/>
  <c r="I61" i="4"/>
  <c r="K58" i="4"/>
  <c r="L55" i="4"/>
  <c r="M52" i="4"/>
  <c r="I48" i="4"/>
  <c r="K2" i="4"/>
  <c r="M70" i="4"/>
  <c r="I70" i="4"/>
  <c r="E70" i="4"/>
  <c r="L69" i="4"/>
  <c r="H69" i="4"/>
  <c r="D69" i="4"/>
  <c r="K68" i="4"/>
  <c r="G68" i="4"/>
  <c r="J67" i="4"/>
  <c r="F67" i="4"/>
  <c r="M66" i="4"/>
  <c r="I66" i="4"/>
  <c r="E66" i="4"/>
  <c r="L65" i="4"/>
  <c r="H65" i="4"/>
  <c r="D65" i="4"/>
  <c r="K64" i="4"/>
  <c r="G64" i="4"/>
  <c r="H63" i="4"/>
  <c r="K62" i="4"/>
  <c r="F61" i="4"/>
  <c r="I60" i="4"/>
  <c r="L59" i="4"/>
  <c r="G58" i="4"/>
  <c r="M56" i="4"/>
  <c r="H55" i="4"/>
  <c r="I52" i="4"/>
  <c r="D51" i="4"/>
  <c r="J49" i="4"/>
  <c r="E48" i="4"/>
  <c r="K46" i="4"/>
  <c r="F45" i="4"/>
  <c r="L43" i="4"/>
  <c r="G42" i="4"/>
  <c r="M40" i="4"/>
  <c r="L33" i="4"/>
  <c r="E18" i="4"/>
  <c r="G12" i="4"/>
  <c r="F70" i="4"/>
  <c r="E69" i="4"/>
  <c r="D68" i="4"/>
  <c r="G67" i="4"/>
  <c r="F66" i="4"/>
  <c r="E65" i="4"/>
  <c r="L60" i="4"/>
  <c r="J45" i="4"/>
  <c r="K42" i="4"/>
  <c r="D3" i="4"/>
  <c r="H3" i="4"/>
  <c r="L3" i="4"/>
  <c r="E4" i="4"/>
  <c r="I4" i="4"/>
  <c r="M4" i="4"/>
  <c r="F5" i="4"/>
  <c r="J5" i="4"/>
  <c r="D6" i="4"/>
  <c r="H6" i="4"/>
  <c r="L6" i="4"/>
  <c r="E7" i="4"/>
  <c r="I7" i="4"/>
  <c r="M7" i="4"/>
  <c r="F10" i="4"/>
  <c r="J10" i="4"/>
  <c r="G11" i="4"/>
  <c r="K11" i="4"/>
  <c r="D12" i="4"/>
  <c r="H12" i="4"/>
  <c r="L12" i="4"/>
  <c r="E13" i="4"/>
  <c r="I13" i="4"/>
  <c r="M13" i="4"/>
  <c r="F14" i="4"/>
  <c r="J14" i="4"/>
  <c r="G15" i="4"/>
  <c r="K15" i="4"/>
  <c r="D16" i="4"/>
  <c r="H16" i="4"/>
  <c r="L16" i="4"/>
  <c r="E17" i="4"/>
  <c r="I17" i="4"/>
  <c r="M17" i="4"/>
  <c r="F18" i="4"/>
  <c r="J18" i="4"/>
  <c r="G19" i="4"/>
  <c r="K19" i="4"/>
  <c r="D20" i="4"/>
  <c r="H20" i="4"/>
  <c r="L20" i="4"/>
  <c r="E23" i="4"/>
  <c r="I23" i="4"/>
  <c r="M23" i="4"/>
  <c r="F24" i="4"/>
  <c r="J24" i="4"/>
  <c r="G25" i="4"/>
  <c r="K25" i="4"/>
  <c r="D26" i="4"/>
  <c r="H26" i="4"/>
  <c r="L26" i="4"/>
  <c r="E29" i="4"/>
  <c r="I29" i="4"/>
  <c r="M29" i="4"/>
  <c r="F30" i="4"/>
  <c r="J30" i="4"/>
  <c r="G31" i="4"/>
  <c r="K31" i="4"/>
  <c r="D32" i="4"/>
  <c r="H32" i="4"/>
  <c r="L32" i="4"/>
  <c r="E33" i="4"/>
  <c r="I33" i="4"/>
  <c r="M33" i="4"/>
  <c r="F34" i="4"/>
  <c r="J34" i="4"/>
  <c r="G35" i="4"/>
  <c r="K35" i="4"/>
  <c r="D36" i="4"/>
  <c r="H36" i="4"/>
  <c r="L36" i="4"/>
  <c r="E39" i="4"/>
  <c r="I39" i="4"/>
  <c r="M39" i="4"/>
  <c r="F40" i="4"/>
  <c r="J40" i="4"/>
  <c r="E3" i="4"/>
  <c r="I3" i="4"/>
  <c r="M3" i="4"/>
  <c r="F4" i="4"/>
  <c r="J4" i="4"/>
  <c r="G5" i="4"/>
  <c r="K5" i="4"/>
  <c r="E6" i="4"/>
  <c r="I6" i="4"/>
  <c r="M6" i="4"/>
  <c r="F7" i="4"/>
  <c r="J7" i="4"/>
  <c r="G10" i="4"/>
  <c r="K10" i="4"/>
  <c r="D11" i="4"/>
  <c r="H11" i="4"/>
  <c r="L11" i="4"/>
  <c r="E12" i="4"/>
  <c r="I12" i="4"/>
  <c r="M12" i="4"/>
  <c r="F13" i="4"/>
  <c r="J13" i="4"/>
  <c r="G14" i="4"/>
  <c r="K14" i="4"/>
  <c r="D15" i="4"/>
  <c r="H15" i="4"/>
  <c r="L15" i="4"/>
  <c r="E16" i="4"/>
  <c r="I16" i="4"/>
  <c r="M16" i="4"/>
  <c r="F17" i="4"/>
  <c r="J17" i="4"/>
  <c r="G18" i="4"/>
  <c r="K18" i="4"/>
  <c r="D19" i="4"/>
  <c r="H19" i="4"/>
  <c r="L19" i="4"/>
  <c r="E20" i="4"/>
  <c r="I20" i="4"/>
  <c r="M20" i="4"/>
  <c r="F23" i="4"/>
  <c r="J23" i="4"/>
  <c r="G24" i="4"/>
  <c r="K24" i="4"/>
  <c r="D25" i="4"/>
  <c r="H25" i="4"/>
  <c r="L25" i="4"/>
  <c r="E26" i="4"/>
  <c r="I26" i="4"/>
  <c r="M26" i="4"/>
  <c r="F29" i="4"/>
  <c r="J29" i="4"/>
  <c r="G30" i="4"/>
  <c r="K30" i="4"/>
  <c r="D31" i="4"/>
  <c r="H31" i="4"/>
  <c r="L31" i="4"/>
  <c r="E32" i="4"/>
  <c r="I32" i="4"/>
  <c r="M32" i="4"/>
  <c r="F33" i="4"/>
  <c r="J33" i="4"/>
  <c r="G34" i="4"/>
  <c r="K34" i="4"/>
  <c r="D35" i="4"/>
  <c r="H35" i="4"/>
  <c r="L35" i="4"/>
  <c r="E36" i="4"/>
  <c r="I36" i="4"/>
  <c r="M36" i="4"/>
  <c r="F39" i="4"/>
  <c r="J39" i="4"/>
  <c r="F3" i="4"/>
  <c r="J3" i="4"/>
  <c r="G4" i="4"/>
  <c r="K4" i="4"/>
  <c r="D5" i="4"/>
  <c r="H5" i="4"/>
  <c r="L5" i="4"/>
  <c r="F6" i="4"/>
  <c r="J6" i="4"/>
  <c r="G7" i="4"/>
  <c r="K7" i="4"/>
  <c r="D10" i="4"/>
  <c r="H10" i="4"/>
  <c r="L10" i="4"/>
  <c r="E11" i="4"/>
  <c r="I11" i="4"/>
  <c r="M11" i="4"/>
  <c r="F12" i="4"/>
  <c r="J12" i="4"/>
  <c r="G13" i="4"/>
  <c r="K13" i="4"/>
  <c r="D14" i="4"/>
  <c r="H14" i="4"/>
  <c r="L14" i="4"/>
  <c r="E15" i="4"/>
  <c r="I15" i="4"/>
  <c r="M15" i="4"/>
  <c r="F16" i="4"/>
  <c r="J16" i="4"/>
  <c r="G17" i="4"/>
  <c r="K17" i="4"/>
  <c r="D18" i="4"/>
  <c r="H18" i="4"/>
  <c r="L18" i="4"/>
  <c r="E19" i="4"/>
  <c r="I19" i="4"/>
  <c r="M19" i="4"/>
  <c r="F20" i="4"/>
  <c r="J20" i="4"/>
  <c r="G23" i="4"/>
  <c r="K23" i="4"/>
  <c r="D24" i="4"/>
  <c r="H24" i="4"/>
  <c r="L24" i="4"/>
  <c r="E25" i="4"/>
  <c r="I25" i="4"/>
  <c r="M25" i="4"/>
  <c r="F26" i="4"/>
  <c r="J26" i="4"/>
  <c r="G29" i="4"/>
  <c r="K29" i="4"/>
  <c r="D30" i="4"/>
  <c r="H30" i="4"/>
  <c r="L30" i="4"/>
  <c r="E31" i="4"/>
  <c r="I31" i="4"/>
  <c r="M31" i="4"/>
  <c r="F32" i="4"/>
  <c r="J32" i="4"/>
  <c r="G33" i="4"/>
  <c r="K33" i="4"/>
  <c r="D34" i="4"/>
  <c r="H34" i="4"/>
  <c r="L34" i="4"/>
  <c r="E35" i="4"/>
  <c r="I35" i="4"/>
  <c r="M35" i="4"/>
  <c r="F36" i="4"/>
  <c r="J36" i="4"/>
  <c r="G39" i="4"/>
  <c r="K39" i="4"/>
  <c r="D40" i="4"/>
  <c r="H40" i="4"/>
  <c r="L40" i="4"/>
  <c r="H4" i="4"/>
  <c r="M5" i="4"/>
  <c r="G6" i="4"/>
  <c r="L7" i="4"/>
  <c r="F11" i="4"/>
  <c r="K12" i="4"/>
  <c r="E14" i="4"/>
  <c r="J15" i="4"/>
  <c r="D17" i="4"/>
  <c r="I18" i="4"/>
  <c r="H23" i="4"/>
  <c r="M24" i="4"/>
  <c r="G26" i="4"/>
  <c r="L29" i="4"/>
  <c r="F31" i="4"/>
  <c r="K32" i="4"/>
  <c r="E34" i="4"/>
  <c r="J35" i="4"/>
  <c r="D39" i="4"/>
  <c r="G40" i="4"/>
  <c r="G41" i="4"/>
  <c r="K41" i="4"/>
  <c r="D42" i="4"/>
  <c r="H42" i="4"/>
  <c r="L42" i="4"/>
  <c r="E43" i="4"/>
  <c r="I43" i="4"/>
  <c r="M43" i="4"/>
  <c r="F44" i="4"/>
  <c r="J44" i="4"/>
  <c r="G45" i="4"/>
  <c r="K45" i="4"/>
  <c r="D46" i="4"/>
  <c r="H46" i="4"/>
  <c r="L46" i="4"/>
  <c r="E47" i="4"/>
  <c r="I47" i="4"/>
  <c r="M47" i="4"/>
  <c r="F48" i="4"/>
  <c r="J48" i="4"/>
  <c r="G49" i="4"/>
  <c r="K49" i="4"/>
  <c r="D50" i="4"/>
  <c r="H50" i="4"/>
  <c r="L50" i="4"/>
  <c r="E51" i="4"/>
  <c r="I51" i="4"/>
  <c r="M51" i="4"/>
  <c r="F52" i="4"/>
  <c r="J52" i="4"/>
  <c r="G53" i="4"/>
  <c r="K53" i="4"/>
  <c r="D54" i="4"/>
  <c r="H54" i="4"/>
  <c r="L54" i="4"/>
  <c r="E55" i="4"/>
  <c r="I55" i="4"/>
  <c r="M55" i="4"/>
  <c r="F56" i="4"/>
  <c r="J56" i="4"/>
  <c r="G57" i="4"/>
  <c r="K57" i="4"/>
  <c r="D58" i="4"/>
  <c r="H58" i="4"/>
  <c r="L58" i="4"/>
  <c r="E59" i="4"/>
  <c r="I59" i="4"/>
  <c r="M59" i="4"/>
  <c r="F60" i="4"/>
  <c r="J60" i="4"/>
  <c r="G61" i="4"/>
  <c r="K61" i="4"/>
  <c r="D62" i="4"/>
  <c r="H62" i="4"/>
  <c r="L62" i="4"/>
  <c r="E63" i="4"/>
  <c r="I63" i="4"/>
  <c r="G3" i="4"/>
  <c r="L4" i="4"/>
  <c r="K6" i="4"/>
  <c r="E10" i="4"/>
  <c r="J11" i="4"/>
  <c r="D13" i="4"/>
  <c r="I14" i="4"/>
  <c r="H17" i="4"/>
  <c r="M18" i="4"/>
  <c r="G20" i="4"/>
  <c r="L23" i="4"/>
  <c r="F25" i="4"/>
  <c r="K26" i="4"/>
  <c r="E30" i="4"/>
  <c r="J31" i="4"/>
  <c r="D33" i="4"/>
  <c r="I34" i="4"/>
  <c r="H39" i="4"/>
  <c r="I40" i="4"/>
  <c r="D41" i="4"/>
  <c r="H41" i="4"/>
  <c r="L41" i="4"/>
  <c r="E42" i="4"/>
  <c r="I42" i="4"/>
  <c r="M42" i="4"/>
  <c r="F43" i="4"/>
  <c r="J43" i="4"/>
  <c r="G44" i="4"/>
  <c r="K44" i="4"/>
  <c r="D45" i="4"/>
  <c r="H45" i="4"/>
  <c r="L45" i="4"/>
  <c r="E46" i="4"/>
  <c r="I46" i="4"/>
  <c r="M46" i="4"/>
  <c r="F47" i="4"/>
  <c r="J47" i="4"/>
  <c r="G48" i="4"/>
  <c r="K48" i="4"/>
  <c r="D49" i="4"/>
  <c r="H49" i="4"/>
  <c r="L49" i="4"/>
  <c r="E50" i="4"/>
  <c r="I50" i="4"/>
  <c r="M50" i="4"/>
  <c r="F51" i="4"/>
  <c r="J51" i="4"/>
  <c r="G52" i="4"/>
  <c r="K52" i="4"/>
  <c r="D53" i="4"/>
  <c r="H53" i="4"/>
  <c r="L53" i="4"/>
  <c r="E54" i="4"/>
  <c r="I54" i="4"/>
  <c r="M54" i="4"/>
  <c r="F55" i="4"/>
  <c r="J55" i="4"/>
  <c r="G56" i="4"/>
  <c r="K56" i="4"/>
  <c r="D57" i="4"/>
  <c r="H57" i="4"/>
  <c r="L57" i="4"/>
  <c r="E58" i="4"/>
  <c r="I58" i="4"/>
  <c r="M58" i="4"/>
  <c r="F59" i="4"/>
  <c r="J59" i="4"/>
  <c r="G60" i="4"/>
  <c r="K60" i="4"/>
  <c r="D61" i="4"/>
  <c r="H61" i="4"/>
  <c r="L61" i="4"/>
  <c r="E62" i="4"/>
  <c r="I62" i="4"/>
  <c r="M62" i="4"/>
  <c r="F63" i="4"/>
  <c r="J63" i="4"/>
  <c r="K3" i="4"/>
  <c r="E5" i="4"/>
  <c r="D7" i="4"/>
  <c r="I10" i="4"/>
  <c r="H13" i="4"/>
  <c r="M14" i="4"/>
  <c r="G16" i="4"/>
  <c r="L17" i="4"/>
  <c r="F19" i="4"/>
  <c r="K20" i="4"/>
  <c r="E24" i="4"/>
  <c r="J25" i="4"/>
  <c r="D29" i="4"/>
  <c r="I30" i="4"/>
  <c r="H33" i="4"/>
  <c r="M34" i="4"/>
  <c r="G36" i="4"/>
  <c r="L39" i="4"/>
  <c r="K40" i="4"/>
  <c r="E41" i="4"/>
  <c r="I41" i="4"/>
  <c r="M41" i="4"/>
  <c r="F42" i="4"/>
  <c r="J42" i="4"/>
  <c r="G43" i="4"/>
  <c r="K43" i="4"/>
  <c r="D44" i="4"/>
  <c r="H44" i="4"/>
  <c r="L44" i="4"/>
  <c r="E45" i="4"/>
  <c r="I45" i="4"/>
  <c r="M45" i="4"/>
  <c r="F46" i="4"/>
  <c r="J46" i="4"/>
  <c r="G47" i="4"/>
  <c r="K47" i="4"/>
  <c r="D48" i="4"/>
  <c r="H48" i="4"/>
  <c r="L48" i="4"/>
  <c r="E49" i="4"/>
  <c r="I49" i="4"/>
  <c r="M49" i="4"/>
  <c r="F50" i="4"/>
  <c r="J50" i="4"/>
  <c r="G51" i="4"/>
  <c r="K51" i="4"/>
  <c r="D52" i="4"/>
  <c r="H52" i="4"/>
  <c r="L52" i="4"/>
  <c r="E53" i="4"/>
  <c r="I53" i="4"/>
  <c r="M53" i="4"/>
  <c r="F54" i="4"/>
  <c r="J54" i="4"/>
  <c r="G55" i="4"/>
  <c r="K55" i="4"/>
  <c r="D56" i="4"/>
  <c r="H56" i="4"/>
  <c r="L56" i="4"/>
  <c r="E57" i="4"/>
  <c r="I57" i="4"/>
  <c r="M57" i="4"/>
  <c r="F58" i="4"/>
  <c r="J58" i="4"/>
  <c r="G59" i="4"/>
  <c r="K59" i="4"/>
  <c r="L70" i="4"/>
  <c r="H70" i="4"/>
  <c r="D70" i="4"/>
  <c r="K69" i="4"/>
  <c r="G69" i="4"/>
  <c r="J68" i="4"/>
  <c r="F68" i="4"/>
  <c r="M67" i="4"/>
  <c r="I67" i="4"/>
  <c r="E67" i="4"/>
  <c r="L66" i="4"/>
  <c r="H66" i="4"/>
  <c r="D66" i="4"/>
  <c r="K65" i="4"/>
  <c r="G65" i="4"/>
  <c r="J64" i="4"/>
  <c r="F64" i="4"/>
  <c r="M63" i="4"/>
  <c r="G63" i="4"/>
  <c r="J62" i="4"/>
  <c r="M61" i="4"/>
  <c r="E61" i="4"/>
  <c r="H60" i="4"/>
  <c r="H59" i="4"/>
  <c r="I56" i="4"/>
  <c r="D55" i="4"/>
  <c r="J53" i="4"/>
  <c r="E52" i="4"/>
  <c r="K50" i="4"/>
  <c r="F49" i="4"/>
  <c r="L47" i="4"/>
  <c r="G46" i="4"/>
  <c r="M44" i="4"/>
  <c r="H43" i="4"/>
  <c r="E40" i="4"/>
  <c r="G32" i="4"/>
  <c r="I24" i="4"/>
  <c r="K16" i="4"/>
  <c r="M10" i="4"/>
  <c r="D4" i="4"/>
  <c r="AL4" i="3" l="1"/>
  <c r="L2" i="4" s="1"/>
  <c r="AD4" i="3" l="1"/>
  <c r="J2" i="4" s="1"/>
  <c r="Z4" i="3" l="1"/>
  <c r="I2" i="4" s="1"/>
  <c r="V4" i="3" l="1"/>
  <c r="H2" i="4" s="1"/>
  <c r="R4" i="3" l="1"/>
  <c r="G2" i="4" s="1"/>
  <c r="N4" i="3" l="1"/>
  <c r="F2" i="4" s="1"/>
  <c r="J4" i="3" l="1"/>
  <c r="E2" i="4" s="1"/>
  <c r="F4" i="3" l="1"/>
  <c r="D2" i="4" s="1"/>
  <c r="B3" i="4" l="1"/>
  <c r="B4" i="4"/>
  <c r="B5" i="4"/>
  <c r="B6" i="4"/>
  <c r="B7" i="4"/>
  <c r="B9" i="4"/>
  <c r="B10" i="4"/>
  <c r="B11" i="4"/>
  <c r="B12" i="4"/>
  <c r="B13" i="4"/>
  <c r="B14" i="4"/>
  <c r="B15" i="4"/>
  <c r="B16" i="4"/>
  <c r="B17" i="4"/>
  <c r="B18" i="4"/>
  <c r="B19" i="4"/>
  <c r="B20" i="4"/>
  <c r="B22" i="4"/>
  <c r="B23" i="4"/>
  <c r="B24" i="4"/>
  <c r="B25" i="4"/>
  <c r="B26" i="4"/>
  <c r="B28" i="4"/>
  <c r="B29" i="4"/>
  <c r="B30" i="4"/>
  <c r="B31" i="4"/>
  <c r="B32" i="4"/>
  <c r="B33" i="4"/>
  <c r="B34" i="4"/>
  <c r="B35" i="4"/>
  <c r="B36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2" i="4"/>
  <c r="B14" i="3"/>
  <c r="C14" i="3"/>
  <c r="D14" i="3"/>
  <c r="E14" i="3"/>
  <c r="B15" i="3"/>
  <c r="C10" i="4" s="1"/>
  <c r="C15" i="3"/>
  <c r="D15" i="3"/>
  <c r="E15" i="3"/>
  <c r="B16" i="3"/>
  <c r="C16" i="3"/>
  <c r="D16" i="3"/>
  <c r="E16" i="3"/>
  <c r="B17" i="3"/>
  <c r="C17" i="3"/>
  <c r="D17" i="3"/>
  <c r="E17" i="3"/>
  <c r="B18" i="3"/>
  <c r="C11" i="4" s="1"/>
  <c r="C18" i="3"/>
  <c r="D18" i="3"/>
  <c r="E18" i="3"/>
  <c r="B19" i="3"/>
  <c r="C12" i="4" s="1"/>
  <c r="C19" i="3"/>
  <c r="D19" i="3"/>
  <c r="E19" i="3"/>
  <c r="B20" i="3"/>
  <c r="C13" i="4" s="1"/>
  <c r="C20" i="3"/>
  <c r="D20" i="3"/>
  <c r="E20" i="3"/>
  <c r="B21" i="3"/>
  <c r="C14" i="4" s="1"/>
  <c r="C21" i="3"/>
  <c r="D21" i="3"/>
  <c r="E21" i="3"/>
  <c r="B22" i="3"/>
  <c r="C15" i="4" s="1"/>
  <c r="C22" i="3"/>
  <c r="D22" i="3"/>
  <c r="E22" i="3"/>
  <c r="B23" i="3"/>
  <c r="C16" i="4" s="1"/>
  <c r="C23" i="3"/>
  <c r="D23" i="3"/>
  <c r="E23" i="3"/>
  <c r="B24" i="3"/>
  <c r="C17" i="4" s="1"/>
  <c r="C24" i="3"/>
  <c r="D24" i="3"/>
  <c r="E24" i="3"/>
  <c r="B25" i="3"/>
  <c r="C18" i="4" s="1"/>
  <c r="C25" i="3"/>
  <c r="D25" i="3"/>
  <c r="E25" i="3"/>
  <c r="B26" i="3"/>
  <c r="C26" i="3"/>
  <c r="D26" i="3"/>
  <c r="E26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23" i="4" s="1"/>
  <c r="C32" i="3"/>
  <c r="D32" i="3"/>
  <c r="E32" i="3"/>
  <c r="B33" i="3"/>
  <c r="C24" i="4" s="1"/>
  <c r="C33" i="3"/>
  <c r="D33" i="3"/>
  <c r="E33" i="3"/>
  <c r="B34" i="3"/>
  <c r="C34" i="3"/>
  <c r="D34" i="3"/>
  <c r="E34" i="3"/>
  <c r="B37" i="3"/>
  <c r="C37" i="3"/>
  <c r="D37" i="3"/>
  <c r="E37" i="3"/>
  <c r="B38" i="3"/>
  <c r="C29" i="4" s="1"/>
  <c r="C38" i="3"/>
  <c r="D38" i="3"/>
  <c r="E38" i="3"/>
  <c r="B39" i="3"/>
  <c r="C30" i="4" s="1"/>
  <c r="C39" i="3"/>
  <c r="D39" i="3"/>
  <c r="E39" i="3"/>
  <c r="B40" i="3"/>
  <c r="C40" i="3"/>
  <c r="D40" i="3"/>
  <c r="E40" i="3"/>
  <c r="B41" i="3"/>
  <c r="C31" i="4" s="1"/>
  <c r="C41" i="3"/>
  <c r="D41" i="3"/>
  <c r="E41" i="3"/>
  <c r="B42" i="3"/>
  <c r="C32" i="4" s="1"/>
  <c r="C42" i="3"/>
  <c r="D42" i="3"/>
  <c r="E42" i="3"/>
  <c r="B43" i="3"/>
  <c r="C33" i="4" s="1"/>
  <c r="C43" i="3"/>
  <c r="D43" i="3"/>
  <c r="E43" i="3"/>
  <c r="B44" i="3"/>
  <c r="C34" i="4" s="1"/>
  <c r="C44" i="3"/>
  <c r="D44" i="3"/>
  <c r="E44" i="3"/>
  <c r="B45" i="3"/>
  <c r="C45" i="3"/>
  <c r="D45" i="3"/>
  <c r="E45" i="3"/>
  <c r="B48" i="3"/>
  <c r="C48" i="3"/>
  <c r="D48" i="3"/>
  <c r="E48" i="3"/>
  <c r="B49" i="3"/>
  <c r="C39" i="4" s="1"/>
  <c r="C49" i="3"/>
  <c r="D49" i="3"/>
  <c r="E49" i="3"/>
  <c r="B50" i="3"/>
  <c r="C40" i="4" s="1"/>
  <c r="C50" i="3"/>
  <c r="D50" i="3"/>
  <c r="E50" i="3"/>
  <c r="B51" i="3"/>
  <c r="C41" i="4" s="1"/>
  <c r="C51" i="3"/>
  <c r="D51" i="3"/>
  <c r="E51" i="3"/>
  <c r="B52" i="3"/>
  <c r="C42" i="4" s="1"/>
  <c r="C52" i="3"/>
  <c r="D52" i="3"/>
  <c r="E52" i="3"/>
  <c r="B53" i="3"/>
  <c r="C43" i="4" s="1"/>
  <c r="C53" i="3"/>
  <c r="D53" i="3"/>
  <c r="E53" i="3"/>
  <c r="B54" i="3"/>
  <c r="C44" i="4" s="1"/>
  <c r="C54" i="3"/>
  <c r="D54" i="3"/>
  <c r="E54" i="3"/>
  <c r="B55" i="3"/>
  <c r="C45" i="4" s="1"/>
  <c r="C55" i="3"/>
  <c r="D55" i="3"/>
  <c r="E55" i="3"/>
  <c r="B56" i="3"/>
  <c r="C46" i="4" s="1"/>
  <c r="C56" i="3"/>
  <c r="D56" i="3"/>
  <c r="E56" i="3"/>
  <c r="B57" i="3"/>
  <c r="C47" i="4" s="1"/>
  <c r="C57" i="3"/>
  <c r="D57" i="3"/>
  <c r="E57" i="3"/>
  <c r="B58" i="3"/>
  <c r="C48" i="4" s="1"/>
  <c r="C58" i="3"/>
  <c r="D58" i="3"/>
  <c r="E58" i="3"/>
  <c r="B59" i="3"/>
  <c r="C49" i="4" s="1"/>
  <c r="C59" i="3"/>
  <c r="D59" i="3"/>
  <c r="E59" i="3"/>
  <c r="B60" i="3"/>
  <c r="C50" i="4" s="1"/>
  <c r="C60" i="3"/>
  <c r="D60" i="3"/>
  <c r="E60" i="3"/>
  <c r="B61" i="3"/>
  <c r="C51" i="4" s="1"/>
  <c r="C61" i="3"/>
  <c r="D61" i="3"/>
  <c r="E61" i="3"/>
  <c r="B62" i="3"/>
  <c r="C52" i="4" s="1"/>
  <c r="C62" i="3"/>
  <c r="D62" i="3"/>
  <c r="E62" i="3"/>
  <c r="B63" i="3"/>
  <c r="C53" i="4" s="1"/>
  <c r="C63" i="3"/>
  <c r="D63" i="3"/>
  <c r="E63" i="3"/>
  <c r="B64" i="3"/>
  <c r="C54" i="4" s="1"/>
  <c r="C64" i="3"/>
  <c r="D64" i="3"/>
  <c r="E64" i="3"/>
  <c r="B65" i="3"/>
  <c r="C55" i="4" s="1"/>
  <c r="C65" i="3"/>
  <c r="D65" i="3"/>
  <c r="E65" i="3"/>
  <c r="B66" i="3"/>
  <c r="C56" i="4" s="1"/>
  <c r="C66" i="3"/>
  <c r="D66" i="3"/>
  <c r="E66" i="3"/>
  <c r="B67" i="3"/>
  <c r="C57" i="4" s="1"/>
  <c r="C67" i="3"/>
  <c r="D67" i="3"/>
  <c r="E67" i="3"/>
  <c r="B68" i="3"/>
  <c r="C58" i="4" s="1"/>
  <c r="C68" i="3"/>
  <c r="D68" i="3"/>
  <c r="E68" i="3"/>
  <c r="B69" i="3"/>
  <c r="C59" i="4" s="1"/>
  <c r="C69" i="3"/>
  <c r="D69" i="3"/>
  <c r="E69" i="3"/>
  <c r="B70" i="3"/>
  <c r="C60" i="4" s="1"/>
  <c r="C70" i="3"/>
  <c r="D70" i="3"/>
  <c r="E70" i="3"/>
  <c r="B71" i="3"/>
  <c r="C61" i="4" s="1"/>
  <c r="C71" i="3"/>
  <c r="D71" i="3"/>
  <c r="E71" i="3"/>
  <c r="B72" i="3"/>
  <c r="C62" i="4" s="1"/>
  <c r="C72" i="3"/>
  <c r="D72" i="3"/>
  <c r="E72" i="3"/>
  <c r="B73" i="3"/>
  <c r="C63" i="4" s="1"/>
  <c r="C73" i="3"/>
  <c r="D73" i="3"/>
  <c r="E73" i="3"/>
  <c r="B74" i="3"/>
  <c r="C64" i="4" s="1"/>
  <c r="C74" i="3"/>
  <c r="D74" i="3"/>
  <c r="E74" i="3"/>
  <c r="B75" i="3"/>
  <c r="C65" i="4" s="1"/>
  <c r="C75" i="3"/>
  <c r="D75" i="3"/>
  <c r="E75" i="3"/>
  <c r="B76" i="3"/>
  <c r="C66" i="4" s="1"/>
  <c r="C76" i="3"/>
  <c r="D76" i="3"/>
  <c r="E76" i="3"/>
  <c r="B77" i="3"/>
  <c r="C67" i="4" s="1"/>
  <c r="C77" i="3"/>
  <c r="D77" i="3"/>
  <c r="E77" i="3"/>
  <c r="B78" i="3"/>
  <c r="C68" i="4" s="1"/>
  <c r="C78" i="3"/>
  <c r="D78" i="3"/>
  <c r="E78" i="3"/>
  <c r="B79" i="3"/>
  <c r="C79" i="3"/>
  <c r="D79" i="3"/>
  <c r="E79" i="3"/>
  <c r="B5" i="3"/>
  <c r="C3" i="4" s="1"/>
  <c r="C5" i="3"/>
  <c r="D5" i="3"/>
  <c r="E5" i="3"/>
  <c r="B6" i="3"/>
  <c r="C4" i="4" s="1"/>
  <c r="C6" i="3"/>
  <c r="D6" i="3"/>
  <c r="E6" i="3"/>
  <c r="B7" i="3"/>
  <c r="C5" i="4" s="1"/>
  <c r="C7" i="3"/>
  <c r="D7" i="3"/>
  <c r="E7" i="3"/>
  <c r="B9" i="3"/>
  <c r="C9" i="3"/>
  <c r="D9" i="3"/>
  <c r="E9" i="3"/>
  <c r="B10" i="3"/>
  <c r="C6" i="4" s="1"/>
  <c r="C10" i="3"/>
  <c r="D10" i="3"/>
  <c r="E10" i="3"/>
  <c r="B11" i="3"/>
  <c r="C7" i="4" s="1"/>
  <c r="C11" i="3"/>
  <c r="D11" i="3"/>
  <c r="E11" i="3"/>
  <c r="C4" i="3"/>
  <c r="D4" i="3"/>
  <c r="E4" i="3"/>
  <c r="B4" i="3"/>
  <c r="C2" i="4" s="1"/>
  <c r="C69" i="4" l="1"/>
  <c r="C70" i="4"/>
  <c r="C35" i="4"/>
  <c r="C36" i="4"/>
  <c r="C25" i="4"/>
  <c r="C26" i="4"/>
  <c r="C19" i="4"/>
  <c r="C20" i="4"/>
  <c r="D1" i="2"/>
  <c r="E1" i="2"/>
  <c r="F1" i="2"/>
  <c r="G1" i="2"/>
  <c r="H1" i="2"/>
  <c r="I1" i="2"/>
  <c r="J1" i="2"/>
  <c r="K1" i="2"/>
  <c r="L1" i="2"/>
  <c r="M1" i="2"/>
  <c r="N1" i="2"/>
  <c r="O1" i="2"/>
  <c r="P1" i="2"/>
  <c r="C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C121" i="1" l="1"/>
  <c r="C122" i="1"/>
  <c r="D122" i="1"/>
  <c r="E122" i="1"/>
  <c r="G121" i="1"/>
  <c r="H121" i="1"/>
  <c r="I121" i="1"/>
  <c r="J121" i="1"/>
  <c r="K121" i="1"/>
  <c r="L121" i="1"/>
  <c r="M121" i="1"/>
  <c r="N121" i="1"/>
  <c r="O121" i="1"/>
  <c r="P121" i="1"/>
  <c r="F121" i="1"/>
  <c r="F3" i="1"/>
  <c r="G3" i="1"/>
  <c r="H3" i="1"/>
  <c r="I3" i="1"/>
  <c r="J3" i="1"/>
  <c r="K3" i="1"/>
  <c r="L3" i="1"/>
  <c r="M3" i="1"/>
  <c r="N3" i="1"/>
  <c r="O3" i="1"/>
  <c r="P3" i="1"/>
  <c r="F4" i="1"/>
  <c r="G4" i="1"/>
  <c r="G2" i="2" s="1"/>
  <c r="H4" i="1"/>
  <c r="H2" i="2" s="1"/>
  <c r="I4" i="1"/>
  <c r="I2" i="2" s="1"/>
  <c r="J4" i="1"/>
  <c r="J2" i="2" s="1"/>
  <c r="K4" i="1"/>
  <c r="K2" i="2" s="1"/>
  <c r="L4" i="1"/>
  <c r="L2" i="2" s="1"/>
  <c r="M4" i="1"/>
  <c r="M2" i="2" s="1"/>
  <c r="N4" i="1"/>
  <c r="N2" i="2" s="1"/>
  <c r="O4" i="1"/>
  <c r="O2" i="2" s="1"/>
  <c r="P4" i="1"/>
  <c r="P2" i="2" s="1"/>
  <c r="F5" i="1"/>
  <c r="G5" i="1"/>
  <c r="H5" i="1"/>
  <c r="I5" i="1"/>
  <c r="J5" i="1"/>
  <c r="K5" i="1"/>
  <c r="L5" i="1"/>
  <c r="M5" i="1"/>
  <c r="N5" i="1"/>
  <c r="O5" i="1"/>
  <c r="P5" i="1"/>
  <c r="F6" i="1"/>
  <c r="G6" i="1"/>
  <c r="H6" i="1"/>
  <c r="I6" i="1"/>
  <c r="J6" i="1"/>
  <c r="K6" i="1"/>
  <c r="L6" i="1"/>
  <c r="M6" i="1"/>
  <c r="N6" i="1"/>
  <c r="O6" i="1"/>
  <c r="P6" i="1"/>
  <c r="F7" i="1"/>
  <c r="G7" i="1"/>
  <c r="G3" i="2" s="1"/>
  <c r="H7" i="1"/>
  <c r="H3" i="2" s="1"/>
  <c r="I7" i="1"/>
  <c r="I3" i="2" s="1"/>
  <c r="J7" i="1"/>
  <c r="J3" i="2" s="1"/>
  <c r="K7" i="1"/>
  <c r="K3" i="2" s="1"/>
  <c r="L7" i="1"/>
  <c r="L3" i="2" s="1"/>
  <c r="M7" i="1"/>
  <c r="M3" i="2" s="1"/>
  <c r="N7" i="1"/>
  <c r="N3" i="2" s="1"/>
  <c r="O7" i="1"/>
  <c r="O3" i="2" s="1"/>
  <c r="P7" i="1"/>
  <c r="P3" i="2" s="1"/>
  <c r="F8" i="1"/>
  <c r="G8" i="1"/>
  <c r="H8" i="1"/>
  <c r="I8" i="1"/>
  <c r="J8" i="1"/>
  <c r="K8" i="1"/>
  <c r="L8" i="1"/>
  <c r="M8" i="1"/>
  <c r="N8" i="1"/>
  <c r="O8" i="1"/>
  <c r="P8" i="1"/>
  <c r="F9" i="1"/>
  <c r="G9" i="1"/>
  <c r="H9" i="1"/>
  <c r="I9" i="1"/>
  <c r="J9" i="1"/>
  <c r="K9" i="1"/>
  <c r="L9" i="1"/>
  <c r="M9" i="1"/>
  <c r="N9" i="1"/>
  <c r="O9" i="1"/>
  <c r="P9" i="1"/>
  <c r="F10" i="1"/>
  <c r="G10" i="1"/>
  <c r="G4" i="2" s="1"/>
  <c r="H10" i="1"/>
  <c r="H4" i="2" s="1"/>
  <c r="I10" i="1"/>
  <c r="I4" i="2" s="1"/>
  <c r="J10" i="1"/>
  <c r="J4" i="2" s="1"/>
  <c r="K10" i="1"/>
  <c r="K4" i="2" s="1"/>
  <c r="L10" i="1"/>
  <c r="L4" i="2" s="1"/>
  <c r="M10" i="1"/>
  <c r="M4" i="2" s="1"/>
  <c r="N10" i="1"/>
  <c r="N4" i="2" s="1"/>
  <c r="O10" i="1"/>
  <c r="O4" i="2" s="1"/>
  <c r="P10" i="1"/>
  <c r="P4" i="2" s="1"/>
  <c r="F11" i="1"/>
  <c r="G11" i="1"/>
  <c r="H11" i="1"/>
  <c r="I11" i="1"/>
  <c r="J11" i="1"/>
  <c r="K11" i="1"/>
  <c r="L11" i="1"/>
  <c r="M11" i="1"/>
  <c r="N11" i="1"/>
  <c r="O11" i="1"/>
  <c r="P11" i="1"/>
  <c r="F12" i="1"/>
  <c r="G12" i="1"/>
  <c r="H12" i="1"/>
  <c r="I12" i="1"/>
  <c r="J12" i="1"/>
  <c r="K12" i="1"/>
  <c r="L12" i="1"/>
  <c r="M12" i="1"/>
  <c r="N12" i="1"/>
  <c r="O12" i="1"/>
  <c r="P12" i="1"/>
  <c r="F13" i="1"/>
  <c r="G13" i="1"/>
  <c r="G5" i="2" s="1"/>
  <c r="H13" i="1"/>
  <c r="H5" i="2" s="1"/>
  <c r="I13" i="1"/>
  <c r="I5" i="2" s="1"/>
  <c r="J13" i="1"/>
  <c r="J5" i="2" s="1"/>
  <c r="K13" i="1"/>
  <c r="K5" i="2" s="1"/>
  <c r="L13" i="1"/>
  <c r="L5" i="2" s="1"/>
  <c r="M13" i="1"/>
  <c r="M5" i="2" s="1"/>
  <c r="N13" i="1"/>
  <c r="N5" i="2" s="1"/>
  <c r="O13" i="1"/>
  <c r="O5" i="2" s="1"/>
  <c r="P13" i="1"/>
  <c r="P5" i="2" s="1"/>
  <c r="F14" i="1"/>
  <c r="G14" i="1"/>
  <c r="H14" i="1"/>
  <c r="I14" i="1"/>
  <c r="J14" i="1"/>
  <c r="K14" i="1"/>
  <c r="L14" i="1"/>
  <c r="M14" i="1"/>
  <c r="N14" i="1"/>
  <c r="O14" i="1"/>
  <c r="P14" i="1"/>
  <c r="F15" i="1"/>
  <c r="G15" i="1"/>
  <c r="H15" i="1"/>
  <c r="I15" i="1"/>
  <c r="J15" i="1"/>
  <c r="K15" i="1"/>
  <c r="L15" i="1"/>
  <c r="M15" i="1"/>
  <c r="N15" i="1"/>
  <c r="O15" i="1"/>
  <c r="P15" i="1"/>
  <c r="F16" i="1"/>
  <c r="G16" i="1"/>
  <c r="G6" i="2" s="1"/>
  <c r="H16" i="1"/>
  <c r="H6" i="2" s="1"/>
  <c r="I16" i="1"/>
  <c r="I6" i="2" s="1"/>
  <c r="J16" i="1"/>
  <c r="J6" i="2" s="1"/>
  <c r="K16" i="1"/>
  <c r="K6" i="2" s="1"/>
  <c r="L16" i="1"/>
  <c r="L6" i="2" s="1"/>
  <c r="M16" i="1"/>
  <c r="M6" i="2" s="1"/>
  <c r="N16" i="1"/>
  <c r="N6" i="2" s="1"/>
  <c r="O16" i="1"/>
  <c r="O6" i="2" s="1"/>
  <c r="P16" i="1"/>
  <c r="P6" i="2" s="1"/>
  <c r="F17" i="1"/>
  <c r="G17" i="1"/>
  <c r="H17" i="1"/>
  <c r="I17" i="1"/>
  <c r="J17" i="1"/>
  <c r="K17" i="1"/>
  <c r="L17" i="1"/>
  <c r="M17" i="1"/>
  <c r="N17" i="1"/>
  <c r="O17" i="1"/>
  <c r="P17" i="1"/>
  <c r="F18" i="1"/>
  <c r="G18" i="1"/>
  <c r="H18" i="1"/>
  <c r="I18" i="1"/>
  <c r="J18" i="1"/>
  <c r="K18" i="1"/>
  <c r="L18" i="1"/>
  <c r="M18" i="1"/>
  <c r="N18" i="1"/>
  <c r="O18" i="1"/>
  <c r="P18" i="1"/>
  <c r="F19" i="1"/>
  <c r="G19" i="1"/>
  <c r="G7" i="2" s="1"/>
  <c r="H19" i="1"/>
  <c r="H7" i="2" s="1"/>
  <c r="I19" i="1"/>
  <c r="I7" i="2" s="1"/>
  <c r="J19" i="1"/>
  <c r="J7" i="2" s="1"/>
  <c r="K19" i="1"/>
  <c r="K7" i="2" s="1"/>
  <c r="L19" i="1"/>
  <c r="L7" i="2" s="1"/>
  <c r="M19" i="1"/>
  <c r="M7" i="2" s="1"/>
  <c r="N19" i="1"/>
  <c r="N7" i="2" s="1"/>
  <c r="O19" i="1"/>
  <c r="O7" i="2" s="1"/>
  <c r="P19" i="1"/>
  <c r="P7" i="2" s="1"/>
  <c r="F20" i="1"/>
  <c r="G20" i="1"/>
  <c r="H20" i="1"/>
  <c r="I20" i="1"/>
  <c r="J20" i="1"/>
  <c r="K20" i="1"/>
  <c r="L20" i="1"/>
  <c r="M20" i="1"/>
  <c r="N20" i="1"/>
  <c r="O20" i="1"/>
  <c r="P20" i="1"/>
  <c r="F21" i="1"/>
  <c r="G21" i="1"/>
  <c r="H21" i="1"/>
  <c r="I21" i="1"/>
  <c r="J21" i="1"/>
  <c r="K21" i="1"/>
  <c r="L21" i="1"/>
  <c r="M21" i="1"/>
  <c r="N21" i="1"/>
  <c r="O21" i="1"/>
  <c r="P21" i="1"/>
  <c r="F22" i="1"/>
  <c r="G22" i="1"/>
  <c r="G8" i="2" s="1"/>
  <c r="H22" i="1"/>
  <c r="H8" i="2" s="1"/>
  <c r="I22" i="1"/>
  <c r="I8" i="2" s="1"/>
  <c r="J22" i="1"/>
  <c r="J8" i="2" s="1"/>
  <c r="K22" i="1"/>
  <c r="K8" i="2" s="1"/>
  <c r="L22" i="1"/>
  <c r="L8" i="2" s="1"/>
  <c r="M22" i="1"/>
  <c r="M8" i="2" s="1"/>
  <c r="N22" i="1"/>
  <c r="N8" i="2" s="1"/>
  <c r="O22" i="1"/>
  <c r="O8" i="2" s="1"/>
  <c r="P22" i="1"/>
  <c r="P8" i="2" s="1"/>
  <c r="F23" i="1"/>
  <c r="G23" i="1"/>
  <c r="H23" i="1"/>
  <c r="I23" i="1"/>
  <c r="J23" i="1"/>
  <c r="K23" i="1"/>
  <c r="L23" i="1"/>
  <c r="M23" i="1"/>
  <c r="N23" i="1"/>
  <c r="O23" i="1"/>
  <c r="P23" i="1"/>
  <c r="F24" i="1"/>
  <c r="G24" i="1"/>
  <c r="H24" i="1"/>
  <c r="I24" i="1"/>
  <c r="J24" i="1"/>
  <c r="K24" i="1"/>
  <c r="L24" i="1"/>
  <c r="M24" i="1"/>
  <c r="N24" i="1"/>
  <c r="O24" i="1"/>
  <c r="P24" i="1"/>
  <c r="F25" i="1"/>
  <c r="G25" i="1"/>
  <c r="G9" i="2" s="1"/>
  <c r="H25" i="1"/>
  <c r="H9" i="2" s="1"/>
  <c r="I25" i="1"/>
  <c r="I9" i="2" s="1"/>
  <c r="J25" i="1"/>
  <c r="J9" i="2" s="1"/>
  <c r="K25" i="1"/>
  <c r="K9" i="2" s="1"/>
  <c r="L25" i="1"/>
  <c r="L9" i="2" s="1"/>
  <c r="M25" i="1"/>
  <c r="M9" i="2" s="1"/>
  <c r="N25" i="1"/>
  <c r="N9" i="2" s="1"/>
  <c r="O25" i="1"/>
  <c r="O9" i="2" s="1"/>
  <c r="P25" i="1"/>
  <c r="P9" i="2" s="1"/>
  <c r="F26" i="1"/>
  <c r="G26" i="1"/>
  <c r="H26" i="1"/>
  <c r="I26" i="1"/>
  <c r="J26" i="1"/>
  <c r="K26" i="1"/>
  <c r="L26" i="1"/>
  <c r="M26" i="1"/>
  <c r="N26" i="1"/>
  <c r="O26" i="1"/>
  <c r="P26" i="1"/>
  <c r="F27" i="1"/>
  <c r="G27" i="1"/>
  <c r="H27" i="1"/>
  <c r="I27" i="1"/>
  <c r="J27" i="1"/>
  <c r="K27" i="1"/>
  <c r="L27" i="1"/>
  <c r="M27" i="1"/>
  <c r="N27" i="1"/>
  <c r="O27" i="1"/>
  <c r="P27" i="1"/>
  <c r="F28" i="1"/>
  <c r="G28" i="1"/>
  <c r="G10" i="2" s="1"/>
  <c r="H28" i="1"/>
  <c r="H10" i="2" s="1"/>
  <c r="I28" i="1"/>
  <c r="I10" i="2" s="1"/>
  <c r="J28" i="1"/>
  <c r="J10" i="2" s="1"/>
  <c r="K28" i="1"/>
  <c r="K10" i="2" s="1"/>
  <c r="L28" i="1"/>
  <c r="L10" i="2" s="1"/>
  <c r="M28" i="1"/>
  <c r="M10" i="2" s="1"/>
  <c r="N28" i="1"/>
  <c r="N10" i="2" s="1"/>
  <c r="O28" i="1"/>
  <c r="O10" i="2" s="1"/>
  <c r="P28" i="1"/>
  <c r="P10" i="2" s="1"/>
  <c r="F29" i="1"/>
  <c r="G29" i="1"/>
  <c r="H29" i="1"/>
  <c r="I29" i="1"/>
  <c r="J29" i="1"/>
  <c r="K29" i="1"/>
  <c r="L29" i="1"/>
  <c r="M29" i="1"/>
  <c r="N29" i="1"/>
  <c r="O29" i="1"/>
  <c r="P29" i="1"/>
  <c r="F30" i="1"/>
  <c r="G30" i="1"/>
  <c r="H30" i="1"/>
  <c r="I30" i="1"/>
  <c r="J30" i="1"/>
  <c r="K30" i="1"/>
  <c r="L30" i="1"/>
  <c r="M30" i="1"/>
  <c r="N30" i="1"/>
  <c r="O30" i="1"/>
  <c r="P30" i="1"/>
  <c r="F31" i="1"/>
  <c r="G31" i="1"/>
  <c r="G11" i="2" s="1"/>
  <c r="H31" i="1"/>
  <c r="H11" i="2" s="1"/>
  <c r="I31" i="1"/>
  <c r="I11" i="2" s="1"/>
  <c r="J31" i="1"/>
  <c r="J11" i="2" s="1"/>
  <c r="K31" i="1"/>
  <c r="K11" i="2" s="1"/>
  <c r="L31" i="1"/>
  <c r="L11" i="2" s="1"/>
  <c r="M31" i="1"/>
  <c r="M11" i="2" s="1"/>
  <c r="N31" i="1"/>
  <c r="N11" i="2" s="1"/>
  <c r="O31" i="1"/>
  <c r="O11" i="2" s="1"/>
  <c r="P31" i="1"/>
  <c r="P11" i="2" s="1"/>
  <c r="F32" i="1"/>
  <c r="G32" i="1"/>
  <c r="H32" i="1"/>
  <c r="I32" i="1"/>
  <c r="J32" i="1"/>
  <c r="K32" i="1"/>
  <c r="L32" i="1"/>
  <c r="M32" i="1"/>
  <c r="N32" i="1"/>
  <c r="O32" i="1"/>
  <c r="P32" i="1"/>
  <c r="F33" i="1"/>
  <c r="G33" i="1"/>
  <c r="H33" i="1"/>
  <c r="I33" i="1"/>
  <c r="J33" i="1"/>
  <c r="K33" i="1"/>
  <c r="L33" i="1"/>
  <c r="M33" i="1"/>
  <c r="N33" i="1"/>
  <c r="O33" i="1"/>
  <c r="P33" i="1"/>
  <c r="F34" i="1"/>
  <c r="G34" i="1"/>
  <c r="G12" i="2" s="1"/>
  <c r="H34" i="1"/>
  <c r="H12" i="2" s="1"/>
  <c r="I34" i="1"/>
  <c r="I12" i="2" s="1"/>
  <c r="J34" i="1"/>
  <c r="J12" i="2" s="1"/>
  <c r="K34" i="1"/>
  <c r="K12" i="2" s="1"/>
  <c r="L34" i="1"/>
  <c r="L12" i="2" s="1"/>
  <c r="M34" i="1"/>
  <c r="M12" i="2" s="1"/>
  <c r="N34" i="1"/>
  <c r="N12" i="2" s="1"/>
  <c r="O34" i="1"/>
  <c r="O12" i="2" s="1"/>
  <c r="P34" i="1"/>
  <c r="P12" i="2" s="1"/>
  <c r="F35" i="1"/>
  <c r="G35" i="1"/>
  <c r="H35" i="1"/>
  <c r="I35" i="1"/>
  <c r="J35" i="1"/>
  <c r="K35" i="1"/>
  <c r="L35" i="1"/>
  <c r="M35" i="1"/>
  <c r="N35" i="1"/>
  <c r="O35" i="1"/>
  <c r="P35" i="1"/>
  <c r="F36" i="1"/>
  <c r="G36" i="1"/>
  <c r="H36" i="1"/>
  <c r="I36" i="1"/>
  <c r="J36" i="1"/>
  <c r="K36" i="1"/>
  <c r="L36" i="1"/>
  <c r="M36" i="1"/>
  <c r="N36" i="1"/>
  <c r="O36" i="1"/>
  <c r="P36" i="1"/>
  <c r="F37" i="1"/>
  <c r="G37" i="1"/>
  <c r="G13" i="2" s="1"/>
  <c r="H37" i="1"/>
  <c r="H13" i="2" s="1"/>
  <c r="I37" i="1"/>
  <c r="I13" i="2" s="1"/>
  <c r="J37" i="1"/>
  <c r="J13" i="2" s="1"/>
  <c r="K37" i="1"/>
  <c r="K13" i="2" s="1"/>
  <c r="L37" i="1"/>
  <c r="L13" i="2" s="1"/>
  <c r="M37" i="1"/>
  <c r="M13" i="2" s="1"/>
  <c r="N37" i="1"/>
  <c r="N13" i="2" s="1"/>
  <c r="O37" i="1"/>
  <c r="O13" i="2" s="1"/>
  <c r="P37" i="1"/>
  <c r="P13" i="2" s="1"/>
  <c r="F38" i="1"/>
  <c r="G38" i="1"/>
  <c r="H38" i="1"/>
  <c r="I38" i="1"/>
  <c r="J38" i="1"/>
  <c r="K38" i="1"/>
  <c r="L38" i="1"/>
  <c r="M38" i="1"/>
  <c r="N38" i="1"/>
  <c r="O38" i="1"/>
  <c r="P38" i="1"/>
  <c r="F39" i="1"/>
  <c r="G39" i="1"/>
  <c r="H39" i="1"/>
  <c r="I39" i="1"/>
  <c r="J39" i="1"/>
  <c r="K39" i="1"/>
  <c r="L39" i="1"/>
  <c r="M39" i="1"/>
  <c r="N39" i="1"/>
  <c r="O39" i="1"/>
  <c r="P39" i="1"/>
  <c r="F40" i="1"/>
  <c r="G40" i="1"/>
  <c r="G14" i="2" s="1"/>
  <c r="H40" i="1"/>
  <c r="H14" i="2" s="1"/>
  <c r="I40" i="1"/>
  <c r="I14" i="2" s="1"/>
  <c r="J40" i="1"/>
  <c r="J14" i="2" s="1"/>
  <c r="K40" i="1"/>
  <c r="K14" i="2" s="1"/>
  <c r="L40" i="1"/>
  <c r="L14" i="2" s="1"/>
  <c r="M40" i="1"/>
  <c r="M14" i="2" s="1"/>
  <c r="N40" i="1"/>
  <c r="N14" i="2" s="1"/>
  <c r="O40" i="1"/>
  <c r="O14" i="2" s="1"/>
  <c r="P40" i="1"/>
  <c r="P14" i="2" s="1"/>
  <c r="F41" i="1"/>
  <c r="G41" i="1"/>
  <c r="H41" i="1"/>
  <c r="I41" i="1"/>
  <c r="J41" i="1"/>
  <c r="K41" i="1"/>
  <c r="L41" i="1"/>
  <c r="M41" i="1"/>
  <c r="N41" i="1"/>
  <c r="O41" i="1"/>
  <c r="P41" i="1"/>
  <c r="F42" i="1"/>
  <c r="G42" i="1"/>
  <c r="H42" i="1"/>
  <c r="I42" i="1"/>
  <c r="J42" i="1"/>
  <c r="K42" i="1"/>
  <c r="L42" i="1"/>
  <c r="M42" i="1"/>
  <c r="N42" i="1"/>
  <c r="O42" i="1"/>
  <c r="P42" i="1"/>
  <c r="F43" i="1"/>
  <c r="G43" i="1"/>
  <c r="G15" i="2" s="1"/>
  <c r="H43" i="1"/>
  <c r="H15" i="2" s="1"/>
  <c r="I43" i="1"/>
  <c r="I15" i="2" s="1"/>
  <c r="J43" i="1"/>
  <c r="J15" i="2" s="1"/>
  <c r="K43" i="1"/>
  <c r="K15" i="2" s="1"/>
  <c r="L43" i="1"/>
  <c r="L15" i="2" s="1"/>
  <c r="M43" i="1"/>
  <c r="M15" i="2" s="1"/>
  <c r="N43" i="1"/>
  <c r="N15" i="2" s="1"/>
  <c r="O43" i="1"/>
  <c r="O15" i="2" s="1"/>
  <c r="P43" i="1"/>
  <c r="P15" i="2" s="1"/>
  <c r="F44" i="1"/>
  <c r="G44" i="1"/>
  <c r="H44" i="1"/>
  <c r="I44" i="1"/>
  <c r="J44" i="1"/>
  <c r="K44" i="1"/>
  <c r="L44" i="1"/>
  <c r="M44" i="1"/>
  <c r="N44" i="1"/>
  <c r="O44" i="1"/>
  <c r="P44" i="1"/>
  <c r="F45" i="1"/>
  <c r="G45" i="1"/>
  <c r="H45" i="1"/>
  <c r="I45" i="1"/>
  <c r="J45" i="1"/>
  <c r="K45" i="1"/>
  <c r="L45" i="1"/>
  <c r="M45" i="1"/>
  <c r="N45" i="1"/>
  <c r="O45" i="1"/>
  <c r="P45" i="1"/>
  <c r="F46" i="1"/>
  <c r="G46" i="1"/>
  <c r="G16" i="2" s="1"/>
  <c r="H46" i="1"/>
  <c r="H16" i="2" s="1"/>
  <c r="I46" i="1"/>
  <c r="I16" i="2" s="1"/>
  <c r="J46" i="1"/>
  <c r="J16" i="2" s="1"/>
  <c r="K46" i="1"/>
  <c r="K16" i="2" s="1"/>
  <c r="L46" i="1"/>
  <c r="L16" i="2" s="1"/>
  <c r="M46" i="1"/>
  <c r="M16" i="2" s="1"/>
  <c r="N46" i="1"/>
  <c r="N16" i="2" s="1"/>
  <c r="O46" i="1"/>
  <c r="O16" i="2" s="1"/>
  <c r="P46" i="1"/>
  <c r="P16" i="2" s="1"/>
  <c r="F47" i="1"/>
  <c r="G47" i="1"/>
  <c r="H47" i="1"/>
  <c r="I47" i="1"/>
  <c r="J47" i="1"/>
  <c r="K47" i="1"/>
  <c r="L47" i="1"/>
  <c r="M47" i="1"/>
  <c r="N47" i="1"/>
  <c r="O47" i="1"/>
  <c r="P47" i="1"/>
  <c r="F48" i="1"/>
  <c r="G48" i="1"/>
  <c r="H48" i="1"/>
  <c r="I48" i="1"/>
  <c r="J48" i="1"/>
  <c r="K48" i="1"/>
  <c r="L48" i="1"/>
  <c r="M48" i="1"/>
  <c r="N48" i="1"/>
  <c r="O48" i="1"/>
  <c r="P48" i="1"/>
  <c r="F49" i="1"/>
  <c r="G49" i="1"/>
  <c r="G17" i="2" s="1"/>
  <c r="H49" i="1"/>
  <c r="H17" i="2" s="1"/>
  <c r="I49" i="1"/>
  <c r="I17" i="2" s="1"/>
  <c r="J49" i="1"/>
  <c r="J17" i="2" s="1"/>
  <c r="K49" i="1"/>
  <c r="K17" i="2" s="1"/>
  <c r="L49" i="1"/>
  <c r="L17" i="2" s="1"/>
  <c r="M49" i="1"/>
  <c r="M17" i="2" s="1"/>
  <c r="N49" i="1"/>
  <c r="N17" i="2" s="1"/>
  <c r="O49" i="1"/>
  <c r="O17" i="2" s="1"/>
  <c r="P49" i="1"/>
  <c r="P17" i="2" s="1"/>
  <c r="F50" i="1"/>
  <c r="G50" i="1"/>
  <c r="H50" i="1"/>
  <c r="I50" i="1"/>
  <c r="J50" i="1"/>
  <c r="K50" i="1"/>
  <c r="L50" i="1"/>
  <c r="M50" i="1"/>
  <c r="N50" i="1"/>
  <c r="O50" i="1"/>
  <c r="P50" i="1"/>
  <c r="F51" i="1"/>
  <c r="G51" i="1"/>
  <c r="H51" i="1"/>
  <c r="I51" i="1"/>
  <c r="J51" i="1"/>
  <c r="K51" i="1"/>
  <c r="L51" i="1"/>
  <c r="M51" i="1"/>
  <c r="N51" i="1"/>
  <c r="O51" i="1"/>
  <c r="P51" i="1"/>
  <c r="F52" i="1"/>
  <c r="G52" i="1"/>
  <c r="G18" i="2" s="1"/>
  <c r="H52" i="1"/>
  <c r="H18" i="2" s="1"/>
  <c r="I52" i="1"/>
  <c r="I18" i="2" s="1"/>
  <c r="J52" i="1"/>
  <c r="J18" i="2" s="1"/>
  <c r="K52" i="1"/>
  <c r="K18" i="2" s="1"/>
  <c r="L52" i="1"/>
  <c r="L18" i="2" s="1"/>
  <c r="M52" i="1"/>
  <c r="M18" i="2" s="1"/>
  <c r="N52" i="1"/>
  <c r="N18" i="2" s="1"/>
  <c r="O52" i="1"/>
  <c r="O18" i="2" s="1"/>
  <c r="P52" i="1"/>
  <c r="P18" i="2" s="1"/>
  <c r="F53" i="1"/>
  <c r="G53" i="1"/>
  <c r="H53" i="1"/>
  <c r="I53" i="1"/>
  <c r="J53" i="1"/>
  <c r="K53" i="1"/>
  <c r="L53" i="1"/>
  <c r="M53" i="1"/>
  <c r="N53" i="1"/>
  <c r="O53" i="1"/>
  <c r="P53" i="1"/>
  <c r="F54" i="1"/>
  <c r="G54" i="1"/>
  <c r="H54" i="1"/>
  <c r="I54" i="1"/>
  <c r="J54" i="1"/>
  <c r="K54" i="1"/>
  <c r="L54" i="1"/>
  <c r="M54" i="1"/>
  <c r="N54" i="1"/>
  <c r="O54" i="1"/>
  <c r="P54" i="1"/>
  <c r="F55" i="1"/>
  <c r="G55" i="1"/>
  <c r="G19" i="2" s="1"/>
  <c r="H55" i="1"/>
  <c r="H19" i="2" s="1"/>
  <c r="I55" i="1"/>
  <c r="I19" i="2" s="1"/>
  <c r="J55" i="1"/>
  <c r="J19" i="2" s="1"/>
  <c r="K55" i="1"/>
  <c r="K19" i="2" s="1"/>
  <c r="L55" i="1"/>
  <c r="L19" i="2" s="1"/>
  <c r="M55" i="1"/>
  <c r="M19" i="2" s="1"/>
  <c r="N55" i="1"/>
  <c r="N19" i="2" s="1"/>
  <c r="O55" i="1"/>
  <c r="O19" i="2" s="1"/>
  <c r="P55" i="1"/>
  <c r="P19" i="2" s="1"/>
  <c r="F56" i="1"/>
  <c r="G56" i="1"/>
  <c r="H56" i="1"/>
  <c r="I56" i="1"/>
  <c r="J56" i="1"/>
  <c r="K56" i="1"/>
  <c r="L56" i="1"/>
  <c r="M56" i="1"/>
  <c r="N56" i="1"/>
  <c r="O56" i="1"/>
  <c r="P56" i="1"/>
  <c r="F57" i="1"/>
  <c r="G57" i="1"/>
  <c r="H57" i="1"/>
  <c r="I57" i="1"/>
  <c r="J57" i="1"/>
  <c r="K57" i="1"/>
  <c r="L57" i="1"/>
  <c r="M57" i="1"/>
  <c r="N57" i="1"/>
  <c r="O57" i="1"/>
  <c r="P57" i="1"/>
  <c r="F58" i="1"/>
  <c r="G58" i="1"/>
  <c r="G20" i="2" s="1"/>
  <c r="H58" i="1"/>
  <c r="H20" i="2" s="1"/>
  <c r="I58" i="1"/>
  <c r="I20" i="2" s="1"/>
  <c r="J58" i="1"/>
  <c r="J20" i="2" s="1"/>
  <c r="K58" i="1"/>
  <c r="K20" i="2" s="1"/>
  <c r="L58" i="1"/>
  <c r="L20" i="2" s="1"/>
  <c r="M58" i="1"/>
  <c r="M20" i="2" s="1"/>
  <c r="N58" i="1"/>
  <c r="N20" i="2" s="1"/>
  <c r="O58" i="1"/>
  <c r="O20" i="2" s="1"/>
  <c r="P58" i="1"/>
  <c r="P20" i="2" s="1"/>
  <c r="F59" i="1"/>
  <c r="G59" i="1"/>
  <c r="H59" i="1"/>
  <c r="I59" i="1"/>
  <c r="J59" i="1"/>
  <c r="K59" i="1"/>
  <c r="L59" i="1"/>
  <c r="M59" i="1"/>
  <c r="N59" i="1"/>
  <c r="O59" i="1"/>
  <c r="P59" i="1"/>
  <c r="F60" i="1"/>
  <c r="G60" i="1"/>
  <c r="H60" i="1"/>
  <c r="I60" i="1"/>
  <c r="J60" i="1"/>
  <c r="K60" i="1"/>
  <c r="L60" i="1"/>
  <c r="M60" i="1"/>
  <c r="N60" i="1"/>
  <c r="O60" i="1"/>
  <c r="P60" i="1"/>
  <c r="F61" i="1"/>
  <c r="G61" i="1"/>
  <c r="G21" i="2" s="1"/>
  <c r="H61" i="1"/>
  <c r="H21" i="2" s="1"/>
  <c r="I61" i="1"/>
  <c r="I21" i="2" s="1"/>
  <c r="J61" i="1"/>
  <c r="J21" i="2" s="1"/>
  <c r="K61" i="1"/>
  <c r="K21" i="2" s="1"/>
  <c r="L61" i="1"/>
  <c r="L21" i="2" s="1"/>
  <c r="M61" i="1"/>
  <c r="M21" i="2" s="1"/>
  <c r="N61" i="1"/>
  <c r="N21" i="2" s="1"/>
  <c r="O61" i="1"/>
  <c r="O21" i="2" s="1"/>
  <c r="P61" i="1"/>
  <c r="P21" i="2" s="1"/>
  <c r="F62" i="1"/>
  <c r="G62" i="1"/>
  <c r="H62" i="1"/>
  <c r="I62" i="1"/>
  <c r="J62" i="1"/>
  <c r="K62" i="1"/>
  <c r="L62" i="1"/>
  <c r="M62" i="1"/>
  <c r="N62" i="1"/>
  <c r="O62" i="1"/>
  <c r="P62" i="1"/>
  <c r="F63" i="1"/>
  <c r="G63" i="1"/>
  <c r="H63" i="1"/>
  <c r="I63" i="1"/>
  <c r="J63" i="1"/>
  <c r="K63" i="1"/>
  <c r="L63" i="1"/>
  <c r="M63" i="1"/>
  <c r="N63" i="1"/>
  <c r="O63" i="1"/>
  <c r="P63" i="1"/>
  <c r="F64" i="1"/>
  <c r="G64" i="1"/>
  <c r="G22" i="2" s="1"/>
  <c r="H64" i="1"/>
  <c r="H22" i="2" s="1"/>
  <c r="I64" i="1"/>
  <c r="I22" i="2" s="1"/>
  <c r="J64" i="1"/>
  <c r="J22" i="2" s="1"/>
  <c r="K64" i="1"/>
  <c r="K22" i="2" s="1"/>
  <c r="L64" i="1"/>
  <c r="L22" i="2" s="1"/>
  <c r="M64" i="1"/>
  <c r="M22" i="2" s="1"/>
  <c r="N64" i="1"/>
  <c r="N22" i="2" s="1"/>
  <c r="O64" i="1"/>
  <c r="O22" i="2" s="1"/>
  <c r="P64" i="1"/>
  <c r="P22" i="2" s="1"/>
  <c r="F65" i="1"/>
  <c r="G65" i="1"/>
  <c r="H65" i="1"/>
  <c r="I65" i="1"/>
  <c r="J65" i="1"/>
  <c r="K65" i="1"/>
  <c r="L65" i="1"/>
  <c r="M65" i="1"/>
  <c r="N65" i="1"/>
  <c r="O65" i="1"/>
  <c r="P65" i="1"/>
  <c r="F66" i="1"/>
  <c r="G66" i="1"/>
  <c r="H66" i="1"/>
  <c r="I66" i="1"/>
  <c r="J66" i="1"/>
  <c r="K66" i="1"/>
  <c r="L66" i="1"/>
  <c r="M66" i="1"/>
  <c r="N66" i="1"/>
  <c r="O66" i="1"/>
  <c r="P66" i="1"/>
  <c r="F67" i="1"/>
  <c r="G67" i="1"/>
  <c r="G23" i="2" s="1"/>
  <c r="H67" i="1"/>
  <c r="H23" i="2" s="1"/>
  <c r="I67" i="1"/>
  <c r="I23" i="2" s="1"/>
  <c r="J67" i="1"/>
  <c r="J23" i="2" s="1"/>
  <c r="K67" i="1"/>
  <c r="K23" i="2" s="1"/>
  <c r="L67" i="1"/>
  <c r="L23" i="2" s="1"/>
  <c r="M67" i="1"/>
  <c r="M23" i="2" s="1"/>
  <c r="N67" i="1"/>
  <c r="N23" i="2" s="1"/>
  <c r="O67" i="1"/>
  <c r="O23" i="2" s="1"/>
  <c r="P67" i="1"/>
  <c r="P23" i="2" s="1"/>
  <c r="F68" i="1"/>
  <c r="G68" i="1"/>
  <c r="H68" i="1"/>
  <c r="I68" i="1"/>
  <c r="J68" i="1"/>
  <c r="K68" i="1"/>
  <c r="L68" i="1"/>
  <c r="M68" i="1"/>
  <c r="N68" i="1"/>
  <c r="O68" i="1"/>
  <c r="P68" i="1"/>
  <c r="F69" i="1"/>
  <c r="G69" i="1"/>
  <c r="H69" i="1"/>
  <c r="I69" i="1"/>
  <c r="J69" i="1"/>
  <c r="K69" i="1"/>
  <c r="L69" i="1"/>
  <c r="M69" i="1"/>
  <c r="N69" i="1"/>
  <c r="O69" i="1"/>
  <c r="P69" i="1"/>
  <c r="F70" i="1"/>
  <c r="G70" i="1"/>
  <c r="G24" i="2" s="1"/>
  <c r="H70" i="1"/>
  <c r="H24" i="2" s="1"/>
  <c r="I70" i="1"/>
  <c r="I24" i="2" s="1"/>
  <c r="J70" i="1"/>
  <c r="J24" i="2" s="1"/>
  <c r="K70" i="1"/>
  <c r="K24" i="2" s="1"/>
  <c r="L70" i="1"/>
  <c r="L24" i="2" s="1"/>
  <c r="M70" i="1"/>
  <c r="M24" i="2" s="1"/>
  <c r="N70" i="1"/>
  <c r="N24" i="2" s="1"/>
  <c r="O70" i="1"/>
  <c r="O24" i="2" s="1"/>
  <c r="P70" i="1"/>
  <c r="P24" i="2" s="1"/>
  <c r="F71" i="1"/>
  <c r="G71" i="1"/>
  <c r="H71" i="1"/>
  <c r="I71" i="1"/>
  <c r="J71" i="1"/>
  <c r="K71" i="1"/>
  <c r="L71" i="1"/>
  <c r="M71" i="1"/>
  <c r="N71" i="1"/>
  <c r="O71" i="1"/>
  <c r="P71" i="1"/>
  <c r="F72" i="1"/>
  <c r="G72" i="1"/>
  <c r="H72" i="1"/>
  <c r="I72" i="1"/>
  <c r="J72" i="1"/>
  <c r="K72" i="1"/>
  <c r="L72" i="1"/>
  <c r="M72" i="1"/>
  <c r="N72" i="1"/>
  <c r="O72" i="1"/>
  <c r="P72" i="1"/>
  <c r="F73" i="1"/>
  <c r="G73" i="1"/>
  <c r="G25" i="2" s="1"/>
  <c r="H73" i="1"/>
  <c r="H25" i="2" s="1"/>
  <c r="I73" i="1"/>
  <c r="I25" i="2" s="1"/>
  <c r="J73" i="1"/>
  <c r="J25" i="2" s="1"/>
  <c r="K73" i="1"/>
  <c r="K25" i="2" s="1"/>
  <c r="L73" i="1"/>
  <c r="L25" i="2" s="1"/>
  <c r="M73" i="1"/>
  <c r="M25" i="2" s="1"/>
  <c r="N73" i="1"/>
  <c r="N25" i="2" s="1"/>
  <c r="O73" i="1"/>
  <c r="O25" i="2" s="1"/>
  <c r="P73" i="1"/>
  <c r="P25" i="2" s="1"/>
  <c r="F74" i="1"/>
  <c r="G74" i="1"/>
  <c r="H74" i="1"/>
  <c r="I74" i="1"/>
  <c r="J74" i="1"/>
  <c r="K74" i="1"/>
  <c r="L74" i="1"/>
  <c r="M74" i="1"/>
  <c r="N74" i="1"/>
  <c r="O74" i="1"/>
  <c r="P74" i="1"/>
  <c r="F75" i="1"/>
  <c r="G75" i="1"/>
  <c r="H75" i="1"/>
  <c r="I75" i="1"/>
  <c r="J75" i="1"/>
  <c r="K75" i="1"/>
  <c r="L75" i="1"/>
  <c r="M75" i="1"/>
  <c r="N75" i="1"/>
  <c r="O75" i="1"/>
  <c r="P75" i="1"/>
  <c r="F76" i="1"/>
  <c r="F26" i="2" s="1"/>
  <c r="G76" i="1"/>
  <c r="G26" i="2" s="1"/>
  <c r="H76" i="1"/>
  <c r="H26" i="2" s="1"/>
  <c r="I76" i="1"/>
  <c r="I26" i="2" s="1"/>
  <c r="J76" i="1"/>
  <c r="J26" i="2" s="1"/>
  <c r="K76" i="1"/>
  <c r="K26" i="2" s="1"/>
  <c r="L76" i="1"/>
  <c r="L26" i="2" s="1"/>
  <c r="M76" i="1"/>
  <c r="M26" i="2" s="1"/>
  <c r="N76" i="1"/>
  <c r="N26" i="2" s="1"/>
  <c r="O76" i="1"/>
  <c r="O26" i="2" s="1"/>
  <c r="P76" i="1"/>
  <c r="P26" i="2" s="1"/>
  <c r="F77" i="1"/>
  <c r="G77" i="1"/>
  <c r="H77" i="1"/>
  <c r="I77" i="1"/>
  <c r="J77" i="1"/>
  <c r="K77" i="1"/>
  <c r="L77" i="1"/>
  <c r="M77" i="1"/>
  <c r="N77" i="1"/>
  <c r="O77" i="1"/>
  <c r="P77" i="1"/>
  <c r="F78" i="1"/>
  <c r="G78" i="1"/>
  <c r="H78" i="1"/>
  <c r="I78" i="1"/>
  <c r="J78" i="1"/>
  <c r="K78" i="1"/>
  <c r="L78" i="1"/>
  <c r="M78" i="1"/>
  <c r="N78" i="1"/>
  <c r="O78" i="1"/>
  <c r="P78" i="1"/>
  <c r="F79" i="1"/>
  <c r="G79" i="1"/>
  <c r="G27" i="2" s="1"/>
  <c r="H79" i="1"/>
  <c r="H27" i="2" s="1"/>
  <c r="I79" i="1"/>
  <c r="I27" i="2" s="1"/>
  <c r="J79" i="1"/>
  <c r="J27" i="2" s="1"/>
  <c r="K79" i="1"/>
  <c r="K27" i="2" s="1"/>
  <c r="L79" i="1"/>
  <c r="L27" i="2" s="1"/>
  <c r="M79" i="1"/>
  <c r="M27" i="2" s="1"/>
  <c r="N79" i="1"/>
  <c r="N27" i="2" s="1"/>
  <c r="O79" i="1"/>
  <c r="O27" i="2" s="1"/>
  <c r="P79" i="1"/>
  <c r="P27" i="2" s="1"/>
  <c r="F80" i="1"/>
  <c r="G80" i="1"/>
  <c r="H80" i="1"/>
  <c r="I80" i="1"/>
  <c r="J80" i="1"/>
  <c r="K80" i="1"/>
  <c r="L80" i="1"/>
  <c r="M80" i="1"/>
  <c r="N80" i="1"/>
  <c r="O80" i="1"/>
  <c r="P80" i="1"/>
  <c r="F81" i="1"/>
  <c r="G81" i="1"/>
  <c r="H81" i="1"/>
  <c r="I81" i="1"/>
  <c r="J81" i="1"/>
  <c r="K81" i="1"/>
  <c r="L81" i="1"/>
  <c r="M81" i="1"/>
  <c r="N81" i="1"/>
  <c r="O81" i="1"/>
  <c r="P81" i="1"/>
  <c r="F82" i="1"/>
  <c r="G82" i="1"/>
  <c r="G28" i="2" s="1"/>
  <c r="H82" i="1"/>
  <c r="H28" i="2" s="1"/>
  <c r="I82" i="1"/>
  <c r="I28" i="2" s="1"/>
  <c r="J82" i="1"/>
  <c r="J28" i="2" s="1"/>
  <c r="K82" i="1"/>
  <c r="K28" i="2" s="1"/>
  <c r="L82" i="1"/>
  <c r="L28" i="2" s="1"/>
  <c r="M82" i="1"/>
  <c r="M28" i="2" s="1"/>
  <c r="N82" i="1"/>
  <c r="N28" i="2" s="1"/>
  <c r="O82" i="1"/>
  <c r="O28" i="2" s="1"/>
  <c r="P82" i="1"/>
  <c r="P28" i="2" s="1"/>
  <c r="F83" i="1"/>
  <c r="G83" i="1"/>
  <c r="H83" i="1"/>
  <c r="I83" i="1"/>
  <c r="J83" i="1"/>
  <c r="K83" i="1"/>
  <c r="L83" i="1"/>
  <c r="M83" i="1"/>
  <c r="N83" i="1"/>
  <c r="O83" i="1"/>
  <c r="P83" i="1"/>
  <c r="F84" i="1"/>
  <c r="G84" i="1"/>
  <c r="H84" i="1"/>
  <c r="I84" i="1"/>
  <c r="J84" i="1"/>
  <c r="K84" i="1"/>
  <c r="L84" i="1"/>
  <c r="M84" i="1"/>
  <c r="N84" i="1"/>
  <c r="O84" i="1"/>
  <c r="P84" i="1"/>
  <c r="F85" i="1"/>
  <c r="G85" i="1"/>
  <c r="G29" i="2" s="1"/>
  <c r="H85" i="1"/>
  <c r="H29" i="2" s="1"/>
  <c r="I85" i="1"/>
  <c r="I29" i="2" s="1"/>
  <c r="J85" i="1"/>
  <c r="J29" i="2" s="1"/>
  <c r="K85" i="1"/>
  <c r="K29" i="2" s="1"/>
  <c r="L85" i="1"/>
  <c r="L29" i="2" s="1"/>
  <c r="M85" i="1"/>
  <c r="M29" i="2" s="1"/>
  <c r="N85" i="1"/>
  <c r="N29" i="2" s="1"/>
  <c r="O85" i="1"/>
  <c r="O29" i="2" s="1"/>
  <c r="P85" i="1"/>
  <c r="P29" i="2" s="1"/>
  <c r="F86" i="1"/>
  <c r="G86" i="1"/>
  <c r="H86" i="1"/>
  <c r="I86" i="1"/>
  <c r="J86" i="1"/>
  <c r="K86" i="1"/>
  <c r="L86" i="1"/>
  <c r="M86" i="1"/>
  <c r="N86" i="1"/>
  <c r="O86" i="1"/>
  <c r="P86" i="1"/>
  <c r="F87" i="1"/>
  <c r="G87" i="1"/>
  <c r="H87" i="1"/>
  <c r="I87" i="1"/>
  <c r="J87" i="1"/>
  <c r="K87" i="1"/>
  <c r="L87" i="1"/>
  <c r="M87" i="1"/>
  <c r="N87" i="1"/>
  <c r="O87" i="1"/>
  <c r="P87" i="1"/>
  <c r="F88" i="1"/>
  <c r="G88" i="1"/>
  <c r="G30" i="2" s="1"/>
  <c r="H88" i="1"/>
  <c r="H30" i="2" s="1"/>
  <c r="I88" i="1"/>
  <c r="I30" i="2" s="1"/>
  <c r="J88" i="1"/>
  <c r="J30" i="2" s="1"/>
  <c r="K88" i="1"/>
  <c r="K30" i="2" s="1"/>
  <c r="L88" i="1"/>
  <c r="L30" i="2" s="1"/>
  <c r="M88" i="1"/>
  <c r="M30" i="2" s="1"/>
  <c r="N88" i="1"/>
  <c r="N30" i="2" s="1"/>
  <c r="O88" i="1"/>
  <c r="O30" i="2" s="1"/>
  <c r="P88" i="1"/>
  <c r="P30" i="2" s="1"/>
  <c r="F89" i="1"/>
  <c r="G89" i="1"/>
  <c r="H89" i="1"/>
  <c r="I89" i="1"/>
  <c r="J89" i="1"/>
  <c r="K89" i="1"/>
  <c r="L89" i="1"/>
  <c r="M89" i="1"/>
  <c r="N89" i="1"/>
  <c r="O89" i="1"/>
  <c r="P89" i="1"/>
  <c r="F90" i="1"/>
  <c r="G90" i="1"/>
  <c r="H90" i="1"/>
  <c r="I90" i="1"/>
  <c r="J90" i="1"/>
  <c r="K90" i="1"/>
  <c r="L90" i="1"/>
  <c r="M90" i="1"/>
  <c r="N90" i="1"/>
  <c r="O90" i="1"/>
  <c r="P90" i="1"/>
  <c r="F91" i="1"/>
  <c r="G91" i="1"/>
  <c r="G31" i="2" s="1"/>
  <c r="H91" i="1"/>
  <c r="H31" i="2" s="1"/>
  <c r="I91" i="1"/>
  <c r="I31" i="2" s="1"/>
  <c r="J91" i="1"/>
  <c r="J31" i="2" s="1"/>
  <c r="K91" i="1"/>
  <c r="K31" i="2" s="1"/>
  <c r="L91" i="1"/>
  <c r="L31" i="2" s="1"/>
  <c r="M91" i="1"/>
  <c r="M31" i="2" s="1"/>
  <c r="N91" i="1"/>
  <c r="N31" i="2" s="1"/>
  <c r="O91" i="1"/>
  <c r="O31" i="2" s="1"/>
  <c r="P91" i="1"/>
  <c r="P31" i="2" s="1"/>
  <c r="F92" i="1"/>
  <c r="G92" i="1"/>
  <c r="H92" i="1"/>
  <c r="I92" i="1"/>
  <c r="J92" i="1"/>
  <c r="K92" i="1"/>
  <c r="L92" i="1"/>
  <c r="M92" i="1"/>
  <c r="N92" i="1"/>
  <c r="O92" i="1"/>
  <c r="P92" i="1"/>
  <c r="F93" i="1"/>
  <c r="G93" i="1"/>
  <c r="H93" i="1"/>
  <c r="I93" i="1"/>
  <c r="J93" i="1"/>
  <c r="K93" i="1"/>
  <c r="L93" i="1"/>
  <c r="M93" i="1"/>
  <c r="N93" i="1"/>
  <c r="O93" i="1"/>
  <c r="P93" i="1"/>
  <c r="F94" i="1"/>
  <c r="G94" i="1"/>
  <c r="G32" i="2" s="1"/>
  <c r="H94" i="1"/>
  <c r="H32" i="2" s="1"/>
  <c r="I94" i="1"/>
  <c r="I32" i="2" s="1"/>
  <c r="J94" i="1"/>
  <c r="J32" i="2" s="1"/>
  <c r="K94" i="1"/>
  <c r="K32" i="2" s="1"/>
  <c r="L94" i="1"/>
  <c r="L32" i="2" s="1"/>
  <c r="M94" i="1"/>
  <c r="M32" i="2" s="1"/>
  <c r="N94" i="1"/>
  <c r="N32" i="2" s="1"/>
  <c r="O94" i="1"/>
  <c r="O32" i="2" s="1"/>
  <c r="P94" i="1"/>
  <c r="P32" i="2" s="1"/>
  <c r="F95" i="1"/>
  <c r="G95" i="1"/>
  <c r="H95" i="1"/>
  <c r="I95" i="1"/>
  <c r="J95" i="1"/>
  <c r="K95" i="1"/>
  <c r="L95" i="1"/>
  <c r="M95" i="1"/>
  <c r="N95" i="1"/>
  <c r="O95" i="1"/>
  <c r="P95" i="1"/>
  <c r="F96" i="1"/>
  <c r="G96" i="1"/>
  <c r="H96" i="1"/>
  <c r="I96" i="1"/>
  <c r="J96" i="1"/>
  <c r="K96" i="1"/>
  <c r="L96" i="1"/>
  <c r="M96" i="1"/>
  <c r="N96" i="1"/>
  <c r="O96" i="1"/>
  <c r="P96" i="1"/>
  <c r="F97" i="1"/>
  <c r="G97" i="1"/>
  <c r="G33" i="2" s="1"/>
  <c r="H97" i="1"/>
  <c r="H33" i="2" s="1"/>
  <c r="I97" i="1"/>
  <c r="I33" i="2" s="1"/>
  <c r="J97" i="1"/>
  <c r="J33" i="2" s="1"/>
  <c r="K97" i="1"/>
  <c r="K33" i="2" s="1"/>
  <c r="L97" i="1"/>
  <c r="L33" i="2" s="1"/>
  <c r="M97" i="1"/>
  <c r="M33" i="2" s="1"/>
  <c r="N97" i="1"/>
  <c r="N33" i="2" s="1"/>
  <c r="O97" i="1"/>
  <c r="O33" i="2" s="1"/>
  <c r="P97" i="1"/>
  <c r="P33" i="2" s="1"/>
  <c r="F98" i="1"/>
  <c r="G98" i="1"/>
  <c r="H98" i="1"/>
  <c r="I98" i="1"/>
  <c r="J98" i="1"/>
  <c r="K98" i="1"/>
  <c r="L98" i="1"/>
  <c r="M98" i="1"/>
  <c r="N98" i="1"/>
  <c r="O98" i="1"/>
  <c r="P98" i="1"/>
  <c r="F99" i="1"/>
  <c r="G99" i="1"/>
  <c r="H99" i="1"/>
  <c r="I99" i="1"/>
  <c r="J99" i="1"/>
  <c r="K99" i="1"/>
  <c r="L99" i="1"/>
  <c r="M99" i="1"/>
  <c r="N99" i="1"/>
  <c r="O99" i="1"/>
  <c r="P99" i="1"/>
  <c r="F100" i="1"/>
  <c r="G100" i="1"/>
  <c r="G34" i="2" s="1"/>
  <c r="H100" i="1"/>
  <c r="H34" i="2" s="1"/>
  <c r="I100" i="1"/>
  <c r="I34" i="2" s="1"/>
  <c r="J100" i="1"/>
  <c r="J34" i="2" s="1"/>
  <c r="K100" i="1"/>
  <c r="K34" i="2" s="1"/>
  <c r="L100" i="1"/>
  <c r="L34" i="2" s="1"/>
  <c r="M100" i="1"/>
  <c r="M34" i="2" s="1"/>
  <c r="N100" i="1"/>
  <c r="N34" i="2" s="1"/>
  <c r="O100" i="1"/>
  <c r="O34" i="2" s="1"/>
  <c r="P100" i="1"/>
  <c r="P34" i="2" s="1"/>
  <c r="F101" i="1"/>
  <c r="G101" i="1"/>
  <c r="H101" i="1"/>
  <c r="I101" i="1"/>
  <c r="J101" i="1"/>
  <c r="K101" i="1"/>
  <c r="L101" i="1"/>
  <c r="M101" i="1"/>
  <c r="N101" i="1"/>
  <c r="O101" i="1"/>
  <c r="P101" i="1"/>
  <c r="F102" i="1"/>
  <c r="G102" i="1"/>
  <c r="H102" i="1"/>
  <c r="I102" i="1"/>
  <c r="J102" i="1"/>
  <c r="K102" i="1"/>
  <c r="L102" i="1"/>
  <c r="M102" i="1"/>
  <c r="N102" i="1"/>
  <c r="O102" i="1"/>
  <c r="P102" i="1"/>
  <c r="F103" i="1"/>
  <c r="G103" i="1"/>
  <c r="G35" i="2" s="1"/>
  <c r="H103" i="1"/>
  <c r="H35" i="2" s="1"/>
  <c r="I103" i="1"/>
  <c r="I35" i="2" s="1"/>
  <c r="J103" i="1"/>
  <c r="J35" i="2" s="1"/>
  <c r="K103" i="1"/>
  <c r="K35" i="2" s="1"/>
  <c r="L103" i="1"/>
  <c r="L35" i="2" s="1"/>
  <c r="M103" i="1"/>
  <c r="M35" i="2" s="1"/>
  <c r="N103" i="1"/>
  <c r="N35" i="2" s="1"/>
  <c r="O103" i="1"/>
  <c r="O35" i="2" s="1"/>
  <c r="P103" i="1"/>
  <c r="P35" i="2" s="1"/>
  <c r="F104" i="1"/>
  <c r="G104" i="1"/>
  <c r="H104" i="1"/>
  <c r="I104" i="1"/>
  <c r="J104" i="1"/>
  <c r="K104" i="1"/>
  <c r="L104" i="1"/>
  <c r="M104" i="1"/>
  <c r="N104" i="1"/>
  <c r="O104" i="1"/>
  <c r="P104" i="1"/>
  <c r="F105" i="1"/>
  <c r="G105" i="1"/>
  <c r="H105" i="1"/>
  <c r="I105" i="1"/>
  <c r="J105" i="1"/>
  <c r="K105" i="1"/>
  <c r="L105" i="1"/>
  <c r="M105" i="1"/>
  <c r="N105" i="1"/>
  <c r="O105" i="1"/>
  <c r="P105" i="1"/>
  <c r="F106" i="1"/>
  <c r="G106" i="1"/>
  <c r="H106" i="1"/>
  <c r="I106" i="1"/>
  <c r="J106" i="1"/>
  <c r="K106" i="1"/>
  <c r="L106" i="1"/>
  <c r="M106" i="1"/>
  <c r="N106" i="1"/>
  <c r="O106" i="1"/>
  <c r="P106" i="1"/>
  <c r="F107" i="1"/>
  <c r="G107" i="1"/>
  <c r="H107" i="1"/>
  <c r="I107" i="1"/>
  <c r="J107" i="1"/>
  <c r="K107" i="1"/>
  <c r="L107" i="1"/>
  <c r="M107" i="1"/>
  <c r="N107" i="1"/>
  <c r="O107" i="1"/>
  <c r="P107" i="1"/>
  <c r="F108" i="1"/>
  <c r="G108" i="1"/>
  <c r="G36" i="2" s="1"/>
  <c r="H108" i="1"/>
  <c r="H36" i="2" s="1"/>
  <c r="I108" i="1"/>
  <c r="I36" i="2" s="1"/>
  <c r="J108" i="1"/>
  <c r="J36" i="2" s="1"/>
  <c r="K108" i="1"/>
  <c r="K36" i="2" s="1"/>
  <c r="L108" i="1"/>
  <c r="L36" i="2" s="1"/>
  <c r="M108" i="1"/>
  <c r="M36" i="2" s="1"/>
  <c r="N108" i="1"/>
  <c r="N36" i="2" s="1"/>
  <c r="O108" i="1"/>
  <c r="O36" i="2" s="1"/>
  <c r="P108" i="1"/>
  <c r="P36" i="2" s="1"/>
  <c r="F109" i="1"/>
  <c r="G109" i="1"/>
  <c r="H109" i="1"/>
  <c r="I109" i="1"/>
  <c r="J109" i="1"/>
  <c r="K109" i="1"/>
  <c r="L109" i="1"/>
  <c r="M109" i="1"/>
  <c r="N109" i="1"/>
  <c r="O109" i="1"/>
  <c r="P109" i="1"/>
  <c r="F110" i="1"/>
  <c r="G110" i="1"/>
  <c r="H110" i="1"/>
  <c r="I110" i="1"/>
  <c r="J110" i="1"/>
  <c r="K110" i="1"/>
  <c r="L110" i="1"/>
  <c r="M110" i="1"/>
  <c r="N110" i="1"/>
  <c r="O110" i="1"/>
  <c r="P110" i="1"/>
  <c r="F111" i="1"/>
  <c r="G111" i="1"/>
  <c r="G37" i="2" s="1"/>
  <c r="H111" i="1"/>
  <c r="H37" i="2" s="1"/>
  <c r="I111" i="1"/>
  <c r="I37" i="2" s="1"/>
  <c r="J111" i="1"/>
  <c r="J37" i="2" s="1"/>
  <c r="K111" i="1"/>
  <c r="K37" i="2" s="1"/>
  <c r="L111" i="1"/>
  <c r="L37" i="2" s="1"/>
  <c r="M111" i="1"/>
  <c r="M37" i="2" s="1"/>
  <c r="N111" i="1"/>
  <c r="N37" i="2" s="1"/>
  <c r="O111" i="1"/>
  <c r="O37" i="2" s="1"/>
  <c r="P111" i="1"/>
  <c r="P37" i="2" s="1"/>
  <c r="F112" i="1"/>
  <c r="G112" i="1"/>
  <c r="H112" i="1"/>
  <c r="I112" i="1"/>
  <c r="J112" i="1"/>
  <c r="K112" i="1"/>
  <c r="L112" i="1"/>
  <c r="M112" i="1"/>
  <c r="N112" i="1"/>
  <c r="O112" i="1"/>
  <c r="P112" i="1"/>
  <c r="F113" i="1"/>
  <c r="G113" i="1"/>
  <c r="H113" i="1"/>
  <c r="I113" i="1"/>
  <c r="J113" i="1"/>
  <c r="K113" i="1"/>
  <c r="L113" i="1"/>
  <c r="M113" i="1"/>
  <c r="N113" i="1"/>
  <c r="O113" i="1"/>
  <c r="P113" i="1"/>
  <c r="F114" i="1"/>
  <c r="G114" i="1"/>
  <c r="G38" i="2" s="1"/>
  <c r="H114" i="1"/>
  <c r="H38" i="2" s="1"/>
  <c r="I114" i="1"/>
  <c r="I38" i="2" s="1"/>
  <c r="J114" i="1"/>
  <c r="J38" i="2" s="1"/>
  <c r="K114" i="1"/>
  <c r="K38" i="2" s="1"/>
  <c r="L114" i="1"/>
  <c r="L38" i="2" s="1"/>
  <c r="M114" i="1"/>
  <c r="M38" i="2" s="1"/>
  <c r="N114" i="1"/>
  <c r="N38" i="2" s="1"/>
  <c r="O114" i="1"/>
  <c r="O38" i="2" s="1"/>
  <c r="P114" i="1"/>
  <c r="P38" i="2" s="1"/>
  <c r="F115" i="1"/>
  <c r="G115" i="1"/>
  <c r="H115" i="1"/>
  <c r="I115" i="1"/>
  <c r="J115" i="1"/>
  <c r="K115" i="1"/>
  <c r="L115" i="1"/>
  <c r="M115" i="1"/>
  <c r="N115" i="1"/>
  <c r="O115" i="1"/>
  <c r="P115" i="1"/>
  <c r="F116" i="1"/>
  <c r="G116" i="1"/>
  <c r="H116" i="1"/>
  <c r="I116" i="1"/>
  <c r="J116" i="1"/>
  <c r="K116" i="1"/>
  <c r="L116" i="1"/>
  <c r="M116" i="1"/>
  <c r="N116" i="1"/>
  <c r="O116" i="1"/>
  <c r="P116" i="1"/>
  <c r="F117" i="1"/>
  <c r="G117" i="1"/>
  <c r="G39" i="2" s="1"/>
  <c r="H117" i="1"/>
  <c r="H39" i="2" s="1"/>
  <c r="I117" i="1"/>
  <c r="I39" i="2" s="1"/>
  <c r="J117" i="1"/>
  <c r="J39" i="2" s="1"/>
  <c r="K117" i="1"/>
  <c r="K39" i="2" s="1"/>
  <c r="L117" i="1"/>
  <c r="L39" i="2" s="1"/>
  <c r="M117" i="1"/>
  <c r="M39" i="2" s="1"/>
  <c r="N117" i="1"/>
  <c r="N39" i="2" s="1"/>
  <c r="O117" i="1"/>
  <c r="O39" i="2" s="1"/>
  <c r="P117" i="1"/>
  <c r="P39" i="2" s="1"/>
  <c r="F118" i="1"/>
  <c r="G118" i="1"/>
  <c r="H118" i="1"/>
  <c r="I118" i="1"/>
  <c r="J118" i="1"/>
  <c r="K118" i="1"/>
  <c r="L118" i="1"/>
  <c r="M118" i="1"/>
  <c r="N118" i="1"/>
  <c r="O118" i="1"/>
  <c r="P118" i="1"/>
  <c r="F119" i="1"/>
  <c r="G119" i="1"/>
  <c r="H119" i="1"/>
  <c r="I119" i="1"/>
  <c r="J119" i="1"/>
  <c r="K119" i="1"/>
  <c r="L119" i="1"/>
  <c r="M119" i="1"/>
  <c r="N119" i="1"/>
  <c r="O119" i="1"/>
  <c r="P119" i="1"/>
  <c r="F120" i="1"/>
  <c r="G120" i="1"/>
  <c r="G40" i="2" s="1"/>
  <c r="H120" i="1"/>
  <c r="H40" i="2" s="1"/>
  <c r="I120" i="1"/>
  <c r="I40" i="2" s="1"/>
  <c r="J120" i="1"/>
  <c r="J40" i="2" s="1"/>
  <c r="K120" i="1"/>
  <c r="K40" i="2" s="1"/>
  <c r="L120" i="1"/>
  <c r="L40" i="2" s="1"/>
  <c r="M120" i="1"/>
  <c r="M40" i="2" s="1"/>
  <c r="N120" i="1"/>
  <c r="N40" i="2" s="1"/>
  <c r="O120" i="1"/>
  <c r="O40" i="2" s="1"/>
  <c r="P120" i="1"/>
  <c r="P40" i="2" s="1"/>
  <c r="P2" i="1"/>
  <c r="O2" i="1"/>
  <c r="N2" i="1"/>
  <c r="M2" i="1"/>
  <c r="L2" i="1"/>
  <c r="K2" i="1"/>
  <c r="J2" i="1"/>
  <c r="I2" i="1"/>
  <c r="H2" i="1"/>
  <c r="G2" i="1"/>
  <c r="F2" i="1"/>
  <c r="C118" i="1" l="1"/>
  <c r="E30" i="1"/>
  <c r="E14" i="1"/>
  <c r="C111" i="1"/>
  <c r="C37" i="2" s="1"/>
  <c r="C107" i="1"/>
  <c r="C99" i="1"/>
  <c r="C95" i="1"/>
  <c r="E87" i="1"/>
  <c r="C79" i="1"/>
  <c r="C27" i="2" s="1"/>
  <c r="E59" i="1"/>
  <c r="C47" i="1"/>
  <c r="C43" i="1"/>
  <c r="C15" i="2" s="1"/>
  <c r="E67" i="1"/>
  <c r="E23" i="2" s="1"/>
  <c r="E27" i="1"/>
  <c r="E19" i="1"/>
  <c r="E7" i="2" s="1"/>
  <c r="C11" i="1"/>
  <c r="D103" i="1"/>
  <c r="D35" i="2" s="1"/>
  <c r="E83" i="1"/>
  <c r="C119" i="1"/>
  <c r="E115" i="1"/>
  <c r="E51" i="1"/>
  <c r="C50" i="1"/>
  <c r="E116" i="1"/>
  <c r="C68" i="1"/>
  <c r="E56" i="1"/>
  <c r="C48" i="1"/>
  <c r="E44" i="1"/>
  <c r="D112" i="1"/>
  <c r="E84" i="1"/>
  <c r="E80" i="1"/>
  <c r="C72" i="1"/>
  <c r="C36" i="1"/>
  <c r="C32" i="1"/>
  <c r="C24" i="1"/>
  <c r="C20" i="1"/>
  <c r="E8" i="1"/>
  <c r="C2" i="1"/>
  <c r="D94" i="1"/>
  <c r="D32" i="2" s="1"/>
  <c r="E22" i="1"/>
  <c r="E8" i="2" s="1"/>
  <c r="D106" i="1"/>
  <c r="D102" i="1"/>
  <c r="D98" i="1"/>
  <c r="D90" i="1"/>
  <c r="C86" i="1"/>
  <c r="E81" i="1"/>
  <c r="C78" i="1"/>
  <c r="E74" i="1"/>
  <c r="C73" i="1"/>
  <c r="C25" i="2" s="1"/>
  <c r="E69" i="1"/>
  <c r="E66" i="1"/>
  <c r="E65" i="1"/>
  <c r="E62" i="1"/>
  <c r="C54" i="1"/>
  <c r="E53" i="1"/>
  <c r="C41" i="1"/>
  <c r="E33" i="1"/>
  <c r="E29" i="1"/>
  <c r="E26" i="1"/>
  <c r="C25" i="1"/>
  <c r="C9" i="2" s="1"/>
  <c r="E21" i="1"/>
  <c r="E18" i="1"/>
  <c r="E17" i="1"/>
  <c r="C6" i="1"/>
  <c r="C5" i="1"/>
  <c r="C58" i="1"/>
  <c r="C20" i="2" s="1"/>
  <c r="C84" i="1"/>
  <c r="C80" i="1"/>
  <c r="D60" i="1"/>
  <c r="C56" i="1"/>
  <c r="E48" i="1"/>
  <c r="C44" i="1"/>
  <c r="C8" i="1"/>
  <c r="C82" i="1"/>
  <c r="C28" i="2" s="1"/>
  <c r="C28" i="1"/>
  <c r="C10" i="2" s="1"/>
  <c r="D10" i="1"/>
  <c r="D4" i="2" s="1"/>
  <c r="C108" i="1"/>
  <c r="C36" i="2" s="1"/>
  <c r="D4" i="1"/>
  <c r="D2" i="2" s="1"/>
  <c r="C116" i="1"/>
  <c r="E109" i="1"/>
  <c r="C114" i="1"/>
  <c r="C38" i="2" s="1"/>
  <c r="E88" i="1"/>
  <c r="E30" i="2" s="1"/>
  <c r="C64" i="1"/>
  <c r="C22" i="2" s="1"/>
  <c r="D46" i="1"/>
  <c r="D16" i="2" s="1"/>
  <c r="E34" i="1"/>
  <c r="E12" i="2" s="1"/>
  <c r="E76" i="1"/>
  <c r="E26" i="2" s="1"/>
  <c r="D40" i="1"/>
  <c r="D14" i="2" s="1"/>
  <c r="E112" i="1"/>
  <c r="E117" i="1"/>
  <c r="E39" i="2" s="1"/>
  <c r="C113" i="1"/>
  <c r="C101" i="1"/>
  <c r="C97" i="1"/>
  <c r="C33" i="2" s="1"/>
  <c r="C93" i="1"/>
  <c r="D110" i="1"/>
  <c r="E106" i="1"/>
  <c r="E102" i="1"/>
  <c r="E98" i="1"/>
  <c r="E90" i="1"/>
  <c r="C74" i="1"/>
  <c r="D70" i="1"/>
  <c r="D24" i="2" s="1"/>
  <c r="C66" i="1"/>
  <c r="C62" i="1"/>
  <c r="C38" i="1"/>
  <c r="C30" i="1"/>
  <c r="C26" i="1"/>
  <c r="D22" i="1"/>
  <c r="D8" i="2" s="1"/>
  <c r="C18" i="1"/>
  <c r="C14" i="1"/>
  <c r="D6" i="1"/>
  <c r="E70" i="1"/>
  <c r="E24" i="2" s="1"/>
  <c r="E52" i="1"/>
  <c r="E18" i="2" s="1"/>
  <c r="C16" i="1"/>
  <c r="C6" i="2" s="1"/>
  <c r="F31" i="2"/>
  <c r="C91" i="1"/>
  <c r="C31" i="2" s="1"/>
  <c r="F19" i="2"/>
  <c r="E55" i="1"/>
  <c r="E19" i="2" s="1"/>
  <c r="D39" i="1"/>
  <c r="E39" i="1"/>
  <c r="C35" i="1"/>
  <c r="D35" i="1"/>
  <c r="F11" i="2"/>
  <c r="C31" i="1"/>
  <c r="C11" i="2" s="1"/>
  <c r="D31" i="1"/>
  <c r="D11" i="2" s="1"/>
  <c r="F3" i="2"/>
  <c r="E7" i="1"/>
  <c r="E3" i="2" s="1"/>
  <c r="D3" i="1"/>
  <c r="E3" i="1"/>
  <c r="D2" i="1"/>
  <c r="D115" i="1"/>
  <c r="D109" i="1"/>
  <c r="E103" i="1"/>
  <c r="E35" i="2" s="1"/>
  <c r="E95" i="1"/>
  <c r="D87" i="1"/>
  <c r="D79" i="1"/>
  <c r="D27" i="2" s="1"/>
  <c r="D73" i="1"/>
  <c r="D25" i="2" s="1"/>
  <c r="D65" i="1"/>
  <c r="D59" i="1"/>
  <c r="D51" i="1"/>
  <c r="E41" i="1"/>
  <c r="C39" i="1"/>
  <c r="D33" i="1"/>
  <c r="D25" i="1"/>
  <c r="D9" i="2" s="1"/>
  <c r="D17" i="1"/>
  <c r="E11" i="1"/>
  <c r="C3" i="1"/>
  <c r="F40" i="2"/>
  <c r="C120" i="1"/>
  <c r="C40" i="2" s="1"/>
  <c r="E120" i="1"/>
  <c r="E40" i="2" s="1"/>
  <c r="F36" i="2"/>
  <c r="D108" i="1"/>
  <c r="D36" i="2" s="1"/>
  <c r="E108" i="1"/>
  <c r="E36" i="2" s="1"/>
  <c r="C104" i="1"/>
  <c r="D104" i="1"/>
  <c r="F34" i="2"/>
  <c r="C100" i="1"/>
  <c r="C34" i="2" s="1"/>
  <c r="D100" i="1"/>
  <c r="D34" i="2" s="1"/>
  <c r="C96" i="1"/>
  <c r="D96" i="1"/>
  <c r="C92" i="1"/>
  <c r="D92" i="1"/>
  <c r="F30" i="2"/>
  <c r="C88" i="1"/>
  <c r="C30" i="2" s="1"/>
  <c r="D72" i="1"/>
  <c r="E72" i="1"/>
  <c r="D68" i="1"/>
  <c r="E68" i="1"/>
  <c r="F22" i="2"/>
  <c r="D64" i="1"/>
  <c r="D22" i="2" s="1"/>
  <c r="E64" i="1"/>
  <c r="E22" i="2" s="1"/>
  <c r="F18" i="2"/>
  <c r="C52" i="1"/>
  <c r="C18" i="2" s="1"/>
  <c r="F14" i="2"/>
  <c r="E40" i="1"/>
  <c r="E14" i="2" s="1"/>
  <c r="D36" i="1"/>
  <c r="E36" i="1"/>
  <c r="D32" i="1"/>
  <c r="E32" i="1"/>
  <c r="F10" i="2"/>
  <c r="D28" i="1"/>
  <c r="D10" i="2" s="1"/>
  <c r="E28" i="1"/>
  <c r="E10" i="2" s="1"/>
  <c r="D24" i="1"/>
  <c r="E24" i="1"/>
  <c r="D20" i="1"/>
  <c r="E20" i="1"/>
  <c r="F6" i="2"/>
  <c r="D16" i="1"/>
  <c r="D6" i="2" s="1"/>
  <c r="E16" i="1"/>
  <c r="E6" i="2" s="1"/>
  <c r="C12" i="1"/>
  <c r="D12" i="1"/>
  <c r="F2" i="2"/>
  <c r="E4" i="1"/>
  <c r="E2" i="2" s="1"/>
  <c r="D47" i="1"/>
  <c r="E2" i="1"/>
  <c r="C115" i="1"/>
  <c r="C112" i="1"/>
  <c r="C109" i="1"/>
  <c r="C106" i="1"/>
  <c r="E100" i="1"/>
  <c r="E34" i="2" s="1"/>
  <c r="C98" i="1"/>
  <c r="D95" i="1"/>
  <c r="E92" i="1"/>
  <c r="C90" i="1"/>
  <c r="C87" i="1"/>
  <c r="D84" i="1"/>
  <c r="C76" i="1"/>
  <c r="C26" i="2" s="1"/>
  <c r="C65" i="1"/>
  <c r="D62" i="1"/>
  <c r="C59" i="1"/>
  <c r="D56" i="1"/>
  <c r="C51" i="1"/>
  <c r="E47" i="1"/>
  <c r="D41" i="1"/>
  <c r="D38" i="1"/>
  <c r="E35" i="1"/>
  <c r="C33" i="1"/>
  <c r="D30" i="1"/>
  <c r="C17" i="1"/>
  <c r="D14" i="1"/>
  <c r="D11" i="1"/>
  <c r="D8" i="1"/>
  <c r="E5" i="1"/>
  <c r="F35" i="2"/>
  <c r="C103" i="1"/>
  <c r="C35" i="2" s="1"/>
  <c r="C75" i="1"/>
  <c r="E75" i="1"/>
  <c r="C23" i="1"/>
  <c r="D23" i="1"/>
  <c r="C15" i="1"/>
  <c r="D15" i="1"/>
  <c r="D105" i="1"/>
  <c r="E105" i="1"/>
  <c r="D93" i="1"/>
  <c r="E93" i="1"/>
  <c r="C81" i="1"/>
  <c r="D81" i="1"/>
  <c r="C53" i="1"/>
  <c r="D53" i="1"/>
  <c r="F13" i="2"/>
  <c r="E37" i="1"/>
  <c r="E13" i="2" s="1"/>
  <c r="F9" i="2"/>
  <c r="E25" i="1"/>
  <c r="E9" i="2" s="1"/>
  <c r="F5" i="2"/>
  <c r="D13" i="1"/>
  <c r="D5" i="2" s="1"/>
  <c r="C9" i="1"/>
  <c r="D9" i="1"/>
  <c r="E99" i="1"/>
  <c r="D55" i="1"/>
  <c r="D19" i="2" s="1"/>
  <c r="D21" i="1"/>
  <c r="D7" i="1"/>
  <c r="D3" i="2" s="1"/>
  <c r="F37" i="2"/>
  <c r="D111" i="1"/>
  <c r="D37" i="2" s="1"/>
  <c r="E111" i="1"/>
  <c r="E37" i="2" s="1"/>
  <c r="F27" i="2"/>
  <c r="E79" i="1"/>
  <c r="E27" i="2" s="1"/>
  <c r="C71" i="1"/>
  <c r="D71" i="1"/>
  <c r="F23" i="2"/>
  <c r="C67" i="1"/>
  <c r="C23" i="2" s="1"/>
  <c r="D67" i="1"/>
  <c r="D23" i="2" s="1"/>
  <c r="C63" i="1"/>
  <c r="D63" i="1"/>
  <c r="F15" i="2"/>
  <c r="D43" i="1"/>
  <c r="D15" i="2" s="1"/>
  <c r="E43" i="1"/>
  <c r="E15" i="2" s="1"/>
  <c r="C27" i="1"/>
  <c r="D27" i="1"/>
  <c r="F7" i="2"/>
  <c r="C19" i="1"/>
  <c r="C7" i="2" s="1"/>
  <c r="D19" i="1"/>
  <c r="D7" i="2" s="1"/>
  <c r="F39" i="2"/>
  <c r="C117" i="1"/>
  <c r="C39" i="2" s="1"/>
  <c r="D117" i="1"/>
  <c r="D39" i="2" s="1"/>
  <c r="D101" i="1"/>
  <c r="E101" i="1"/>
  <c r="F33" i="2"/>
  <c r="D97" i="1"/>
  <c r="D33" i="2" s="1"/>
  <c r="E97" i="1"/>
  <c r="E33" i="2" s="1"/>
  <c r="C89" i="1"/>
  <c r="E89" i="1"/>
  <c r="F29" i="2"/>
  <c r="C85" i="1"/>
  <c r="C29" i="2" s="1"/>
  <c r="D85" i="1"/>
  <c r="D29" i="2" s="1"/>
  <c r="C77" i="1"/>
  <c r="D77" i="1"/>
  <c r="F25" i="2"/>
  <c r="E73" i="1"/>
  <c r="E25" i="2" s="1"/>
  <c r="F21" i="2"/>
  <c r="E61" i="1"/>
  <c r="E21" i="2" s="1"/>
  <c r="C57" i="1"/>
  <c r="D57" i="1"/>
  <c r="F17" i="2"/>
  <c r="C49" i="1"/>
  <c r="C17" i="2" s="1"/>
  <c r="C45" i="1"/>
  <c r="E45" i="1"/>
  <c r="E119" i="1"/>
  <c r="C105" i="1"/>
  <c r="E91" i="1"/>
  <c r="E31" i="2" s="1"/>
  <c r="D83" i="1"/>
  <c r="D69" i="1"/>
  <c r="C61" i="1"/>
  <c r="C21" i="2" s="1"/>
  <c r="D37" i="1"/>
  <c r="D13" i="2" s="1"/>
  <c r="D29" i="1"/>
  <c r="C13" i="1"/>
  <c r="C5" i="2" s="1"/>
  <c r="D118" i="1"/>
  <c r="E118" i="1"/>
  <c r="F38" i="2"/>
  <c r="D114" i="1"/>
  <c r="D38" i="2" s="1"/>
  <c r="E114" i="1"/>
  <c r="E38" i="2" s="1"/>
  <c r="F32" i="2"/>
  <c r="E94" i="1"/>
  <c r="E32" i="2" s="1"/>
  <c r="D86" i="1"/>
  <c r="E86" i="1"/>
  <c r="F28" i="2"/>
  <c r="D82" i="1"/>
  <c r="D28" i="2" s="1"/>
  <c r="E82" i="1"/>
  <c r="E28" i="2" s="1"/>
  <c r="D78" i="1"/>
  <c r="E78" i="1"/>
  <c r="F24" i="2"/>
  <c r="C70" i="1"/>
  <c r="C24" i="2" s="1"/>
  <c r="F20" i="2"/>
  <c r="D58" i="1"/>
  <c r="D20" i="2" s="1"/>
  <c r="E58" i="1"/>
  <c r="E20" i="2" s="1"/>
  <c r="D54" i="1"/>
  <c r="E54" i="1"/>
  <c r="D50" i="1"/>
  <c r="E50" i="1"/>
  <c r="F16" i="2"/>
  <c r="E46" i="1"/>
  <c r="E16" i="2" s="1"/>
  <c r="C42" i="1"/>
  <c r="D42" i="1"/>
  <c r="F12" i="2"/>
  <c r="C34" i="1"/>
  <c r="C12" i="2" s="1"/>
  <c r="F8" i="2"/>
  <c r="C22" i="1"/>
  <c r="C8" i="2" s="1"/>
  <c r="F4" i="2"/>
  <c r="E10" i="1"/>
  <c r="E4" i="2" s="1"/>
  <c r="D116" i="1"/>
  <c r="D113" i="1"/>
  <c r="E110" i="1"/>
  <c r="E107" i="1"/>
  <c r="E104" i="1"/>
  <c r="C102" i="1"/>
  <c r="D99" i="1"/>
  <c r="E96" i="1"/>
  <c r="C94" i="1"/>
  <c r="C32" i="2" s="1"/>
  <c r="D91" i="1"/>
  <c r="D31" i="2" s="1"/>
  <c r="D88" i="1"/>
  <c r="D30" i="2" s="1"/>
  <c r="E85" i="1"/>
  <c r="E29" i="2" s="1"/>
  <c r="C83" i="1"/>
  <c r="D80" i="1"/>
  <c r="E77" i="1"/>
  <c r="D74" i="1"/>
  <c r="E71" i="1"/>
  <c r="C69" i="1"/>
  <c r="D66" i="1"/>
  <c r="E63" i="1"/>
  <c r="E60" i="1"/>
  <c r="E57" i="1"/>
  <c r="C55" i="1"/>
  <c r="C19" i="2" s="1"/>
  <c r="D52" i="1"/>
  <c r="D18" i="2" s="1"/>
  <c r="E49" i="1"/>
  <c r="E17" i="2" s="1"/>
  <c r="C46" i="1"/>
  <c r="C16" i="2" s="1"/>
  <c r="E42" i="1"/>
  <c r="C40" i="1"/>
  <c r="C14" i="2" s="1"/>
  <c r="C37" i="1"/>
  <c r="C13" i="2" s="1"/>
  <c r="D34" i="1"/>
  <c r="D12" i="2" s="1"/>
  <c r="E31" i="1"/>
  <c r="E11" i="2" s="1"/>
  <c r="C29" i="1"/>
  <c r="D26" i="1"/>
  <c r="E23" i="1"/>
  <c r="C21" i="1"/>
  <c r="D18" i="1"/>
  <c r="E15" i="1"/>
  <c r="E12" i="1"/>
  <c r="C10" i="1"/>
  <c r="C4" i="2" s="1"/>
  <c r="C7" i="1"/>
  <c r="C3" i="2" s="1"/>
  <c r="C4" i="1"/>
  <c r="C2" i="2" s="1"/>
  <c r="E6" i="1"/>
  <c r="E121" i="1"/>
  <c r="D120" i="1"/>
  <c r="D40" i="2" s="1"/>
  <c r="E113" i="1"/>
  <c r="D76" i="1"/>
  <c r="D26" i="2" s="1"/>
  <c r="D48" i="1"/>
  <c r="D44" i="1"/>
  <c r="E13" i="1"/>
  <c r="E5" i="2" s="1"/>
  <c r="E9" i="1"/>
  <c r="D121" i="1"/>
  <c r="D89" i="1"/>
  <c r="D61" i="1"/>
  <c r="D21" i="2" s="1"/>
  <c r="C60" i="1"/>
  <c r="D49" i="1"/>
  <c r="D17" i="2" s="1"/>
  <c r="D45" i="1"/>
  <c r="E38" i="1"/>
  <c r="D5" i="1"/>
  <c r="D119" i="1"/>
  <c r="C110" i="1"/>
  <c r="D107" i="1"/>
  <c r="D75" i="1"/>
</calcChain>
</file>

<file path=xl/sharedStrings.xml><?xml version="1.0" encoding="utf-8"?>
<sst xmlns="http://schemas.openxmlformats.org/spreadsheetml/2006/main" count="411" uniqueCount="266">
  <si>
    <t>Revenue CAGR 3 Years</t>
  </si>
  <si>
    <t>Revenue CAGR 5 Years</t>
  </si>
  <si>
    <t>Revenue CAGR Overall</t>
  </si>
  <si>
    <t>PAT CAGR Overall</t>
  </si>
  <si>
    <t>PAT CAGR 5 Years</t>
  </si>
  <si>
    <t>PAT CAGR 3 Years</t>
  </si>
  <si>
    <t>Receivables Overall Avg.</t>
  </si>
  <si>
    <t>Receivables 5 Year Avg.</t>
  </si>
  <si>
    <t>Receivables 3 Year Avg.</t>
  </si>
  <si>
    <t>Inventory Overall Avg.</t>
  </si>
  <si>
    <t>Inventory 5 Year Avg.</t>
  </si>
  <si>
    <t>Inventory 3 Year Avg.</t>
  </si>
  <si>
    <t>PAT% Overall Avg.</t>
  </si>
  <si>
    <t>PAT% 5 Year Avg.</t>
  </si>
  <si>
    <t>PAT% 3 Year Avg.</t>
  </si>
  <si>
    <t>Tax Rate Overall Avg.</t>
  </si>
  <si>
    <t>Tax Rate 5 Year Avg.</t>
  </si>
  <si>
    <t>Tax Rate 3 Year Avg.</t>
  </si>
  <si>
    <t>Gross Margin Overall Avg.</t>
  </si>
  <si>
    <t>Gross Margin 5 Year Avg.</t>
  </si>
  <si>
    <t>Gross Margin 3 Year Avg.</t>
  </si>
  <si>
    <t>EBIT Margin Overall Avg.</t>
  </si>
  <si>
    <t>EBIT Margin 5 Year Avg.</t>
  </si>
  <si>
    <t>EBIT Margin 3 Year Avg.</t>
  </si>
  <si>
    <t>Gross Asset to Revenue Overall Avg.</t>
  </si>
  <si>
    <t>Gross Asset to Revenue 5 Year Avg.</t>
  </si>
  <si>
    <t>Gross Asset to Revenue 3 Year Avg.</t>
  </si>
  <si>
    <t>Net Asset to Revenue Overall Avg.</t>
  </si>
  <si>
    <t>Net Asset to Revenue 5 Year Avg.</t>
  </si>
  <si>
    <t>Net Asset to Revenue 3 Year Avg.</t>
  </si>
  <si>
    <t>CAPEX to Net Asset Overall Avg.</t>
  </si>
  <si>
    <t>CAPEX to Net Asset 5 Year Avg.</t>
  </si>
  <si>
    <t>CAPEX to Net Asset 3 Year Avg.</t>
  </si>
  <si>
    <t>CWIP to Net Asset Overall Avg.</t>
  </si>
  <si>
    <t>CWIP to Net Asset 5 Year Avg.</t>
  </si>
  <si>
    <t>CWIP to Net Asset 3 Year Avg.</t>
  </si>
  <si>
    <t>Debt to Equity Overall Avg.</t>
  </si>
  <si>
    <t>Debt to Equity Overall 5 Year Avg.</t>
  </si>
  <si>
    <t>Debt to Equity Overall 3 Year Avg.</t>
  </si>
  <si>
    <t>Current Ratio Overall 3 Year Avg.</t>
  </si>
  <si>
    <t>Current Ratio Overall Avg.</t>
  </si>
  <si>
    <t>Current Ratio Overall 5 Year Avg.</t>
  </si>
  <si>
    <t>Dep. to Gross Asset Overall Avg.</t>
  </si>
  <si>
    <t>Dep. to Gross Asset Overall 5 Year Avg.</t>
  </si>
  <si>
    <t>Dep. to Net Asset Overall Avg.</t>
  </si>
  <si>
    <t>Dep. to Net Asset Overall 5 Year Avg.</t>
  </si>
  <si>
    <t>Dep. to Net Asset Overall 3 Year Avg.</t>
  </si>
  <si>
    <t>WC to Sales Overall Avg.</t>
  </si>
  <si>
    <t>WC to Sales Overall 5 Year Avg.</t>
  </si>
  <si>
    <t>WC to Sales Overall 3 Year Avg.</t>
  </si>
  <si>
    <t>Debtor Days Overall Avg.</t>
  </si>
  <si>
    <t>Debtor Days Overall 5 Year Avg.</t>
  </si>
  <si>
    <t>Debtor Days Overall 3 Year Avg.</t>
  </si>
  <si>
    <t>Debtor Turnover Overall Avg.</t>
  </si>
  <si>
    <t>Debtor Turnover Overall 5 Year Avg.</t>
  </si>
  <si>
    <t>Debtor Turnover Overall 3 Year Avg.</t>
  </si>
  <si>
    <t>Inventory Days Overall Avg.</t>
  </si>
  <si>
    <t>Inventory Days Overall 5 Year Avg.</t>
  </si>
  <si>
    <t>Inventory Days Overall 3 Year Avg.</t>
  </si>
  <si>
    <t>Inventory Turnover Overall Avg.</t>
  </si>
  <si>
    <t>Inventory Turnover Overall 5 Year Avg.</t>
  </si>
  <si>
    <t>Inventory Turnover Overall 3 Year Avg.</t>
  </si>
  <si>
    <t>Cash ROA Overall Avg.</t>
  </si>
  <si>
    <t>Cash ROA Overall 5 Year Avg.</t>
  </si>
  <si>
    <t>Cash ROA Overall 3 Year Avg.</t>
  </si>
  <si>
    <t>ROA Overall Avg.</t>
  </si>
  <si>
    <t>ROA Overall 5 Year Avg.</t>
  </si>
  <si>
    <t>ROA Overall 3 Year Avg.</t>
  </si>
  <si>
    <t>Asset turnover Overall Avg.</t>
  </si>
  <si>
    <t>Asset turnover Overall 5 Year Avg.</t>
  </si>
  <si>
    <t>Asset turnover Overall 3 Year Avg.</t>
  </si>
  <si>
    <t>CFO/APT Overall Avg.</t>
  </si>
  <si>
    <t>CFO/APT Overall 5 Year Avg.</t>
  </si>
  <si>
    <t>CFO/APT Overall 3 Year Avg.</t>
  </si>
  <si>
    <t>CFO/Sales Overall Avg.</t>
  </si>
  <si>
    <t>CFO/Sales Overall 5 Year Avg.</t>
  </si>
  <si>
    <t>CFO/Sales Overall 3 Year Avg.</t>
  </si>
  <si>
    <t>FCF/PAT Overall Avg.</t>
  </si>
  <si>
    <t>FCF/PAT Overall 5 Year Avg.</t>
  </si>
  <si>
    <t>FCF/PAT Overall 3 Year Avg.</t>
  </si>
  <si>
    <t>ROE Overall Avg.</t>
  </si>
  <si>
    <t>ROE Overall 5 Year Avg.</t>
  </si>
  <si>
    <t>ROE Overall 3 Year Avg.</t>
  </si>
  <si>
    <t>ROCE Overall Avg.</t>
  </si>
  <si>
    <t>ROCE Overall 5 Year Avg.</t>
  </si>
  <si>
    <t>ROCE Overall 3 Year Avg.</t>
  </si>
  <si>
    <t>CFO/EV Overall Avg.</t>
  </si>
  <si>
    <t>CFO/EV Overall 5 Year Avg.</t>
  </si>
  <si>
    <t>CFO/EV Overall 3 Year Avg.</t>
  </si>
  <si>
    <t>Sales/IC Overall Avg.</t>
  </si>
  <si>
    <t>Sales/IC Overall 5 Year Avg.</t>
  </si>
  <si>
    <t>Sales/IC Overall 3 Year Avg.</t>
  </si>
  <si>
    <t>PAT/IC Overall Avg.</t>
  </si>
  <si>
    <t>PAT/IC Overall 5 Year Avg.</t>
  </si>
  <si>
    <t>PAT/IC Overall 3 Year Avg.</t>
  </si>
  <si>
    <t>CFO/IC Overall Avg.</t>
  </si>
  <si>
    <t>CFO/IC Overall 5 Year Avg.</t>
  </si>
  <si>
    <t>CFO/IC Overall 3 Year Avg.</t>
  </si>
  <si>
    <t>FCF/IC Overall Avg.</t>
  </si>
  <si>
    <t>FCF/IC Overall 5 Year Avg.</t>
  </si>
  <si>
    <t>FCF/IC Overall 3 Year Avg.</t>
  </si>
  <si>
    <t>Inc. Sales/IC Overall 5 Year Avg.</t>
  </si>
  <si>
    <t>Inc. Sales/IC Overall 3 Year Avg.</t>
  </si>
  <si>
    <t>Inc. PAT/IC Overall Avg.</t>
  </si>
  <si>
    <t>Inc. PAT/IC Overall 5 Year Avg.</t>
  </si>
  <si>
    <t>Inc. PAT/IC Overall 3 Year Avg.</t>
  </si>
  <si>
    <t>Inc. CFO/IC Overall Avg.</t>
  </si>
  <si>
    <t>Inc. CFO/IC Overall 5 Year Avg.</t>
  </si>
  <si>
    <t>Inc. CFO/IC Overall 3 Year Avg.</t>
  </si>
  <si>
    <t>Inc. FCF/IC Overall Avg.</t>
  </si>
  <si>
    <t>Inc. FCF/IC Overall 5 Year Avg.</t>
  </si>
  <si>
    <t>Inc. FCF/IC Overall 3 Year Avg.</t>
  </si>
  <si>
    <t>Divident Tield Overall Avg.</t>
  </si>
  <si>
    <t>Divident Tield Overall 5 Year Avg.</t>
  </si>
  <si>
    <t>Divident Tield Overall 3 Year Avg.</t>
  </si>
  <si>
    <t>Dividend Payout Overall Avg.</t>
  </si>
  <si>
    <t>Dividend Payout Overall 5 Year Avg.</t>
  </si>
  <si>
    <t>Dividend Payout Overall 3 Year Avg.</t>
  </si>
  <si>
    <t>Parameter</t>
  </si>
  <si>
    <t>Sudarshan</t>
  </si>
  <si>
    <t>Bodal</t>
  </si>
  <si>
    <t>Shree Pushkar</t>
  </si>
  <si>
    <t>Atul</t>
  </si>
  <si>
    <t>Ultramine</t>
  </si>
  <si>
    <t>Vidhi</t>
  </si>
  <si>
    <t>Reflon</t>
  </si>
  <si>
    <t>Aksar</t>
  </si>
  <si>
    <t>Dynemic</t>
  </si>
  <si>
    <t>Kiri</t>
  </si>
  <si>
    <t>Plasticbends</t>
  </si>
  <si>
    <t>Sl. No</t>
  </si>
  <si>
    <t>Dep. to Gross Asset Overall 3 Year Avg.</t>
  </si>
  <si>
    <t>Overall</t>
  </si>
  <si>
    <t>5 Year</t>
  </si>
  <si>
    <t>3 Year</t>
  </si>
  <si>
    <t>Current</t>
  </si>
  <si>
    <t>Revenue Growth</t>
  </si>
  <si>
    <t>PAT Growth</t>
  </si>
  <si>
    <t>Receivables as a % of Sales</t>
  </si>
  <si>
    <t>Inventory as a % of Sales</t>
  </si>
  <si>
    <t>Gross Margin</t>
  </si>
  <si>
    <t>PAT Margin</t>
  </si>
  <si>
    <t>Tax Rate</t>
  </si>
  <si>
    <t>CFO-PAT</t>
  </si>
  <si>
    <t>Profitability Ratios</t>
  </si>
  <si>
    <t>COGS/Sales</t>
  </si>
  <si>
    <t>Change in Inventory as a % of Sales</t>
  </si>
  <si>
    <t>Power and Fuel as a % of Sales</t>
  </si>
  <si>
    <t>Other Mfr. Exp as a % of Sales</t>
  </si>
  <si>
    <t>Employee Cost as a % of Sales</t>
  </si>
  <si>
    <t>Selling and admin as a % of Sales</t>
  </si>
  <si>
    <t>Other Expenses as a % of Sales</t>
  </si>
  <si>
    <t>Other Income as a % of Sales</t>
  </si>
  <si>
    <t>Depreciation as a % of Sales</t>
  </si>
  <si>
    <t>EBIT Margin</t>
  </si>
  <si>
    <t>Balance Sheet Ratios</t>
  </si>
  <si>
    <t>Gross Fixed Asset/Revenue</t>
  </si>
  <si>
    <t>Net Fixed Asset/Revenue</t>
  </si>
  <si>
    <t>Capex/Gross Fixed Asset</t>
  </si>
  <si>
    <t>Capex/Net Fixed Asset</t>
  </si>
  <si>
    <t>Capital Work in progress/Gross Fixed Asset</t>
  </si>
  <si>
    <t>Capital Work in progress/Net Fixed Asset</t>
  </si>
  <si>
    <t>Liquidity Ratios</t>
  </si>
  <si>
    <t>Debt to Equity</t>
  </si>
  <si>
    <t>Current Ratio</t>
  </si>
  <si>
    <t>Interest Coverage Ratio</t>
  </si>
  <si>
    <t>Leverage</t>
  </si>
  <si>
    <t>Quick Ratio</t>
  </si>
  <si>
    <t>Short term Debt Coverage</t>
  </si>
  <si>
    <t>Short Term/Long Term Debt</t>
  </si>
  <si>
    <t>Depreciation/Gross Asset</t>
  </si>
  <si>
    <t>Depreciation/Net Asset</t>
  </si>
  <si>
    <t>Operating Ratios</t>
  </si>
  <si>
    <t>Working Capital/Sales (including cash)</t>
  </si>
  <si>
    <t>Debtor Days</t>
  </si>
  <si>
    <t>Debtor Turnover</t>
  </si>
  <si>
    <t>Inventory Days</t>
  </si>
  <si>
    <t>Inventory Turnover</t>
  </si>
  <si>
    <t>Cash Return on Assets</t>
  </si>
  <si>
    <t>Return on Assets</t>
  </si>
  <si>
    <t>Asset Turnover</t>
  </si>
  <si>
    <t>Fixed Asset Turnover</t>
  </si>
  <si>
    <t>CFO/PAT</t>
  </si>
  <si>
    <t>CFO/Sales</t>
  </si>
  <si>
    <t>CAPEX/PAT</t>
  </si>
  <si>
    <t>Dividend/PAT</t>
  </si>
  <si>
    <t>FCF/PAT</t>
  </si>
  <si>
    <t>FCF/CFO</t>
  </si>
  <si>
    <t>FCF/Sales</t>
  </si>
  <si>
    <t>Profit Margin</t>
  </si>
  <si>
    <t>Asset turnover</t>
  </si>
  <si>
    <t>Financial Leverage</t>
  </si>
  <si>
    <t>Return on Equity</t>
  </si>
  <si>
    <t>Return on Capital</t>
  </si>
  <si>
    <t>Sales/Invested Capital</t>
  </si>
  <si>
    <t>PAT/invested Capital</t>
  </si>
  <si>
    <t>CFO/Invested Capital</t>
  </si>
  <si>
    <t>FCF/Invested Capital</t>
  </si>
  <si>
    <t>Incremental Sales/Incremental Invested Capital</t>
  </si>
  <si>
    <t>Incremental PAT/Incremental Invested Capital</t>
  </si>
  <si>
    <t>Incremental CFO/Incremental Invested Capital</t>
  </si>
  <si>
    <t>Incremental FCF/Incremental Invested Capital</t>
  </si>
  <si>
    <t>CFO/Enterprise Value</t>
  </si>
  <si>
    <t>Dividend Yield</t>
  </si>
  <si>
    <t>Dividend Payout</t>
  </si>
  <si>
    <t>Sudarashan</t>
  </si>
  <si>
    <t>Akshar</t>
  </si>
  <si>
    <t>Plasticbedns</t>
  </si>
  <si>
    <t>Sudarashan-Overall</t>
  </si>
  <si>
    <t>Sudarashan-5 Year</t>
  </si>
  <si>
    <t>Sudarashan-3 Year</t>
  </si>
  <si>
    <t>Sudarashan-Current</t>
  </si>
  <si>
    <t>Bodal-Overall</t>
  </si>
  <si>
    <t>Bodal-5 Year</t>
  </si>
  <si>
    <t>Bodal-3 Year</t>
  </si>
  <si>
    <t>Bodal-Current</t>
  </si>
  <si>
    <t>Akshar-Overall</t>
  </si>
  <si>
    <t>Akshar-5 Year</t>
  </si>
  <si>
    <t>Akshar-3 Year</t>
  </si>
  <si>
    <t>Akshar-Current</t>
  </si>
  <si>
    <t>Shree Pushkar-Overall</t>
  </si>
  <si>
    <t>Shree Pushkar-5 Year</t>
  </si>
  <si>
    <t>Shree Pushkar-3 Year</t>
  </si>
  <si>
    <t>Shree Pushkar-Current</t>
  </si>
  <si>
    <t>Atul-Overall</t>
  </si>
  <si>
    <t>Atul-5 Year</t>
  </si>
  <si>
    <t>Atul-3 Year</t>
  </si>
  <si>
    <t>Atul-Current</t>
  </si>
  <si>
    <t>Ultramine-Overall</t>
  </si>
  <si>
    <t>Ultramine-5 Year</t>
  </si>
  <si>
    <t>Ultramine-3 Year</t>
  </si>
  <si>
    <t>Ultramine-Current</t>
  </si>
  <si>
    <t>Plasticbedns-Overall</t>
  </si>
  <si>
    <t>Plasticbedns-5 Year</t>
  </si>
  <si>
    <t>Plasticbedns-3 Year</t>
  </si>
  <si>
    <t>Plasticbedns-Current</t>
  </si>
  <si>
    <t>Vidhi-Overall</t>
  </si>
  <si>
    <t>Vidhi-5 Year</t>
  </si>
  <si>
    <t>Vidhi-3 Year</t>
  </si>
  <si>
    <t>Vidhi-Current</t>
  </si>
  <si>
    <t>Reflon-Overall</t>
  </si>
  <si>
    <t>Reflon-5 Year</t>
  </si>
  <si>
    <t>Reflon-3 Year</t>
  </si>
  <si>
    <t>Reflon-Current</t>
  </si>
  <si>
    <t>Dynemic-Overall</t>
  </si>
  <si>
    <t>Dynemic-5 Year</t>
  </si>
  <si>
    <t>Dynemic-3 Year</t>
  </si>
  <si>
    <t>Dynemic-Current</t>
  </si>
  <si>
    <t>Kiri-Overall</t>
  </si>
  <si>
    <t>Kiri-5 Year</t>
  </si>
  <si>
    <t>Kiri-3 Year</t>
  </si>
  <si>
    <t>Kiri-Current</t>
  </si>
  <si>
    <t>ROCE</t>
  </si>
  <si>
    <t>ROE</t>
  </si>
  <si>
    <t>D/E</t>
  </si>
  <si>
    <t>WC as a % Sales</t>
  </si>
  <si>
    <t>Return on Asset</t>
  </si>
  <si>
    <t>History</t>
  </si>
  <si>
    <t>CFO/IC</t>
  </si>
  <si>
    <t>Revenue growth</t>
  </si>
  <si>
    <t>Rev. growth</t>
  </si>
  <si>
    <t>WC</t>
  </si>
  <si>
    <t>D Days</t>
  </si>
  <si>
    <t>Inv. Days</t>
  </si>
  <si>
    <t>PAT %</t>
  </si>
  <si>
    <t>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</si>
</sst>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0" fillId="0" borderId="0" xfId="2" applyFont="1"/>
    <xf numFmtId="9" fontId="1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43" fontId="3" fillId="0" borderId="0" xfId="1" applyFont="1" applyBorder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Alignment="1"/>
    <xf numFmtId="0" fontId="7" fillId="0" borderId="0" xfId="0" applyFont="1"/>
    <xf numFmtId="0" fontId="8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/>
    <xf numFmtId="0" fontId="0" fillId="0" borderId="0" xfId="0" applyFont="1"/>
    <xf numFmtId="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0" fillId="0" borderId="0" xfId="2" applyNumberFormat="1" applyFont="1" applyAlignment="1">
      <alignment horizontal="center" vertical="center"/>
    </xf>
    <xf numFmtId="1" fontId="0" fillId="0" borderId="0" xfId="2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darshan%20Chem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iri%20Indu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Plastiblends%20(I)%20(4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kumar/Downloads/Sudarshan%20Che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dal%20Chemicals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h.Pushkar%20Chem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ltramarine%20Pig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dhi%20Dyestuff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efnol%20Resin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ksharChem%20(I)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ynemic%20Product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>
            <v>0.15388491760816025</v>
          </cell>
        </row>
        <row r="3">
          <cell r="B3">
            <v>0.1430807803801657</v>
          </cell>
        </row>
        <row r="4">
          <cell r="B4">
            <v>0.2399279025162695</v>
          </cell>
        </row>
        <row r="5">
          <cell r="B5">
            <v>0.4302812829917364</v>
          </cell>
        </row>
        <row r="6">
          <cell r="B6">
            <v>6.4377614663484017E-2</v>
          </cell>
        </row>
        <row r="7">
          <cell r="B7">
            <v>0.84424363029975913</v>
          </cell>
        </row>
        <row r="8">
          <cell r="B8">
            <v>0.2376077692602378</v>
          </cell>
        </row>
        <row r="9">
          <cell r="B9">
            <v>0.25223626752470701</v>
          </cell>
        </row>
        <row r="10">
          <cell r="B10">
            <v>0.24678526277767748</v>
          </cell>
        </row>
        <row r="11">
          <cell r="B11">
            <v>0.19548149113557106</v>
          </cell>
        </row>
        <row r="12">
          <cell r="B12">
            <v>0.2119267601317705</v>
          </cell>
        </row>
        <row r="13">
          <cell r="B13">
            <v>0.16654927457708749</v>
          </cell>
        </row>
        <row r="14">
          <cell r="B14">
            <v>0.4232611777901526</v>
          </cell>
        </row>
        <row r="15">
          <cell r="B15">
            <v>0.41334559105186541</v>
          </cell>
        </row>
        <row r="16">
          <cell r="B16">
            <v>0.40755523448317366</v>
          </cell>
        </row>
        <row r="17">
          <cell r="B17">
            <v>9.3274961197142195E-2</v>
          </cell>
        </row>
        <row r="18">
          <cell r="B18">
            <v>9.6704205929671341E-2</v>
          </cell>
        </row>
        <row r="19">
          <cell r="B19">
            <v>9.4900969237252414E-2</v>
          </cell>
        </row>
        <row r="20">
          <cell r="B20">
            <v>4.4065433663898132E-2</v>
          </cell>
        </row>
        <row r="21">
          <cell r="B21">
            <v>4.5181950509461423E-2</v>
          </cell>
        </row>
        <row r="22">
          <cell r="B22">
            <v>4.4687255433146708E-2</v>
          </cell>
        </row>
        <row r="23">
          <cell r="B23">
            <v>0.30192397935241672</v>
          </cell>
        </row>
        <row r="24">
          <cell r="B24">
            <v>0.29543608124253284</v>
          </cell>
        </row>
        <row r="25">
          <cell r="B25">
            <v>0.30280830280830284</v>
          </cell>
        </row>
        <row r="26">
          <cell r="B26">
            <v>0.26008488877995761</v>
          </cell>
        </row>
        <row r="27">
          <cell r="B27">
            <v>0.3215090505608042</v>
          </cell>
        </row>
        <row r="28">
          <cell r="B28">
            <v>0.29871502191159366</v>
          </cell>
        </row>
        <row r="29">
          <cell r="B29">
            <v>0.24364504168873796</v>
          </cell>
        </row>
        <row r="30">
          <cell r="B30">
            <v>0.3095392161596151</v>
          </cell>
        </row>
        <row r="31">
          <cell r="B31">
            <v>0.28786168388205596</v>
          </cell>
        </row>
        <row r="32">
          <cell r="B32">
            <v>0.28001445704826122</v>
          </cell>
        </row>
        <row r="33">
          <cell r="B33">
            <v>0.24147269267707419</v>
          </cell>
        </row>
        <row r="34">
          <cell r="B34">
            <v>0.13722612581588137</v>
          </cell>
        </row>
        <row r="35">
          <cell r="B35">
            <v>8.4152161210736418E-2</v>
          </cell>
        </row>
        <row r="36">
          <cell r="B36">
            <v>4.8321108689074313E-2</v>
          </cell>
        </row>
        <row r="37">
          <cell r="B37">
            <v>3.0381213396840787E-2</v>
          </cell>
        </row>
        <row r="38">
          <cell r="B38">
            <v>1.1299046860299296</v>
          </cell>
        </row>
        <row r="39">
          <cell r="B39">
            <v>1.3794832580686103</v>
          </cell>
        </row>
        <row r="40">
          <cell r="B40">
            <v>1.287377435490886</v>
          </cell>
        </row>
        <row r="41">
          <cell r="B41">
            <v>2.1025110631222899</v>
          </cell>
        </row>
        <row r="42">
          <cell r="B42">
            <v>2.068486026067649</v>
          </cell>
        </row>
        <row r="43">
          <cell r="B43">
            <v>2.0274182561141409</v>
          </cell>
        </row>
        <row r="44">
          <cell r="B44">
            <v>0.11229208377855163</v>
          </cell>
        </row>
        <row r="45">
          <cell r="B45">
            <v>9.6131017787446926E-2</v>
          </cell>
        </row>
        <row r="46">
          <cell r="B46">
            <v>0.11076311909267678</v>
          </cell>
        </row>
        <row r="47">
          <cell r="B47">
            <v>0.12737736679562867</v>
          </cell>
        </row>
        <row r="48">
          <cell r="B48">
            <v>0.10683219245435907</v>
          </cell>
        </row>
        <row r="49">
          <cell r="B49">
            <v>0.12463490258728614</v>
          </cell>
        </row>
        <row r="50">
          <cell r="B50">
            <v>0.27570035840639556</v>
          </cell>
        </row>
        <row r="51">
          <cell r="B51">
            <v>0.28985238498484639</v>
          </cell>
        </row>
        <row r="52">
          <cell r="B52">
            <v>0.25474139505623244</v>
          </cell>
        </row>
        <row r="53">
          <cell r="B53">
            <v>85.292549235157736</v>
          </cell>
        </row>
        <row r="54">
          <cell r="B54">
            <v>90.777515244501714</v>
          </cell>
        </row>
        <row r="55">
          <cell r="B55">
            <v>90.245294996996265</v>
          </cell>
        </row>
        <row r="56">
          <cell r="B56">
            <v>4.3420849721406052</v>
          </cell>
        </row>
        <row r="57">
          <cell r="B57">
            <v>4.0235642096554143</v>
          </cell>
        </row>
        <row r="58">
          <cell r="B58">
            <v>4.0483077033695203</v>
          </cell>
        </row>
        <row r="59">
          <cell r="B59">
            <v>66.635996779858743</v>
          </cell>
        </row>
        <row r="60">
          <cell r="B60">
            <v>69.515808373449858</v>
          </cell>
        </row>
        <row r="61">
          <cell r="B61">
            <v>61.410889256152956</v>
          </cell>
        </row>
        <row r="62">
          <cell r="B62">
            <v>5.6601220028900352</v>
          </cell>
        </row>
        <row r="63">
          <cell r="B63">
            <v>5.451837561428075</v>
          </cell>
        </row>
        <row r="64">
          <cell r="B64">
            <v>6.0970653768359382</v>
          </cell>
        </row>
        <row r="65">
          <cell r="B65">
            <v>9.6248604220353168E-2</v>
          </cell>
        </row>
        <row r="66">
          <cell r="B66">
            <v>0.10175795208440144</v>
          </cell>
        </row>
        <row r="67">
          <cell r="B67">
            <v>0.13864205663648327</v>
          </cell>
        </row>
        <row r="68">
          <cell r="B68">
            <v>5.6098013665496382E-2</v>
          </cell>
        </row>
        <row r="69">
          <cell r="B69">
            <v>4.6643769299680823E-2</v>
          </cell>
        </row>
        <row r="70">
          <cell r="B70">
            <v>5.310137570545672E-2</v>
          </cell>
        </row>
        <row r="71">
          <cell r="B71">
            <v>1.2546039839429448</v>
          </cell>
        </row>
        <row r="72">
          <cell r="B72">
            <v>1.102465709492354</v>
          </cell>
        </row>
        <row r="73">
          <cell r="B73">
            <v>1.1969639555107039</v>
          </cell>
        </row>
        <row r="74">
          <cell r="B74">
            <v>2.1777253679698143</v>
          </cell>
        </row>
        <row r="75">
          <cell r="B75">
            <v>2.0483044343434176</v>
          </cell>
        </row>
        <row r="76">
          <cell r="B76">
            <v>2.6906407249565043</v>
          </cell>
        </row>
        <row r="77">
          <cell r="B77">
            <v>7.3786232827886072E-2</v>
          </cell>
        </row>
        <row r="78">
          <cell r="B78">
            <v>8.746775482345856E-2</v>
          </cell>
        </row>
        <row r="79">
          <cell r="B79">
            <v>0.11498609930307009</v>
          </cell>
        </row>
        <row r="80">
          <cell r="B80">
            <v>0.221626577029572</v>
          </cell>
        </row>
        <row r="81">
          <cell r="B81">
            <v>-0.10470230953662121</v>
          </cell>
        </row>
        <row r="82">
          <cell r="B82">
            <v>1.831979372654321</v>
          </cell>
        </row>
        <row r="83">
          <cell r="B83">
            <v>0.16363693205192176</v>
          </cell>
        </row>
        <row r="84">
          <cell r="B84">
            <v>0.15227474855771669</v>
          </cell>
        </row>
        <row r="85">
          <cell r="B85">
            <v>0.16873883471851725</v>
          </cell>
        </row>
        <row r="86">
          <cell r="B86">
            <v>0.16679386095009616</v>
          </cell>
        </row>
        <row r="87">
          <cell r="B87">
            <v>0.14372626550594061</v>
          </cell>
        </row>
        <row r="88">
          <cell r="B88">
            <v>0.16116583199989484</v>
          </cell>
        </row>
        <row r="89">
          <cell r="B89">
            <v>0.15764098699181334</v>
          </cell>
        </row>
        <row r="90">
          <cell r="B90">
            <v>0.11837455754239597</v>
          </cell>
        </row>
        <row r="91">
          <cell r="B91">
            <v>0.14302454771827883</v>
          </cell>
        </row>
        <row r="92">
          <cell r="B92">
            <v>1.8217654890197696</v>
          </cell>
        </row>
        <row r="93">
          <cell r="B93">
            <v>1.5645533220834562</v>
          </cell>
        </row>
        <row r="94">
          <cell r="B94">
            <v>1.7019278368571769</v>
          </cell>
        </row>
        <row r="95">
          <cell r="B95">
            <v>8.0907959178938643E-2</v>
          </cell>
        </row>
        <row r="96">
          <cell r="B96">
            <v>6.6424008284962796E-2</v>
          </cell>
        </row>
        <row r="97">
          <cell r="B97">
            <v>7.56068145732611E-2</v>
          </cell>
        </row>
        <row r="98">
          <cell r="B98">
            <v>0.13841612946521017</v>
          </cell>
        </row>
        <row r="99">
          <cell r="B99">
            <v>0.14525794222053245</v>
          </cell>
        </row>
        <row r="100">
          <cell r="B100">
            <v>0.19760353166319022</v>
          </cell>
        </row>
        <row r="101">
          <cell r="B101">
            <v>2.6873969831497119E-2</v>
          </cell>
        </row>
        <row r="102">
          <cell r="B102">
            <v>3.2182874602524392E-2</v>
          </cell>
        </row>
        <row r="103">
          <cell r="B103">
            <v>0.13058927706980009</v>
          </cell>
        </row>
        <row r="104">
          <cell r="B104">
            <v>3.3301839641788904</v>
          </cell>
        </row>
        <row r="105">
          <cell r="B105">
            <v>1.3552662900865495</v>
          </cell>
        </row>
        <row r="106">
          <cell r="B106">
            <v>1.572113995628907</v>
          </cell>
        </row>
        <row r="107">
          <cell r="B107">
            <v>0.60047625055044829</v>
          </cell>
        </row>
        <row r="108">
          <cell r="B108">
            <v>8.7065618545153919E-2</v>
          </cell>
        </row>
        <row r="109">
          <cell r="B109">
            <v>9.7868824841800858E-2</v>
          </cell>
        </row>
        <row r="110">
          <cell r="B110">
            <v>1.3686376316607101</v>
          </cell>
        </row>
        <row r="111">
          <cell r="B111">
            <v>0.17289724611707019</v>
          </cell>
        </row>
        <row r="112">
          <cell r="B112">
            <v>0.245834184826068</v>
          </cell>
        </row>
        <row r="113">
          <cell r="B113">
            <v>1.2410604575408013</v>
          </cell>
        </row>
        <row r="114">
          <cell r="B114">
            <v>4.3066662144632215E-2</v>
          </cell>
        </row>
        <row r="115">
          <cell r="B115">
            <v>0.18530525973861087</v>
          </cell>
        </row>
        <row r="116">
          <cell r="B116">
            <v>0.20041945532627725</v>
          </cell>
        </row>
        <row r="117">
          <cell r="B117">
            <v>0.10268855303873263</v>
          </cell>
        </row>
        <row r="118">
          <cell r="B118">
            <v>0.28904742117260185</v>
          </cell>
        </row>
        <row r="119">
          <cell r="B119">
            <v>0.30541780841060479</v>
          </cell>
        </row>
        <row r="120">
          <cell r="B120">
            <v>0.29235900781265411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0.26730357631706858</v>
          </cell>
          <cell r="C2">
            <v>0.11593231792605696</v>
          </cell>
          <cell r="D2">
            <v>0.30080047964421852</v>
          </cell>
          <cell r="E2">
            <v>0.13765394917274357</v>
          </cell>
        </row>
        <row r="3">
          <cell r="B3">
            <v>9.3386399950108334E-3</v>
          </cell>
          <cell r="C3">
            <v>-0.27621603755846491</v>
          </cell>
          <cell r="D3" t="e">
            <v>#NUM!</v>
          </cell>
          <cell r="E3">
            <v>-1.2460661964188822</v>
          </cell>
        </row>
        <row r="4">
          <cell r="B4">
            <v>0.40537600702172355</v>
          </cell>
          <cell r="C4">
            <v>0.49322304795788457</v>
          </cell>
          <cell r="D4">
            <v>0.42806948966583308</v>
          </cell>
          <cell r="E4">
            <v>0.22846682437760504</v>
          </cell>
        </row>
        <row r="5">
          <cell r="B5">
            <v>0.26982226262499615</v>
          </cell>
          <cell r="C5">
            <v>0.25126644573471918</v>
          </cell>
          <cell r="D5">
            <v>8.6759917735322725E-2</v>
          </cell>
          <cell r="E5">
            <v>5.6832263151965753E-2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-5.941193066048088E-2</v>
          </cell>
          <cell r="C7">
            <v>-0.11348798569661291</v>
          </cell>
          <cell r="D7">
            <v>-4.6720295655341214E-2</v>
          </cell>
          <cell r="E7">
            <v>1.0217415793623973E-2</v>
          </cell>
        </row>
        <row r="8">
          <cell r="B8">
            <v>-0.14340737614098034</v>
          </cell>
          <cell r="C8">
            <v>-4.1295353278166774E-2</v>
          </cell>
          <cell r="D8">
            <v>-1.1884388667046969E-2</v>
          </cell>
          <cell r="E8">
            <v>-0.22402159244264505</v>
          </cell>
        </row>
        <row r="9">
          <cell r="B9">
            <v>637.77</v>
          </cell>
          <cell r="C9">
            <v>759.28000000000009</v>
          </cell>
          <cell r="D9">
            <v>376.26</v>
          </cell>
          <cell r="E9">
            <v>194.95000000000002</v>
          </cell>
        </row>
        <row r="12">
          <cell r="B12">
            <v>0.72376101062662623</v>
          </cell>
          <cell r="C12">
            <v>0.70802669243202743</v>
          </cell>
          <cell r="D12">
            <v>0.70381162632647343</v>
          </cell>
          <cell r="E12">
            <v>0.75510870789681184</v>
          </cell>
        </row>
        <row r="13">
          <cell r="B13">
            <v>1.5657816369392813E-2</v>
          </cell>
          <cell r="C13">
            <v>-2.4132450809531983E-2</v>
          </cell>
          <cell r="D13">
            <v>-4.2225055191069928E-2</v>
          </cell>
          <cell r="E13">
            <v>6.4323532725019707E-3</v>
          </cell>
        </row>
        <row r="14">
          <cell r="B14">
            <v>6.4236230839158664E-2</v>
          </cell>
          <cell r="C14">
            <v>6.1037717959600161E-2</v>
          </cell>
          <cell r="D14">
            <v>6.4083828239171664E-2</v>
          </cell>
          <cell r="E14">
            <v>5.9896361383350229E-2</v>
          </cell>
        </row>
        <row r="15">
          <cell r="B15">
            <v>2.8278110404062577E-2</v>
          </cell>
          <cell r="C15">
            <v>1.582041302836297E-2</v>
          </cell>
          <cell r="D15">
            <v>2.145011482407708E-2</v>
          </cell>
          <cell r="E15">
            <v>2.1561338289962824E-2</v>
          </cell>
        </row>
        <row r="16">
          <cell r="B16">
            <v>2.4632456662800544E-2</v>
          </cell>
          <cell r="C16">
            <v>3.1893663707864159E-2</v>
          </cell>
          <cell r="D16">
            <v>3.4509410243995613E-2</v>
          </cell>
          <cell r="E16">
            <v>3.619466035822913E-2</v>
          </cell>
        </row>
        <row r="17">
          <cell r="B17">
            <v>3.3180778032036624E-2</v>
          </cell>
          <cell r="C17">
            <v>2.8114643814958963E-2</v>
          </cell>
          <cell r="D17">
            <v>2.4106393280237375E-2</v>
          </cell>
          <cell r="E17">
            <v>2.2034471105103072E-2</v>
          </cell>
        </row>
        <row r="18">
          <cell r="B18">
            <v>6.434594526817343E-2</v>
          </cell>
          <cell r="C18">
            <v>7.9652890024651687E-2</v>
          </cell>
          <cell r="D18">
            <v>2.8290698139272499E-2</v>
          </cell>
          <cell r="E18">
            <v>1.8868987270474258E-2</v>
          </cell>
        </row>
        <row r="19">
          <cell r="B19">
            <v>7.9182470768941419E-3</v>
          </cell>
          <cell r="C19">
            <v>3.9054387184743063E-3</v>
          </cell>
          <cell r="D19">
            <v>6.8672349385013789E-3</v>
          </cell>
          <cell r="E19">
            <v>1.4182719387180354E-2</v>
          </cell>
        </row>
        <row r="20">
          <cell r="B20">
            <v>4.1722830005329004E-2</v>
          </cell>
          <cell r="C20">
            <v>5.1633060328869551E-2</v>
          </cell>
          <cell r="D20">
            <v>3.2914754782855896E-2</v>
          </cell>
          <cell r="E20">
            <v>2.2958206601329276E-2</v>
          </cell>
        </row>
        <row r="21">
          <cell r="B21">
            <v>0.27623898937337377</v>
          </cell>
          <cell r="C21">
            <v>0.29197330756797257</v>
          </cell>
          <cell r="D21">
            <v>0.29618837367352657</v>
          </cell>
          <cell r="E21">
            <v>0.24489129210318816</v>
          </cell>
        </row>
        <row r="22">
          <cell r="B22">
            <v>4.3428105702015614E-2</v>
          </cell>
          <cell r="C22">
            <v>3.6074514867757055E-3</v>
          </cell>
          <cell r="D22">
            <v>5.548867972300079E-2</v>
          </cell>
          <cell r="E22">
            <v>8.3992339754421538E-2</v>
          </cell>
        </row>
        <row r="23">
          <cell r="B23">
            <v>-5.941193066048088E-2</v>
          </cell>
          <cell r="C23">
            <v>-0.11348798569661291</v>
          </cell>
          <cell r="D23">
            <v>-4.6720295655341214E-2</v>
          </cell>
          <cell r="E23">
            <v>1.0217415793623973E-2</v>
          </cell>
        </row>
        <row r="24">
          <cell r="B24">
            <v>-0.16741607637819531</v>
          </cell>
          <cell r="C24">
            <v>-4.3074114034359706E-2</v>
          </cell>
          <cell r="D24">
            <v>-1.2027326084864814E-2</v>
          </cell>
          <cell r="E24">
            <v>-0.22402159244264505</v>
          </cell>
        </row>
        <row r="27">
          <cell r="B27">
            <v>0.41660270341224342</v>
          </cell>
          <cell r="C27">
            <v>0.45089539018519015</v>
          </cell>
          <cell r="D27">
            <v>0.39109722542334419</v>
          </cell>
          <cell r="E27">
            <v>0.31808043257857382</v>
          </cell>
        </row>
        <row r="28">
          <cell r="B28">
            <v>0.40223485950290366</v>
          </cell>
          <cell r="C28">
            <v>0.44268554452143194</v>
          </cell>
          <cell r="D28">
            <v>0.38539613486909646</v>
          </cell>
          <cell r="E28">
            <v>0.31195223611580492</v>
          </cell>
        </row>
        <row r="29">
          <cell r="B29">
            <v>0.27636566165310206</v>
          </cell>
          <cell r="C29">
            <v>8.4777577561867754E-2</v>
          </cell>
          <cell r="D29">
            <v>-2.555948367141701E-2</v>
          </cell>
          <cell r="E29">
            <v>-0.33595410114747121</v>
          </cell>
        </row>
        <row r="30">
          <cell r="B30">
            <v>0.28959400751653686</v>
          </cell>
          <cell r="C30">
            <v>8.6337096285251297E-2</v>
          </cell>
          <cell r="D30">
            <v>-2.6584800637980521E-2</v>
          </cell>
          <cell r="E30">
            <v>-0.34255380615340159</v>
          </cell>
        </row>
        <row r="31">
          <cell r="B31">
            <v>0.21313719670720976</v>
          </cell>
          <cell r="C31">
            <v>0.28419216216510851</v>
          </cell>
          <cell r="D31">
            <v>0.23507315934398076</v>
          </cell>
          <cell r="E31">
            <v>1.0730981725456862E-2</v>
          </cell>
        </row>
        <row r="32">
          <cell r="B32">
            <v>0.21996578377972842</v>
          </cell>
          <cell r="C32">
            <v>0.2892435076333979</v>
          </cell>
          <cell r="D32">
            <v>0.23803752051048074</v>
          </cell>
          <cell r="E32">
            <v>1.0941788242091577E-2</v>
          </cell>
        </row>
        <row r="35">
          <cell r="B35">
            <v>2.9202111280487046</v>
          </cell>
          <cell r="C35">
            <v>4.3015162148007828</v>
          </cell>
          <cell r="D35">
            <v>5.4527887385156539</v>
          </cell>
          <cell r="E35">
            <v>2.6237642706805278</v>
          </cell>
        </row>
        <row r="36">
          <cell r="B36">
            <v>2.9878503849130413</v>
          </cell>
          <cell r="C36">
            <v>2.6417921978864909</v>
          </cell>
          <cell r="D36">
            <v>2.2493521383027697</v>
          </cell>
          <cell r="E36">
            <v>1.5679912140575081</v>
          </cell>
        </row>
        <row r="37">
          <cell r="B37">
            <v>1.3453757216731164</v>
          </cell>
          <cell r="C37">
            <v>0.18597179048559556</v>
          </cell>
          <cell r="D37">
            <v>0.56878085292687741</v>
          </cell>
          <cell r="E37">
            <v>1.110349962769918</v>
          </cell>
        </row>
        <row r="38">
          <cell r="B38">
            <v>4.8810909992511551</v>
          </cell>
          <cell r="C38">
            <v>6.6173312133709938</v>
          </cell>
          <cell r="D38">
            <v>8.2223834611001205</v>
          </cell>
          <cell r="E38">
            <v>4.9013967727533636</v>
          </cell>
        </row>
        <row r="39">
          <cell r="B39">
            <v>2.0660132157193405</v>
          </cell>
          <cell r="C39">
            <v>2.0695591918570697</v>
          </cell>
          <cell r="D39">
            <v>1.9168545069758174</v>
          </cell>
          <cell r="E39">
            <v>1.3161441693290736</v>
          </cell>
        </row>
        <row r="40">
          <cell r="B40">
            <v>0.21875142110106366</v>
          </cell>
          <cell r="C40">
            <v>0.54441329369572877</v>
          </cell>
          <cell r="D40">
            <v>0.55619756816097898</v>
          </cell>
          <cell r="E40">
            <v>1.0184704472843451</v>
          </cell>
        </row>
        <row r="41">
          <cell r="B41">
            <v>0.35856749070077287</v>
          </cell>
          <cell r="C41">
            <v>0.32227711181401453</v>
          </cell>
          <cell r="D41">
            <v>0.35723021390285603</v>
          </cell>
          <cell r="E41">
            <v>0.48694637561378773</v>
          </cell>
        </row>
        <row r="42">
          <cell r="B42">
            <v>6.8572402976072103E-2</v>
          </cell>
          <cell r="C42">
            <v>8.8803103195908131E-2</v>
          </cell>
          <cell r="D42">
            <v>8.1106134227908147E-2</v>
          </cell>
          <cell r="E42">
            <v>6.8550285906491759E-2</v>
          </cell>
        </row>
        <row r="43">
          <cell r="B43">
            <v>7.4496763184083437E-2</v>
          </cell>
          <cell r="C43">
            <v>9.8009498691565014E-2</v>
          </cell>
          <cell r="D43">
            <v>8.8937754547831191E-2</v>
          </cell>
          <cell r="E43">
            <v>7.3595262169579651E-2</v>
          </cell>
        </row>
        <row r="46">
          <cell r="B46">
            <v>0.49890591439167703</v>
          </cell>
          <cell r="C46">
            <v>0.50063435605064899</v>
          </cell>
          <cell r="D46">
            <v>0.37135736282492599</v>
          </cell>
          <cell r="E46">
            <v>0.12817393263489921</v>
          </cell>
        </row>
        <row r="47">
          <cell r="B47">
            <v>132.14953892422221</v>
          </cell>
          <cell r="C47">
            <v>175.3400512915585</v>
          </cell>
          <cell r="D47">
            <v>163.27412133781795</v>
          </cell>
          <cell r="E47">
            <v>83.390390897825839</v>
          </cell>
        </row>
        <row r="48">
          <cell r="B48">
            <v>3.3500225914180968</v>
          </cell>
          <cell r="C48">
            <v>2.3516384947890594</v>
          </cell>
          <cell r="D48">
            <v>2.6567058669241175</v>
          </cell>
          <cell r="E48">
            <v>4.3770031063557022</v>
          </cell>
        </row>
        <row r="49">
          <cell r="B49">
            <v>83.72767764633096</v>
          </cell>
          <cell r="C49">
            <v>63.016888614464712</v>
          </cell>
          <cell r="D49">
            <v>34.295477022889351</v>
          </cell>
          <cell r="E49">
            <v>20.743776050467499</v>
          </cell>
        </row>
        <row r="50">
          <cell r="B50">
            <v>6.3901397601600483</v>
          </cell>
          <cell r="C50">
            <v>9.0742921521025188</v>
          </cell>
          <cell r="D50">
            <v>12.829337014558284</v>
          </cell>
          <cell r="E50">
            <v>17.59563924677899</v>
          </cell>
        </row>
        <row r="51">
          <cell r="B51">
            <v>4.3411831282247848E-2</v>
          </cell>
          <cell r="C51">
            <v>0.10020469370241152</v>
          </cell>
          <cell r="D51">
            <v>0.11292310117565191</v>
          </cell>
          <cell r="E51">
            <v>0.2654816588374605</v>
          </cell>
        </row>
        <row r="52">
          <cell r="B52">
            <v>-7.8898002020514094E-4</v>
          </cell>
          <cell r="C52">
            <v>-5.743130035025442E-2</v>
          </cell>
          <cell r="D52">
            <v>-3.1255063989485382E-2</v>
          </cell>
          <cell r="E52">
            <v>1.1802365678148057E-2</v>
          </cell>
        </row>
        <row r="53">
          <cell r="B53">
            <v>0.76687072469754614</v>
          </cell>
          <cell r="C53">
            <v>0.67196240698801313</v>
          </cell>
          <cell r="D53">
            <v>0.793508882225335</v>
          </cell>
          <cell r="E53">
            <v>1.155122382854689</v>
          </cell>
        </row>
        <row r="54">
          <cell r="B54">
            <v>2.6959284212730585</v>
          </cell>
          <cell r="C54">
            <v>2.3514972594268593</v>
          </cell>
          <cell r="D54">
            <v>2.6554301927605723</v>
          </cell>
          <cell r="E54">
            <v>3.2056189513216813</v>
          </cell>
        </row>
        <row r="55">
          <cell r="B55">
            <v>1.7801235072890744</v>
          </cell>
          <cell r="C55">
            <v>3.5904156467950892</v>
          </cell>
          <cell r="D55">
            <v>7.6351452216063374</v>
          </cell>
          <cell r="E55">
            <v>22.493936052921722</v>
          </cell>
        </row>
        <row r="56">
          <cell r="B56">
            <v>6.4438834064948228E-2</v>
          </cell>
          <cell r="C56">
            <v>0.14307862331082807</v>
          </cell>
          <cell r="D56">
            <v>0.12791228515737049</v>
          </cell>
          <cell r="E56">
            <v>0.22982989748789004</v>
          </cell>
        </row>
        <row r="57">
          <cell r="B57">
            <v>-4.2696192128622988E-2</v>
          </cell>
          <cell r="C57">
            <v>-3.5602314705084597</v>
          </cell>
          <cell r="D57">
            <v>-4.0147287829946556</v>
          </cell>
          <cell r="E57">
            <v>-10.458654906284451</v>
          </cell>
        </row>
        <row r="58">
          <cell r="B58">
            <v>5.571296045977718E-2</v>
          </cell>
          <cell r="C58">
            <v>0</v>
          </cell>
          <cell r="D58">
            <v>0</v>
          </cell>
          <cell r="E58">
            <v>0</v>
          </cell>
        </row>
        <row r="59">
          <cell r="B59">
            <v>1.8808957089188845</v>
          </cell>
          <cell r="C59">
            <v>7.1506471173035475</v>
          </cell>
          <cell r="D59">
            <v>11.64987400460099</v>
          </cell>
          <cell r="E59">
            <v>32.952590959206169</v>
          </cell>
        </row>
        <row r="60">
          <cell r="B60">
            <v>0.2926665476485219</v>
          </cell>
          <cell r="C60">
            <v>0.85487451947931936</v>
          </cell>
          <cell r="D60">
            <v>1.246559664415068</v>
          </cell>
          <cell r="E60">
            <v>1.4649544162337025</v>
          </cell>
        </row>
        <row r="61">
          <cell r="B61">
            <v>-3.7863229193288196E-2</v>
          </cell>
          <cell r="C61">
            <v>8.6412783317581246E-2</v>
          </cell>
          <cell r="D61">
            <v>0.12673454500348283</v>
          </cell>
          <cell r="E61">
            <v>0.33669032330742366</v>
          </cell>
        </row>
        <row r="62">
          <cell r="B62">
            <v>-2.4899819025035349E-2</v>
          </cell>
          <cell r="C62">
            <v>-0.11269541755234298</v>
          </cell>
          <cell r="D62">
            <v>-5.6567377845773231E-2</v>
          </cell>
          <cell r="E62">
            <v>1.0217415793623973E-2</v>
          </cell>
        </row>
        <row r="63">
          <cell r="B63">
            <v>0.76687072469754614</v>
          </cell>
          <cell r="C63">
            <v>0.67196240698801313</v>
          </cell>
          <cell r="D63">
            <v>0.793508882225335</v>
          </cell>
          <cell r="E63">
            <v>1.155122382854689</v>
          </cell>
        </row>
        <row r="64">
          <cell r="B64">
            <v>4.8810909992511551</v>
          </cell>
          <cell r="C64">
            <v>6.6173312133709938</v>
          </cell>
          <cell r="D64">
            <v>8.2223834611001205</v>
          </cell>
          <cell r="E64">
            <v>4.9013967727533636</v>
          </cell>
        </row>
        <row r="65">
          <cell r="B65">
            <v>-0.10851977325439736</v>
          </cell>
          <cell r="C65">
            <v>-0.39380262662412274</v>
          </cell>
          <cell r="D65">
            <v>-0.31890125021185822</v>
          </cell>
          <cell r="E65">
            <v>5.7848077045729952E-2</v>
          </cell>
        </row>
        <row r="66">
          <cell r="B66">
            <v>7.9277422588823615E-2</v>
          </cell>
          <cell r="C66">
            <v>2.1338314821784766E-2</v>
          </cell>
          <cell r="D66">
            <v>6.2778352233485504E-2</v>
          </cell>
          <cell r="E66">
            <v>0.13122832954925462</v>
          </cell>
        </row>
        <row r="67">
          <cell r="B67">
            <v>0.95728942222419366</v>
          </cell>
          <cell r="C67">
            <v>0.85288845654686152</v>
          </cell>
          <cell r="D67">
            <v>1.0361267495367772</v>
          </cell>
          <cell r="E67">
            <v>1.5623844975975498</v>
          </cell>
        </row>
        <row r="68">
          <cell r="B68">
            <v>5.8165041449446844E-4</v>
          </cell>
          <cell r="C68">
            <v>-6.8103976293048915E-2</v>
          </cell>
          <cell r="D68">
            <v>-3.7853117436614667E-2</v>
          </cell>
          <cell r="E68">
            <v>1.5963532041466461E-2</v>
          </cell>
        </row>
        <row r="69">
          <cell r="B69">
            <v>5.5119726526272214E-2</v>
          </cell>
          <cell r="C69">
            <v>0.12538468112623655</v>
          </cell>
          <cell r="D69">
            <v>0.14501996153108632</v>
          </cell>
          <cell r="E69">
            <v>0.35908266891951351</v>
          </cell>
        </row>
        <row r="70">
          <cell r="B70">
            <v>-1.8496555847374686E-2</v>
          </cell>
          <cell r="C70">
            <v>0.10926515104341324</v>
          </cell>
          <cell r="D70">
            <v>0.1722218569409226</v>
          </cell>
          <cell r="E70">
            <v>0.52603974162662581</v>
          </cell>
        </row>
        <row r="71">
          <cell r="B71">
            <v>0.82591275662590258</v>
          </cell>
          <cell r="C71">
            <v>0.78887571562065895</v>
          </cell>
          <cell r="D71">
            <v>0.9936835920612207</v>
          </cell>
          <cell r="E71">
            <v>1.5897652067613708</v>
          </cell>
        </row>
        <row r="72">
          <cell r="B72">
            <v>-1.721089141399253E-2</v>
          </cell>
          <cell r="C72">
            <v>-8.7666942632445857E-2</v>
          </cell>
          <cell r="D72">
            <v>-5.4970220415007487E-2</v>
          </cell>
          <cell r="E72">
            <v>1.3699785018758174E-3</v>
          </cell>
        </row>
        <row r="73">
          <cell r="B73">
            <v>9.3728049320060458E-2</v>
          </cell>
          <cell r="C73">
            <v>0.15266111104128646</v>
          </cell>
          <cell r="D73">
            <v>0.17923974983325661</v>
          </cell>
          <cell r="E73">
            <v>0.44031109050288747</v>
          </cell>
        </row>
        <row r="74">
          <cell r="B74">
            <v>-5.8761847721888388E-2</v>
          </cell>
          <cell r="C74">
            <v>0.13050852872226529</v>
          </cell>
          <cell r="D74">
            <v>0.20648046709683454</v>
          </cell>
          <cell r="E74">
            <v>0.62993719175483698</v>
          </cell>
        </row>
        <row r="75">
          <cell r="B75">
            <v>4.377702715620109E-2</v>
          </cell>
          <cell r="C75">
            <v>0.10934672981164155</v>
          </cell>
          <cell r="D75">
            <v>9.9622808932522414E-2</v>
          </cell>
          <cell r="E75">
            <v>0.22628367956834836</v>
          </cell>
        </row>
        <row r="76">
          <cell r="B76" t="e">
            <v>#DIV/0!</v>
          </cell>
          <cell r="C76">
            <v>0</v>
          </cell>
          <cell r="D76">
            <v>0</v>
          </cell>
          <cell r="E76">
            <v>0</v>
          </cell>
        </row>
        <row r="77">
          <cell r="B77">
            <v>5.571296045977718E-2</v>
          </cell>
          <cell r="C77">
            <v>0</v>
          </cell>
          <cell r="D77">
            <v>0</v>
          </cell>
          <cell r="E77">
            <v>0</v>
          </cell>
        </row>
      </sheetData>
      <sheetData sheetId="10">
        <row r="2">
          <cell r="B2">
            <v>0.26730357631706858</v>
          </cell>
        </row>
        <row r="3">
          <cell r="B3">
            <v>0.11593231792605696</v>
          </cell>
        </row>
        <row r="4">
          <cell r="B4">
            <v>0.30080047964421852</v>
          </cell>
        </row>
        <row r="5">
          <cell r="B5">
            <v>9.3386399950108334E-3</v>
          </cell>
        </row>
        <row r="6">
          <cell r="B6">
            <v>-0.27621603755846491</v>
          </cell>
        </row>
        <row r="7">
          <cell r="B7" t="e">
            <v>#NUM!</v>
          </cell>
        </row>
        <row r="8">
          <cell r="B8">
            <v>0.40537600702172355</v>
          </cell>
        </row>
        <row r="9">
          <cell r="B9">
            <v>0.49322304795788457</v>
          </cell>
        </row>
        <row r="10">
          <cell r="B10">
            <v>0.42806948966583308</v>
          </cell>
        </row>
        <row r="11">
          <cell r="B11">
            <v>0.26982226262499615</v>
          </cell>
        </row>
        <row r="12">
          <cell r="B12">
            <v>0.25126644573471918</v>
          </cell>
        </row>
        <row r="13">
          <cell r="B13">
            <v>8.6759917735322725E-2</v>
          </cell>
        </row>
        <row r="14">
          <cell r="B14">
            <v>0.27623898937337377</v>
          </cell>
        </row>
        <row r="15">
          <cell r="B15">
            <v>0.29197330756797257</v>
          </cell>
        </row>
        <row r="16">
          <cell r="B16">
            <v>0.29618837367352657</v>
          </cell>
        </row>
        <row r="17">
          <cell r="B17">
            <v>4.3428105702015614E-2</v>
          </cell>
        </row>
        <row r="18">
          <cell r="B18">
            <v>3.6074514867757055E-3</v>
          </cell>
        </row>
        <row r="19">
          <cell r="B19">
            <v>5.548867972300079E-2</v>
          </cell>
        </row>
        <row r="20">
          <cell r="B20">
            <v>-5.941193066048088E-2</v>
          </cell>
        </row>
        <row r="21">
          <cell r="B21">
            <v>-0.11348798569661291</v>
          </cell>
        </row>
        <row r="22">
          <cell r="B22">
            <v>-4.6720295655341214E-2</v>
          </cell>
        </row>
        <row r="23">
          <cell r="B23">
            <v>-0.16741607637819531</v>
          </cell>
        </row>
        <row r="24">
          <cell r="B24">
            <v>-4.3074114034359706E-2</v>
          </cell>
        </row>
        <row r="25">
          <cell r="B25">
            <v>-1.2027326084864814E-2</v>
          </cell>
        </row>
        <row r="26">
          <cell r="B26">
            <v>0.41660270341224342</v>
          </cell>
        </row>
        <row r="27">
          <cell r="B27">
            <v>0.45089539018519015</v>
          </cell>
        </row>
        <row r="28">
          <cell r="B28">
            <v>0.39109722542334419</v>
          </cell>
        </row>
        <row r="29">
          <cell r="B29">
            <v>0.40223485950290366</v>
          </cell>
        </row>
        <row r="30">
          <cell r="B30">
            <v>0.44268554452143194</v>
          </cell>
        </row>
        <row r="31">
          <cell r="B31">
            <v>0.38539613486909646</v>
          </cell>
        </row>
        <row r="32">
          <cell r="B32">
            <v>0.28959400751653686</v>
          </cell>
        </row>
        <row r="33">
          <cell r="B33">
            <v>8.6337096285251297E-2</v>
          </cell>
        </row>
        <row r="34">
          <cell r="B34">
            <v>-2.6584800637980521E-2</v>
          </cell>
        </row>
        <row r="35">
          <cell r="B35">
            <v>0.21996578377972842</v>
          </cell>
        </row>
        <row r="36">
          <cell r="B36">
            <v>0.2892435076333979</v>
          </cell>
        </row>
        <row r="37">
          <cell r="B37">
            <v>0.23803752051048074</v>
          </cell>
        </row>
        <row r="38">
          <cell r="B38">
            <v>2.9202111280487046</v>
          </cell>
        </row>
        <row r="39">
          <cell r="B39">
            <v>4.3015162148007828</v>
          </cell>
        </row>
        <row r="40">
          <cell r="B40">
            <v>5.4527887385156539</v>
          </cell>
        </row>
        <row r="41">
          <cell r="B41">
            <v>2.9878503849130413</v>
          </cell>
        </row>
        <row r="42">
          <cell r="B42">
            <v>2.6417921978864909</v>
          </cell>
        </row>
        <row r="43">
          <cell r="B43">
            <v>2.2493521383027697</v>
          </cell>
        </row>
        <row r="44">
          <cell r="B44">
            <v>6.8572402976072103E-2</v>
          </cell>
        </row>
        <row r="45">
          <cell r="B45">
            <v>8.8803103195908131E-2</v>
          </cell>
        </row>
        <row r="46">
          <cell r="B46">
            <v>8.1106134227908147E-2</v>
          </cell>
        </row>
        <row r="47">
          <cell r="B47">
            <v>7.4496763184083437E-2</v>
          </cell>
        </row>
        <row r="48">
          <cell r="B48">
            <v>9.8009498691565014E-2</v>
          </cell>
        </row>
        <row r="49">
          <cell r="B49">
            <v>8.8937754547831191E-2</v>
          </cell>
        </row>
        <row r="50">
          <cell r="B50">
            <v>0.49890591439167703</v>
          </cell>
        </row>
        <row r="51">
          <cell r="B51">
            <v>0.50063435605064899</v>
          </cell>
        </row>
        <row r="52">
          <cell r="B52">
            <v>0.37135736282492599</v>
          </cell>
        </row>
        <row r="53">
          <cell r="B53">
            <v>132.14953892422221</v>
          </cell>
        </row>
        <row r="54">
          <cell r="B54">
            <v>175.3400512915585</v>
          </cell>
        </row>
        <row r="55">
          <cell r="B55">
            <v>163.27412133781795</v>
          </cell>
        </row>
        <row r="56">
          <cell r="B56">
            <v>3.3500225914180968</v>
          </cell>
        </row>
        <row r="57">
          <cell r="B57">
            <v>2.3516384947890594</v>
          </cell>
        </row>
        <row r="58">
          <cell r="B58">
            <v>2.6567058669241175</v>
          </cell>
        </row>
        <row r="59">
          <cell r="B59">
            <v>83.72767764633096</v>
          </cell>
        </row>
        <row r="60">
          <cell r="B60">
            <v>63.016888614464712</v>
          </cell>
        </row>
        <row r="61">
          <cell r="B61">
            <v>34.295477022889351</v>
          </cell>
        </row>
        <row r="62">
          <cell r="B62">
            <v>6.3901397601600483</v>
          </cell>
        </row>
        <row r="63">
          <cell r="B63">
            <v>9.0742921521025188</v>
          </cell>
        </row>
        <row r="64">
          <cell r="B64">
            <v>12.829337014558284</v>
          </cell>
        </row>
        <row r="65">
          <cell r="B65">
            <v>4.3411831282247848E-2</v>
          </cell>
        </row>
        <row r="66">
          <cell r="B66">
            <v>0.10020469370241152</v>
          </cell>
        </row>
        <row r="67">
          <cell r="B67">
            <v>0.11292310117565191</v>
          </cell>
        </row>
        <row r="68">
          <cell r="B68">
            <v>-7.8898002020514094E-4</v>
          </cell>
        </row>
        <row r="69">
          <cell r="B69">
            <v>-5.743130035025442E-2</v>
          </cell>
        </row>
        <row r="70">
          <cell r="B70">
            <v>-3.1255063989485382E-2</v>
          </cell>
        </row>
        <row r="71">
          <cell r="B71">
            <v>0.76687072469754614</v>
          </cell>
        </row>
        <row r="72">
          <cell r="B72">
            <v>0.67196240698801313</v>
          </cell>
        </row>
        <row r="73">
          <cell r="B73">
            <v>0.793508882225335</v>
          </cell>
        </row>
        <row r="74">
          <cell r="B74">
            <v>1.7801235072890744</v>
          </cell>
        </row>
        <row r="75">
          <cell r="B75">
            <v>3.5904156467950892</v>
          </cell>
        </row>
        <row r="76">
          <cell r="B76">
            <v>7.6351452216063374</v>
          </cell>
        </row>
        <row r="77">
          <cell r="B77">
            <v>6.4438834064948228E-2</v>
          </cell>
        </row>
        <row r="78">
          <cell r="B78">
            <v>0.14307862331082807</v>
          </cell>
        </row>
        <row r="79">
          <cell r="B79">
            <v>0.12791228515737049</v>
          </cell>
        </row>
        <row r="80">
          <cell r="B80">
            <v>1.8808957089188845</v>
          </cell>
        </row>
        <row r="81">
          <cell r="B81">
            <v>7.1506471173035475</v>
          </cell>
        </row>
        <row r="82">
          <cell r="B82">
            <v>11.64987400460099</v>
          </cell>
        </row>
        <row r="83">
          <cell r="B83">
            <v>-0.10851977325439736</v>
          </cell>
        </row>
        <row r="84">
          <cell r="B84">
            <v>-0.39380262662412274</v>
          </cell>
        </row>
        <row r="85">
          <cell r="B85">
            <v>-0.31890125021185822</v>
          </cell>
        </row>
        <row r="86">
          <cell r="B86">
            <v>7.9277422588823615E-2</v>
          </cell>
        </row>
        <row r="87">
          <cell r="B87">
            <v>2.1338314821784766E-2</v>
          </cell>
        </row>
        <row r="88">
          <cell r="B88">
            <v>6.2778352233485504E-2</v>
          </cell>
        </row>
        <row r="89">
          <cell r="B89">
            <v>4.377702715620109E-2</v>
          </cell>
        </row>
        <row r="90">
          <cell r="B90">
            <v>0.10934672981164155</v>
          </cell>
        </row>
        <row r="91">
          <cell r="B91">
            <v>9.9622808932522414E-2</v>
          </cell>
        </row>
        <row r="92">
          <cell r="B92">
            <v>0.95728942222419366</v>
          </cell>
        </row>
        <row r="93">
          <cell r="B93">
            <v>0.85288845654686152</v>
          </cell>
        </row>
        <row r="94">
          <cell r="B94">
            <v>1.0361267495367772</v>
          </cell>
        </row>
        <row r="95">
          <cell r="B95">
            <v>5.8165041449446844E-4</v>
          </cell>
        </row>
        <row r="96">
          <cell r="B96">
            <v>-6.8103976293048915E-2</v>
          </cell>
        </row>
        <row r="97">
          <cell r="B97">
            <v>-3.7853117436614667E-2</v>
          </cell>
        </row>
        <row r="98">
          <cell r="B98">
            <v>5.5119726526272214E-2</v>
          </cell>
        </row>
        <row r="99">
          <cell r="B99">
            <v>0.12538468112623655</v>
          </cell>
        </row>
        <row r="100">
          <cell r="B100">
            <v>0.14501996153108632</v>
          </cell>
        </row>
        <row r="101">
          <cell r="B101">
            <v>-1.8496555847374686E-2</v>
          </cell>
        </row>
        <row r="102">
          <cell r="B102">
            <v>0.10926515104341324</v>
          </cell>
        </row>
        <row r="103">
          <cell r="B103">
            <v>0.1722218569409226</v>
          </cell>
        </row>
        <row r="104">
          <cell r="B104">
            <v>0.82591275662590258</v>
          </cell>
        </row>
        <row r="105">
          <cell r="B105">
            <v>0.78887571562065895</v>
          </cell>
        </row>
        <row r="106">
          <cell r="B106">
            <v>0.9936835920612207</v>
          </cell>
        </row>
        <row r="107">
          <cell r="B107">
            <v>-1.721089141399253E-2</v>
          </cell>
        </row>
        <row r="108">
          <cell r="B108">
            <v>-8.7666942632445857E-2</v>
          </cell>
        </row>
        <row r="109">
          <cell r="B109">
            <v>-5.4970220415007487E-2</v>
          </cell>
        </row>
        <row r="110">
          <cell r="B110">
            <v>9.3728049320060458E-2</v>
          </cell>
        </row>
        <row r="111">
          <cell r="B111">
            <v>0.15266111104128646</v>
          </cell>
        </row>
        <row r="112">
          <cell r="B112">
            <v>0.17923974983325661</v>
          </cell>
        </row>
        <row r="113">
          <cell r="B113">
            <v>-5.8761847721888388E-2</v>
          </cell>
        </row>
        <row r="114">
          <cell r="B114">
            <v>0.13050852872226529</v>
          </cell>
        </row>
        <row r="115">
          <cell r="B115">
            <v>0.20648046709683454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5.571296045977718E-2</v>
          </cell>
        </row>
        <row r="119">
          <cell r="B119">
            <v>0</v>
          </cell>
        </row>
        <row r="120">
          <cell r="B120">
            <v>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0.19549332921599949</v>
          </cell>
          <cell r="C2">
            <v>0.16956259332553891</v>
          </cell>
          <cell r="D2">
            <v>0.12557800338653613</v>
          </cell>
          <cell r="E2">
            <v>4.8164256093860512E-2</v>
          </cell>
        </row>
        <row r="3">
          <cell r="B3">
            <v>0.15276580609184109</v>
          </cell>
          <cell r="C3">
            <v>0.19390967781931345</v>
          </cell>
          <cell r="D3">
            <v>0.56552813274552727</v>
          </cell>
          <cell r="E3">
            <v>0.25357737104825295</v>
          </cell>
        </row>
        <row r="4">
          <cell r="B4">
            <v>0.17941473071757527</v>
          </cell>
          <cell r="C4">
            <v>0.19408793740957078</v>
          </cell>
          <cell r="D4">
            <v>0.19541380593228938</v>
          </cell>
          <cell r="E4">
            <v>0.20852632391539294</v>
          </cell>
        </row>
        <row r="5">
          <cell r="B5">
            <v>0.15371102735810915</v>
          </cell>
          <cell r="C5">
            <v>0.15289239590590004</v>
          </cell>
          <cell r="D5">
            <v>0.10749822437176584</v>
          </cell>
          <cell r="E5">
            <v>0.10977304307549793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5.9512136181761571E-2</v>
          </cell>
          <cell r="C7">
            <v>5.2154225389850491E-2</v>
          </cell>
          <cell r="D7">
            <v>6.4233774140088615E-2</v>
          </cell>
          <cell r="E7">
            <v>7.2699552261849626E-2</v>
          </cell>
        </row>
        <row r="8">
          <cell r="B8">
            <v>0.35280337341870999</v>
          </cell>
          <cell r="C8">
            <v>0.42820446956075009</v>
          </cell>
          <cell r="D8">
            <v>0.42459983150800329</v>
          </cell>
          <cell r="E8">
            <v>0.27381411492479751</v>
          </cell>
        </row>
        <row r="9">
          <cell r="B9">
            <v>-21.389999999999986</v>
          </cell>
          <cell r="C9">
            <v>32.69</v>
          </cell>
          <cell r="D9">
            <v>50.079999999999984</v>
          </cell>
          <cell r="E9">
            <v>33.459999999999994</v>
          </cell>
        </row>
        <row r="12">
          <cell r="B12">
            <v>0.71542826338511878</v>
          </cell>
          <cell r="C12">
            <v>0.72000428701570129</v>
          </cell>
          <cell r="D12">
            <v>0.69133831636621912</v>
          </cell>
          <cell r="E12">
            <v>0.69175544233441411</v>
          </cell>
        </row>
        <row r="13">
          <cell r="B13">
            <v>9.1735871328125357E-3</v>
          </cell>
          <cell r="C13">
            <v>5.264991158030116E-3</v>
          </cell>
          <cell r="D13">
            <v>-9.4294314607501623E-3</v>
          </cell>
          <cell r="E13">
            <v>3.1071483711594878E-3</v>
          </cell>
        </row>
        <row r="14">
          <cell r="B14">
            <v>2.4760320285524415E-2</v>
          </cell>
          <cell r="C14">
            <v>2.5099137238090135E-2</v>
          </cell>
          <cell r="D14">
            <v>2.6022254540535056E-2</v>
          </cell>
          <cell r="E14">
            <v>2.5880037054191757E-2</v>
          </cell>
        </row>
        <row r="15">
          <cell r="B15">
            <v>2.6619203189843066E-2</v>
          </cell>
          <cell r="C15">
            <v>2.4985263383527141E-2</v>
          </cell>
          <cell r="D15">
            <v>2.3823857679169346E-2</v>
          </cell>
          <cell r="E15">
            <v>2.3641346302300449E-2</v>
          </cell>
        </row>
        <row r="16">
          <cell r="B16">
            <v>2.7158279232095468E-2</v>
          </cell>
          <cell r="C16">
            <v>2.8488559026847438E-2</v>
          </cell>
          <cell r="D16">
            <v>3.3435925186863738E-2</v>
          </cell>
          <cell r="E16">
            <v>3.9408676856569402E-2</v>
          </cell>
        </row>
        <row r="17">
          <cell r="B17">
            <v>0.10358624984315676</v>
          </cell>
          <cell r="C17">
            <v>0.10005492738867157</v>
          </cell>
          <cell r="D17">
            <v>9.6337132614062987E-2</v>
          </cell>
          <cell r="E17">
            <v>9.441099274355412E-2</v>
          </cell>
        </row>
        <row r="18">
          <cell r="B18">
            <v>1.3978799440476246E-2</v>
          </cell>
          <cell r="C18">
            <v>1.2338567065001877E-2</v>
          </cell>
          <cell r="D18">
            <v>1.3217438360334156E-2</v>
          </cell>
          <cell r="E18">
            <v>1.3605836035201482E-2</v>
          </cell>
        </row>
        <row r="19">
          <cell r="B19">
            <v>7.6167727004456658E-3</v>
          </cell>
          <cell r="C19">
            <v>3.8248218209099194E-3</v>
          </cell>
          <cell r="D19">
            <v>5.1949808908580515E-3</v>
          </cell>
          <cell r="E19">
            <v>4.5545777366064535E-3</v>
          </cell>
        </row>
        <row r="20">
          <cell r="B20">
            <v>1.2356924106458224E-2</v>
          </cell>
          <cell r="C20">
            <v>1.0751031563153102E-2</v>
          </cell>
          <cell r="D20">
            <v>1.1357256400717016E-2</v>
          </cell>
          <cell r="E20">
            <v>1.204261232051876E-2</v>
          </cell>
        </row>
        <row r="21">
          <cell r="B21">
            <v>0.28457173661488122</v>
          </cell>
          <cell r="C21">
            <v>0.27999571298429871</v>
          </cell>
          <cell r="D21">
            <v>0.30866168363378088</v>
          </cell>
          <cell r="E21">
            <v>0.30824455766558589</v>
          </cell>
        </row>
        <row r="22">
          <cell r="B22">
            <v>9.2902320350585335E-2</v>
          </cell>
          <cell r="C22">
            <v>8.7368040297947605E-2</v>
          </cell>
          <cell r="D22">
            <v>0.10024013258024149</v>
          </cell>
          <cell r="E22">
            <v>0.10693608151922186</v>
          </cell>
        </row>
        <row r="23">
          <cell r="B23">
            <v>5.9512136181761571E-2</v>
          </cell>
          <cell r="C23">
            <v>5.2154225389850491E-2</v>
          </cell>
          <cell r="D23">
            <v>6.4233774140088615E-2</v>
          </cell>
          <cell r="E23">
            <v>7.2699552261849626E-2</v>
          </cell>
        </row>
        <row r="24">
          <cell r="B24">
            <v>0.26082438517492201</v>
          </cell>
          <cell r="C24">
            <v>0.29987407807159566</v>
          </cell>
          <cell r="D24">
            <v>0.29811460258780031</v>
          </cell>
          <cell r="E24">
            <v>0.27381411492479751</v>
          </cell>
        </row>
        <row r="27">
          <cell r="B27">
            <v>0.22640809143881174</v>
          </cell>
          <cell r="C27">
            <v>0.18671350369713052</v>
          </cell>
          <cell r="D27">
            <v>0.19675450199915634</v>
          </cell>
          <cell r="E27">
            <v>0.29687741238227577</v>
          </cell>
        </row>
        <row r="28">
          <cell r="B28">
            <v>0.21971323708821089</v>
          </cell>
          <cell r="C28">
            <v>0.18230857341930623</v>
          </cell>
          <cell r="D28">
            <v>0.1921794513122311</v>
          </cell>
          <cell r="E28">
            <v>0.29187895630693228</v>
          </cell>
        </row>
        <row r="29">
          <cell r="B29">
            <v>0.18902485834417393</v>
          </cell>
          <cell r="C29">
            <v>0.21449751938436151</v>
          </cell>
          <cell r="D29">
            <v>0.28042114706468696</v>
          </cell>
          <cell r="E29">
            <v>0.52681531560813877</v>
          </cell>
        </row>
        <row r="30">
          <cell r="B30">
            <v>0.19396311563296936</v>
          </cell>
          <cell r="C30">
            <v>0.21951826058368962</v>
          </cell>
          <cell r="D30">
            <v>0.28688213413444824</v>
          </cell>
          <cell r="E30">
            <v>0.53583708013752962</v>
          </cell>
        </row>
        <row r="31">
          <cell r="B31">
            <v>8.1443850789389732E-2</v>
          </cell>
          <cell r="C31">
            <v>2.0885908627550347E-2</v>
          </cell>
          <cell r="D31">
            <v>2.6961959863712266E-2</v>
          </cell>
          <cell r="E31">
            <v>7.6057986088539286E-3</v>
          </cell>
        </row>
        <row r="32">
          <cell r="B32">
            <v>8.5869439425103472E-2</v>
          </cell>
          <cell r="C32">
            <v>2.1518320880694101E-2</v>
          </cell>
          <cell r="D32">
            <v>2.7818158239157526E-2</v>
          </cell>
          <cell r="E32">
            <v>7.736048664374503E-3</v>
          </cell>
        </row>
        <row r="35">
          <cell r="B35">
            <v>0.32694411426613496</v>
          </cell>
          <cell r="C35">
            <v>0.35160424415214225</v>
          </cell>
          <cell r="D35">
            <v>0.26792944417687026</v>
          </cell>
          <cell r="E35">
            <v>0.44773689352002605</v>
          </cell>
        </row>
        <row r="36">
          <cell r="B36">
            <v>2.3669693223863413</v>
          </cell>
          <cell r="C36">
            <v>2.4617646851047956</v>
          </cell>
          <cell r="D36">
            <v>2.2096171252305994</v>
          </cell>
          <cell r="E36">
            <v>2.1705777123013785</v>
          </cell>
        </row>
        <row r="37">
          <cell r="B37">
            <v>10.650774685174831</v>
          </cell>
          <cell r="C37">
            <v>9.5687256887582315</v>
          </cell>
          <cell r="D37">
            <v>12.169584316491926</v>
          </cell>
          <cell r="E37">
            <v>15.608450704225351</v>
          </cell>
        </row>
        <row r="38">
          <cell r="B38">
            <v>1.7808085755779905</v>
          </cell>
          <cell r="C38">
            <v>1.8660262904673268</v>
          </cell>
          <cell r="D38">
            <v>1.8043707955701755</v>
          </cell>
          <cell r="E38">
            <v>1.9634755237164878</v>
          </cell>
        </row>
        <row r="39">
          <cell r="B39">
            <v>1.45992223962084</v>
          </cell>
          <cell r="C39">
            <v>1.6511623279616132</v>
          </cell>
          <cell r="D39">
            <v>1.5852491301918044</v>
          </cell>
          <cell r="E39">
            <v>1.5720298852993793</v>
          </cell>
        </row>
        <row r="40">
          <cell r="B40">
            <v>0.23539976270986065</v>
          </cell>
          <cell r="C40">
            <v>0.3937560089810519</v>
          </cell>
          <cell r="D40">
            <v>0.55720967514579722</v>
          </cell>
          <cell r="E40">
            <v>0.74850047353467319</v>
          </cell>
        </row>
        <row r="41">
          <cell r="B41">
            <v>1.7297048739194913</v>
          </cell>
          <cell r="C41">
            <v>1.9373068422227984</v>
          </cell>
          <cell r="D41">
            <v>2.5578863136895165</v>
          </cell>
          <cell r="E41">
            <v>1.1518787878787879</v>
          </cell>
        </row>
        <row r="42">
          <cell r="B42">
            <v>5.8714628308358538E-2</v>
          </cell>
          <cell r="C42">
            <v>6.0661052221229361E-2</v>
          </cell>
          <cell r="D42">
            <v>6.0549881584857738E-2</v>
          </cell>
          <cell r="E42">
            <v>3.9624079248158493E-2</v>
          </cell>
        </row>
        <row r="43">
          <cell r="B43">
            <v>6.2492780233523795E-2</v>
          </cell>
          <cell r="C43">
            <v>6.4767059944019725E-2</v>
          </cell>
          <cell r="D43">
            <v>6.476473984660068E-2</v>
          </cell>
          <cell r="E43">
            <v>4.1258926209997354E-2</v>
          </cell>
        </row>
        <row r="46">
          <cell r="B46">
            <v>0.21744225384077076</v>
          </cell>
          <cell r="C46">
            <v>0.22999556307451172</v>
          </cell>
          <cell r="D46">
            <v>0.20839442449378254</v>
          </cell>
          <cell r="E46">
            <v>0.21468272348309406</v>
          </cell>
        </row>
        <row r="47">
          <cell r="B47">
            <v>63.785010341569034</v>
          </cell>
          <cell r="C47">
            <v>71.523920471786482</v>
          </cell>
          <cell r="D47">
            <v>71.209110113287622</v>
          </cell>
          <cell r="E47">
            <v>76.112108229118419</v>
          </cell>
        </row>
        <row r="48">
          <cell r="B48">
            <v>5.8720917308676039</v>
          </cell>
          <cell r="C48">
            <v>5.1176092677862375</v>
          </cell>
          <cell r="D48">
            <v>5.137696004109042</v>
          </cell>
          <cell r="E48">
            <v>4.795557612216566</v>
          </cell>
        </row>
        <row r="49">
          <cell r="B49">
            <v>52.833664490681642</v>
          </cell>
          <cell r="C49">
            <v>46.221139925021113</v>
          </cell>
          <cell r="D49">
            <v>39.335632206508372</v>
          </cell>
          <cell r="E49">
            <v>40.067160722556743</v>
          </cell>
        </row>
        <row r="50">
          <cell r="B50">
            <v>7.2455608463253212</v>
          </cell>
          <cell r="C50">
            <v>8.2556137675293293</v>
          </cell>
          <cell r="D50">
            <v>9.4374837019597617</v>
          </cell>
          <cell r="E50">
            <v>9.109704641350211</v>
          </cell>
        </row>
        <row r="51">
          <cell r="B51">
            <v>6.6557514882732233E-2</v>
          </cell>
          <cell r="C51">
            <v>0.11176035013280498</v>
          </cell>
          <cell r="D51">
            <v>0.1629999817823902</v>
          </cell>
          <cell r="E51">
            <v>0.19660576577572622</v>
          </cell>
        </row>
        <row r="52">
          <cell r="B52">
            <v>0.10160067755428585</v>
          </cell>
          <cell r="C52">
            <v>9.5651181934520893E-2</v>
          </cell>
          <cell r="D52">
            <v>0.11017084423684192</v>
          </cell>
          <cell r="E52">
            <v>0.10412117526742033</v>
          </cell>
        </row>
        <row r="53">
          <cell r="B53">
            <v>1.5717285622515396</v>
          </cell>
          <cell r="C53">
            <v>1.7292804896256608</v>
          </cell>
          <cell r="D53">
            <v>1.742682920175713</v>
          </cell>
          <cell r="E53">
            <v>1.4322120567179855</v>
          </cell>
        </row>
        <row r="54">
          <cell r="B54">
            <v>4.9649437828049914</v>
          </cell>
          <cell r="C54">
            <v>5.8942963800312045</v>
          </cell>
          <cell r="D54">
            <v>5.8320950155787017</v>
          </cell>
          <cell r="E54">
            <v>3.4260777572070875</v>
          </cell>
        </row>
        <row r="55">
          <cell r="B55">
            <v>0.61426195790360349</v>
          </cell>
          <cell r="C55">
            <v>1.0751961384680708</v>
          </cell>
          <cell r="D55">
            <v>1.4918250108100752</v>
          </cell>
          <cell r="E55">
            <v>1.8882399787629411</v>
          </cell>
        </row>
        <row r="56">
          <cell r="B56">
            <v>4.1259146340523058E-2</v>
          </cell>
          <cell r="C56">
            <v>6.6491464843005194E-2</v>
          </cell>
          <cell r="D56">
            <v>9.7129278537898475E-2</v>
          </cell>
          <cell r="E56">
            <v>0.13727420101899027</v>
          </cell>
        </row>
        <row r="57">
          <cell r="B57">
            <v>0.630572510185061</v>
          </cell>
          <cell r="C57">
            <v>0.77211517853002043</v>
          </cell>
          <cell r="D57">
            <v>0.97813976447733741</v>
          </cell>
          <cell r="E57">
            <v>2.1513140430050437</v>
          </cell>
        </row>
        <row r="58">
          <cell r="B58">
            <v>0.29269073257407047</v>
          </cell>
          <cell r="C58">
            <v>0.2571705635301082</v>
          </cell>
          <cell r="D58">
            <v>0.23937599711121429</v>
          </cell>
          <cell r="E58">
            <v>0.2415715423413857</v>
          </cell>
        </row>
        <row r="59">
          <cell r="B59">
            <v>-4.2138366850993862E-2</v>
          </cell>
          <cell r="C59">
            <v>0.3030809599380504</v>
          </cell>
          <cell r="D59">
            <v>0.51368524633273793</v>
          </cell>
          <cell r="E59">
            <v>-0.26307406424210239</v>
          </cell>
        </row>
        <row r="60">
          <cell r="B60">
            <v>-0.10603273576132607</v>
          </cell>
          <cell r="C60">
            <v>0.13832989276663607</v>
          </cell>
          <cell r="D60">
            <v>0.41070597411404269</v>
          </cell>
          <cell r="E60">
            <v>-0.1393223674961338</v>
          </cell>
        </row>
        <row r="61">
          <cell r="B61">
            <v>-4.4674405161509931E-3</v>
          </cell>
          <cell r="C61">
            <v>1.7817411728389344E-2</v>
          </cell>
          <cell r="D61">
            <v>2.9238909872482583E-2</v>
          </cell>
          <cell r="E61">
            <v>-1.9125366682105908E-2</v>
          </cell>
        </row>
        <row r="62">
          <cell r="B62">
            <v>6.6398636010993314E-2</v>
          </cell>
          <cell r="C62">
            <v>5.5705506428461303E-2</v>
          </cell>
          <cell r="D62">
            <v>6.3987152340010775E-2</v>
          </cell>
          <cell r="E62">
            <v>7.2699552261849626E-2</v>
          </cell>
        </row>
        <row r="63">
          <cell r="B63">
            <v>1.5717285622515396</v>
          </cell>
          <cell r="C63">
            <v>1.7292804896256608</v>
          </cell>
          <cell r="D63">
            <v>1.742682920175713</v>
          </cell>
          <cell r="E63">
            <v>1.4322120567179855</v>
          </cell>
        </row>
        <row r="64">
          <cell r="B64">
            <v>1.7808085755779905</v>
          </cell>
          <cell r="C64">
            <v>1.8660262904673268</v>
          </cell>
          <cell r="D64">
            <v>1.8043707955701755</v>
          </cell>
          <cell r="E64">
            <v>1.9634755237164878</v>
          </cell>
        </row>
        <row r="65">
          <cell r="B65">
            <v>0.17910080813608445</v>
          </cell>
          <cell r="C65">
            <v>0.17649730156019944</v>
          </cell>
          <cell r="D65">
            <v>0.19811627225307626</v>
          </cell>
          <cell r="E65">
            <v>0.20443937913817434</v>
          </cell>
        </row>
        <row r="66">
          <cell r="B66">
            <v>0.20617859728942958</v>
          </cell>
          <cell r="C66">
            <v>0.21851094810928381</v>
          </cell>
          <cell r="D66">
            <v>0.24831574800793574</v>
          </cell>
          <cell r="E66">
            <v>0.20771479982006297</v>
          </cell>
        </row>
        <row r="67">
          <cell r="B67">
            <v>2.1241739950499898</v>
          </cell>
          <cell r="C67">
            <v>2.4059990800874811</v>
          </cell>
          <cell r="D67">
            <v>2.4991822597743876</v>
          </cell>
          <cell r="E67">
            <v>1.9424201529464686</v>
          </cell>
        </row>
        <row r="68">
          <cell r="B68">
            <v>0.13700406771250004</v>
          </cell>
          <cell r="C68">
            <v>0.13354795501702907</v>
          </cell>
          <cell r="D68">
            <v>0.15749126872715682</v>
          </cell>
          <cell r="E68">
            <v>0.14121307542360176</v>
          </cell>
        </row>
        <row r="69">
          <cell r="B69">
            <v>9.3216875931657575E-2</v>
          </cell>
          <cell r="C69">
            <v>0.15721765897135792</v>
          </cell>
          <cell r="D69">
            <v>0.23156558946998271</v>
          </cell>
          <cell r="E69">
            <v>0.26664417453891137</v>
          </cell>
        </row>
        <row r="70">
          <cell r="B70">
            <v>1.6888467055228493E-3</v>
          </cell>
          <cell r="C70">
            <v>5.2234402239373777E-2</v>
          </cell>
          <cell r="D70">
            <v>8.6520209978384902E-2</v>
          </cell>
          <cell r="E70">
            <v>-3.714949767581345E-2</v>
          </cell>
        </row>
        <row r="71">
          <cell r="B71">
            <v>2.7218934921281406</v>
          </cell>
          <cell r="C71">
            <v>2.9327372038603068</v>
          </cell>
          <cell r="D71">
            <v>3.0697177771949966</v>
          </cell>
          <cell r="E71">
            <v>2.0387600910784514</v>
          </cell>
        </row>
        <row r="72">
          <cell r="B72">
            <v>9.2101152178122758E-2</v>
          </cell>
          <cell r="C72">
            <v>0.11083056694768176</v>
          </cell>
          <cell r="D72">
            <v>0.15513317849167327</v>
          </cell>
          <cell r="E72">
            <v>0.13242599875802114</v>
          </cell>
        </row>
        <row r="73">
          <cell r="B73">
            <v>0.20300754929064979</v>
          </cell>
          <cell r="C73">
            <v>0.22710088908688456</v>
          </cell>
          <cell r="D73">
            <v>0.34508258084773025</v>
          </cell>
          <cell r="E73">
            <v>0.35194576692196228</v>
          </cell>
        </row>
        <row r="74">
          <cell r="B74">
            <v>-1.4366441412066741E-2</v>
          </cell>
          <cell r="C74">
            <v>9.5144228556580696E-2</v>
          </cell>
          <cell r="D74">
            <v>0.1564635563772673</v>
          </cell>
          <cell r="E74">
            <v>-5.128337818257088E-2</v>
          </cell>
        </row>
        <row r="75">
          <cell r="B75">
            <v>7.4242623136292235E-2</v>
          </cell>
          <cell r="C75">
            <v>0.10885391967973719</v>
          </cell>
          <cell r="D75">
            <v>0.1476782566980093</v>
          </cell>
          <cell r="E75">
            <v>0.11374024870092588</v>
          </cell>
        </row>
        <row r="76">
          <cell r="B76">
            <v>6.5709723605089365E-2</v>
          </cell>
          <cell r="C76">
            <v>3.6953403752641487E-2</v>
          </cell>
          <cell r="D76">
            <v>2.8266369525970819E-2</v>
          </cell>
          <cell r="E76">
            <v>1.6680344188410211E-2</v>
          </cell>
        </row>
        <row r="77">
          <cell r="B77">
            <v>0.29269073257407047</v>
          </cell>
          <cell r="C77">
            <v>0.2571705635301082</v>
          </cell>
          <cell r="D77">
            <v>0.23937599711121429</v>
          </cell>
          <cell r="E77">
            <v>0.2415715423413857</v>
          </cell>
        </row>
      </sheetData>
      <sheetData sheetId="10">
        <row r="2">
          <cell r="B2">
            <v>0.19549332921599949</v>
          </cell>
        </row>
        <row r="3">
          <cell r="B3">
            <v>0.16956259332553891</v>
          </cell>
        </row>
        <row r="4">
          <cell r="B4">
            <v>0.12557800338653613</v>
          </cell>
        </row>
        <row r="5">
          <cell r="B5">
            <v>0.15276580609184109</v>
          </cell>
        </row>
        <row r="6">
          <cell r="B6">
            <v>0.19390967781931345</v>
          </cell>
        </row>
        <row r="7">
          <cell r="B7">
            <v>0.56552813274552727</v>
          </cell>
        </row>
        <row r="8">
          <cell r="B8">
            <v>0.17941473071757527</v>
          </cell>
        </row>
        <row r="9">
          <cell r="B9">
            <v>0.19408793740957078</v>
          </cell>
        </row>
        <row r="10">
          <cell r="B10">
            <v>0.19541380593228938</v>
          </cell>
        </row>
        <row r="11">
          <cell r="B11">
            <v>0.15371102735810915</v>
          </cell>
        </row>
        <row r="12">
          <cell r="B12">
            <v>0.15289239590590004</v>
          </cell>
        </row>
        <row r="13">
          <cell r="B13">
            <v>0.10749822437176584</v>
          </cell>
        </row>
        <row r="14">
          <cell r="B14">
            <v>0.28457173661488122</v>
          </cell>
        </row>
        <row r="15">
          <cell r="B15">
            <v>0.27999571298429871</v>
          </cell>
        </row>
        <row r="16">
          <cell r="B16">
            <v>0.30866168363378088</v>
          </cell>
        </row>
        <row r="17">
          <cell r="B17">
            <v>9.2902320350585335E-2</v>
          </cell>
        </row>
        <row r="18">
          <cell r="B18">
            <v>8.7368040297947605E-2</v>
          </cell>
        </row>
        <row r="19">
          <cell r="B19">
            <v>0.10024013258024149</v>
          </cell>
        </row>
        <row r="20">
          <cell r="B20">
            <v>5.9512136181761571E-2</v>
          </cell>
        </row>
        <row r="21">
          <cell r="B21">
            <v>5.2154225389850491E-2</v>
          </cell>
        </row>
        <row r="22">
          <cell r="B22">
            <v>6.4233774140088615E-2</v>
          </cell>
        </row>
        <row r="23">
          <cell r="B23">
            <v>0.26082438517492201</v>
          </cell>
        </row>
        <row r="24">
          <cell r="B24">
            <v>0.29987407807159566</v>
          </cell>
        </row>
        <row r="25">
          <cell r="B25">
            <v>0.29811460258780031</v>
          </cell>
        </row>
        <row r="26">
          <cell r="B26">
            <v>0.22640809143881174</v>
          </cell>
        </row>
        <row r="27">
          <cell r="B27">
            <v>0.18671350369713052</v>
          </cell>
        </row>
        <row r="28">
          <cell r="B28">
            <v>0.19675450199915634</v>
          </cell>
        </row>
        <row r="29">
          <cell r="B29">
            <v>0.21971323708821089</v>
          </cell>
        </row>
        <row r="30">
          <cell r="B30">
            <v>0.18230857341930623</v>
          </cell>
        </row>
        <row r="31">
          <cell r="B31">
            <v>0.1921794513122311</v>
          </cell>
        </row>
        <row r="32">
          <cell r="B32">
            <v>0.19396311563296936</v>
          </cell>
        </row>
        <row r="33">
          <cell r="B33">
            <v>0.21951826058368962</v>
          </cell>
        </row>
        <row r="34">
          <cell r="B34">
            <v>0.28688213413444824</v>
          </cell>
        </row>
        <row r="35">
          <cell r="B35">
            <v>8.5869439425103472E-2</v>
          </cell>
        </row>
        <row r="36">
          <cell r="B36">
            <v>2.1518320880694101E-2</v>
          </cell>
        </row>
        <row r="37">
          <cell r="B37">
            <v>2.7818158239157526E-2</v>
          </cell>
        </row>
        <row r="38">
          <cell r="B38">
            <v>0.32694411426613496</v>
          </cell>
        </row>
        <row r="39">
          <cell r="B39">
            <v>0.35160424415214225</v>
          </cell>
        </row>
        <row r="40">
          <cell r="B40">
            <v>0.26792944417687026</v>
          </cell>
        </row>
        <row r="41">
          <cell r="B41">
            <v>2.3669693223863413</v>
          </cell>
        </row>
        <row r="42">
          <cell r="B42">
            <v>2.4617646851047956</v>
          </cell>
        </row>
        <row r="43">
          <cell r="B43">
            <v>2.2096171252305994</v>
          </cell>
        </row>
        <row r="44">
          <cell r="B44">
            <v>5.8714628308358538E-2</v>
          </cell>
        </row>
        <row r="45">
          <cell r="B45">
            <v>6.0661052221229361E-2</v>
          </cell>
        </row>
        <row r="46">
          <cell r="B46">
            <v>6.0549881584857738E-2</v>
          </cell>
        </row>
        <row r="47">
          <cell r="B47">
            <v>6.2492780233523795E-2</v>
          </cell>
        </row>
        <row r="48">
          <cell r="B48">
            <v>6.4767059944019725E-2</v>
          </cell>
        </row>
        <row r="49">
          <cell r="B49">
            <v>6.476473984660068E-2</v>
          </cell>
        </row>
        <row r="50">
          <cell r="B50">
            <v>0.21744225384077076</v>
          </cell>
        </row>
        <row r="51">
          <cell r="B51">
            <v>0.22999556307451172</v>
          </cell>
        </row>
        <row r="52">
          <cell r="B52">
            <v>0.20839442449378254</v>
          </cell>
        </row>
        <row r="53">
          <cell r="B53">
            <v>63.785010341569034</v>
          </cell>
        </row>
        <row r="54">
          <cell r="B54">
            <v>71.523920471786482</v>
          </cell>
        </row>
        <row r="55">
          <cell r="B55">
            <v>71.209110113287622</v>
          </cell>
        </row>
        <row r="56">
          <cell r="B56">
            <v>5.8720917308676039</v>
          </cell>
        </row>
        <row r="57">
          <cell r="B57">
            <v>5.1176092677862375</v>
          </cell>
        </row>
        <row r="58">
          <cell r="B58">
            <v>5.137696004109042</v>
          </cell>
        </row>
        <row r="59">
          <cell r="B59">
            <v>52.833664490681642</v>
          </cell>
        </row>
        <row r="60">
          <cell r="B60">
            <v>46.221139925021113</v>
          </cell>
        </row>
        <row r="61">
          <cell r="B61">
            <v>39.335632206508372</v>
          </cell>
        </row>
        <row r="62">
          <cell r="B62">
            <v>7.2455608463253212</v>
          </cell>
        </row>
        <row r="63">
          <cell r="B63">
            <v>8.2556137675293293</v>
          </cell>
        </row>
        <row r="64">
          <cell r="B64">
            <v>9.4374837019597617</v>
          </cell>
        </row>
        <row r="65">
          <cell r="B65">
            <v>6.6557514882732233E-2</v>
          </cell>
        </row>
        <row r="66">
          <cell r="B66">
            <v>0.11176035013280498</v>
          </cell>
        </row>
        <row r="67">
          <cell r="B67">
            <v>0.1629999817823902</v>
          </cell>
        </row>
        <row r="68">
          <cell r="B68">
            <v>0.10160067755428585</v>
          </cell>
        </row>
        <row r="69">
          <cell r="B69">
            <v>9.5651181934520893E-2</v>
          </cell>
        </row>
        <row r="70">
          <cell r="B70">
            <v>0.11017084423684192</v>
          </cell>
        </row>
        <row r="71">
          <cell r="B71">
            <v>1.5717285622515396</v>
          </cell>
        </row>
        <row r="72">
          <cell r="B72">
            <v>1.7292804896256608</v>
          </cell>
        </row>
        <row r="73">
          <cell r="B73">
            <v>1.742682920175713</v>
          </cell>
        </row>
        <row r="74">
          <cell r="B74">
            <v>0.61426195790360349</v>
          </cell>
        </row>
        <row r="75">
          <cell r="B75">
            <v>1.0751961384680708</v>
          </cell>
        </row>
        <row r="76">
          <cell r="B76">
            <v>1.4918250108100752</v>
          </cell>
        </row>
        <row r="77">
          <cell r="B77">
            <v>4.1259146340523058E-2</v>
          </cell>
        </row>
        <row r="78">
          <cell r="B78">
            <v>6.6491464843005194E-2</v>
          </cell>
        </row>
        <row r="79">
          <cell r="B79">
            <v>9.7129278537898475E-2</v>
          </cell>
        </row>
        <row r="80">
          <cell r="B80">
            <v>-4.2138366850993862E-2</v>
          </cell>
        </row>
        <row r="81">
          <cell r="B81">
            <v>0.3030809599380504</v>
          </cell>
        </row>
        <row r="82">
          <cell r="B82">
            <v>0.51368524633273793</v>
          </cell>
        </row>
        <row r="83">
          <cell r="B83">
            <v>0.17910080813608445</v>
          </cell>
        </row>
        <row r="84">
          <cell r="B84">
            <v>0.17649730156019944</v>
          </cell>
        </row>
        <row r="85">
          <cell r="B85">
            <v>0.19811627225307626</v>
          </cell>
        </row>
        <row r="86">
          <cell r="B86">
            <v>0.20617859728942958</v>
          </cell>
        </row>
        <row r="87">
          <cell r="B87">
            <v>0.21851094810928381</v>
          </cell>
        </row>
        <row r="88">
          <cell r="B88">
            <v>0.24831574800793574</v>
          </cell>
        </row>
        <row r="89">
          <cell r="B89">
            <v>7.4242623136292235E-2</v>
          </cell>
        </row>
        <row r="90">
          <cell r="B90">
            <v>0.10885391967973719</v>
          </cell>
        </row>
        <row r="91">
          <cell r="B91">
            <v>0.1476782566980093</v>
          </cell>
        </row>
        <row r="92">
          <cell r="B92">
            <v>2.1241739950499898</v>
          </cell>
        </row>
        <row r="93">
          <cell r="B93">
            <v>2.4059990800874811</v>
          </cell>
        </row>
        <row r="94">
          <cell r="B94">
            <v>2.4991822597743876</v>
          </cell>
        </row>
        <row r="95">
          <cell r="B95">
            <v>0.13700406771250004</v>
          </cell>
        </row>
        <row r="96">
          <cell r="B96">
            <v>0.13354795501702907</v>
          </cell>
        </row>
        <row r="97">
          <cell r="B97">
            <v>0.15749126872715682</v>
          </cell>
        </row>
        <row r="98">
          <cell r="B98">
            <v>9.3216875931657575E-2</v>
          </cell>
        </row>
        <row r="99">
          <cell r="B99">
            <v>0.15721765897135792</v>
          </cell>
        </row>
        <row r="100">
          <cell r="B100">
            <v>0.23156558946998271</v>
          </cell>
        </row>
        <row r="101">
          <cell r="B101">
            <v>1.6888467055228493E-3</v>
          </cell>
        </row>
        <row r="102">
          <cell r="B102">
            <v>5.2234402239373777E-2</v>
          </cell>
        </row>
        <row r="103">
          <cell r="B103">
            <v>8.6520209978384902E-2</v>
          </cell>
        </row>
        <row r="104">
          <cell r="B104">
            <v>2.7218934921281406</v>
          </cell>
        </row>
        <row r="105">
          <cell r="B105">
            <v>2.9327372038603068</v>
          </cell>
        </row>
        <row r="106">
          <cell r="B106">
            <v>3.0697177771949966</v>
          </cell>
        </row>
        <row r="107">
          <cell r="B107">
            <v>9.2101152178122758E-2</v>
          </cell>
        </row>
        <row r="108">
          <cell r="B108">
            <v>0.11083056694768176</v>
          </cell>
        </row>
        <row r="109">
          <cell r="B109">
            <v>0.15513317849167327</v>
          </cell>
        </row>
        <row r="110">
          <cell r="B110">
            <v>0.20300754929064979</v>
          </cell>
        </row>
        <row r="111">
          <cell r="B111">
            <v>0.22710088908688456</v>
          </cell>
        </row>
        <row r="112">
          <cell r="B112">
            <v>0.34508258084773025</v>
          </cell>
        </row>
        <row r="113">
          <cell r="B113">
            <v>-1.4366441412066741E-2</v>
          </cell>
        </row>
        <row r="114">
          <cell r="B114">
            <v>9.5144228556580696E-2</v>
          </cell>
        </row>
        <row r="115">
          <cell r="B115">
            <v>0.1564635563772673</v>
          </cell>
        </row>
        <row r="116">
          <cell r="B116">
            <v>3.6953403752641487E-2</v>
          </cell>
        </row>
        <row r="117">
          <cell r="B117">
            <v>2.8266369525970819E-2</v>
          </cell>
        </row>
        <row r="118">
          <cell r="B118">
            <v>0.29269073257407047</v>
          </cell>
        </row>
        <row r="119">
          <cell r="B119">
            <v>0.2571705635301082</v>
          </cell>
        </row>
        <row r="120">
          <cell r="B120">
            <v>0.23937599711121429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0.15388491760816025</v>
          </cell>
          <cell r="C2">
            <v>0.1430807803801657</v>
          </cell>
          <cell r="D2">
            <v>0.2399279025162695</v>
          </cell>
          <cell r="E2">
            <v>0.10931828832388429</v>
          </cell>
        </row>
        <row r="3">
          <cell r="B3">
            <v>0.4302812829917364</v>
          </cell>
          <cell r="C3">
            <v>6.4377614663484017E-2</v>
          </cell>
          <cell r="D3">
            <v>0.84424363029975913</v>
          </cell>
          <cell r="E3">
            <v>0.68898844612119781</v>
          </cell>
        </row>
        <row r="4">
          <cell r="B4">
            <v>0.2376077692602378</v>
          </cell>
          <cell r="C4">
            <v>0.25223626752470701</v>
          </cell>
          <cell r="D4">
            <v>0.24678526277767748</v>
          </cell>
          <cell r="E4">
            <v>0.23974951543163858</v>
          </cell>
        </row>
        <row r="5">
          <cell r="B5">
            <v>0.19548149113557106</v>
          </cell>
          <cell r="C5">
            <v>0.2119267601317705</v>
          </cell>
          <cell r="D5">
            <v>0.16654927457708749</v>
          </cell>
          <cell r="E5">
            <v>0.14026804499445025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4.4065433663898132E-2</v>
          </cell>
          <cell r="C7">
            <v>4.5181950509461423E-2</v>
          </cell>
          <cell r="D7">
            <v>4.4687255433146708E-2</v>
          </cell>
          <cell r="E7">
            <v>5.9332703808624487E-2</v>
          </cell>
        </row>
        <row r="8">
          <cell r="B8">
            <v>0.43248935693479723</v>
          </cell>
          <cell r="C8">
            <v>0.4192892023874118</v>
          </cell>
          <cell r="D8">
            <v>0.43432574430823129</v>
          </cell>
          <cell r="E8">
            <v>0.27271804244085696</v>
          </cell>
        </row>
        <row r="9">
          <cell r="B9">
            <v>243.60000000000002</v>
          </cell>
          <cell r="C9">
            <v>249.26000000000002</v>
          </cell>
          <cell r="D9">
            <v>237.06</v>
          </cell>
          <cell r="E9">
            <v>81.38</v>
          </cell>
        </row>
        <row r="12">
          <cell r="B12">
            <v>0.5767388222098474</v>
          </cell>
          <cell r="C12">
            <v>0.58665440894813459</v>
          </cell>
          <cell r="D12">
            <v>0.59244476551682634</v>
          </cell>
          <cell r="E12">
            <v>0.57512052084886445</v>
          </cell>
        </row>
        <row r="13">
          <cell r="B13">
            <v>9.1428616564574669E-3</v>
          </cell>
          <cell r="C13">
            <v>1.3930897111775071E-2</v>
          </cell>
          <cell r="D13">
            <v>-1.9444946120040938E-3</v>
          </cell>
          <cell r="E13">
            <v>-5.309543925914882E-3</v>
          </cell>
        </row>
        <row r="14">
          <cell r="B14">
            <v>7.3571403182426748E-2</v>
          </cell>
          <cell r="C14">
            <v>7.4453382364207468E-2</v>
          </cell>
          <cell r="D14">
            <v>6.5288062127505875E-2</v>
          </cell>
          <cell r="E14">
            <v>6.4948726869108561E-2</v>
          </cell>
        </row>
        <row r="15">
          <cell r="B15">
            <v>7.9866747234432447E-2</v>
          </cell>
          <cell r="C15">
            <v>8.0061288592660693E-2</v>
          </cell>
          <cell r="D15">
            <v>7.0329901872253325E-2</v>
          </cell>
          <cell r="E15">
            <v>7.5062538309891819E-2</v>
          </cell>
        </row>
        <row r="16">
          <cell r="B16">
            <v>7.4513335150057453E-2</v>
          </cell>
          <cell r="C16">
            <v>7.0123343292729637E-2</v>
          </cell>
          <cell r="D16">
            <v>6.3662633194870866E-2</v>
          </cell>
          <cell r="E16">
            <v>5.9456952106422808E-2</v>
          </cell>
        </row>
        <row r="17">
          <cell r="B17">
            <v>8.8618618262816778E-2</v>
          </cell>
          <cell r="C17">
            <v>8.2810081973492683E-2</v>
          </cell>
          <cell r="D17">
            <v>7.4766720847631085E-2</v>
          </cell>
          <cell r="E17">
            <v>7.1343372595795429E-2</v>
          </cell>
        </row>
        <row r="18">
          <cell r="B18">
            <v>1.1777111645596614E-2</v>
          </cell>
          <cell r="C18">
            <v>7.1033478893740903E-3</v>
          </cell>
          <cell r="D18">
            <v>1.3677683462765638E-2</v>
          </cell>
          <cell r="E18">
            <v>1.8836041946225335E-2</v>
          </cell>
        </row>
        <row r="19">
          <cell r="B19">
            <v>1.485171976635348E-2</v>
          </cell>
          <cell r="C19">
            <v>1.1785796368650887E-2</v>
          </cell>
          <cell r="D19">
            <v>1.2789717656974295E-2</v>
          </cell>
          <cell r="E19">
            <v>1.0668787170949092E-2</v>
          </cell>
        </row>
        <row r="20">
          <cell r="B20">
            <v>2.7748486392341318E-2</v>
          </cell>
          <cell r="C20">
            <v>2.7809698919788555E-2</v>
          </cell>
          <cell r="D20">
            <v>3.5786527000180604E-2</v>
          </cell>
          <cell r="E20">
            <v>3.6272219737256264E-2</v>
          </cell>
        </row>
        <row r="21">
          <cell r="B21">
            <v>0.4232611777901526</v>
          </cell>
          <cell r="C21">
            <v>0.41334559105186541</v>
          </cell>
          <cell r="D21">
            <v>0.40755523448317366</v>
          </cell>
          <cell r="E21">
            <v>0.42487947915113555</v>
          </cell>
        </row>
        <row r="22">
          <cell r="B22">
            <v>9.3274961197142195E-2</v>
          </cell>
          <cell r="C22">
            <v>9.6704205929671341E-2</v>
          </cell>
          <cell r="D22">
            <v>9.4900969237252414E-2</v>
          </cell>
          <cell r="E22">
            <v>0.10432715405132283</v>
          </cell>
        </row>
        <row r="23">
          <cell r="B23">
            <v>4.4065433663898132E-2</v>
          </cell>
          <cell r="C23">
            <v>4.5181950509461423E-2</v>
          </cell>
          <cell r="D23">
            <v>4.4687255433146708E-2</v>
          </cell>
          <cell r="E23">
            <v>5.9332703808624487E-2</v>
          </cell>
        </row>
        <row r="24">
          <cell r="B24">
            <v>0.30192397935241672</v>
          </cell>
          <cell r="C24">
            <v>0.29543608124253284</v>
          </cell>
          <cell r="D24">
            <v>0.30280830280830284</v>
          </cell>
          <cell r="E24">
            <v>0.27271804244085696</v>
          </cell>
        </row>
        <row r="27">
          <cell r="B27">
            <v>0.26008488877995761</v>
          </cell>
          <cell r="C27">
            <v>0.3215090505608042</v>
          </cell>
          <cell r="D27">
            <v>0.29871502191159366</v>
          </cell>
          <cell r="E27">
            <v>0.28154664281099345</v>
          </cell>
        </row>
        <row r="28">
          <cell r="B28">
            <v>0.24364504168873796</v>
          </cell>
          <cell r="C28">
            <v>0.3095392161596151</v>
          </cell>
          <cell r="D28">
            <v>0.28786168388205596</v>
          </cell>
          <cell r="E28">
            <v>0.27196295744081639</v>
          </cell>
        </row>
        <row r="29">
          <cell r="B29">
            <v>0.26137282940812367</v>
          </cell>
          <cell r="C29">
            <v>0.2323011871875818</v>
          </cell>
          <cell r="D29">
            <v>0.13235368900648473</v>
          </cell>
          <cell r="E29">
            <v>0.20856134157105019</v>
          </cell>
        </row>
        <row r="30">
          <cell r="B30">
            <v>0.28001445704826122</v>
          </cell>
          <cell r="C30">
            <v>0.24147269267707419</v>
          </cell>
          <cell r="D30">
            <v>0.13722612581588137</v>
          </cell>
          <cell r="E30">
            <v>0.21591082142965906</v>
          </cell>
        </row>
        <row r="31">
          <cell r="B31">
            <v>7.7430617103879815E-2</v>
          </cell>
          <cell r="C31">
            <v>4.648780798917386E-2</v>
          </cell>
          <cell r="D31">
            <v>2.9300813256974381E-2</v>
          </cell>
          <cell r="E31">
            <v>4.5395704619005592E-2</v>
          </cell>
        </row>
        <row r="32">
          <cell r="B32">
            <v>8.4152161210736418E-2</v>
          </cell>
          <cell r="C32">
            <v>4.8321108689074313E-2</v>
          </cell>
          <cell r="D32">
            <v>3.0381213396840787E-2</v>
          </cell>
          <cell r="E32">
            <v>4.699540096853775E-2</v>
          </cell>
        </row>
        <row r="35">
          <cell r="B35">
            <v>1.1299046860299296</v>
          </cell>
          <cell r="C35">
            <v>1.3794832580686103</v>
          </cell>
          <cell r="D35">
            <v>1.287377435490886</v>
          </cell>
          <cell r="E35">
            <v>1.0617620067298865</v>
          </cell>
        </row>
        <row r="36">
          <cell r="B36">
            <v>2.1025110631222899</v>
          </cell>
          <cell r="C36">
            <v>2.068486026067649</v>
          </cell>
          <cell r="D36">
            <v>2.0274182561141409</v>
          </cell>
          <cell r="E36">
            <v>1.9764832196169428</v>
          </cell>
        </row>
        <row r="37">
          <cell r="B37">
            <v>3.6100809120673496</v>
          </cell>
          <cell r="C37">
            <v>2.9345327041449765</v>
          </cell>
          <cell r="D37">
            <v>3.2185663747778164</v>
          </cell>
          <cell r="E37">
            <v>4.5866715222141288</v>
          </cell>
        </row>
        <row r="38">
          <cell r="B38">
            <v>3.0835523534205032</v>
          </cell>
          <cell r="C38">
            <v>3.3665249944051263</v>
          </cell>
          <cell r="D38">
            <v>3.2482968060451163</v>
          </cell>
          <cell r="E38">
            <v>2.944998470480269</v>
          </cell>
        </row>
        <row r="39">
          <cell r="B39">
            <v>1.3739634724715335</v>
          </cell>
          <cell r="C39">
            <v>1.3666011664775719</v>
          </cell>
          <cell r="D39">
            <v>1.3497896347565519</v>
          </cell>
          <cell r="E39">
            <v>1.3899837218162294</v>
          </cell>
        </row>
        <row r="40">
          <cell r="B40">
            <v>0.31835781175071259</v>
          </cell>
          <cell r="C40">
            <v>0.34025509304825369</v>
          </cell>
          <cell r="D40">
            <v>0.46505212205905666</v>
          </cell>
          <cell r="E40">
            <v>0.5299414678072939</v>
          </cell>
        </row>
        <row r="41">
          <cell r="B41">
            <v>0.88694253183918337</v>
          </cell>
          <cell r="C41">
            <v>0.73268236313372759</v>
          </cell>
          <cell r="D41">
            <v>0.75825799962315543</v>
          </cell>
          <cell r="E41">
            <v>0.83185917197268733</v>
          </cell>
        </row>
        <row r="42">
          <cell r="B42">
            <v>0.11229208377855163</v>
          </cell>
          <cell r="C42">
            <v>9.6131017787446926E-2</v>
          </cell>
          <cell r="D42">
            <v>0.11076311909267678</v>
          </cell>
          <cell r="E42">
            <v>0.11767709341072771</v>
          </cell>
        </row>
        <row r="43">
          <cell r="B43">
            <v>0.12737736679562867</v>
          </cell>
          <cell r="C43">
            <v>0.10683219245435907</v>
          </cell>
          <cell r="D43">
            <v>0.12463490258728614</v>
          </cell>
          <cell r="E43">
            <v>0.13337191240520208</v>
          </cell>
        </row>
        <row r="46">
          <cell r="B46">
            <v>0.27570035840639556</v>
          </cell>
          <cell r="C46">
            <v>0.28985238498484639</v>
          </cell>
          <cell r="D46">
            <v>0.25474139505623244</v>
          </cell>
          <cell r="E46">
            <v>0.23353710054172253</v>
          </cell>
        </row>
        <row r="47">
          <cell r="B47">
            <v>85.292549235157736</v>
          </cell>
          <cell r="C47">
            <v>90.777515244501714</v>
          </cell>
          <cell r="D47">
            <v>90.245294996996265</v>
          </cell>
          <cell r="E47">
            <v>87.508573132548079</v>
          </cell>
        </row>
        <row r="48">
          <cell r="B48">
            <v>4.3420849721406052</v>
          </cell>
          <cell r="C48">
            <v>4.0235642096554143</v>
          </cell>
          <cell r="D48">
            <v>4.0483077033695203</v>
          </cell>
          <cell r="E48">
            <v>4.1710199004975124</v>
          </cell>
        </row>
        <row r="49">
          <cell r="B49">
            <v>66.635996779858743</v>
          </cell>
          <cell r="C49">
            <v>69.515808373449858</v>
          </cell>
          <cell r="D49">
            <v>61.410889256152956</v>
          </cell>
          <cell r="E49">
            <v>51.197836422974341</v>
          </cell>
        </row>
        <row r="50">
          <cell r="B50">
            <v>5.6601220028900352</v>
          </cell>
          <cell r="C50">
            <v>5.451837561428075</v>
          </cell>
          <cell r="D50">
            <v>6.0970653768359382</v>
          </cell>
          <cell r="E50">
            <v>7.1292075115152942</v>
          </cell>
        </row>
        <row r="51">
          <cell r="B51">
            <v>9.6248604220353168E-2</v>
          </cell>
          <cell r="C51">
            <v>0.10175795208440144</v>
          </cell>
          <cell r="D51">
            <v>0.13864205663648327</v>
          </cell>
          <cell r="E51">
            <v>0.15893510054844606</v>
          </cell>
        </row>
        <row r="52">
          <cell r="B52">
            <v>5.6098013665496382E-2</v>
          </cell>
          <cell r="C52">
            <v>4.6643769299680823E-2</v>
          </cell>
          <cell r="D52">
            <v>5.310137570545672E-2</v>
          </cell>
          <cell r="E52">
            <v>7.4403772644174831E-2</v>
          </cell>
        </row>
        <row r="53">
          <cell r="B53">
            <v>1.2546039839429448</v>
          </cell>
          <cell r="C53">
            <v>1.102465709492354</v>
          </cell>
          <cell r="D53">
            <v>1.1969639555107039</v>
          </cell>
          <cell r="E53">
            <v>1.2540094731593816</v>
          </cell>
        </row>
        <row r="54">
          <cell r="B54">
            <v>4.4735145105086582</v>
          </cell>
          <cell r="C54">
            <v>3.2849735811310041</v>
          </cell>
          <cell r="D54">
            <v>3.48289319698091</v>
          </cell>
          <cell r="E54">
            <v>3.6769713398105566</v>
          </cell>
        </row>
        <row r="55">
          <cell r="B55">
            <v>2.1777253679698143</v>
          </cell>
          <cell r="C55">
            <v>2.0483044343434176</v>
          </cell>
          <cell r="D55">
            <v>2.6906407249565043</v>
          </cell>
          <cell r="E55">
            <v>2.1361161524500907</v>
          </cell>
        </row>
        <row r="56">
          <cell r="B56">
            <v>7.3786232827886072E-2</v>
          </cell>
          <cell r="C56">
            <v>8.746775482345856E-2</v>
          </cell>
          <cell r="D56">
            <v>0.11498609930307009</v>
          </cell>
          <cell r="E56">
            <v>0.12674154697413978</v>
          </cell>
        </row>
        <row r="57">
          <cell r="B57">
            <v>1.5746806980307075</v>
          </cell>
          <cell r="C57">
            <v>2.1530067438800389</v>
          </cell>
          <cell r="D57">
            <v>0.8586613523021831</v>
          </cell>
          <cell r="E57">
            <v>0.98966913304481308</v>
          </cell>
        </row>
        <row r="58">
          <cell r="B58">
            <v>0.28904742117260185</v>
          </cell>
          <cell r="C58">
            <v>0.30541780841060479</v>
          </cell>
          <cell r="D58">
            <v>0.29235900781265411</v>
          </cell>
          <cell r="E58">
            <v>0.28996230629624459</v>
          </cell>
        </row>
        <row r="59">
          <cell r="B59">
            <v>0.221626577029572</v>
          </cell>
          <cell r="C59">
            <v>-0.10470230953662121</v>
          </cell>
          <cell r="D59">
            <v>1.831979372654321</v>
          </cell>
          <cell r="E59">
            <v>1.1464470194052776</v>
          </cell>
        </row>
        <row r="60">
          <cell r="B60">
            <v>3.7237426289248496</v>
          </cell>
          <cell r="C60">
            <v>-1.4443161457131761</v>
          </cell>
          <cell r="D60">
            <v>0.66157129561506178</v>
          </cell>
          <cell r="E60">
            <v>0.53669694791190148</v>
          </cell>
        </row>
        <row r="61">
          <cell r="B61">
            <v>7.630238013569754E-3</v>
          </cell>
          <cell r="C61">
            <v>9.8190725839776838E-3</v>
          </cell>
          <cell r="D61">
            <v>7.6213781337162168E-2</v>
          </cell>
          <cell r="E61">
            <v>6.8021801434653709E-2</v>
          </cell>
        </row>
        <row r="62">
          <cell r="B62">
            <v>4.3658246912930826E-2</v>
          </cell>
          <cell r="C62">
            <v>4.1444358460526631E-2</v>
          </cell>
          <cell r="D62">
            <v>4.394287148190823E-2</v>
          </cell>
          <cell r="E62">
            <v>5.9332703808624487E-2</v>
          </cell>
        </row>
        <row r="63">
          <cell r="B63">
            <v>1.2546039839429448</v>
          </cell>
          <cell r="C63">
            <v>1.102465709492354</v>
          </cell>
          <cell r="D63">
            <v>1.1969639555107039</v>
          </cell>
          <cell r="E63">
            <v>1.2540094731593816</v>
          </cell>
        </row>
        <row r="64">
          <cell r="B64">
            <v>3.0835523534205032</v>
          </cell>
          <cell r="C64">
            <v>3.3665249944051263</v>
          </cell>
          <cell r="D64">
            <v>3.2482968060451163</v>
          </cell>
          <cell r="E64">
            <v>2.944998470480269</v>
          </cell>
        </row>
        <row r="65">
          <cell r="B65">
            <v>0.16363693205192176</v>
          </cell>
          <cell r="C65">
            <v>0.15227474855771669</v>
          </cell>
          <cell r="D65">
            <v>0.16873883471851725</v>
          </cell>
          <cell r="E65">
            <v>0.21911899663505655</v>
          </cell>
        </row>
        <row r="66">
          <cell r="B66">
            <v>0.16679386095009616</v>
          </cell>
          <cell r="C66">
            <v>0.14372626550594061</v>
          </cell>
          <cell r="D66">
            <v>0.16116583199989484</v>
          </cell>
          <cell r="E66">
            <v>0.1868722087864805</v>
          </cell>
        </row>
        <row r="67">
          <cell r="B67">
            <v>1.8217654890197696</v>
          </cell>
          <cell r="C67">
            <v>1.5645533220834562</v>
          </cell>
          <cell r="D67">
            <v>1.7019278368571769</v>
          </cell>
          <cell r="E67">
            <v>1.7912135194884198</v>
          </cell>
        </row>
        <row r="68">
          <cell r="B68">
            <v>8.0907959178938643E-2</v>
          </cell>
          <cell r="C68">
            <v>6.6424008284962796E-2</v>
          </cell>
          <cell r="D68">
            <v>7.56068145732611E-2</v>
          </cell>
          <cell r="E68">
            <v>0.10627754120981023</v>
          </cell>
        </row>
        <row r="69">
          <cell r="B69">
            <v>0.13841612946521017</v>
          </cell>
          <cell r="C69">
            <v>0.14525794222053245</v>
          </cell>
          <cell r="D69">
            <v>0.19760353166319022</v>
          </cell>
          <cell r="E69">
            <v>0.22702117242095579</v>
          </cell>
        </row>
        <row r="70">
          <cell r="B70">
            <v>2.6873969831497119E-2</v>
          </cell>
          <cell r="C70">
            <v>3.2182874602524392E-2</v>
          </cell>
          <cell r="D70">
            <v>0.13058927706980009</v>
          </cell>
          <cell r="E70">
            <v>0.12184157034970849</v>
          </cell>
        </row>
        <row r="71">
          <cell r="B71">
            <v>3.3301839641788904</v>
          </cell>
          <cell r="C71">
            <v>1.3552662900865495</v>
          </cell>
          <cell r="D71">
            <v>1.572113995628907</v>
          </cell>
          <cell r="E71">
            <v>1.7037029370976755</v>
          </cell>
        </row>
        <row r="72">
          <cell r="B72">
            <v>0.60047625055044829</v>
          </cell>
          <cell r="C72">
            <v>8.7065618545153919E-2</v>
          </cell>
          <cell r="D72">
            <v>9.7868824841800858E-2</v>
          </cell>
          <cell r="E72">
            <v>0.13979674207770165</v>
          </cell>
        </row>
        <row r="73">
          <cell r="B73">
            <v>1.3686376316607101</v>
          </cell>
          <cell r="C73">
            <v>0.17289724611707019</v>
          </cell>
          <cell r="D73">
            <v>0.245834184826068</v>
          </cell>
          <cell r="E73">
            <v>0.28441620267836815</v>
          </cell>
        </row>
        <row r="74">
          <cell r="B74">
            <v>1.2410604575408013</v>
          </cell>
          <cell r="C74">
            <v>4.3066662144632215E-2</v>
          </cell>
          <cell r="D74">
            <v>0.18530525973861087</v>
          </cell>
          <cell r="E74">
            <v>0.16997495498106108</v>
          </cell>
        </row>
        <row r="75">
          <cell r="B75">
            <v>0.15764098699181334</v>
          </cell>
          <cell r="C75">
            <v>0.11837455754239597</v>
          </cell>
          <cell r="D75">
            <v>0.14302454771827883</v>
          </cell>
          <cell r="E75">
            <v>0.14505447038289537</v>
          </cell>
        </row>
        <row r="76">
          <cell r="B76">
            <v>0.26794319340750317</v>
          </cell>
          <cell r="C76">
            <v>0.20041945532627725</v>
          </cell>
          <cell r="D76">
            <v>0.10268855303873263</v>
          </cell>
          <cell r="E76">
            <v>2.848150707230274E-2</v>
          </cell>
        </row>
        <row r="77">
          <cell r="B77">
            <v>0.28904742117260185</v>
          </cell>
          <cell r="C77">
            <v>0.30541780841060479</v>
          </cell>
          <cell r="D77">
            <v>0.29235900781265411</v>
          </cell>
          <cell r="E77">
            <v>0.28996230629624459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0.17281495581523254</v>
          </cell>
          <cell r="C2">
            <v>0.12336323492498513</v>
          </cell>
          <cell r="D2">
            <v>0.31790754060701709</v>
          </cell>
          <cell r="E2">
            <v>-0.12960748486095025</v>
          </cell>
        </row>
        <row r="3">
          <cell r="B3">
            <v>0.29176374058027155</v>
          </cell>
          <cell r="C3">
            <v>0.50768623374547284</v>
          </cell>
          <cell r="D3" t="e">
            <v>#NUM!</v>
          </cell>
          <cell r="E3">
            <v>-5.8900239078461224E-2</v>
          </cell>
        </row>
        <row r="4">
          <cell r="B4">
            <v>0.22822475114172183</v>
          </cell>
          <cell r="C4">
            <v>0.22254702784048155</v>
          </cell>
          <cell r="D4">
            <v>0.2021484643043395</v>
          </cell>
          <cell r="E4">
            <v>0.18209995273842366</v>
          </cell>
        </row>
        <row r="5">
          <cell r="B5">
            <v>0.12228923300694483</v>
          </cell>
          <cell r="C5">
            <v>0.13155379984951091</v>
          </cell>
          <cell r="D5">
            <v>9.8598797793209458E-2</v>
          </cell>
          <cell r="E5">
            <v>9.5940999967026805E-2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6.9161190309299557E-3</v>
          </cell>
          <cell r="C7">
            <v>-7.6373212942061738E-4</v>
          </cell>
          <cell r="D7">
            <v>7.1799604753931878E-2</v>
          </cell>
          <cell r="E7">
            <v>9.5182616532758862E-2</v>
          </cell>
        </row>
        <row r="8">
          <cell r="B8">
            <v>0.58491871324801115</v>
          </cell>
          <cell r="C8">
            <v>-2.3300492610837429</v>
          </cell>
          <cell r="D8">
            <v>0.52147942848951123</v>
          </cell>
          <cell r="E8">
            <v>0.34324283330805394</v>
          </cell>
        </row>
        <row r="9">
          <cell r="B9">
            <v>314.28999999999996</v>
          </cell>
          <cell r="C9">
            <v>239.43</v>
          </cell>
          <cell r="D9">
            <v>170.09000000000003</v>
          </cell>
          <cell r="E9">
            <v>46.140000000000015</v>
          </cell>
        </row>
        <row r="12">
          <cell r="B12">
            <v>0.72350834551409182</v>
          </cell>
          <cell r="C12">
            <v>0.69516177577125671</v>
          </cell>
          <cell r="D12">
            <v>0.63947863200944199</v>
          </cell>
          <cell r="E12">
            <v>0.63816317334007444</v>
          </cell>
        </row>
        <row r="13">
          <cell r="B13">
            <v>1.4731740225688919E-2</v>
          </cell>
          <cell r="C13">
            <v>1.3205417607223477E-2</v>
          </cell>
          <cell r="D13">
            <v>6.1963055471687765E-3</v>
          </cell>
          <cell r="E13">
            <v>1.11669212929888E-2</v>
          </cell>
        </row>
        <row r="14">
          <cell r="B14">
            <v>6.9649218079036568E-2</v>
          </cell>
          <cell r="C14">
            <v>6.9781790820165543E-2</v>
          </cell>
          <cell r="D14">
            <v>5.0095380561578785E-2</v>
          </cell>
          <cell r="E14">
            <v>5.4603607267291687E-2</v>
          </cell>
        </row>
        <row r="15">
          <cell r="B15">
            <v>3.2398823948766656E-2</v>
          </cell>
          <cell r="C15">
            <v>3.4755455229495857E-2</v>
          </cell>
          <cell r="D15">
            <v>3.3654242033321444E-2</v>
          </cell>
          <cell r="E15">
            <v>3.263246980205093E-2</v>
          </cell>
        </row>
        <row r="16">
          <cell r="B16">
            <v>4.109480896344337E-2</v>
          </cell>
          <cell r="C16">
            <v>4.9495861550037622E-2</v>
          </cell>
          <cell r="D16">
            <v>5.0987428979222142E-2</v>
          </cell>
          <cell r="E16">
            <v>5.6702900541859468E-2</v>
          </cell>
        </row>
        <row r="17">
          <cell r="B17">
            <v>5.6149508742634718E-2</v>
          </cell>
          <cell r="C17">
            <v>4.3619262603461245E-2</v>
          </cell>
          <cell r="D17">
            <v>3.8310048582329205E-2</v>
          </cell>
          <cell r="E17">
            <v>4.9064110877856303E-2</v>
          </cell>
        </row>
        <row r="18">
          <cell r="B18">
            <v>2.6209961986464407E-2</v>
          </cell>
          <cell r="C18">
            <v>4.4687735139202406E-2</v>
          </cell>
          <cell r="D18">
            <v>3.5757417725688259E-2</v>
          </cell>
          <cell r="E18">
            <v>3.7039886572216786E-3</v>
          </cell>
        </row>
        <row r="19">
          <cell r="B19">
            <v>1.4121705513517652E-2</v>
          </cell>
          <cell r="C19">
            <v>5.7298720842738904E-3</v>
          </cell>
          <cell r="D19">
            <v>7.0128729448576833E-3</v>
          </cell>
          <cell r="E19">
            <v>1.320026818196806E-2</v>
          </cell>
        </row>
        <row r="20">
          <cell r="B20">
            <v>2.394685281895844E-2</v>
          </cell>
          <cell r="C20">
            <v>2.689240030097818E-2</v>
          </cell>
          <cell r="D20">
            <v>2.5142041555732443E-2</v>
          </cell>
          <cell r="E20">
            <v>2.8334963674532605E-2</v>
          </cell>
        </row>
        <row r="21">
          <cell r="B21">
            <v>0.27649165448590818</v>
          </cell>
          <cell r="C21">
            <v>0.30483822422874329</v>
          </cell>
          <cell r="D21">
            <v>0.36052136799055801</v>
          </cell>
          <cell r="E21">
            <v>0.36183682665992556</v>
          </cell>
        </row>
        <row r="22">
          <cell r="B22">
            <v>5.5898317978799489E-2</v>
          </cell>
          <cell r="C22">
            <v>5.4544770504138446E-2</v>
          </cell>
          <cell r="D22">
            <v>0.13879244091894713</v>
          </cell>
          <cell r="E22">
            <v>0.1583372717980282</v>
          </cell>
        </row>
        <row r="23">
          <cell r="B23">
            <v>6.9161190309299557E-3</v>
          </cell>
          <cell r="C23">
            <v>-7.6373212942061738E-4</v>
          </cell>
          <cell r="D23">
            <v>7.1799604753931878E-2</v>
          </cell>
          <cell r="E23">
            <v>9.5182616532758862E-2</v>
          </cell>
        </row>
        <row r="24">
          <cell r="B24">
            <v>0.36897228889373784</v>
          </cell>
          <cell r="C24">
            <v>1.7453874538745338</v>
          </cell>
          <cell r="D24">
            <v>0.34273421060896325</v>
          </cell>
          <cell r="E24">
            <v>0.34324283330805394</v>
          </cell>
        </row>
        <row r="27">
          <cell r="B27">
            <v>0.31474321881040929</v>
          </cell>
          <cell r="C27">
            <v>0.31305478256092667</v>
          </cell>
          <cell r="D27">
            <v>0.19296000298460089</v>
          </cell>
          <cell r="E27">
            <v>0.20909400657265639</v>
          </cell>
        </row>
        <row r="28">
          <cell r="B28">
            <v>0.30324556813356907</v>
          </cell>
          <cell r="C28">
            <v>0.30463870756955069</v>
          </cell>
          <cell r="D28">
            <v>0.18644032460905446</v>
          </cell>
          <cell r="E28">
            <v>0.20242243056395148</v>
          </cell>
        </row>
        <row r="29">
          <cell r="B29">
            <v>0.206419477170042</v>
          </cell>
          <cell r="C29">
            <v>3.8057909083821229E-3</v>
          </cell>
          <cell r="D29">
            <v>-2.3979950044815162E-2</v>
          </cell>
          <cell r="E29">
            <v>9.062237174095869E-2</v>
          </cell>
        </row>
        <row r="30">
          <cell r="B30">
            <v>0.21547192581820943</v>
          </cell>
          <cell r="C30">
            <v>2.9940245396368526E-3</v>
          </cell>
          <cell r="D30">
            <v>-2.6011968188086747E-2</v>
          </cell>
          <cell r="E30">
            <v>9.3609165444969222E-2</v>
          </cell>
        </row>
        <row r="31">
          <cell r="B31">
            <v>0.13489914465385661</v>
          </cell>
          <cell r="C31">
            <v>1.4317485907600144E-2</v>
          </cell>
          <cell r="D31">
            <v>2.2060846198706227E-2</v>
          </cell>
          <cell r="E31">
            <v>1.4192598822539951E-3</v>
          </cell>
        </row>
        <row r="32">
          <cell r="B32">
            <v>0.14826237263373621</v>
          </cell>
          <cell r="C32">
            <v>1.485631768937995E-2</v>
          </cell>
          <cell r="D32">
            <v>2.2918654904866928E-2</v>
          </cell>
          <cell r="E32">
            <v>1.4660368138133249E-3</v>
          </cell>
        </row>
        <row r="35">
          <cell r="B35">
            <v>3.9983206537756706</v>
          </cell>
          <cell r="C35">
            <v>4.3800402645107308</v>
          </cell>
          <cell r="D35">
            <v>2.4291100342717349</v>
          </cell>
          <cell r="E35">
            <v>0.59656007347415885</v>
          </cell>
        </row>
        <row r="36">
          <cell r="B36">
            <v>1.9051660314869554</v>
          </cell>
          <cell r="C36">
            <v>2.1162063716538366</v>
          </cell>
          <cell r="D36">
            <v>2.3603188370476627</v>
          </cell>
          <cell r="E36">
            <v>2.4747727272727276</v>
          </cell>
        </row>
        <row r="37">
          <cell r="B37">
            <v>3.2653992699039938</v>
          </cell>
          <cell r="C37">
            <v>3.9998241437960331</v>
          </cell>
          <cell r="D37">
            <v>6.6433383932618142</v>
          </cell>
          <cell r="E37">
            <v>11.808196721311477</v>
          </cell>
        </row>
        <row r="38">
          <cell r="B38">
            <v>7.2190321329640224</v>
          </cell>
          <cell r="C38">
            <v>7.4982621303131056</v>
          </cell>
          <cell r="D38">
            <v>4.7638451097696599</v>
          </cell>
          <cell r="E38">
            <v>2.1476162645069721</v>
          </cell>
        </row>
        <row r="39">
          <cell r="B39">
            <v>1.4269415566460513</v>
          </cell>
          <cell r="C39">
            <v>1.5678707042590181</v>
          </cell>
          <cell r="D39">
            <v>1.7404507865939325</v>
          </cell>
          <cell r="E39">
            <v>1.8134848484848485</v>
          </cell>
        </row>
        <row r="40">
          <cell r="B40">
            <v>0.31128138850435449</v>
          </cell>
          <cell r="C40">
            <v>0.52161916630565908</v>
          </cell>
          <cell r="D40">
            <v>0.82205361190153958</v>
          </cell>
          <cell r="E40">
            <v>1.0056060606060606</v>
          </cell>
        </row>
        <row r="41">
          <cell r="B41">
            <v>0.64591920065668107</v>
          </cell>
          <cell r="C41">
            <v>0.62688482715167004</v>
          </cell>
          <cell r="D41">
            <v>0.72715846236538972</v>
          </cell>
          <cell r="E41">
            <v>0.92372288313505946</v>
          </cell>
        </row>
        <row r="42">
          <cell r="B42">
            <v>7.7106400186990692E-2</v>
          </cell>
          <cell r="C42">
            <v>9.4266493065996812E-2</v>
          </cell>
          <cell r="D42">
            <v>0.11940654994256746</v>
          </cell>
          <cell r="E42">
            <v>0.12279114074779711</v>
          </cell>
        </row>
        <row r="43">
          <cell r="B43">
            <v>8.4632159486328878E-2</v>
          </cell>
          <cell r="C43">
            <v>0.10543888740135128</v>
          </cell>
          <cell r="D43">
            <v>0.135764212919424</v>
          </cell>
          <cell r="E43">
            <v>0.13997936688928708</v>
          </cell>
        </row>
        <row r="46">
          <cell r="B46">
            <v>0.20002969043436022</v>
          </cell>
          <cell r="C46">
            <v>0.21239101076535261</v>
          </cell>
          <cell r="D46">
            <v>0.21759293533229751</v>
          </cell>
          <cell r="E46">
            <v>0.21396304804194191</v>
          </cell>
        </row>
        <row r="47">
          <cell r="B47">
            <v>81.157729807761584</v>
          </cell>
          <cell r="C47">
            <v>75.017451772608666</v>
          </cell>
          <cell r="D47">
            <v>73.804770402829931</v>
          </cell>
          <cell r="E47">
            <v>66.466482749524644</v>
          </cell>
        </row>
        <row r="48">
          <cell r="B48">
            <v>4.6305102213601135</v>
          </cell>
          <cell r="C48">
            <v>4.9846522244801053</v>
          </cell>
          <cell r="D48">
            <v>5.010669963128918</v>
          </cell>
          <cell r="E48">
            <v>5.4914896185417668</v>
          </cell>
        </row>
        <row r="49">
          <cell r="B49">
            <v>40.706698677530142</v>
          </cell>
          <cell r="C49">
            <v>39.598773598388121</v>
          </cell>
          <cell r="D49">
            <v>36.233159528156982</v>
          </cell>
          <cell r="E49">
            <v>35.018464987964784</v>
          </cell>
        </row>
        <row r="50">
          <cell r="B50">
            <v>9.3397896426308531</v>
          </cell>
          <cell r="C50">
            <v>9.6121691166235284</v>
          </cell>
          <cell r="D50">
            <v>10.562580453585461</v>
          </cell>
          <cell r="E50">
            <v>10.423072516897697</v>
          </cell>
        </row>
        <row r="51">
          <cell r="B51">
            <v>8.9058480253407374E-2</v>
          </cell>
          <cell r="C51">
            <v>0.14858636954746016</v>
          </cell>
          <cell r="D51">
            <v>0.23511016049563435</v>
          </cell>
          <cell r="E51">
            <v>0.25802814711142213</v>
          </cell>
        </row>
        <row r="52">
          <cell r="B52">
            <v>4.5197365545598459E-2</v>
          </cell>
          <cell r="C52">
            <v>6.0001909722566325E-2</v>
          </cell>
          <cell r="D52">
            <v>0.12984475262748765</v>
          </cell>
          <cell r="E52">
            <v>0.16833838737267706</v>
          </cell>
        </row>
        <row r="53">
          <cell r="B53">
            <v>1.3468981447722275</v>
          </cell>
          <cell r="C53">
            <v>1.4687398538021239</v>
          </cell>
          <cell r="D53">
            <v>1.7634571454653536</v>
          </cell>
          <cell r="E53">
            <v>1.7685833138947205</v>
          </cell>
        </row>
        <row r="54">
          <cell r="B54">
            <v>4.1377753635907073</v>
          </cell>
          <cell r="C54">
            <v>4.06221332738121</v>
          </cell>
          <cell r="D54">
            <v>5.3837136452174192</v>
          </cell>
          <cell r="E54">
            <v>4.9401639789325085</v>
          </cell>
        </row>
        <row r="55">
          <cell r="B55">
            <v>0.46655047932701726</v>
          </cell>
          <cell r="C55">
            <v>0.88100412596967692</v>
          </cell>
          <cell r="D55">
            <v>1.7583831178419456</v>
          </cell>
          <cell r="E55">
            <v>1.5327944572748271</v>
          </cell>
        </row>
        <row r="56">
          <cell r="B56">
            <v>5.7883346105932008E-2</v>
          </cell>
          <cell r="C56">
            <v>8.4496907138296273E-2</v>
          </cell>
          <cell r="D56">
            <v>0.12866740554605996</v>
          </cell>
          <cell r="E56">
            <v>0.14589538705032809</v>
          </cell>
        </row>
        <row r="57">
          <cell r="B57">
            <v>0.34846807787662365</v>
          </cell>
          <cell r="C57">
            <v>-0.47692354381896812</v>
          </cell>
          <cell r="D57">
            <v>-0.47966006661148058</v>
          </cell>
          <cell r="E57">
            <v>0.19907621247113144</v>
          </cell>
        </row>
        <row r="58">
          <cell r="B58">
            <v>0.11924068415734983</v>
          </cell>
          <cell r="C58">
            <v>1.51270207852194E-2</v>
          </cell>
          <cell r="D58">
            <v>2.5211701308699E-2</v>
          </cell>
          <cell r="E58">
            <v>7.5635103926097E-2</v>
          </cell>
        </row>
        <row r="59">
          <cell r="B59">
            <v>0.30134113018808384</v>
          </cell>
          <cell r="C59">
            <v>1.3579276697886453</v>
          </cell>
          <cell r="D59">
            <v>2.2380431844534265</v>
          </cell>
          <cell r="E59">
            <v>1.3337182448036955</v>
          </cell>
        </row>
        <row r="60">
          <cell r="B60">
            <v>-0.62577001171331459</v>
          </cell>
          <cell r="C60">
            <v>0.40794646884343405</v>
          </cell>
          <cell r="D60">
            <v>1.322183408481681</v>
          </cell>
          <cell r="E60">
            <v>0.87012204309175845</v>
          </cell>
        </row>
        <row r="61">
          <cell r="B61">
            <v>2.6045391508639575E-3</v>
          </cell>
          <cell r="C61">
            <v>7.7826202848739465E-2</v>
          </cell>
          <cell r="D61">
            <v>0.13197096878719072</v>
          </cell>
          <cell r="E61">
            <v>0.12694679225789435</v>
          </cell>
        </row>
        <row r="62">
          <cell r="B62">
            <v>2.4490378871286973E-2</v>
          </cell>
          <cell r="C62">
            <v>2.558025702642578E-2</v>
          </cell>
          <cell r="D62">
            <v>7.1719212979908117E-2</v>
          </cell>
          <cell r="E62">
            <v>9.5182616532758862E-2</v>
          </cell>
        </row>
        <row r="63">
          <cell r="B63">
            <v>1.3468981447722275</v>
          </cell>
          <cell r="C63">
            <v>1.4687398538021239</v>
          </cell>
          <cell r="D63">
            <v>1.7634571454653536</v>
          </cell>
          <cell r="E63">
            <v>1.7685833138947205</v>
          </cell>
        </row>
        <row r="64">
          <cell r="B64">
            <v>7.2190321329640224</v>
          </cell>
          <cell r="C64">
            <v>7.4982621303131056</v>
          </cell>
          <cell r="D64">
            <v>4.7638451097696599</v>
          </cell>
          <cell r="E64">
            <v>2.1476162645069721</v>
          </cell>
        </row>
        <row r="65">
          <cell r="B65">
            <v>0.13640155299769591</v>
          </cell>
          <cell r="C65">
            <v>6.9937090084226272E-2</v>
          </cell>
          <cell r="D65">
            <v>0.45946723625895519</v>
          </cell>
          <cell r="E65">
            <v>0.36152625866243643</v>
          </cell>
        </row>
        <row r="66">
          <cell r="B66">
            <v>0.16410727319507928</v>
          </cell>
          <cell r="C66">
            <v>0.21002318966069092</v>
          </cell>
          <cell r="D66">
            <v>0.34685099706986761</v>
          </cell>
          <cell r="E66">
            <v>0.37668653906495136</v>
          </cell>
        </row>
        <row r="67">
          <cell r="B67">
            <v>1.9597194540083032</v>
          </cell>
          <cell r="C67">
            <v>2.0573257171035033</v>
          </cell>
          <cell r="D67">
            <v>2.4616559822231801</v>
          </cell>
          <cell r="E67">
            <v>2.3790137014956594</v>
          </cell>
        </row>
        <row r="68">
          <cell r="B68">
            <v>6.5934159887496388E-2</v>
          </cell>
          <cell r="C68">
            <v>8.3573744093546162E-2</v>
          </cell>
          <cell r="D68">
            <v>0.18165775424019981</v>
          </cell>
          <cell r="E68">
            <v>0.22644074887564061</v>
          </cell>
        </row>
        <row r="69">
          <cell r="B69">
            <v>0.12530031952746132</v>
          </cell>
          <cell r="C69">
            <v>0.20894039975953235</v>
          </cell>
          <cell r="D69">
            <v>0.33101809509354346</v>
          </cell>
          <cell r="E69">
            <v>0.34708712477774295</v>
          </cell>
        </row>
        <row r="70">
          <cell r="B70">
            <v>3.3135256789617984E-2</v>
          </cell>
          <cell r="C70">
            <v>0.19469393658485129</v>
          </cell>
          <cell r="D70">
            <v>0.32895762976771858</v>
          </cell>
          <cell r="E70">
            <v>0.3020081581424538</v>
          </cell>
        </row>
        <row r="71">
          <cell r="B71">
            <v>1.6640509613381154</v>
          </cell>
          <cell r="C71">
            <v>1.9374634460596423</v>
          </cell>
          <cell r="D71">
            <v>2.4983423759396524</v>
          </cell>
          <cell r="E71">
            <v>2.3763546083867935</v>
          </cell>
        </row>
        <row r="72">
          <cell r="B72">
            <v>3.6383350557630839E-2</v>
          </cell>
          <cell r="C72">
            <v>7.6912460655206447E-2</v>
          </cell>
          <cell r="D72">
            <v>0.21300727990159773</v>
          </cell>
          <cell r="E72">
            <v>0.27338624913921206</v>
          </cell>
        </row>
        <row r="73">
          <cell r="B73">
            <v>0.3454355058405959</v>
          </cell>
          <cell r="C73">
            <v>0.361852518919067</v>
          </cell>
          <cell r="D73">
            <v>0.53079512983628752</v>
          </cell>
          <cell r="E73">
            <v>0.55528976840274014</v>
          </cell>
        </row>
        <row r="74">
          <cell r="B74">
            <v>9.9900486685768584E-3</v>
          </cell>
          <cell r="C74">
            <v>0.2682206031752406</v>
          </cell>
          <cell r="D74">
            <v>0.45298803820994782</v>
          </cell>
          <cell r="E74">
            <v>0.41861476568446249</v>
          </cell>
        </row>
        <row r="75">
          <cell r="B75">
            <v>7.1438967122420816E-2</v>
          </cell>
          <cell r="C75">
            <v>0.11598954453632977</v>
          </cell>
          <cell r="D75">
            <v>0.17734917084139298</v>
          </cell>
          <cell r="E75">
            <v>0.12496499568333676</v>
          </cell>
        </row>
        <row r="76">
          <cell r="B76">
            <v>8.9886998734607634E-2</v>
          </cell>
          <cell r="C76">
            <v>1.419042861277722E-3</v>
          </cell>
          <cell r="D76">
            <v>2.36507143546287E-3</v>
          </cell>
          <cell r="E76">
            <v>7.0952143063886097E-3</v>
          </cell>
        </row>
        <row r="77">
          <cell r="B77">
            <v>0.11924068415734983</v>
          </cell>
          <cell r="C77">
            <v>1.51270207852194E-2</v>
          </cell>
          <cell r="D77">
            <v>2.5211701308699E-2</v>
          </cell>
          <cell r="E77">
            <v>7.5635103926097E-2</v>
          </cell>
        </row>
      </sheetData>
      <sheetData sheetId="10">
        <row r="2">
          <cell r="B2">
            <v>0.17281495581523254</v>
          </cell>
        </row>
        <row r="3">
          <cell r="B3">
            <v>0.12336323492498513</v>
          </cell>
        </row>
        <row r="4">
          <cell r="B4">
            <v>0.31790754060701709</v>
          </cell>
        </row>
        <row r="5">
          <cell r="B5">
            <v>0.29176374058027155</v>
          </cell>
        </row>
        <row r="6">
          <cell r="B6">
            <v>0.50768623374547284</v>
          </cell>
        </row>
        <row r="7">
          <cell r="B7" t="e">
            <v>#NUM!</v>
          </cell>
        </row>
        <row r="8">
          <cell r="B8">
            <v>0.22822475114172183</v>
          </cell>
        </row>
        <row r="9">
          <cell r="B9">
            <v>0.22254702784048155</v>
          </cell>
        </row>
        <row r="10">
          <cell r="B10">
            <v>0.2021484643043395</v>
          </cell>
        </row>
        <row r="11">
          <cell r="B11">
            <v>0.12228923300694483</v>
          </cell>
        </row>
        <row r="12">
          <cell r="B12">
            <v>0.13155379984951091</v>
          </cell>
        </row>
        <row r="13">
          <cell r="B13">
            <v>9.8598797793209458E-2</v>
          </cell>
        </row>
        <row r="14">
          <cell r="B14">
            <v>0.27649165448590818</v>
          </cell>
        </row>
        <row r="15">
          <cell r="B15">
            <v>0.30483822422874329</v>
          </cell>
        </row>
        <row r="16">
          <cell r="B16">
            <v>0.36052136799055801</v>
          </cell>
        </row>
        <row r="17">
          <cell r="B17">
            <v>5.5898317978799489E-2</v>
          </cell>
        </row>
        <row r="18">
          <cell r="B18">
            <v>5.4544770504138446E-2</v>
          </cell>
        </row>
        <row r="19">
          <cell r="B19">
            <v>0.13879244091894713</v>
          </cell>
        </row>
        <row r="20">
          <cell r="B20">
            <v>6.9161190309299557E-3</v>
          </cell>
        </row>
        <row r="21">
          <cell r="B21">
            <v>-7.6373212942061738E-4</v>
          </cell>
        </row>
        <row r="22">
          <cell r="B22">
            <v>7.1799604753931878E-2</v>
          </cell>
        </row>
        <row r="23">
          <cell r="B23">
            <v>0.36897228889373784</v>
          </cell>
        </row>
        <row r="24">
          <cell r="B24">
            <v>1.7453874538745338</v>
          </cell>
        </row>
        <row r="25">
          <cell r="B25">
            <v>0.34273421060896325</v>
          </cell>
        </row>
        <row r="26">
          <cell r="B26">
            <v>0.31474321881040929</v>
          </cell>
        </row>
        <row r="27">
          <cell r="B27">
            <v>0.31305478256092667</v>
          </cell>
        </row>
        <row r="28">
          <cell r="B28">
            <v>0.19296000298460089</v>
          </cell>
        </row>
        <row r="29">
          <cell r="B29">
            <v>0.30324556813356907</v>
          </cell>
        </row>
        <row r="30">
          <cell r="B30">
            <v>0.30463870756955069</v>
          </cell>
        </row>
        <row r="31">
          <cell r="B31">
            <v>0.18644032460905446</v>
          </cell>
        </row>
        <row r="32">
          <cell r="B32">
            <v>0.21547192581820943</v>
          </cell>
        </row>
        <row r="33">
          <cell r="B33">
            <v>2.9940245396368526E-3</v>
          </cell>
        </row>
        <row r="34">
          <cell r="B34">
            <v>-2.6011968188086747E-2</v>
          </cell>
        </row>
        <row r="35">
          <cell r="B35">
            <v>0.14826237263373621</v>
          </cell>
        </row>
        <row r="36">
          <cell r="B36">
            <v>1.485631768937995E-2</v>
          </cell>
        </row>
        <row r="37">
          <cell r="B37">
            <v>2.2918654904866928E-2</v>
          </cell>
        </row>
        <row r="38">
          <cell r="B38">
            <v>3.9983206537756706</v>
          </cell>
        </row>
        <row r="39">
          <cell r="B39">
            <v>4.3800402645107308</v>
          </cell>
        </row>
        <row r="40">
          <cell r="B40">
            <v>2.4291100342717349</v>
          </cell>
        </row>
        <row r="41">
          <cell r="B41">
            <v>1.9051660314869554</v>
          </cell>
        </row>
        <row r="42">
          <cell r="B42">
            <v>2.1162063716538366</v>
          </cell>
        </row>
        <row r="43">
          <cell r="B43">
            <v>2.3603188370476627</v>
          </cell>
        </row>
        <row r="44">
          <cell r="B44">
            <v>7.7106400186990692E-2</v>
          </cell>
        </row>
        <row r="45">
          <cell r="B45">
            <v>9.4266493065996812E-2</v>
          </cell>
        </row>
        <row r="46">
          <cell r="B46">
            <v>0.11940654994256746</v>
          </cell>
        </row>
        <row r="47">
          <cell r="B47">
            <v>8.4632159486328878E-2</v>
          </cell>
        </row>
        <row r="48">
          <cell r="B48">
            <v>0.10543888740135128</v>
          </cell>
        </row>
        <row r="49">
          <cell r="B49">
            <v>0.135764212919424</v>
          </cell>
        </row>
        <row r="50">
          <cell r="B50">
            <v>0.20002969043436022</v>
          </cell>
        </row>
        <row r="51">
          <cell r="B51">
            <v>0.21239101076535261</v>
          </cell>
        </row>
        <row r="52">
          <cell r="B52">
            <v>0.21759293533229751</v>
          </cell>
        </row>
        <row r="53">
          <cell r="B53">
            <v>81.157729807761584</v>
          </cell>
        </row>
        <row r="54">
          <cell r="B54">
            <v>75.017451772608666</v>
          </cell>
        </row>
        <row r="55">
          <cell r="B55">
            <v>73.804770402829931</v>
          </cell>
        </row>
        <row r="56">
          <cell r="B56">
            <v>4.6305102213601135</v>
          </cell>
        </row>
        <row r="57">
          <cell r="B57">
            <v>4.9846522244801053</v>
          </cell>
        </row>
        <row r="58">
          <cell r="B58">
            <v>5.010669963128918</v>
          </cell>
        </row>
        <row r="59">
          <cell r="B59">
            <v>40.706698677530142</v>
          </cell>
        </row>
        <row r="60">
          <cell r="B60">
            <v>39.598773598388121</v>
          </cell>
        </row>
        <row r="61">
          <cell r="B61">
            <v>36.233159528156982</v>
          </cell>
        </row>
        <row r="62">
          <cell r="B62">
            <v>9.3397896426308531</v>
          </cell>
        </row>
        <row r="63">
          <cell r="B63">
            <v>9.6121691166235284</v>
          </cell>
        </row>
        <row r="64">
          <cell r="B64">
            <v>10.562580453585461</v>
          </cell>
        </row>
        <row r="65">
          <cell r="B65">
            <v>8.9058480253407374E-2</v>
          </cell>
        </row>
        <row r="66">
          <cell r="B66">
            <v>0.14858636954746016</v>
          </cell>
        </row>
        <row r="67">
          <cell r="B67">
            <v>0.23511016049563435</v>
          </cell>
        </row>
        <row r="68">
          <cell r="B68">
            <v>4.5197365545598459E-2</v>
          </cell>
        </row>
        <row r="69">
          <cell r="B69">
            <v>6.0001909722566325E-2</v>
          </cell>
        </row>
        <row r="70">
          <cell r="B70">
            <v>0.12984475262748765</v>
          </cell>
        </row>
        <row r="71">
          <cell r="B71">
            <v>1.3468981447722275</v>
          </cell>
        </row>
        <row r="72">
          <cell r="B72">
            <v>1.4687398538021239</v>
          </cell>
        </row>
        <row r="73">
          <cell r="B73">
            <v>1.7634571454653536</v>
          </cell>
        </row>
        <row r="74">
          <cell r="B74">
            <v>0.46655047932701726</v>
          </cell>
        </row>
        <row r="75">
          <cell r="B75">
            <v>0.88100412596967692</v>
          </cell>
        </row>
        <row r="76">
          <cell r="B76">
            <v>1.7583831178419456</v>
          </cell>
        </row>
        <row r="77">
          <cell r="B77">
            <v>5.7883346105932008E-2</v>
          </cell>
        </row>
        <row r="78">
          <cell r="B78">
            <v>8.4496907138296273E-2</v>
          </cell>
        </row>
        <row r="79">
          <cell r="B79">
            <v>0.12866740554605996</v>
          </cell>
        </row>
        <row r="80">
          <cell r="B80">
            <v>0.30134113018808384</v>
          </cell>
        </row>
        <row r="81">
          <cell r="B81">
            <v>1.3579276697886453</v>
          </cell>
        </row>
        <row r="82">
          <cell r="B82">
            <v>2.2380431844534265</v>
          </cell>
        </row>
        <row r="83">
          <cell r="B83">
            <v>0.13640155299769591</v>
          </cell>
        </row>
        <row r="84">
          <cell r="B84">
            <v>6.9937090084226272E-2</v>
          </cell>
        </row>
        <row r="85">
          <cell r="B85">
            <v>0.45946723625895519</v>
          </cell>
        </row>
        <row r="86">
          <cell r="B86">
            <v>0.16410727319507928</v>
          </cell>
        </row>
        <row r="87">
          <cell r="B87">
            <v>0.21002318966069092</v>
          </cell>
        </row>
        <row r="88">
          <cell r="B88">
            <v>0.34685099706986761</v>
          </cell>
        </row>
        <row r="89">
          <cell r="B89">
            <v>7.1438967122420816E-2</v>
          </cell>
        </row>
        <row r="90">
          <cell r="B90">
            <v>0.11598954453632977</v>
          </cell>
        </row>
        <row r="91">
          <cell r="B91">
            <v>0.17734917084139298</v>
          </cell>
        </row>
        <row r="92">
          <cell r="B92">
            <v>1.9597194540083032</v>
          </cell>
        </row>
        <row r="93">
          <cell r="B93">
            <v>2.0573257171035033</v>
          </cell>
        </row>
        <row r="94">
          <cell r="B94">
            <v>2.4616559822231801</v>
          </cell>
        </row>
        <row r="95">
          <cell r="B95">
            <v>6.5934159887496388E-2</v>
          </cell>
        </row>
        <row r="96">
          <cell r="B96">
            <v>8.3573744093546162E-2</v>
          </cell>
        </row>
        <row r="97">
          <cell r="B97">
            <v>0.18165775424019981</v>
          </cell>
        </row>
        <row r="98">
          <cell r="B98">
            <v>0.12530031952746132</v>
          </cell>
        </row>
        <row r="99">
          <cell r="B99">
            <v>0.20894039975953235</v>
          </cell>
        </row>
        <row r="100">
          <cell r="B100">
            <v>0.33101809509354346</v>
          </cell>
        </row>
        <row r="101">
          <cell r="B101">
            <v>3.3135256789617984E-2</v>
          </cell>
        </row>
        <row r="102">
          <cell r="B102">
            <v>0.19469393658485129</v>
          </cell>
        </row>
        <row r="103">
          <cell r="B103">
            <v>0.32895762976771858</v>
          </cell>
        </row>
        <row r="104">
          <cell r="B104">
            <v>1.6640509613381154</v>
          </cell>
        </row>
        <row r="105">
          <cell r="B105">
            <v>1.9374634460596423</v>
          </cell>
        </row>
        <row r="106">
          <cell r="B106">
            <v>2.4983423759396524</v>
          </cell>
        </row>
        <row r="107">
          <cell r="B107">
            <v>3.6383350557630839E-2</v>
          </cell>
        </row>
        <row r="108">
          <cell r="B108">
            <v>7.6912460655206447E-2</v>
          </cell>
        </row>
        <row r="109">
          <cell r="B109">
            <v>0.21300727990159773</v>
          </cell>
        </row>
        <row r="110">
          <cell r="B110">
            <v>0.3454355058405959</v>
          </cell>
        </row>
        <row r="111">
          <cell r="B111">
            <v>0.361852518919067</v>
          </cell>
        </row>
        <row r="112">
          <cell r="B112">
            <v>0.53079512983628752</v>
          </cell>
        </row>
        <row r="113">
          <cell r="B113">
            <v>9.9900486685768584E-3</v>
          </cell>
        </row>
        <row r="114">
          <cell r="B114">
            <v>0.2682206031752406</v>
          </cell>
        </row>
        <row r="115">
          <cell r="B115">
            <v>0.45298803820994782</v>
          </cell>
        </row>
        <row r="116">
          <cell r="B116">
            <v>1.419042861277722E-3</v>
          </cell>
        </row>
        <row r="117">
          <cell r="B117">
            <v>2.36507143546287E-3</v>
          </cell>
        </row>
        <row r="118">
          <cell r="B118">
            <v>0.11924068415734983</v>
          </cell>
        </row>
        <row r="119">
          <cell r="B119">
            <v>1.51270207852194E-2</v>
          </cell>
        </row>
        <row r="120">
          <cell r="B120">
            <v>2.5211701308699E-2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0.13284169872325569</v>
          </cell>
          <cell r="C2">
            <v>7.4634752812033023E-2</v>
          </cell>
          <cell r="D2">
            <v>-4.996920085452683E-2</v>
          </cell>
          <cell r="E2">
            <v>-6.68617739756866E-2</v>
          </cell>
        </row>
        <row r="3">
          <cell r="B3">
            <v>0.37945533577799262</v>
          </cell>
          <cell r="C3">
            <v>0.23602334726031571</v>
          </cell>
          <cell r="D3">
            <v>0.32013930603321361</v>
          </cell>
          <cell r="E3">
            <v>0.19517426273458449</v>
          </cell>
        </row>
        <row r="4">
          <cell r="B4">
            <v>0.13724724909786842</v>
          </cell>
          <cell r="C4">
            <v>0.13627429350769169</v>
          </cell>
          <cell r="D4">
            <v>0.13922385177138027</v>
          </cell>
          <cell r="E4">
            <v>0.17659831121833536</v>
          </cell>
        </row>
        <row r="5">
          <cell r="B5">
            <v>0.14061611990988956</v>
          </cell>
          <cell r="C5">
            <v>0.13310535710704186</v>
          </cell>
          <cell r="D5">
            <v>0.11342869213591646</v>
          </cell>
          <cell r="E5">
            <v>9.8512263771612388E-2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4.7458625199427562E-2</v>
          </cell>
          <cell r="C7">
            <v>4.5779097053691403E-2</v>
          </cell>
          <cell r="D7">
            <v>6.5676866437322706E-2</v>
          </cell>
          <cell r="E7">
            <v>8.9626055488540413E-2</v>
          </cell>
        </row>
        <row r="8">
          <cell r="B8">
            <v>0.39186264608281635</v>
          </cell>
          <cell r="C8">
            <v>0.42497261774370204</v>
          </cell>
          <cell r="D8">
            <v>0.30564234515714023</v>
          </cell>
          <cell r="E8">
            <v>0.23480947476828012</v>
          </cell>
        </row>
        <row r="9">
          <cell r="B9">
            <v>27.54000000000002</v>
          </cell>
          <cell r="C9">
            <v>44.02000000000001</v>
          </cell>
          <cell r="D9">
            <v>38.180000000000007</v>
          </cell>
          <cell r="E9">
            <v>5.1300000000000026</v>
          </cell>
        </row>
        <row r="12">
          <cell r="B12">
            <v>0.78525502762884891</v>
          </cell>
          <cell r="C12">
            <v>0.79968511201588466</v>
          </cell>
          <cell r="D12">
            <v>0.70558271470819001</v>
          </cell>
          <cell r="E12">
            <v>0.66831523924406921</v>
          </cell>
        </row>
        <row r="13">
          <cell r="B13">
            <v>1.2941393973007951E-3</v>
          </cell>
          <cell r="C13">
            <v>5.0141398744459383E-3</v>
          </cell>
          <cell r="D13">
            <v>-4.6677530327720443E-2</v>
          </cell>
          <cell r="E13">
            <v>-3.6509851226377163E-2</v>
          </cell>
        </row>
        <row r="14">
          <cell r="B14">
            <v>1.7207260875221682E-2</v>
          </cell>
          <cell r="C14">
            <v>1.5593975009526865E-2</v>
          </cell>
          <cell r="D14">
            <v>3.149254632144366E-2</v>
          </cell>
          <cell r="E14">
            <v>4.3425814234016889E-2</v>
          </cell>
        </row>
        <row r="15">
          <cell r="B15">
            <v>1.9692830193847016E-2</v>
          </cell>
          <cell r="C15">
            <v>1.451092079664654E-2</v>
          </cell>
          <cell r="D15">
            <v>2.2511919850322894E-2</v>
          </cell>
          <cell r="E15">
            <v>2.5894652191395258E-2</v>
          </cell>
        </row>
        <row r="16">
          <cell r="B16">
            <v>4.3274925877994835E-2</v>
          </cell>
          <cell r="C16">
            <v>4.0915381375478843E-2</v>
          </cell>
          <cell r="D16">
            <v>3.8578067475405875E-2</v>
          </cell>
          <cell r="E16">
            <v>4.0892641737032574E-2</v>
          </cell>
        </row>
        <row r="17">
          <cell r="B17">
            <v>5.0040056695630747E-2</v>
          </cell>
          <cell r="C17">
            <v>4.7864979241460916E-2</v>
          </cell>
          <cell r="D17">
            <v>4.6375761965115565E-2</v>
          </cell>
          <cell r="E17">
            <v>5.1025331724969841E-2</v>
          </cell>
        </row>
        <row r="18">
          <cell r="B18">
            <v>1.4701149661401092E-2</v>
          </cell>
          <cell r="C18">
            <v>1.0228845343869711E-2</v>
          </cell>
          <cell r="D18">
            <v>5.4680427304001434E-3</v>
          </cell>
          <cell r="E18">
            <v>3.7796542018496181E-3</v>
          </cell>
        </row>
        <row r="19">
          <cell r="B19">
            <v>1.7412679827174184E-2</v>
          </cell>
          <cell r="C19">
            <v>7.3306724964399602E-3</v>
          </cell>
          <cell r="D19">
            <v>5.5163256684169232E-3</v>
          </cell>
          <cell r="E19">
            <v>1.0213108162444712E-2</v>
          </cell>
        </row>
        <row r="20">
          <cell r="B20">
            <v>1.3153660223358874E-2</v>
          </cell>
          <cell r="C20">
            <v>1.0309071581860845E-2</v>
          </cell>
          <cell r="D20">
            <v>1.2094875973202968E-2</v>
          </cell>
          <cell r="E20">
            <v>1.5279453156413349E-2</v>
          </cell>
        </row>
        <row r="21">
          <cell r="B21">
            <v>0.21474497237115109</v>
          </cell>
          <cell r="C21">
            <v>0.20031488798411534</v>
          </cell>
          <cell r="D21">
            <v>0.29441728529180999</v>
          </cell>
          <cell r="E21">
            <v>0.33168476075593079</v>
          </cell>
        </row>
        <row r="22">
          <cell r="B22">
            <v>7.5388755366570123E-2</v>
          </cell>
          <cell r="C22">
            <v>7.3246555285906248E-2</v>
          </cell>
          <cell r="D22">
            <v>9.6722795582111165E-2</v>
          </cell>
          <cell r="E22">
            <v>0.12505026135906713</v>
          </cell>
        </row>
        <row r="23">
          <cell r="B23">
            <v>4.7458625199427562E-2</v>
          </cell>
          <cell r="C23">
            <v>4.5779097053691403E-2</v>
          </cell>
          <cell r="D23">
            <v>6.5676866437322706E-2</v>
          </cell>
          <cell r="E23">
            <v>8.9626055488540413E-2</v>
          </cell>
        </row>
        <row r="24">
          <cell r="B24">
            <v>0.28156748911465895</v>
          </cell>
          <cell r="C24">
            <v>0.29827798277982781</v>
          </cell>
          <cell r="D24">
            <v>0.23412642545403348</v>
          </cell>
          <cell r="E24">
            <v>0.23480947476828012</v>
          </cell>
        </row>
        <row r="27">
          <cell r="B27">
            <v>0.17866471835025954</v>
          </cell>
          <cell r="C27">
            <v>0.18529547569308624</v>
          </cell>
          <cell r="D27">
            <v>0.2220655937251271</v>
          </cell>
          <cell r="E27">
            <v>0.34374748693204665</v>
          </cell>
        </row>
        <row r="28">
          <cell r="B28">
            <v>0.17251193722166711</v>
          </cell>
          <cell r="C28">
            <v>0.18119690696907972</v>
          </cell>
          <cell r="D28">
            <v>0.21761473088937197</v>
          </cell>
          <cell r="E28">
            <v>0.33860072376357053</v>
          </cell>
        </row>
        <row r="29">
          <cell r="B29">
            <v>0.24209777701999416</v>
          </cell>
          <cell r="C29">
            <v>0.24817027849893508</v>
          </cell>
          <cell r="D29">
            <v>0.36432197461271554</v>
          </cell>
          <cell r="E29">
            <v>0.34799391741724178</v>
          </cell>
        </row>
        <row r="30">
          <cell r="B30">
            <v>0.24887563430201695</v>
          </cell>
          <cell r="C30">
            <v>0.25311303582837447</v>
          </cell>
          <cell r="D30">
            <v>0.37116682106525251</v>
          </cell>
          <cell r="E30">
            <v>0.3532834580216126</v>
          </cell>
        </row>
        <row r="31">
          <cell r="B31">
            <v>3.562140130286829E-2</v>
          </cell>
          <cell r="C31">
            <v>5.6028001021120079E-2</v>
          </cell>
          <cell r="D31">
            <v>9.3273095565454558E-2</v>
          </cell>
          <cell r="E31">
            <v>0.12703240145046205</v>
          </cell>
        </row>
        <row r="32">
          <cell r="B32">
            <v>3.6639447668763071E-2</v>
          </cell>
          <cell r="C32">
            <v>5.7029171078237552E-2</v>
          </cell>
          <cell r="D32">
            <v>9.493871627667573E-2</v>
          </cell>
          <cell r="E32">
            <v>0.12896330602066264</v>
          </cell>
        </row>
        <row r="35">
          <cell r="B35">
            <v>0.25529680906791463</v>
          </cell>
          <cell r="C35">
            <v>0.2070354365310636</v>
          </cell>
          <cell r="D35">
            <v>0.15751675803015111</v>
          </cell>
          <cell r="E35">
            <v>0.10856372218476062</v>
          </cell>
        </row>
        <row r="36">
          <cell r="B36">
            <v>2.5873101881466596</v>
          </cell>
          <cell r="C36">
            <v>2.9361106877648733</v>
          </cell>
          <cell r="D36">
            <v>2.8687058394028271</v>
          </cell>
          <cell r="E36">
            <v>3.0856447688564472</v>
          </cell>
        </row>
        <row r="37">
          <cell r="B37">
            <v>8.6409731764806352</v>
          </cell>
          <cell r="C37">
            <v>10.088539305931928</v>
          </cell>
          <cell r="D37">
            <v>11.054344913384123</v>
          </cell>
          <cell r="E37">
            <v>15.786802030456851</v>
          </cell>
        </row>
        <row r="38">
          <cell r="B38">
            <v>1.7163342305353395</v>
          </cell>
          <cell r="C38">
            <v>1.5448323355163978</v>
          </cell>
          <cell r="D38">
            <v>1.4738788823004347</v>
          </cell>
          <cell r="E38">
            <v>1.3605100226812972</v>
          </cell>
        </row>
        <row r="39">
          <cell r="B39">
            <v>1.5868417638822769</v>
          </cell>
          <cell r="C39">
            <v>1.8071810533588142</v>
          </cell>
          <cell r="D39">
            <v>1.8831367559118017</v>
          </cell>
          <cell r="E39">
            <v>2.4895377128953768</v>
          </cell>
        </row>
        <row r="40">
          <cell r="B40">
            <v>0.49849708986051178</v>
          </cell>
          <cell r="C40">
            <v>0.85525024614599554</v>
          </cell>
          <cell r="D40">
            <v>1.0116864385613575</v>
          </cell>
          <cell r="E40">
            <v>0.6671532846715329</v>
          </cell>
        </row>
        <row r="41">
          <cell r="B41">
            <v>2.2176450843295998</v>
          </cell>
          <cell r="C41">
            <v>2.271351192714699</v>
          </cell>
          <cell r="D41">
            <v>2.8252709084239132</v>
          </cell>
          <cell r="E41">
            <v>2.320722755505364</v>
          </cell>
        </row>
        <row r="42">
          <cell r="B42">
            <v>8.483500990967055E-2</v>
          </cell>
          <cell r="C42">
            <v>6.8707145370556055E-2</v>
          </cell>
          <cell r="D42">
            <v>6.1603180933213299E-2</v>
          </cell>
          <cell r="E42">
            <v>4.3176911714577888E-2</v>
          </cell>
        </row>
        <row r="43">
          <cell r="B43">
            <v>9.339711600543224E-2</v>
          </cell>
          <cell r="C43">
            <v>7.4086870491750528E-2</v>
          </cell>
          <cell r="D43">
            <v>6.6007581224154052E-2</v>
          </cell>
          <cell r="E43">
            <v>4.5125282033012706E-2</v>
          </cell>
        </row>
        <row r="46">
          <cell r="B46">
            <v>0.2230575931937881</v>
          </cell>
          <cell r="C46">
            <v>0.22023888446589415</v>
          </cell>
          <cell r="D46">
            <v>0.23412338544347797</v>
          </cell>
          <cell r="E46">
            <v>0.34467229593888221</v>
          </cell>
        </row>
        <row r="47">
          <cell r="B47">
            <v>50.752070656983896</v>
          </cell>
          <cell r="C47">
            <v>50.557469634079958</v>
          </cell>
          <cell r="D47">
            <v>51.198965711557399</v>
          </cell>
          <cell r="E47">
            <v>64.458383594692407</v>
          </cell>
        </row>
        <row r="48">
          <cell r="B48">
            <v>7.3096478957593005</v>
          </cell>
          <cell r="C48">
            <v>7.3978800545983834</v>
          </cell>
          <cell r="D48">
            <v>7.414222581038401</v>
          </cell>
          <cell r="E48">
            <v>5.662568306010928</v>
          </cell>
        </row>
        <row r="49">
          <cell r="B49">
            <v>51.430779883912862</v>
          </cell>
          <cell r="C49">
            <v>43.902226571924402</v>
          </cell>
          <cell r="D49">
            <v>41.123507245789625</v>
          </cell>
          <cell r="E49">
            <v>35.956976276638521</v>
          </cell>
        </row>
        <row r="50">
          <cell r="B50">
            <v>7.3832178179232866</v>
          </cell>
          <cell r="C50">
            <v>8.4104658020389902</v>
          </cell>
          <cell r="D50">
            <v>8.9514905016697082</v>
          </cell>
          <cell r="E50">
            <v>10.151020408163266</v>
          </cell>
        </row>
        <row r="51">
          <cell r="B51">
            <v>0.10959115516797494</v>
          </cell>
          <cell r="C51">
            <v>0.17439346823424268</v>
          </cell>
          <cell r="D51">
            <v>0.20182102106289537</v>
          </cell>
          <cell r="E51">
            <v>0.12354690456880239</v>
          </cell>
        </row>
        <row r="52">
          <cell r="B52">
            <v>9.5513811614569927E-2</v>
          </cell>
          <cell r="C52">
            <v>0.11052978697473229</v>
          </cell>
          <cell r="D52">
            <v>0.11512688886391055</v>
          </cell>
          <cell r="E52">
            <v>0.10043254933765883</v>
          </cell>
        </row>
        <row r="53">
          <cell r="B53">
            <v>1.8566025875193393</v>
          </cell>
          <cell r="C53">
            <v>2.0364668966320982</v>
          </cell>
          <cell r="D53">
            <v>1.8736372680027629</v>
          </cell>
          <cell r="E53">
            <v>1.1205731278723978</v>
          </cell>
        </row>
        <row r="54">
          <cell r="B54">
            <v>6.5634254503163927</v>
          </cell>
          <cell r="C54">
            <v>6.9224067162591965</v>
          </cell>
          <cell r="D54">
            <v>6.1791209964346514</v>
          </cell>
          <cell r="E54">
            <v>2.9533309583184897</v>
          </cell>
        </row>
        <row r="55">
          <cell r="B55">
            <v>1.1112892682761044</v>
          </cell>
          <cell r="C55">
            <v>1.5354602029783506</v>
          </cell>
          <cell r="D55">
            <v>1.6709273605940569</v>
          </cell>
          <cell r="E55">
            <v>1.2301480484522209</v>
          </cell>
        </row>
        <row r="56">
          <cell r="B56">
            <v>5.9520632059200274E-2</v>
          </cell>
          <cell r="C56">
            <v>9.3336585014445445E-2</v>
          </cell>
          <cell r="D56">
            <v>0.1156510649933583</v>
          </cell>
          <cell r="E56">
            <v>0.11025331724969845</v>
          </cell>
        </row>
        <row r="57">
          <cell r="B57">
            <v>0.7822958130048665</v>
          </cell>
          <cell r="C57">
            <v>0.84233850748236194</v>
          </cell>
          <cell r="D57">
            <v>1.2520006524152161</v>
          </cell>
          <cell r="E57">
            <v>1.3346792283535216</v>
          </cell>
        </row>
        <row r="58">
          <cell r="B58">
            <v>9.8521922085572602E-2</v>
          </cell>
          <cell r="C58">
            <v>0.13882394888318705</v>
          </cell>
          <cell r="D58">
            <v>0.10430603141487504</v>
          </cell>
          <cell r="E58">
            <v>0.13548676536563481</v>
          </cell>
        </row>
        <row r="59">
          <cell r="B59">
            <v>0.21428757291829661</v>
          </cell>
          <cell r="C59">
            <v>0.69312169549598868</v>
          </cell>
          <cell r="D59">
            <v>0.41892670817884087</v>
          </cell>
          <cell r="E59">
            <v>-0.1045311799013008</v>
          </cell>
        </row>
        <row r="60">
          <cell r="B60">
            <v>4.1715978072106257</v>
          </cell>
          <cell r="C60">
            <v>0.53978220173086067</v>
          </cell>
          <cell r="D60">
            <v>0.33820978328623624</v>
          </cell>
          <cell r="E60">
            <v>-8.4974471188913006E-2</v>
          </cell>
        </row>
        <row r="61">
          <cell r="B61">
            <v>1.0419630544174226E-2</v>
          </cell>
          <cell r="C61">
            <v>3.1608141389697905E-2</v>
          </cell>
          <cell r="D61">
            <v>1.9572566868293759E-2</v>
          </cell>
          <cell r="E61">
            <v>-9.3687173301165855E-3</v>
          </cell>
        </row>
        <row r="62">
          <cell r="B62">
            <v>5.2744823123655693E-2</v>
          </cell>
          <cell r="C62">
            <v>5.8672429441454496E-2</v>
          </cell>
          <cell r="D62">
            <v>6.753519533438071E-2</v>
          </cell>
          <cell r="E62">
            <v>8.9626055488540413E-2</v>
          </cell>
        </row>
        <row r="63">
          <cell r="B63">
            <v>1.8566025875193393</v>
          </cell>
          <cell r="C63">
            <v>2.0364668966320982</v>
          </cell>
          <cell r="D63">
            <v>1.8736372680027629</v>
          </cell>
          <cell r="E63">
            <v>1.1205731278723978</v>
          </cell>
        </row>
        <row r="64">
          <cell r="B64">
            <v>1.7163342305353395</v>
          </cell>
          <cell r="C64">
            <v>1.5448323355163978</v>
          </cell>
          <cell r="D64">
            <v>1.4738788823004347</v>
          </cell>
          <cell r="E64">
            <v>1.3605100226812972</v>
          </cell>
        </row>
        <row r="65">
          <cell r="B65">
            <v>0.16074421942074785</v>
          </cell>
          <cell r="C65">
            <v>0.17083941080888673</v>
          </cell>
          <cell r="D65">
            <v>0.17091737554088962</v>
          </cell>
          <cell r="E65">
            <v>0.1366394899773187</v>
          </cell>
        </row>
        <row r="66">
          <cell r="B66">
            <v>0.20383642902731372</v>
          </cell>
          <cell r="C66">
            <v>0.21709118962554799</v>
          </cell>
          <cell r="D66">
            <v>0.21891437922379717</v>
          </cell>
          <cell r="E66">
            <v>0.17197522671975224</v>
          </cell>
        </row>
        <row r="67">
          <cell r="B67">
            <v>2.5352929070593104</v>
          </cell>
          <cell r="C67">
            <v>2.6349820123734529</v>
          </cell>
          <cell r="D67">
            <v>2.4254904434311797</v>
          </cell>
          <cell r="E67">
            <v>1.3752488387524884</v>
          </cell>
        </row>
        <row r="68">
          <cell r="B68">
            <v>0.12936446122412543</v>
          </cell>
          <cell r="C68">
            <v>0.14172451391385715</v>
          </cell>
          <cell r="D68">
            <v>0.14680799498117311</v>
          </cell>
          <cell r="E68">
            <v>0.12325812873258128</v>
          </cell>
        </row>
        <row r="69">
          <cell r="B69">
            <v>0.1430054628961325</v>
          </cell>
          <cell r="C69">
            <v>0.22039424057141196</v>
          </cell>
          <cell r="D69">
            <v>0.25384070458372426</v>
          </cell>
          <cell r="E69">
            <v>0.15162574651625746</v>
          </cell>
        </row>
        <row r="70">
          <cell r="B70">
            <v>3.7868449673540958E-2</v>
          </cell>
          <cell r="C70">
            <v>9.6474625315545168E-2</v>
          </cell>
          <cell r="D70">
            <v>6.6384724656596353E-2</v>
          </cell>
          <cell r="E70">
            <v>-1.2884317628843147E-2</v>
          </cell>
        </row>
        <row r="71">
          <cell r="B71">
            <v>2.5080274690642295</v>
          </cell>
          <cell r="C71">
            <v>2.8409973889776441</v>
          </cell>
          <cell r="D71">
            <v>2.5493094868177812</v>
          </cell>
          <cell r="E71">
            <v>1.0879296008869179</v>
          </cell>
        </row>
        <row r="72">
          <cell r="B72">
            <v>0.24489381897997531</v>
          </cell>
          <cell r="C72">
            <v>0.19850969947826524</v>
          </cell>
          <cell r="D72">
            <v>0.19694871719921658</v>
          </cell>
          <cell r="E72">
            <v>0.14266906873614191</v>
          </cell>
        </row>
        <row r="73">
          <cell r="B73">
            <v>0.22104521094262458</v>
          </cell>
          <cell r="C73">
            <v>0.31449478445184709</v>
          </cell>
          <cell r="D73">
            <v>0.34989836273246383</v>
          </cell>
          <cell r="E73">
            <v>0.17648281596452331</v>
          </cell>
        </row>
        <row r="74">
          <cell r="B74">
            <v>6.6576291806515267E-2</v>
          </cell>
          <cell r="C74">
            <v>0.16700395861589443</v>
          </cell>
          <cell r="D74">
            <v>0.11074333243987917</v>
          </cell>
          <cell r="E74">
            <v>-1.6144678492239432E-2</v>
          </cell>
        </row>
        <row r="75">
          <cell r="B75">
            <v>0.35466495426751304</v>
          </cell>
          <cell r="C75">
            <v>0.62473302757358851</v>
          </cell>
          <cell r="D75">
            <v>0.88661367360481025</v>
          </cell>
          <cell r="E75">
            <v>7.1717968812073762E-2</v>
          </cell>
        </row>
        <row r="76">
          <cell r="B76" t="e">
            <v>#DIV/0!</v>
          </cell>
          <cell r="C76" t="e">
            <v>#DIV/0!</v>
          </cell>
          <cell r="D76" t="e">
            <v>#DIV/0!</v>
          </cell>
          <cell r="E76">
            <v>7.4312676296471192E-3</v>
          </cell>
        </row>
        <row r="77">
          <cell r="B77">
            <v>9.8521922085572602E-2</v>
          </cell>
          <cell r="C77">
            <v>0.13882394888318705</v>
          </cell>
          <cell r="D77">
            <v>0.10430603141487504</v>
          </cell>
          <cell r="E77">
            <v>0.13548676536563481</v>
          </cell>
        </row>
      </sheetData>
      <sheetData sheetId="10">
        <row r="2">
          <cell r="B2">
            <v>0.13284169872325569</v>
          </cell>
        </row>
        <row r="3">
          <cell r="B3">
            <v>7.4634752812033023E-2</v>
          </cell>
        </row>
        <row r="4">
          <cell r="B4">
            <v>-4.996920085452683E-2</v>
          </cell>
        </row>
        <row r="5">
          <cell r="B5">
            <v>0.37945533577799262</v>
          </cell>
        </row>
        <row r="6">
          <cell r="B6">
            <v>0.23602334726031571</v>
          </cell>
        </row>
        <row r="7">
          <cell r="B7">
            <v>0.32013930603321361</v>
          </cell>
        </row>
        <row r="8">
          <cell r="B8">
            <v>0.13724724909786842</v>
          </cell>
        </row>
        <row r="9">
          <cell r="B9">
            <v>0.13627429350769169</v>
          </cell>
        </row>
        <row r="10">
          <cell r="B10">
            <v>0.13922385177138027</v>
          </cell>
        </row>
        <row r="11">
          <cell r="B11">
            <v>0.14061611990988956</v>
          </cell>
        </row>
        <row r="12">
          <cell r="B12">
            <v>0.13310535710704186</v>
          </cell>
        </row>
        <row r="13">
          <cell r="B13">
            <v>0.11342869213591646</v>
          </cell>
        </row>
        <row r="14">
          <cell r="B14">
            <v>0.21474497237115109</v>
          </cell>
        </row>
        <row r="15">
          <cell r="B15">
            <v>0.20031488798411534</v>
          </cell>
        </row>
        <row r="16">
          <cell r="B16">
            <v>0.29441728529180999</v>
          </cell>
        </row>
        <row r="17">
          <cell r="B17">
            <v>7.5388755366570123E-2</v>
          </cell>
        </row>
        <row r="18">
          <cell r="B18">
            <v>7.3246555285906248E-2</v>
          </cell>
        </row>
        <row r="19">
          <cell r="B19">
            <v>9.6722795582111165E-2</v>
          </cell>
        </row>
        <row r="20">
          <cell r="B20">
            <v>4.7458625199427562E-2</v>
          </cell>
        </row>
        <row r="21">
          <cell r="B21">
            <v>4.5779097053691403E-2</v>
          </cell>
        </row>
        <row r="22">
          <cell r="B22">
            <v>6.5676866437322706E-2</v>
          </cell>
        </row>
        <row r="23">
          <cell r="B23">
            <v>0.28156748911465895</v>
          </cell>
        </row>
        <row r="24">
          <cell r="B24">
            <v>0.29827798277982781</v>
          </cell>
        </row>
        <row r="25">
          <cell r="B25">
            <v>0.23412642545403348</v>
          </cell>
        </row>
        <row r="26">
          <cell r="B26">
            <v>0.17866471835025954</v>
          </cell>
        </row>
        <row r="27">
          <cell r="B27">
            <v>0.18529547569308624</v>
          </cell>
        </row>
        <row r="28">
          <cell r="B28">
            <v>0.2220655937251271</v>
          </cell>
        </row>
        <row r="29">
          <cell r="B29">
            <v>0.17251193722166711</v>
          </cell>
        </row>
        <row r="30">
          <cell r="B30">
            <v>0.18119690696907972</v>
          </cell>
        </row>
        <row r="31">
          <cell r="B31">
            <v>0.21761473088937197</v>
          </cell>
        </row>
        <row r="32">
          <cell r="B32">
            <v>0.24887563430201695</v>
          </cell>
        </row>
        <row r="33">
          <cell r="B33">
            <v>0.25311303582837447</v>
          </cell>
        </row>
        <row r="34">
          <cell r="B34">
            <v>0.37116682106525251</v>
          </cell>
        </row>
        <row r="35">
          <cell r="B35">
            <v>3.6639447668763071E-2</v>
          </cell>
        </row>
        <row r="36">
          <cell r="B36">
            <v>5.7029171078237552E-2</v>
          </cell>
        </row>
        <row r="37">
          <cell r="B37">
            <v>9.493871627667573E-2</v>
          </cell>
        </row>
        <row r="38">
          <cell r="B38">
            <v>0.25529680906791463</v>
          </cell>
        </row>
        <row r="39">
          <cell r="B39">
            <v>0.2070354365310636</v>
          </cell>
        </row>
        <row r="40">
          <cell r="B40">
            <v>0.15751675803015111</v>
          </cell>
        </row>
        <row r="41">
          <cell r="B41">
            <v>2.5873101881466596</v>
          </cell>
        </row>
        <row r="42">
          <cell r="B42">
            <v>2.9361106877648733</v>
          </cell>
        </row>
        <row r="43">
          <cell r="B43">
            <v>2.8687058394028271</v>
          </cell>
        </row>
        <row r="44">
          <cell r="B44">
            <v>8.483500990967055E-2</v>
          </cell>
        </row>
        <row r="45">
          <cell r="B45">
            <v>6.8707145370556055E-2</v>
          </cell>
        </row>
        <row r="46">
          <cell r="B46">
            <v>6.1603180933213299E-2</v>
          </cell>
        </row>
        <row r="47">
          <cell r="B47">
            <v>9.339711600543224E-2</v>
          </cell>
        </row>
        <row r="48">
          <cell r="B48">
            <v>7.4086870491750528E-2</v>
          </cell>
        </row>
        <row r="49">
          <cell r="B49">
            <v>6.6007581224154052E-2</v>
          </cell>
        </row>
        <row r="50">
          <cell r="B50">
            <v>0.2230575931937881</v>
          </cell>
        </row>
        <row r="51">
          <cell r="B51">
            <v>0.22023888446589415</v>
          </cell>
        </row>
        <row r="52">
          <cell r="B52">
            <v>0.23412338544347797</v>
          </cell>
        </row>
        <row r="53">
          <cell r="B53">
            <v>50.752070656983896</v>
          </cell>
        </row>
        <row r="54">
          <cell r="B54">
            <v>50.557469634079958</v>
          </cell>
        </row>
        <row r="55">
          <cell r="B55">
            <v>51.198965711557399</v>
          </cell>
        </row>
        <row r="56">
          <cell r="B56">
            <v>7.3096478957593005</v>
          </cell>
        </row>
        <row r="57">
          <cell r="B57">
            <v>7.3978800545983834</v>
          </cell>
        </row>
        <row r="58">
          <cell r="B58">
            <v>7.414222581038401</v>
          </cell>
        </row>
        <row r="59">
          <cell r="B59">
            <v>51.430779883912862</v>
          </cell>
        </row>
        <row r="60">
          <cell r="B60">
            <v>43.902226571924402</v>
          </cell>
        </row>
        <row r="61">
          <cell r="B61">
            <v>41.123507245789625</v>
          </cell>
        </row>
        <row r="62">
          <cell r="B62">
            <v>7.3832178179232866</v>
          </cell>
        </row>
        <row r="63">
          <cell r="B63">
            <v>8.4104658020389902</v>
          </cell>
        </row>
        <row r="64">
          <cell r="B64">
            <v>8.9514905016697082</v>
          </cell>
        </row>
        <row r="65">
          <cell r="B65">
            <v>0.10959115516797494</v>
          </cell>
        </row>
        <row r="66">
          <cell r="B66">
            <v>0.17439346823424268</v>
          </cell>
        </row>
        <row r="67">
          <cell r="B67">
            <v>0.20182102106289537</v>
          </cell>
        </row>
        <row r="68">
          <cell r="B68">
            <v>9.5513811614569927E-2</v>
          </cell>
        </row>
        <row r="69">
          <cell r="B69">
            <v>0.11052978697473229</v>
          </cell>
        </row>
        <row r="70">
          <cell r="B70">
            <v>0.11512688886391055</v>
          </cell>
        </row>
        <row r="71">
          <cell r="B71">
            <v>1.8566025875193393</v>
          </cell>
        </row>
        <row r="72">
          <cell r="B72">
            <v>2.0364668966320982</v>
          </cell>
        </row>
        <row r="73">
          <cell r="B73">
            <v>1.8736372680027629</v>
          </cell>
        </row>
        <row r="74">
          <cell r="B74">
            <v>1.1112892682761044</v>
          </cell>
        </row>
        <row r="75">
          <cell r="B75">
            <v>1.5354602029783506</v>
          </cell>
        </row>
        <row r="76">
          <cell r="B76">
            <v>1.6709273605940569</v>
          </cell>
        </row>
        <row r="77">
          <cell r="B77">
            <v>5.9520632059200274E-2</v>
          </cell>
        </row>
        <row r="78">
          <cell r="B78">
            <v>9.3336585014445445E-2</v>
          </cell>
        </row>
        <row r="79">
          <cell r="B79">
            <v>0.1156510649933583</v>
          </cell>
        </row>
        <row r="80">
          <cell r="B80">
            <v>0.21428757291829661</v>
          </cell>
        </row>
        <row r="81">
          <cell r="B81">
            <v>0.69312169549598868</v>
          </cell>
        </row>
        <row r="82">
          <cell r="B82">
            <v>0.41892670817884087</v>
          </cell>
        </row>
        <row r="83">
          <cell r="B83">
            <v>0.16074421942074785</v>
          </cell>
        </row>
        <row r="84">
          <cell r="B84">
            <v>0.17083941080888673</v>
          </cell>
        </row>
        <row r="85">
          <cell r="B85">
            <v>0.17091737554088962</v>
          </cell>
        </row>
        <row r="86">
          <cell r="B86">
            <v>0.20383642902731372</v>
          </cell>
        </row>
        <row r="87">
          <cell r="B87">
            <v>0.21709118962554799</v>
          </cell>
        </row>
        <row r="88">
          <cell r="B88">
            <v>0.21891437922379717</v>
          </cell>
        </row>
        <row r="89">
          <cell r="B89">
            <v>0.35466495426751304</v>
          </cell>
        </row>
        <row r="90">
          <cell r="B90">
            <v>0.62473302757358851</v>
          </cell>
        </row>
        <row r="91">
          <cell r="B91">
            <v>0.88661367360481025</v>
          </cell>
        </row>
        <row r="92">
          <cell r="B92">
            <v>2.5352929070593104</v>
          </cell>
        </row>
        <row r="93">
          <cell r="B93">
            <v>2.6349820123734529</v>
          </cell>
        </row>
        <row r="94">
          <cell r="B94">
            <v>2.4254904434311797</v>
          </cell>
        </row>
        <row r="95">
          <cell r="B95">
            <v>0.12936446122412543</v>
          </cell>
        </row>
        <row r="96">
          <cell r="B96">
            <v>0.14172451391385715</v>
          </cell>
        </row>
        <row r="97">
          <cell r="B97">
            <v>0.14680799498117311</v>
          </cell>
        </row>
        <row r="98">
          <cell r="B98">
            <v>0.1430054628961325</v>
          </cell>
        </row>
        <row r="99">
          <cell r="B99">
            <v>0.22039424057141196</v>
          </cell>
        </row>
        <row r="100">
          <cell r="B100">
            <v>0.25384070458372426</v>
          </cell>
        </row>
        <row r="101">
          <cell r="B101">
            <v>3.7868449673540958E-2</v>
          </cell>
        </row>
        <row r="102">
          <cell r="B102">
            <v>9.6474625315545168E-2</v>
          </cell>
        </row>
        <row r="103">
          <cell r="B103">
            <v>6.6384724656596353E-2</v>
          </cell>
        </row>
        <row r="104">
          <cell r="B104">
            <v>2.5080274690642295</v>
          </cell>
        </row>
        <row r="105">
          <cell r="B105">
            <v>2.8409973889776441</v>
          </cell>
        </row>
        <row r="106">
          <cell r="B106">
            <v>2.5493094868177812</v>
          </cell>
        </row>
        <row r="107">
          <cell r="B107">
            <v>0.24489381897997531</v>
          </cell>
        </row>
        <row r="108">
          <cell r="B108">
            <v>0.19850969947826524</v>
          </cell>
        </row>
        <row r="109">
          <cell r="B109">
            <v>0.19694871719921658</v>
          </cell>
        </row>
        <row r="110">
          <cell r="B110">
            <v>0.22104521094262458</v>
          </cell>
        </row>
        <row r="111">
          <cell r="B111">
            <v>0.31449478445184709</v>
          </cell>
        </row>
        <row r="112">
          <cell r="B112">
            <v>0.34989836273246383</v>
          </cell>
        </row>
        <row r="113">
          <cell r="B113">
            <v>6.6576291806515267E-2</v>
          </cell>
        </row>
        <row r="114">
          <cell r="B114">
            <v>0.16700395861589443</v>
          </cell>
        </row>
        <row r="115">
          <cell r="B115">
            <v>0.11074333243987917</v>
          </cell>
        </row>
        <row r="116">
          <cell r="B116" t="e">
            <v>#DIV/0!</v>
          </cell>
        </row>
        <row r="117">
          <cell r="B117" t="e">
            <v>#DIV/0!</v>
          </cell>
        </row>
        <row r="118">
          <cell r="B118">
            <v>9.8521922085572602E-2</v>
          </cell>
        </row>
        <row r="119">
          <cell r="B119">
            <v>0.13882394888318705</v>
          </cell>
        </row>
        <row r="120">
          <cell r="B120">
            <v>0.10430603141487504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0.13217338820148239</v>
          </cell>
          <cell r="C2">
            <v>0.12945730644972997</v>
          </cell>
          <cell r="D2">
            <v>0.10839563322352808</v>
          </cell>
          <cell r="E2">
            <v>-3.7857296578169934E-2</v>
          </cell>
        </row>
        <row r="3">
          <cell r="B3">
            <v>0.31715195559091858</v>
          </cell>
          <cell r="C3">
            <v>0.31370355742125433</v>
          </cell>
          <cell r="D3">
            <v>0.4064176569347735</v>
          </cell>
          <cell r="E3">
            <v>0.23291325545028063</v>
          </cell>
        </row>
        <row r="4">
          <cell r="B4">
            <v>0.21078077341682006</v>
          </cell>
          <cell r="C4">
            <v>0.19288102826688963</v>
          </cell>
          <cell r="D4">
            <v>0.17704200542005422</v>
          </cell>
          <cell r="E4">
            <v>0.17085688722599535</v>
          </cell>
        </row>
        <row r="5">
          <cell r="B5">
            <v>0.17037911667092159</v>
          </cell>
          <cell r="C5">
            <v>0.16187366111082085</v>
          </cell>
          <cell r="D5">
            <v>0.14899457994579945</v>
          </cell>
          <cell r="E5">
            <v>0.15217373622351457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5.7719891700146457E-2</v>
          </cell>
          <cell r="C7">
            <v>6.8762735775118863E-2</v>
          </cell>
          <cell r="D7">
            <v>9.4616531165311657E-2</v>
          </cell>
          <cell r="E7">
            <v>0.10901622676806702</v>
          </cell>
        </row>
        <row r="8">
          <cell r="B8">
            <v>0.37445985072238147</v>
          </cell>
          <cell r="C8">
            <v>0.42692146954902932</v>
          </cell>
          <cell r="D8">
            <v>0.43530439514800873</v>
          </cell>
          <cell r="E8">
            <v>0.31796554970358498</v>
          </cell>
        </row>
        <row r="9">
          <cell r="B9">
            <v>358.34999999999991</v>
          </cell>
          <cell r="C9">
            <v>197.42000000000007</v>
          </cell>
          <cell r="D9">
            <v>133.97000000000003</v>
          </cell>
          <cell r="E9">
            <v>106.21999999999997</v>
          </cell>
        </row>
        <row r="12">
          <cell r="B12">
            <v>0.57253134111766524</v>
          </cell>
          <cell r="C12">
            <v>0.5727611160457704</v>
          </cell>
          <cell r="D12">
            <v>0.51052981029810296</v>
          </cell>
          <cell r="E12">
            <v>0.48025946561470578</v>
          </cell>
        </row>
        <row r="13">
          <cell r="B13">
            <v>1.0668744877255686E-2</v>
          </cell>
          <cell r="C13">
            <v>1.399367783060766E-2</v>
          </cell>
          <cell r="D13">
            <v>1.0619241192411923E-2</v>
          </cell>
          <cell r="E13">
            <v>1.139533937939729E-2</v>
          </cell>
        </row>
        <row r="14">
          <cell r="B14">
            <v>0.10266483479569488</v>
          </cell>
          <cell r="C14">
            <v>0.10387298186948117</v>
          </cell>
          <cell r="D14">
            <v>0.11324254742547425</v>
          </cell>
          <cell r="E14">
            <v>0.1070885355240148</v>
          </cell>
        </row>
        <row r="15">
          <cell r="B15">
            <v>7.0110214584201122E-2</v>
          </cell>
          <cell r="C15">
            <v>7.0801766027483157E-2</v>
          </cell>
          <cell r="D15">
            <v>9.7806233062330619E-2</v>
          </cell>
          <cell r="E15">
            <v>0.1084509333441783</v>
          </cell>
        </row>
        <row r="16">
          <cell r="B16">
            <v>6.9274619405291366E-2</v>
          </cell>
          <cell r="C16">
            <v>6.3519515126182147E-2</v>
          </cell>
          <cell r="D16">
            <v>6.3120596205962054E-2</v>
          </cell>
          <cell r="E16">
            <v>7.0027247956403263E-2</v>
          </cell>
        </row>
        <row r="17">
          <cell r="B17">
            <v>5.496788627171708E-2</v>
          </cell>
          <cell r="C17">
            <v>4.9054287057840019E-2</v>
          </cell>
          <cell r="D17">
            <v>4.4350948509485094E-2</v>
          </cell>
          <cell r="E17">
            <v>4.343405587864492E-2</v>
          </cell>
        </row>
        <row r="18">
          <cell r="B18">
            <v>3.6833371404001447E-2</v>
          </cell>
          <cell r="C18">
            <v>3.2446836302837137E-2</v>
          </cell>
          <cell r="D18">
            <v>2.6651761517615176E-2</v>
          </cell>
          <cell r="E18">
            <v>2.952133067631868E-2</v>
          </cell>
        </row>
        <row r="19">
          <cell r="B19">
            <v>2.338154871477903E-2</v>
          </cell>
          <cell r="C19">
            <v>1.8100475468937772E-2</v>
          </cell>
          <cell r="D19">
            <v>1.5047425474254743E-2</v>
          </cell>
          <cell r="E19">
            <v>2.2823213632111917E-2</v>
          </cell>
        </row>
        <row r="20">
          <cell r="B20">
            <v>2.6423283124840439E-2</v>
          </cell>
          <cell r="C20">
            <v>2.4228016092794818E-2</v>
          </cell>
          <cell r="D20">
            <v>2.3197831978319781E-2</v>
          </cell>
          <cell r="E20">
            <v>2.5088454186831508E-2</v>
          </cell>
        </row>
        <row r="21">
          <cell r="B21">
            <v>0.42746865888233476</v>
          </cell>
          <cell r="C21">
            <v>0.4272388839542296</v>
          </cell>
          <cell r="D21">
            <v>0.48947018970189704</v>
          </cell>
          <cell r="E21">
            <v>0.51974053438529422</v>
          </cell>
        </row>
        <row r="22">
          <cell r="B22">
            <v>0.10124474288862315</v>
          </cell>
          <cell r="C22">
            <v>0.11540963477715659</v>
          </cell>
          <cell r="D22">
            <v>0.14676693766937671</v>
          </cell>
          <cell r="E22">
            <v>0.17034852983041193</v>
          </cell>
        </row>
        <row r="23">
          <cell r="B23">
            <v>5.7719891700146457E-2</v>
          </cell>
          <cell r="C23">
            <v>6.8762735775118863E-2</v>
          </cell>
          <cell r="D23">
            <v>9.4616531165311657E-2</v>
          </cell>
          <cell r="E23">
            <v>0.10901622676806702</v>
          </cell>
        </row>
        <row r="24">
          <cell r="B24">
            <v>0.27244146165897443</v>
          </cell>
          <cell r="C24">
            <v>0.29919058522818048</v>
          </cell>
          <cell r="D24">
            <v>0.30328367739939938</v>
          </cell>
          <cell r="E24">
            <v>0.31796554970358498</v>
          </cell>
        </row>
        <row r="27">
          <cell r="B27">
            <v>0.28814106461947653</v>
          </cell>
          <cell r="C27">
            <v>0.24216295308518782</v>
          </cell>
          <cell r="D27">
            <v>0.23984890345384943</v>
          </cell>
          <cell r="E27">
            <v>0.29910122412460854</v>
          </cell>
        </row>
        <row r="28">
          <cell r="B28">
            <v>0.2779090128587397</v>
          </cell>
          <cell r="C28">
            <v>0.23406142775044114</v>
          </cell>
          <cell r="D28">
            <v>0.231750407777331</v>
          </cell>
          <cell r="E28">
            <v>0.2900158607507422</v>
          </cell>
        </row>
        <row r="29">
          <cell r="B29">
            <v>0.21078228654930131</v>
          </cell>
          <cell r="C29">
            <v>0.24790253193849096</v>
          </cell>
          <cell r="D29">
            <v>0.2694504577770323</v>
          </cell>
          <cell r="E29">
            <v>0.49782449079487662</v>
          </cell>
        </row>
        <row r="30">
          <cell r="B30">
            <v>0.21805429582592228</v>
          </cell>
          <cell r="C30">
            <v>0.2562639753586185</v>
          </cell>
          <cell r="D30">
            <v>0.2784696564418816</v>
          </cell>
          <cell r="E30">
            <v>0.51341990127888715</v>
          </cell>
        </row>
        <row r="31">
          <cell r="B31">
            <v>0.12764622081940152</v>
          </cell>
          <cell r="C31">
            <v>0.15233418336324647</v>
          </cell>
          <cell r="D31">
            <v>0.17993247200836751</v>
          </cell>
          <cell r="E31">
            <v>0.23068555733826449</v>
          </cell>
        </row>
        <row r="32">
          <cell r="B32">
            <v>0.13266439047004189</v>
          </cell>
          <cell r="C32">
            <v>0.15776646175498998</v>
          </cell>
          <cell r="D32">
            <v>0.18644433425622087</v>
          </cell>
          <cell r="E32">
            <v>0.23791227282925734</v>
          </cell>
        </row>
        <row r="35">
          <cell r="B35">
            <v>0.73707491591426133</v>
          </cell>
          <cell r="C35">
            <v>0.4392190803747934</v>
          </cell>
          <cell r="D35">
            <v>0.312386457287888</v>
          </cell>
          <cell r="E35">
            <v>0.24259527216621762</v>
          </cell>
        </row>
        <row r="36">
          <cell r="B36">
            <v>1.7649438159053439</v>
          </cell>
          <cell r="C36">
            <v>1.8511629159764571</v>
          </cell>
          <cell r="D36">
            <v>1.9959949001391861</v>
          </cell>
          <cell r="E36">
            <v>1.9776825467497774</v>
          </cell>
        </row>
        <row r="37">
          <cell r="B37">
            <v>6.8513349275813997</v>
          </cell>
          <cell r="C37">
            <v>10.358469661593723</v>
          </cell>
          <cell r="D37">
            <v>13.621731990864641</v>
          </cell>
          <cell r="E37">
            <v>16.210139318885446</v>
          </cell>
        </row>
        <row r="38">
          <cell r="B38">
            <v>2.6158863612072936</v>
          </cell>
          <cell r="C38">
            <v>2.1204454518649052</v>
          </cell>
          <cell r="D38">
            <v>1.847686283216093</v>
          </cell>
          <cell r="E38">
            <v>1.6735204534371526</v>
          </cell>
        </row>
        <row r="39">
          <cell r="B39">
            <v>1.166626144767553</v>
          </cell>
          <cell r="C39">
            <v>1.2108032927496386</v>
          </cell>
          <cell r="D39">
            <v>1.3080679905451362</v>
          </cell>
          <cell r="E39">
            <v>1.2835225586227366</v>
          </cell>
        </row>
        <row r="40">
          <cell r="B40">
            <v>0.33890214142482677</v>
          </cell>
          <cell r="C40">
            <v>0.42852802863767747</v>
          </cell>
          <cell r="D40">
            <v>0.53333034678035407</v>
          </cell>
          <cell r="E40">
            <v>0.69434550311665177</v>
          </cell>
        </row>
        <row r="41">
          <cell r="B41">
            <v>1.3593326214079893</v>
          </cell>
          <cell r="C41">
            <v>1.6064721009294174</v>
          </cell>
          <cell r="D41">
            <v>1.7194794007664598</v>
          </cell>
          <cell r="E41">
            <v>1.7763131878995584</v>
          </cell>
        </row>
        <row r="42">
          <cell r="B42">
            <v>8.9475379805167746E-2</v>
          </cell>
          <cell r="C42">
            <v>9.3153665971523206E-2</v>
          </cell>
          <cell r="D42">
            <v>9.2839117507939758E-2</v>
          </cell>
          <cell r="E42">
            <v>7.9619519624165927E-2</v>
          </cell>
        </row>
        <row r="43">
          <cell r="B43">
            <v>9.8487479928024826E-2</v>
          </cell>
          <cell r="C43">
            <v>0.10280647844716698</v>
          </cell>
          <cell r="D43">
            <v>0.10247882044017671</v>
          </cell>
          <cell r="E43">
            <v>8.6507179717298627E-2</v>
          </cell>
        </row>
        <row r="46">
          <cell r="B46">
            <v>0.20906363426202806</v>
          </cell>
          <cell r="C46">
            <v>0.19913958107599389</v>
          </cell>
          <cell r="D46">
            <v>0.21349895081484913</v>
          </cell>
          <cell r="E46">
            <v>0.21432754483712227</v>
          </cell>
        </row>
        <row r="47">
          <cell r="B47">
            <v>76.763276976240732</v>
          </cell>
          <cell r="C47">
            <v>67.13001480894232</v>
          </cell>
          <cell r="D47">
            <v>64.700848342076611</v>
          </cell>
          <cell r="E47">
            <v>62.362763837488302</v>
          </cell>
        </row>
        <row r="48">
          <cell r="B48">
            <v>4.9015535768710752</v>
          </cell>
          <cell r="C48">
            <v>5.4646899765607326</v>
          </cell>
          <cell r="D48">
            <v>5.6535391672237933</v>
          </cell>
          <cell r="E48">
            <v>5.8528515662191758</v>
          </cell>
        </row>
        <row r="49">
          <cell r="B49">
            <v>61.551971286522679</v>
          </cell>
          <cell r="C49">
            <v>56.005129123269782</v>
          </cell>
          <cell r="D49">
            <v>54.486897394772917</v>
          </cell>
          <cell r="E49">
            <v>55.543413721582816</v>
          </cell>
        </row>
        <row r="50">
          <cell r="B50">
            <v>6.0052209451168013</v>
          </cell>
          <cell r="C50">
            <v>6.5437904319617743</v>
          </cell>
          <cell r="D50">
            <v>6.7252928769257068</v>
          </cell>
          <cell r="E50">
            <v>6.5714362071730186</v>
          </cell>
        </row>
        <row r="51">
          <cell r="B51">
            <v>0.10513638241393194</v>
          </cell>
          <cell r="C51">
            <v>0.12571077973122474</v>
          </cell>
          <cell r="D51">
            <v>0.145598768696518</v>
          </cell>
          <cell r="E51">
            <v>0.17879133845102918</v>
          </cell>
        </row>
        <row r="52">
          <cell r="B52">
            <v>7.4127100574714708E-2</v>
          </cell>
          <cell r="C52">
            <v>0.10384602153111619</v>
          </cell>
          <cell r="D52">
            <v>0.1233614995410371</v>
          </cell>
          <cell r="E52">
            <v>0.12805067378749302</v>
          </cell>
        </row>
        <row r="53">
          <cell r="B53">
            <v>1.168378597559347</v>
          </cell>
          <cell r="C53">
            <v>1.2950794431400292</v>
          </cell>
          <cell r="D53">
            <v>1.3144914838446791</v>
          </cell>
          <cell r="E53">
            <v>1.1746019614118728</v>
          </cell>
        </row>
        <row r="54">
          <cell r="B54">
            <v>3.7764529081739902</v>
          </cell>
          <cell r="C54">
            <v>4.3620502291249297</v>
          </cell>
          <cell r="D54">
            <v>4.4630807666650361</v>
          </cell>
          <cell r="E54">
            <v>3.4480872784384116</v>
          </cell>
        </row>
        <row r="55">
          <cell r="B55">
            <v>1.6838922271167607</v>
          </cell>
          <cell r="C55">
            <v>1.2227244617462449</v>
          </cell>
          <cell r="D55">
            <v>1.1722344201741981</v>
          </cell>
          <cell r="E55">
            <v>1.3962545698724165</v>
          </cell>
        </row>
        <row r="56">
          <cell r="B56">
            <v>8.8579277316553656E-2</v>
          </cell>
          <cell r="C56">
            <v>9.7372206399570602E-2</v>
          </cell>
          <cell r="D56">
            <v>0.11194858527606916</v>
          </cell>
          <cell r="E56">
            <v>0.15221440481516124</v>
          </cell>
        </row>
        <row r="57">
          <cell r="B57">
            <v>1.0359007722806619</v>
          </cell>
          <cell r="C57">
            <v>0.79590925924299039</v>
          </cell>
          <cell r="D57">
            <v>0.70618851265126859</v>
          </cell>
          <cell r="E57">
            <v>1.3658509288965157</v>
          </cell>
        </row>
        <row r="58">
          <cell r="B58">
            <v>0.17501256533022908</v>
          </cell>
          <cell r="C58">
            <v>0.12280436545756483</v>
          </cell>
          <cell r="D58">
            <v>0.11038691632406678</v>
          </cell>
          <cell r="E58">
            <v>0.11064687010370812</v>
          </cell>
        </row>
        <row r="59">
          <cell r="B59">
            <v>0.39986708849611896</v>
          </cell>
          <cell r="C59">
            <v>0.42681520250325444</v>
          </cell>
          <cell r="D59">
            <v>0.46604590752292968</v>
          </cell>
          <cell r="E59">
            <v>3.0403640975900832E-2</v>
          </cell>
        </row>
        <row r="60">
          <cell r="B60">
            <v>-0.98926897642967815</v>
          </cell>
          <cell r="C60">
            <v>0.33889068437123054</v>
          </cell>
          <cell r="D60">
            <v>0.37230871091958745</v>
          </cell>
          <cell r="E60">
            <v>2.1775141605215289E-2</v>
          </cell>
        </row>
        <row r="61">
          <cell r="B61">
            <v>2.4451307608753282E-2</v>
          </cell>
          <cell r="C61">
            <v>3.3151991080882168E-2</v>
          </cell>
          <cell r="D61">
            <v>4.020148958331362E-2</v>
          </cell>
          <cell r="E61">
            <v>3.3144902192036997E-3</v>
          </cell>
        </row>
        <row r="62">
          <cell r="B62">
            <v>6.1079447227305649E-2</v>
          </cell>
          <cell r="C62">
            <v>8.0264496624938425E-2</v>
          </cell>
          <cell r="D62">
            <v>9.468266246456529E-2</v>
          </cell>
          <cell r="E62">
            <v>0.10901622676806702</v>
          </cell>
        </row>
        <row r="63">
          <cell r="B63">
            <v>1.168378597559347</v>
          </cell>
          <cell r="C63">
            <v>1.2950794431400292</v>
          </cell>
          <cell r="D63">
            <v>1.3144914838446791</v>
          </cell>
          <cell r="E63">
            <v>1.1746019614118728</v>
          </cell>
        </row>
        <row r="64">
          <cell r="B64">
            <v>2.6158863612072936</v>
          </cell>
          <cell r="C64">
            <v>2.1204454518649052</v>
          </cell>
          <cell r="D64">
            <v>1.847686283216093</v>
          </cell>
          <cell r="E64">
            <v>1.6735204534371526</v>
          </cell>
        </row>
        <row r="65">
          <cell r="B65">
            <v>0.17283905610461597</v>
          </cell>
          <cell r="C65">
            <v>0.21088800503101535</v>
          </cell>
          <cell r="D65">
            <v>0.22730125700054915</v>
          </cell>
          <cell r="E65">
            <v>0.21429542165977822</v>
          </cell>
        </row>
        <row r="66">
          <cell r="B66">
            <v>0.18812605732030213</v>
          </cell>
          <cell r="C66">
            <v>0.24149094134279286</v>
          </cell>
          <cell r="D66">
            <v>0.26816037199936105</v>
          </cell>
          <cell r="E66">
            <v>0.26948242030430719</v>
          </cell>
        </row>
        <row r="67">
          <cell r="B67">
            <v>1.7494227729285037</v>
          </cell>
          <cell r="C67">
            <v>1.8931735845020541</v>
          </cell>
          <cell r="D67">
            <v>1.8468810329934016</v>
          </cell>
          <cell r="E67">
            <v>1.5819474378357512</v>
          </cell>
        </row>
        <row r="68">
          <cell r="B68">
            <v>0.10958889187626242</v>
          </cell>
          <cell r="C68">
            <v>0.14991498522665156</v>
          </cell>
          <cell r="D68">
            <v>0.1729826879625728</v>
          </cell>
          <cell r="E68">
            <v>0.17245794061826486</v>
          </cell>
        </row>
        <row r="69">
          <cell r="B69">
            <v>0.15485693853031571</v>
          </cell>
          <cell r="C69">
            <v>0.18009936417084699</v>
          </cell>
          <cell r="D69">
            <v>0.20123985348245219</v>
          </cell>
          <cell r="E69">
            <v>0.24079518769903815</v>
          </cell>
        </row>
        <row r="70">
          <cell r="B70">
            <v>5.0925207071939704E-2</v>
          </cell>
          <cell r="C70">
            <v>6.5164071809886551E-2</v>
          </cell>
          <cell r="D70">
            <v>7.8899219807292489E-2</v>
          </cell>
          <cell r="E70">
            <v>5.2433493100009498E-3</v>
          </cell>
        </row>
        <row r="71">
          <cell r="B71">
            <v>6.5928240994006266</v>
          </cell>
          <cell r="C71">
            <v>2.7229804288846435</v>
          </cell>
          <cell r="D71">
            <v>2.358180294937775</v>
          </cell>
          <cell r="E71">
            <v>1.7336386848235084</v>
          </cell>
        </row>
        <row r="72">
          <cell r="B72">
            <v>0.65205386026240286</v>
          </cell>
          <cell r="C72">
            <v>0.28887165215367661</v>
          </cell>
          <cell r="D72">
            <v>0.30309696596940655</v>
          </cell>
          <cell r="E72">
            <v>0.26705563519082598</v>
          </cell>
        </row>
        <row r="73">
          <cell r="B73">
            <v>0.82949442476238899</v>
          </cell>
          <cell r="C73">
            <v>0.26031900965896659</v>
          </cell>
          <cell r="D73">
            <v>0.28270358325422856</v>
          </cell>
          <cell r="E73">
            <v>0.33692438631069693</v>
          </cell>
        </row>
        <row r="74">
          <cell r="B74">
            <v>1.5866880486581427</v>
          </cell>
          <cell r="C74">
            <v>0.1529935094520751</v>
          </cell>
          <cell r="D74">
            <v>0.1629001279385936</v>
          </cell>
          <cell r="E74">
            <v>9.1269485755240739E-3</v>
          </cell>
        </row>
        <row r="75">
          <cell r="B75">
            <v>0.13052152127364475</v>
          </cell>
          <cell r="C75">
            <v>9.6319587090097095E-2</v>
          </cell>
          <cell r="D75">
            <v>7.6763470850679041E-2</v>
          </cell>
          <cell r="E75">
            <v>6.9406718742789572E-2</v>
          </cell>
        </row>
        <row r="76">
          <cell r="B76">
            <v>2.8327166581990693E-2</v>
          </cell>
          <cell r="C76">
            <v>1.3831625079936618E-2</v>
          </cell>
          <cell r="D76">
            <v>9.4323172762050388E-3</v>
          </cell>
          <cell r="E76">
            <v>5.8222145643319363E-3</v>
          </cell>
        </row>
        <row r="77">
          <cell r="B77">
            <v>0.17501256533022908</v>
          </cell>
          <cell r="C77">
            <v>0.12280436545756483</v>
          </cell>
          <cell r="D77">
            <v>0.11038691632406678</v>
          </cell>
          <cell r="E77">
            <v>0.11064687010370812</v>
          </cell>
        </row>
      </sheetData>
      <sheetData sheetId="10">
        <row r="2">
          <cell r="B2">
            <v>0.13217338820148239</v>
          </cell>
        </row>
        <row r="3">
          <cell r="B3">
            <v>0.12945730644972997</v>
          </cell>
        </row>
        <row r="4">
          <cell r="B4">
            <v>0.10839563322352808</v>
          </cell>
        </row>
        <row r="5">
          <cell r="B5">
            <v>0.31715195559091858</v>
          </cell>
        </row>
        <row r="6">
          <cell r="B6">
            <v>0.31370355742125433</v>
          </cell>
        </row>
        <row r="7">
          <cell r="B7">
            <v>0.4064176569347735</v>
          </cell>
        </row>
        <row r="8">
          <cell r="B8">
            <v>0.21078077341682006</v>
          </cell>
        </row>
        <row r="9">
          <cell r="B9">
            <v>0.19288102826688963</v>
          </cell>
        </row>
        <row r="10">
          <cell r="B10">
            <v>0.17704200542005422</v>
          </cell>
        </row>
        <row r="11">
          <cell r="B11">
            <v>0.17037911667092159</v>
          </cell>
        </row>
        <row r="12">
          <cell r="B12">
            <v>0.16187366111082085</v>
          </cell>
        </row>
        <row r="13">
          <cell r="B13">
            <v>0.14899457994579945</v>
          </cell>
        </row>
        <row r="14">
          <cell r="B14">
            <v>0.42746865888233476</v>
          </cell>
        </row>
        <row r="15">
          <cell r="B15">
            <v>0.4272388839542296</v>
          </cell>
        </row>
        <row r="16">
          <cell r="B16">
            <v>0.48947018970189704</v>
          </cell>
        </row>
        <row r="17">
          <cell r="B17">
            <v>0.10124474288862315</v>
          </cell>
        </row>
        <row r="18">
          <cell r="B18">
            <v>0.11540963477715659</v>
          </cell>
        </row>
        <row r="19">
          <cell r="B19">
            <v>0.14676693766937671</v>
          </cell>
        </row>
        <row r="20">
          <cell r="B20">
            <v>5.7719891700146457E-2</v>
          </cell>
        </row>
        <row r="21">
          <cell r="B21">
            <v>6.8762735775118863E-2</v>
          </cell>
        </row>
        <row r="22">
          <cell r="B22">
            <v>9.4616531165311657E-2</v>
          </cell>
        </row>
        <row r="23">
          <cell r="B23">
            <v>0.27244146165897443</v>
          </cell>
        </row>
        <row r="24">
          <cell r="B24">
            <v>0.29919058522818048</v>
          </cell>
        </row>
        <row r="25">
          <cell r="B25">
            <v>0.30328367739939938</v>
          </cell>
        </row>
        <row r="26">
          <cell r="B26">
            <v>0.28814106461947653</v>
          </cell>
        </row>
        <row r="27">
          <cell r="B27">
            <v>0.24216295308518782</v>
          </cell>
        </row>
        <row r="28">
          <cell r="B28">
            <v>0.23984890345384943</v>
          </cell>
        </row>
        <row r="29">
          <cell r="B29">
            <v>0.2779090128587397</v>
          </cell>
        </row>
        <row r="30">
          <cell r="B30">
            <v>0.23406142775044114</v>
          </cell>
        </row>
        <row r="31">
          <cell r="B31">
            <v>0.231750407777331</v>
          </cell>
        </row>
        <row r="32">
          <cell r="B32">
            <v>0.21805429582592228</v>
          </cell>
        </row>
        <row r="33">
          <cell r="B33">
            <v>0.2562639753586185</v>
          </cell>
        </row>
        <row r="34">
          <cell r="B34">
            <v>0.2784696564418816</v>
          </cell>
        </row>
        <row r="35">
          <cell r="B35">
            <v>0.13266439047004189</v>
          </cell>
        </row>
        <row r="36">
          <cell r="B36">
            <v>0.15776646175498998</v>
          </cell>
        </row>
        <row r="37">
          <cell r="B37">
            <v>0.18644433425622087</v>
          </cell>
        </row>
        <row r="38">
          <cell r="B38">
            <v>0.73707491591426133</v>
          </cell>
        </row>
        <row r="39">
          <cell r="B39">
            <v>0.4392190803747934</v>
          </cell>
        </row>
        <row r="40">
          <cell r="B40">
            <v>0.312386457287888</v>
          </cell>
        </row>
        <row r="41">
          <cell r="B41">
            <v>1.7649438159053439</v>
          </cell>
        </row>
        <row r="42">
          <cell r="B42">
            <v>1.8511629159764571</v>
          </cell>
        </row>
        <row r="43">
          <cell r="B43">
            <v>1.9959949001391861</v>
          </cell>
        </row>
        <row r="44">
          <cell r="B44">
            <v>8.9475379805167746E-2</v>
          </cell>
        </row>
        <row r="45">
          <cell r="B45">
            <v>9.3153665971523206E-2</v>
          </cell>
        </row>
        <row r="46">
          <cell r="B46">
            <v>9.2839117507939758E-2</v>
          </cell>
        </row>
        <row r="47">
          <cell r="B47">
            <v>9.8487479928024826E-2</v>
          </cell>
        </row>
        <row r="48">
          <cell r="B48">
            <v>0.10280647844716698</v>
          </cell>
        </row>
        <row r="49">
          <cell r="B49">
            <v>0.10247882044017671</v>
          </cell>
        </row>
        <row r="50">
          <cell r="B50">
            <v>0.20906363426202806</v>
          </cell>
        </row>
        <row r="51">
          <cell r="B51">
            <v>0.19913958107599389</v>
          </cell>
        </row>
        <row r="52">
          <cell r="B52">
            <v>0.21349895081484913</v>
          </cell>
        </row>
        <row r="53">
          <cell r="B53">
            <v>76.763276976240732</v>
          </cell>
        </row>
        <row r="54">
          <cell r="B54">
            <v>67.13001480894232</v>
          </cell>
        </row>
        <row r="55">
          <cell r="B55">
            <v>64.700848342076611</v>
          </cell>
        </row>
        <row r="56">
          <cell r="B56">
            <v>4.9015535768710752</v>
          </cell>
        </row>
        <row r="57">
          <cell r="B57">
            <v>5.4646899765607326</v>
          </cell>
        </row>
        <row r="58">
          <cell r="B58">
            <v>5.6535391672237933</v>
          </cell>
        </row>
        <row r="59">
          <cell r="B59">
            <v>61.551971286522679</v>
          </cell>
        </row>
        <row r="60">
          <cell r="B60">
            <v>56.005129123269782</v>
          </cell>
        </row>
        <row r="61">
          <cell r="B61">
            <v>54.486897394772917</v>
          </cell>
        </row>
        <row r="62">
          <cell r="B62">
            <v>6.0052209451168013</v>
          </cell>
        </row>
        <row r="63">
          <cell r="B63">
            <v>6.5437904319617743</v>
          </cell>
        </row>
        <row r="64">
          <cell r="B64">
            <v>6.7252928769257068</v>
          </cell>
        </row>
        <row r="65">
          <cell r="B65">
            <v>0.10513638241393194</v>
          </cell>
        </row>
        <row r="66">
          <cell r="B66">
            <v>0.12571077973122474</v>
          </cell>
        </row>
        <row r="67">
          <cell r="B67">
            <v>0.145598768696518</v>
          </cell>
        </row>
        <row r="68">
          <cell r="B68">
            <v>7.4127100574714708E-2</v>
          </cell>
        </row>
        <row r="69">
          <cell r="B69">
            <v>0.10384602153111619</v>
          </cell>
        </row>
        <row r="70">
          <cell r="B70">
            <v>0.1233614995410371</v>
          </cell>
        </row>
        <row r="71">
          <cell r="B71">
            <v>1.168378597559347</v>
          </cell>
        </row>
        <row r="72">
          <cell r="B72">
            <v>1.2950794431400292</v>
          </cell>
        </row>
        <row r="73">
          <cell r="B73">
            <v>1.3144914838446791</v>
          </cell>
        </row>
        <row r="74">
          <cell r="B74">
            <v>1.6838922271167607</v>
          </cell>
        </row>
        <row r="75">
          <cell r="B75">
            <v>1.2227244617462449</v>
          </cell>
        </row>
        <row r="76">
          <cell r="B76">
            <v>1.1722344201741981</v>
          </cell>
        </row>
        <row r="77">
          <cell r="B77">
            <v>8.8579277316553656E-2</v>
          </cell>
        </row>
        <row r="78">
          <cell r="B78">
            <v>9.7372206399570602E-2</v>
          </cell>
        </row>
        <row r="79">
          <cell r="B79">
            <v>0.11194858527606916</v>
          </cell>
        </row>
        <row r="80">
          <cell r="B80">
            <v>0.39986708849611896</v>
          </cell>
        </row>
        <row r="81">
          <cell r="B81">
            <v>0.42681520250325444</v>
          </cell>
        </row>
        <row r="82">
          <cell r="B82">
            <v>0.46604590752292968</v>
          </cell>
        </row>
        <row r="83">
          <cell r="B83">
            <v>0.17283905610461597</v>
          </cell>
        </row>
        <row r="84">
          <cell r="B84">
            <v>0.21088800503101535</v>
          </cell>
        </row>
        <row r="85">
          <cell r="B85">
            <v>0.22730125700054915</v>
          </cell>
        </row>
        <row r="86">
          <cell r="B86">
            <v>0.18812605732030213</v>
          </cell>
        </row>
        <row r="87">
          <cell r="B87">
            <v>0.24149094134279286</v>
          </cell>
        </row>
        <row r="88">
          <cell r="B88">
            <v>0.26816037199936105</v>
          </cell>
        </row>
        <row r="89">
          <cell r="B89">
            <v>0.13052152127364475</v>
          </cell>
        </row>
        <row r="90">
          <cell r="B90">
            <v>9.6319587090097095E-2</v>
          </cell>
        </row>
        <row r="91">
          <cell r="B91">
            <v>7.6763470850679041E-2</v>
          </cell>
        </row>
        <row r="92">
          <cell r="B92">
            <v>1.7494227729285037</v>
          </cell>
        </row>
        <row r="93">
          <cell r="B93">
            <v>1.8931735845020541</v>
          </cell>
        </row>
        <row r="94">
          <cell r="B94">
            <v>1.8468810329934016</v>
          </cell>
        </row>
        <row r="95">
          <cell r="B95">
            <v>0.10958889187626242</v>
          </cell>
        </row>
        <row r="96">
          <cell r="B96">
            <v>0.14991498522665156</v>
          </cell>
        </row>
        <row r="97">
          <cell r="B97">
            <v>0.1729826879625728</v>
          </cell>
        </row>
        <row r="98">
          <cell r="B98">
            <v>0.15485693853031571</v>
          </cell>
        </row>
        <row r="99">
          <cell r="B99">
            <v>0.18009936417084699</v>
          </cell>
        </row>
        <row r="100">
          <cell r="B100">
            <v>0.20123985348245219</v>
          </cell>
        </row>
        <row r="101">
          <cell r="B101">
            <v>5.0925207071939704E-2</v>
          </cell>
        </row>
        <row r="102">
          <cell r="B102">
            <v>6.5164071809886551E-2</v>
          </cell>
        </row>
        <row r="103">
          <cell r="B103">
            <v>7.8899219807292489E-2</v>
          </cell>
        </row>
        <row r="104">
          <cell r="B104">
            <v>6.5928240994006266</v>
          </cell>
        </row>
        <row r="105">
          <cell r="B105">
            <v>2.7229804288846435</v>
          </cell>
        </row>
        <row r="106">
          <cell r="B106">
            <v>2.358180294937775</v>
          </cell>
        </row>
        <row r="107">
          <cell r="B107">
            <v>0.65205386026240286</v>
          </cell>
        </row>
        <row r="108">
          <cell r="B108">
            <v>0.28887165215367661</v>
          </cell>
        </row>
        <row r="109">
          <cell r="B109">
            <v>0.30309696596940655</v>
          </cell>
        </row>
        <row r="110">
          <cell r="B110">
            <v>0.82949442476238899</v>
          </cell>
        </row>
        <row r="111">
          <cell r="B111">
            <v>0.26031900965896659</v>
          </cell>
        </row>
        <row r="112">
          <cell r="B112">
            <v>0.28270358325422856</v>
          </cell>
        </row>
        <row r="113">
          <cell r="B113">
            <v>1.5866880486581427</v>
          </cell>
        </row>
        <row r="114">
          <cell r="B114">
            <v>0.1529935094520751</v>
          </cell>
        </row>
        <row r="115">
          <cell r="B115">
            <v>0.1629001279385936</v>
          </cell>
        </row>
        <row r="116">
          <cell r="B116">
            <v>1.3831625079936618E-2</v>
          </cell>
        </row>
        <row r="117">
          <cell r="B117">
            <v>9.4323172762050388E-3</v>
          </cell>
        </row>
        <row r="118">
          <cell r="B118">
            <v>0.17501256533022908</v>
          </cell>
        </row>
        <row r="119">
          <cell r="B119">
            <v>0.12280436545756483</v>
          </cell>
        </row>
        <row r="120">
          <cell r="B120">
            <v>0.11038691632406678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0.13638571818178846</v>
          </cell>
          <cell r="C2">
            <v>0.16924400076029267</v>
          </cell>
          <cell r="D2">
            <v>0.25355007829245246</v>
          </cell>
          <cell r="E2">
            <v>0.27921700743494421</v>
          </cell>
        </row>
        <row r="3">
          <cell r="B3">
            <v>3.9250301460238335E-2</v>
          </cell>
          <cell r="C3">
            <v>0.1260644663560091</v>
          </cell>
          <cell r="D3">
            <v>0.50219860872855526</v>
          </cell>
          <cell r="E3">
            <v>0.45944503735325526</v>
          </cell>
        </row>
        <row r="4">
          <cell r="B4">
            <v>0.14370735487203773</v>
          </cell>
          <cell r="C4">
            <v>0.14870277818609437</v>
          </cell>
          <cell r="D4">
            <v>0.12989071340373382</v>
          </cell>
          <cell r="E4">
            <v>0.12082822503746084</v>
          </cell>
        </row>
        <row r="5">
          <cell r="B5">
            <v>0.1140683183021589</v>
          </cell>
          <cell r="C5">
            <v>0.10680949581067176</v>
          </cell>
          <cell r="D5">
            <v>0.10937874348058457</v>
          </cell>
          <cell r="E5">
            <v>9.4174272351632379E-2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0.12620805441356897</v>
          </cell>
          <cell r="C7">
            <v>0.10511906511833015</v>
          </cell>
          <cell r="D7">
            <v>0.11146127052579199</v>
          </cell>
          <cell r="E7">
            <v>0.12418834854470327</v>
          </cell>
        </row>
        <row r="8">
          <cell r="B8">
            <v>0.38057474204826469</v>
          </cell>
          <cell r="C8">
            <v>0.42177940919419682</v>
          </cell>
          <cell r="D8">
            <v>0.45717592592592593</v>
          </cell>
          <cell r="E8">
            <v>0.29943647540983603</v>
          </cell>
        </row>
        <row r="9">
          <cell r="B9">
            <v>20.02000000000001</v>
          </cell>
          <cell r="C9">
            <v>8.2900000000000205</v>
          </cell>
          <cell r="D9">
            <v>6.6000000000000014</v>
          </cell>
          <cell r="E9">
            <v>-0.48000000000000043</v>
          </cell>
        </row>
        <row r="12">
          <cell r="B12">
            <v>0.38503842097333135</v>
          </cell>
          <cell r="C12">
            <v>0.408036895487285</v>
          </cell>
          <cell r="D12">
            <v>0.44536591658834157</v>
          </cell>
          <cell r="E12">
            <v>0.47014484856740685</v>
          </cell>
        </row>
        <row r="13">
          <cell r="B13">
            <v>4.2618222518780004E-3</v>
          </cell>
          <cell r="C13">
            <v>8.1030427752462157E-3</v>
          </cell>
          <cell r="D13">
            <v>2.5985514457897941E-3</v>
          </cell>
          <cell r="E13">
            <v>-1.4348635517413614E-2</v>
          </cell>
        </row>
        <row r="14">
          <cell r="B14">
            <v>8.9584364708667874E-2</v>
          </cell>
          <cell r="C14">
            <v>9.8338968102307814E-2</v>
          </cell>
          <cell r="D14">
            <v>6.8262656419896428E-2</v>
          </cell>
          <cell r="E14">
            <v>4.9312082822503746E-2</v>
          </cell>
        </row>
        <row r="15">
          <cell r="B15">
            <v>6.6424158935835892E-2</v>
          </cell>
          <cell r="C15">
            <v>5.9477436425106563E-2</v>
          </cell>
          <cell r="D15">
            <v>4.8561581983376644E-2</v>
          </cell>
          <cell r="E15">
            <v>4.6451437133905468E-2</v>
          </cell>
        </row>
        <row r="16">
          <cell r="B16">
            <v>0.14378269011386383</v>
          </cell>
          <cell r="C16">
            <v>0.15456416286932237</v>
          </cell>
          <cell r="D16">
            <v>0.15900923315088183</v>
          </cell>
          <cell r="E16">
            <v>0.14366798347182491</v>
          </cell>
        </row>
        <row r="17">
          <cell r="B17">
            <v>0.10748186573107472</v>
          </cell>
          <cell r="C17">
            <v>8.9647949434073199E-2</v>
          </cell>
          <cell r="D17">
            <v>8.3319511251174871E-2</v>
          </cell>
          <cell r="E17">
            <v>7.9689415610952191E-2</v>
          </cell>
        </row>
        <row r="18">
          <cell r="B18">
            <v>2.9908091004972132E-2</v>
          </cell>
          <cell r="C18">
            <v>2.866382478318389E-2</v>
          </cell>
          <cell r="D18">
            <v>2.8289194817640657E-2</v>
          </cell>
          <cell r="E18">
            <v>2.5564182899695774E-2</v>
          </cell>
        </row>
        <row r="19">
          <cell r="B19">
            <v>3.6731311478938426E-2</v>
          </cell>
          <cell r="C19">
            <v>2.7487872997207112E-2</v>
          </cell>
          <cell r="D19">
            <v>1.8023995134627081E-2</v>
          </cell>
          <cell r="E19">
            <v>2.2658130136675295E-2</v>
          </cell>
        </row>
        <row r="20">
          <cell r="B20">
            <v>3.7226371639510106E-2</v>
          </cell>
          <cell r="C20">
            <v>3.8843157430545346E-2</v>
          </cell>
          <cell r="D20">
            <v>2.2078472567774277E-2</v>
          </cell>
          <cell r="E20">
            <v>1.4621077963946785E-2</v>
          </cell>
        </row>
        <row r="21">
          <cell r="B21">
            <v>0.6149615790266687</v>
          </cell>
          <cell r="C21">
            <v>0.59196310451271494</v>
          </cell>
          <cell r="D21">
            <v>0.55463408341165843</v>
          </cell>
          <cell r="E21">
            <v>0.5298551514325931</v>
          </cell>
        </row>
        <row r="22">
          <cell r="B22">
            <v>0.1815471706235606</v>
          </cell>
          <cell r="C22">
            <v>0.15801852124062915</v>
          </cell>
          <cell r="D22">
            <v>0.16577283868708648</v>
          </cell>
          <cell r="E22">
            <v>0.17890387322344822</v>
          </cell>
        </row>
        <row r="23">
          <cell r="B23">
            <v>0.12620805441356897</v>
          </cell>
          <cell r="C23">
            <v>0.10511906511833015</v>
          </cell>
          <cell r="D23">
            <v>0.11146127052579199</v>
          </cell>
          <cell r="E23">
            <v>0.12418834854470327</v>
          </cell>
        </row>
        <row r="24">
          <cell r="B24">
            <v>0.27562994071146246</v>
          </cell>
          <cell r="C24">
            <v>0.29658308751229101</v>
          </cell>
          <cell r="D24">
            <v>0.31370546857272519</v>
          </cell>
          <cell r="E24">
            <v>0.29943647540983603</v>
          </cell>
        </row>
        <row r="27">
          <cell r="B27">
            <v>0.2723849835010258</v>
          </cell>
          <cell r="C27">
            <v>0.27337622889662588</v>
          </cell>
          <cell r="D27">
            <v>0.24932159540916624</v>
          </cell>
          <cell r="E27">
            <v>0.24279162693547654</v>
          </cell>
        </row>
        <row r="28">
          <cell r="B28">
            <v>0.26563907287124477</v>
          </cell>
          <cell r="C28">
            <v>0.26780427431280029</v>
          </cell>
          <cell r="D28">
            <v>0.24382370914263982</v>
          </cell>
          <cell r="E28">
            <v>0.23811469826999046</v>
          </cell>
        </row>
        <row r="29">
          <cell r="B29">
            <v>0.21627430762514063</v>
          </cell>
          <cell r="C29">
            <v>0.15640814578588458</v>
          </cell>
          <cell r="D29">
            <v>0.15683619388655021</v>
          </cell>
          <cell r="E29">
            <v>0.33794651206283899</v>
          </cell>
        </row>
        <row r="30">
          <cell r="B30">
            <v>0.22152329351099778</v>
          </cell>
          <cell r="C30">
            <v>0.15947816652240362</v>
          </cell>
          <cell r="D30">
            <v>0.16006269376734897</v>
          </cell>
          <cell r="E30">
            <v>0.34458428680396647</v>
          </cell>
        </row>
        <row r="31">
          <cell r="B31">
            <v>6.7301273441789017E-2</v>
          </cell>
          <cell r="C31">
            <v>4.275743452885563E-2</v>
          </cell>
          <cell r="D31">
            <v>3.6850209185695114E-2</v>
          </cell>
          <cell r="E31">
            <v>3.9274359453899385E-2</v>
          </cell>
        </row>
        <row r="32">
          <cell r="B32">
            <v>6.8954974485542012E-2</v>
          </cell>
          <cell r="C32">
            <v>4.3649181265643974E-2</v>
          </cell>
          <cell r="D32">
            <v>3.7685080425465457E-2</v>
          </cell>
          <cell r="E32">
            <v>4.0045766590389019E-2</v>
          </cell>
        </row>
        <row r="35">
          <cell r="B35">
            <v>5.8523795611615623E-2</v>
          </cell>
          <cell r="C35">
            <v>4.2257019629356525E-2</v>
          </cell>
          <cell r="D35">
            <v>7.9924776680771036E-3</v>
          </cell>
          <cell r="E35">
            <v>0</v>
          </cell>
        </row>
        <row r="36">
          <cell r="B36">
            <v>2.0626987166357309</v>
          </cell>
          <cell r="C36">
            <v>2.1246745178044142</v>
          </cell>
          <cell r="D36">
            <v>2.152074389187435</v>
          </cell>
          <cell r="E36">
            <v>2.1489686783804429</v>
          </cell>
        </row>
        <row r="37">
          <cell r="B37">
            <v>51.897159810390328</v>
          </cell>
          <cell r="C37">
            <v>42.777972575669949</v>
          </cell>
          <cell r="D37">
            <v>63.358961640211646</v>
          </cell>
          <cell r="E37">
            <v>109.44444444444444</v>
          </cell>
        </row>
        <row r="38">
          <cell r="B38">
            <v>1.4115386292056209</v>
          </cell>
          <cell r="C38">
            <v>1.4207078607782817</v>
          </cell>
          <cell r="D38">
            <v>1.3796930016886009</v>
          </cell>
          <cell r="E38">
            <v>1.342879594865974</v>
          </cell>
        </row>
        <row r="39">
          <cell r="B39">
            <v>1.5634245299722225</v>
          </cell>
          <cell r="C39">
            <v>1.6419584900787054</v>
          </cell>
          <cell r="D39">
            <v>1.6282966208533018</v>
          </cell>
          <cell r="E39">
            <v>1.6208301502419149</v>
          </cell>
        </row>
        <row r="40">
          <cell r="B40">
            <v>0.6176072577286621</v>
          </cell>
          <cell r="C40">
            <v>0.52423436859191908</v>
          </cell>
          <cell r="D40">
            <v>0.58767522625964952</v>
          </cell>
          <cell r="E40">
            <v>0.68423733129615483</v>
          </cell>
        </row>
        <row r="41">
          <cell r="B41" t="e">
            <v>#DIV/0!</v>
          </cell>
          <cell r="C41" t="e">
            <v>#DIV/0!</v>
          </cell>
          <cell r="D41" t="e">
            <v>#DIV/0!</v>
          </cell>
          <cell r="E41" t="e">
            <v>#DIV/0!</v>
          </cell>
        </row>
        <row r="42">
          <cell r="B42">
            <v>0.10819789783411218</v>
          </cell>
          <cell r="C42">
            <v>9.8407573231250434E-2</v>
          </cell>
          <cell r="D42">
            <v>8.4975633535755504E-2</v>
          </cell>
          <cell r="E42">
            <v>5.7851239669421496E-2</v>
          </cell>
        </row>
        <row r="43">
          <cell r="B43">
            <v>0.12200866534110207</v>
          </cell>
          <cell r="C43">
            <v>0.11009433556015061</v>
          </cell>
          <cell r="D43">
            <v>9.3789666052031498E-2</v>
          </cell>
          <cell r="E43">
            <v>6.1403508771929828E-2</v>
          </cell>
        </row>
        <row r="46">
          <cell r="B46">
            <v>0.2337166160462319</v>
          </cell>
          <cell r="C46">
            <v>0.24715672216382306</v>
          </cell>
          <cell r="D46">
            <v>0.24502223203921014</v>
          </cell>
          <cell r="E46">
            <v>0.20487671979294375</v>
          </cell>
        </row>
        <row r="47">
          <cell r="B47">
            <v>50.968325798012131</v>
          </cell>
          <cell r="C47">
            <v>52.219506206714641</v>
          </cell>
          <cell r="D47">
            <v>47.967533923488268</v>
          </cell>
          <cell r="E47">
            <v>44.102302138673203</v>
          </cell>
        </row>
        <row r="48">
          <cell r="B48">
            <v>7.2833640644790707</v>
          </cell>
          <cell r="C48">
            <v>7.0954585812390665</v>
          </cell>
          <cell r="D48">
            <v>7.6576814032764977</v>
          </cell>
          <cell r="E48">
            <v>8.2762119503945897</v>
          </cell>
        </row>
        <row r="49">
          <cell r="B49">
            <v>41.7055322629638</v>
          </cell>
          <cell r="C49">
            <v>38.967779334863643</v>
          </cell>
          <cell r="D49">
            <v>40.621328942305844</v>
          </cell>
          <cell r="E49">
            <v>34.373609408345821</v>
          </cell>
        </row>
        <row r="50">
          <cell r="B50">
            <v>9.0837569071817725</v>
          </cell>
          <cell r="C50">
            <v>9.5808596009824534</v>
          </cell>
          <cell r="D50">
            <v>9.1026483850907081</v>
          </cell>
          <cell r="E50">
            <v>10.618611378977821</v>
          </cell>
        </row>
        <row r="51">
          <cell r="B51">
            <v>0.14668384719252797</v>
          </cell>
          <cell r="C51">
            <v>0.13892664589822457</v>
          </cell>
          <cell r="D51">
            <v>0.15782211054499501</v>
          </cell>
          <cell r="E51">
            <v>0.17470741222366709</v>
          </cell>
        </row>
        <row r="52">
          <cell r="B52">
            <v>0.13875463264036364</v>
          </cell>
          <cell r="C52">
            <v>0.12627616036775774</v>
          </cell>
          <cell r="D52">
            <v>0.14140925597032533</v>
          </cell>
          <cell r="E52">
            <v>0.17782834850455137</v>
          </cell>
        </row>
        <row r="53">
          <cell r="B53">
            <v>1.0866705632279061</v>
          </cell>
          <cell r="C53">
            <v>1.2113425804892526</v>
          </cell>
          <cell r="D53">
            <v>1.2784844384158671</v>
          </cell>
          <cell r="E53">
            <v>1.4319245773732119</v>
          </cell>
        </row>
        <row r="54">
          <cell r="B54">
            <v>3.8025670951094823</v>
          </cell>
          <cell r="C54">
            <v>3.79843163465027</v>
          </cell>
          <cell r="D54">
            <v>4.1310924532814512</v>
          </cell>
          <cell r="E54">
            <v>4.1996567505720828</v>
          </cell>
        </row>
        <row r="55">
          <cell r="B55">
            <v>1.0817320919106415</v>
          </cell>
          <cell r="C55">
            <v>1.1084620013303146</v>
          </cell>
          <cell r="D55">
            <v>1.1338487834335156</v>
          </cell>
          <cell r="E55">
            <v>0.98244972577696521</v>
          </cell>
        </row>
        <row r="56">
          <cell r="B56">
            <v>0.13942667136952058</v>
          </cell>
          <cell r="C56">
            <v>0.11381789296170294</v>
          </cell>
          <cell r="D56">
            <v>0.12331673189403052</v>
          </cell>
          <cell r="E56">
            <v>0.12200880897243792</v>
          </cell>
        </row>
        <row r="57">
          <cell r="B57">
            <v>0.43381684906365592</v>
          </cell>
          <cell r="C57">
            <v>0.40996905347756113</v>
          </cell>
          <cell r="D57">
            <v>0.3436931037240078</v>
          </cell>
          <cell r="E57">
            <v>0.66069469835466177</v>
          </cell>
        </row>
        <row r="58">
          <cell r="B58">
            <v>0.53600378449618824</v>
          </cell>
          <cell r="C58">
            <v>0.50607659261909821</v>
          </cell>
          <cell r="D58">
            <v>0.44947354293502867</v>
          </cell>
          <cell r="E58">
            <v>0.37367458866544789</v>
          </cell>
        </row>
        <row r="59">
          <cell r="B59">
            <v>0.58667146175245821</v>
          </cell>
          <cell r="C59">
            <v>0.69849294785275362</v>
          </cell>
          <cell r="D59">
            <v>0.79015567970950784</v>
          </cell>
          <cell r="E59">
            <v>0.3217550274223035</v>
          </cell>
        </row>
        <row r="60">
          <cell r="B60">
            <v>0.50040062431239818</v>
          </cell>
          <cell r="C60">
            <v>0.60512860904334242</v>
          </cell>
          <cell r="D60">
            <v>0.67155076338262365</v>
          </cell>
          <cell r="E60">
            <v>0.32750279121697062</v>
          </cell>
        </row>
        <row r="61">
          <cell r="B61">
            <v>7.0916019762362947E-2</v>
          </cell>
          <cell r="C61">
            <v>7.0517206634506308E-2</v>
          </cell>
          <cell r="D61">
            <v>8.397952572384039E-2</v>
          </cell>
          <cell r="E61">
            <v>3.9958225491531586E-2</v>
          </cell>
        </row>
        <row r="62">
          <cell r="B62">
            <v>0.13150536868516027</v>
          </cell>
          <cell r="C62">
            <v>0.10318887119066286</v>
          </cell>
          <cell r="D62">
            <v>0.10961113873337407</v>
          </cell>
          <cell r="E62">
            <v>0.12418834854470327</v>
          </cell>
        </row>
        <row r="63">
          <cell r="B63">
            <v>1.0866705632279061</v>
          </cell>
          <cell r="C63">
            <v>1.2113425804892526</v>
          </cell>
          <cell r="D63">
            <v>1.2784844384158671</v>
          </cell>
          <cell r="E63">
            <v>1.4319245773732119</v>
          </cell>
        </row>
        <row r="64">
          <cell r="B64">
            <v>1.4115386292056209</v>
          </cell>
          <cell r="C64">
            <v>1.4207078607782817</v>
          </cell>
          <cell r="D64">
            <v>1.3796930016886009</v>
          </cell>
          <cell r="E64">
            <v>1.342879594865974</v>
          </cell>
        </row>
        <row r="65">
          <cell r="B65">
            <v>0.19379957432580208</v>
          </cell>
          <cell r="C65">
            <v>0.17818197365129432</v>
          </cell>
          <cell r="D65">
            <v>0.19443539561218928</v>
          </cell>
          <cell r="E65">
            <v>0.23880206059547718</v>
          </cell>
        </row>
        <row r="66">
          <cell r="B66">
            <v>0.26387046675320402</v>
          </cell>
          <cell r="C66">
            <v>0.25752971084101084</v>
          </cell>
          <cell r="D66">
            <v>0.28813533944984798</v>
          </cell>
          <cell r="E66">
            <v>0.34401466864576963</v>
          </cell>
        </row>
        <row r="67">
          <cell r="B67">
            <v>1.4541685423947872</v>
          </cell>
          <cell r="C67">
            <v>1.6499028945361733</v>
          </cell>
          <cell r="D67">
            <v>1.7483840617368684</v>
          </cell>
          <cell r="E67">
            <v>1.9229022963415698</v>
          </cell>
        </row>
        <row r="68">
          <cell r="B68">
            <v>0.18325470032313809</v>
          </cell>
          <cell r="C68">
            <v>0.17210413504869448</v>
          </cell>
          <cell r="D68">
            <v>0.19321679258566218</v>
          </cell>
          <cell r="E68">
            <v>0.23880206059547718</v>
          </cell>
        </row>
        <row r="69">
          <cell r="B69">
            <v>0.19485746560658773</v>
          </cell>
          <cell r="C69">
            <v>0.18943245719051416</v>
          </cell>
          <cell r="D69">
            <v>0.21600666515532249</v>
          </cell>
          <cell r="E69">
            <v>0.23461101894700079</v>
          </cell>
        </row>
        <row r="70">
          <cell r="B70">
            <v>0.10112002949033036</v>
          </cell>
          <cell r="C70">
            <v>0.11687019438959163</v>
          </cell>
          <cell r="D70">
            <v>0.144150146615562</v>
          </cell>
          <cell r="E70">
            <v>7.6835763555400338E-2</v>
          </cell>
        </row>
        <row r="71">
          <cell r="B71">
            <v>6.5332612196231006</v>
          </cell>
          <cell r="C71">
            <v>3.3856681543491431</v>
          </cell>
          <cell r="D71">
            <v>3.4932426494495492</v>
          </cell>
          <cell r="E71">
            <v>3.4509420112551989</v>
          </cell>
        </row>
        <row r="72">
          <cell r="B72">
            <v>-1.5300813303971368</v>
          </cell>
          <cell r="C72">
            <v>-0.18739544060846733</v>
          </cell>
          <cell r="D72">
            <v>-5.0286589240584101E-2</v>
          </cell>
          <cell r="E72">
            <v>0.17739172987521407</v>
          </cell>
        </row>
        <row r="73">
          <cell r="B73">
            <v>-0.40242524207271135</v>
          </cell>
          <cell r="C73">
            <v>0.23229751100218282</v>
          </cell>
          <cell r="D73">
            <v>0.33475986866818003</v>
          </cell>
          <cell r="E73">
            <v>0.35625152923905062</v>
          </cell>
        </row>
        <row r="74">
          <cell r="B74">
            <v>1.2601339306085757</v>
          </cell>
          <cell r="C74">
            <v>0.48653715918324664</v>
          </cell>
          <cell r="D74">
            <v>0.55861180073848204</v>
          </cell>
          <cell r="E74">
            <v>0.21531685833129435</v>
          </cell>
        </row>
        <row r="75">
          <cell r="B75">
            <v>0.12610278242126507</v>
          </cell>
          <cell r="C75">
            <v>9.8221944728873536E-2</v>
          </cell>
          <cell r="D75">
            <v>0.10684449760969927</v>
          </cell>
          <cell r="E75">
            <v>8.0690787616561704E-2</v>
          </cell>
        </row>
        <row r="76">
          <cell r="B76">
            <v>5.8802504427017475E-2</v>
          </cell>
          <cell r="C76">
            <v>4.2149090580900786E-2</v>
          </cell>
          <cell r="D76">
            <v>3.9655463912023549E-2</v>
          </cell>
          <cell r="E76">
            <v>2.9628375518496574E-2</v>
          </cell>
        </row>
        <row r="77">
          <cell r="B77">
            <v>0.53600378449618824</v>
          </cell>
          <cell r="C77">
            <v>0.50607659261909821</v>
          </cell>
          <cell r="D77">
            <v>0.44947354293502867</v>
          </cell>
          <cell r="E77">
            <v>0.37367458866544789</v>
          </cell>
        </row>
      </sheetData>
      <sheetData sheetId="10">
        <row r="2">
          <cell r="B2">
            <v>0.13638571818178846</v>
          </cell>
        </row>
        <row r="3">
          <cell r="B3">
            <v>0.16924400076029267</v>
          </cell>
        </row>
        <row r="4">
          <cell r="B4">
            <v>0.25355007829245246</v>
          </cell>
        </row>
        <row r="5">
          <cell r="B5">
            <v>3.9250301460238335E-2</v>
          </cell>
        </row>
        <row r="6">
          <cell r="B6">
            <v>0.1260644663560091</v>
          </cell>
        </row>
        <row r="7">
          <cell r="B7">
            <v>0.50219860872855526</v>
          </cell>
        </row>
        <row r="8">
          <cell r="B8">
            <v>0.14370735487203773</v>
          </cell>
        </row>
        <row r="9">
          <cell r="B9">
            <v>0.14870277818609437</v>
          </cell>
        </row>
        <row r="10">
          <cell r="B10">
            <v>0.12989071340373382</v>
          </cell>
        </row>
        <row r="11">
          <cell r="B11">
            <v>0.1140683183021589</v>
          </cell>
        </row>
        <row r="12">
          <cell r="B12">
            <v>0.10680949581067176</v>
          </cell>
        </row>
        <row r="13">
          <cell r="B13">
            <v>0.10937874348058457</v>
          </cell>
        </row>
        <row r="14">
          <cell r="B14">
            <v>0.6149615790266687</v>
          </cell>
        </row>
        <row r="15">
          <cell r="B15">
            <v>0.59196310451271494</v>
          </cell>
        </row>
        <row r="16">
          <cell r="B16">
            <v>0.55463408341165843</v>
          </cell>
        </row>
        <row r="17">
          <cell r="B17">
            <v>0.1815471706235606</v>
          </cell>
        </row>
        <row r="18">
          <cell r="B18">
            <v>0.15801852124062915</v>
          </cell>
        </row>
        <row r="19">
          <cell r="B19">
            <v>0.16577283868708648</v>
          </cell>
        </row>
        <row r="20">
          <cell r="B20">
            <v>0.12620805441356897</v>
          </cell>
        </row>
        <row r="21">
          <cell r="B21">
            <v>0.10511906511833015</v>
          </cell>
        </row>
        <row r="22">
          <cell r="B22">
            <v>0.11146127052579199</v>
          </cell>
        </row>
        <row r="23">
          <cell r="B23">
            <v>0.27562994071146246</v>
          </cell>
        </row>
        <row r="24">
          <cell r="B24">
            <v>0.29658308751229101</v>
          </cell>
        </row>
        <row r="25">
          <cell r="B25">
            <v>0.31370546857272519</v>
          </cell>
        </row>
        <row r="26">
          <cell r="B26">
            <v>0.2723849835010258</v>
          </cell>
        </row>
        <row r="27">
          <cell r="B27">
            <v>0.27337622889662588</v>
          </cell>
        </row>
        <row r="28">
          <cell r="B28">
            <v>0.24932159540916624</v>
          </cell>
        </row>
        <row r="29">
          <cell r="B29">
            <v>0.26563907287124477</v>
          </cell>
        </row>
        <row r="30">
          <cell r="B30">
            <v>0.26780427431280029</v>
          </cell>
        </row>
        <row r="31">
          <cell r="B31">
            <v>0.24382370914263982</v>
          </cell>
        </row>
        <row r="32">
          <cell r="B32">
            <v>0.22152329351099778</v>
          </cell>
        </row>
        <row r="33">
          <cell r="B33">
            <v>0.15947816652240362</v>
          </cell>
        </row>
        <row r="34">
          <cell r="B34">
            <v>0.16006269376734897</v>
          </cell>
        </row>
        <row r="35">
          <cell r="B35">
            <v>6.8954974485542012E-2</v>
          </cell>
        </row>
        <row r="36">
          <cell r="B36">
            <v>4.3649181265643974E-2</v>
          </cell>
        </row>
        <row r="37">
          <cell r="B37">
            <v>3.7685080425465457E-2</v>
          </cell>
        </row>
        <row r="38">
          <cell r="B38">
            <v>5.8523795611615623E-2</v>
          </cell>
        </row>
        <row r="39">
          <cell r="B39">
            <v>4.2257019629356525E-2</v>
          </cell>
        </row>
        <row r="40">
          <cell r="B40">
            <v>7.9924776680771036E-3</v>
          </cell>
        </row>
        <row r="41">
          <cell r="B41">
            <v>2.0626987166357309</v>
          </cell>
        </row>
        <row r="42">
          <cell r="B42">
            <v>2.1246745178044142</v>
          </cell>
        </row>
        <row r="43">
          <cell r="B43">
            <v>2.152074389187435</v>
          </cell>
        </row>
        <row r="44">
          <cell r="B44">
            <v>0.10819789783411218</v>
          </cell>
        </row>
        <row r="45">
          <cell r="B45">
            <v>9.8407573231250434E-2</v>
          </cell>
        </row>
        <row r="46">
          <cell r="B46">
            <v>8.4975633535755504E-2</v>
          </cell>
        </row>
        <row r="47">
          <cell r="B47">
            <v>0.12200866534110207</v>
          </cell>
        </row>
        <row r="48">
          <cell r="B48">
            <v>0.11009433556015061</v>
          </cell>
        </row>
        <row r="49">
          <cell r="B49">
            <v>9.3789666052031498E-2</v>
          </cell>
        </row>
        <row r="50">
          <cell r="B50">
            <v>0.2337166160462319</v>
          </cell>
        </row>
        <row r="51">
          <cell r="B51">
            <v>0.24715672216382306</v>
          </cell>
        </row>
        <row r="52">
          <cell r="B52">
            <v>0.24502223203921014</v>
          </cell>
        </row>
        <row r="53">
          <cell r="B53">
            <v>50.968325798012131</v>
          </cell>
        </row>
        <row r="54">
          <cell r="B54">
            <v>52.219506206714641</v>
          </cell>
        </row>
        <row r="55">
          <cell r="B55">
            <v>47.967533923488268</v>
          </cell>
        </row>
        <row r="56">
          <cell r="B56">
            <v>7.2833640644790707</v>
          </cell>
        </row>
        <row r="57">
          <cell r="B57">
            <v>7.0954585812390665</v>
          </cell>
        </row>
        <row r="58">
          <cell r="B58">
            <v>7.6576814032764977</v>
          </cell>
        </row>
        <row r="59">
          <cell r="B59">
            <v>41.7055322629638</v>
          </cell>
        </row>
        <row r="60">
          <cell r="B60">
            <v>38.967779334863643</v>
          </cell>
        </row>
        <row r="61">
          <cell r="B61">
            <v>40.621328942305844</v>
          </cell>
        </row>
        <row r="62">
          <cell r="B62">
            <v>9.0837569071817725</v>
          </cell>
        </row>
        <row r="63">
          <cell r="B63">
            <v>9.5808596009824534</v>
          </cell>
        </row>
        <row r="64">
          <cell r="B64">
            <v>9.1026483850907081</v>
          </cell>
        </row>
        <row r="65">
          <cell r="B65">
            <v>0.14668384719252797</v>
          </cell>
        </row>
        <row r="66">
          <cell r="B66">
            <v>0.13892664589822457</v>
          </cell>
        </row>
        <row r="67">
          <cell r="B67">
            <v>0.15782211054499501</v>
          </cell>
        </row>
        <row r="68">
          <cell r="B68">
            <v>0.13875463264036364</v>
          </cell>
        </row>
        <row r="69">
          <cell r="B69">
            <v>0.12627616036775774</v>
          </cell>
        </row>
        <row r="70">
          <cell r="B70">
            <v>0.14140925597032533</v>
          </cell>
        </row>
        <row r="71">
          <cell r="B71">
            <v>1.0866705632279061</v>
          </cell>
        </row>
        <row r="72">
          <cell r="B72">
            <v>1.2113425804892526</v>
          </cell>
        </row>
        <row r="73">
          <cell r="B73">
            <v>1.2784844384158671</v>
          </cell>
        </row>
        <row r="74">
          <cell r="B74">
            <v>1.0817320919106415</v>
          </cell>
        </row>
        <row r="75">
          <cell r="B75">
            <v>1.1084620013303146</v>
          </cell>
        </row>
        <row r="76">
          <cell r="B76">
            <v>1.1338487834335156</v>
          </cell>
        </row>
        <row r="77">
          <cell r="B77">
            <v>0.13942667136952058</v>
          </cell>
        </row>
        <row r="78">
          <cell r="B78">
            <v>0.11381789296170294</v>
          </cell>
        </row>
        <row r="79">
          <cell r="B79">
            <v>0.12331673189403052</v>
          </cell>
        </row>
        <row r="80">
          <cell r="B80">
            <v>0.58667146175245821</v>
          </cell>
        </row>
        <row r="81">
          <cell r="B81">
            <v>0.69849294785275362</v>
          </cell>
        </row>
        <row r="82">
          <cell r="B82">
            <v>0.79015567970950784</v>
          </cell>
        </row>
        <row r="83">
          <cell r="B83">
            <v>0.19379957432580208</v>
          </cell>
        </row>
        <row r="84">
          <cell r="B84">
            <v>0.17818197365129432</v>
          </cell>
        </row>
        <row r="85">
          <cell r="B85">
            <v>0.19443539561218928</v>
          </cell>
        </row>
        <row r="86">
          <cell r="B86">
            <v>0.26387046675320402</v>
          </cell>
        </row>
        <row r="87">
          <cell r="B87">
            <v>0.25752971084101084</v>
          </cell>
        </row>
        <row r="88">
          <cell r="B88">
            <v>0.28813533944984798</v>
          </cell>
        </row>
        <row r="89">
          <cell r="B89">
            <v>0.12610278242126507</v>
          </cell>
        </row>
        <row r="90">
          <cell r="B90">
            <v>9.8221944728873536E-2</v>
          </cell>
        </row>
        <row r="91">
          <cell r="B91">
            <v>0.10684449760969927</v>
          </cell>
        </row>
        <row r="92">
          <cell r="B92">
            <v>1.4541685423947872</v>
          </cell>
        </row>
        <row r="93">
          <cell r="B93">
            <v>1.6499028945361733</v>
          </cell>
        </row>
        <row r="94">
          <cell r="B94">
            <v>1.7483840617368684</v>
          </cell>
        </row>
        <row r="95">
          <cell r="B95">
            <v>0.18325470032313809</v>
          </cell>
        </row>
        <row r="96">
          <cell r="B96">
            <v>0.17210413504869448</v>
          </cell>
        </row>
        <row r="97">
          <cell r="B97">
            <v>0.19321679258566218</v>
          </cell>
        </row>
        <row r="98">
          <cell r="B98">
            <v>0.19485746560658773</v>
          </cell>
        </row>
        <row r="99">
          <cell r="B99">
            <v>0.18943245719051416</v>
          </cell>
        </row>
        <row r="100">
          <cell r="B100">
            <v>0.21600666515532249</v>
          </cell>
        </row>
        <row r="101">
          <cell r="B101">
            <v>0.10112002949033036</v>
          </cell>
        </row>
        <row r="102">
          <cell r="B102">
            <v>0.11687019438959163</v>
          </cell>
        </row>
        <row r="103">
          <cell r="B103">
            <v>0.144150146615562</v>
          </cell>
        </row>
        <row r="104">
          <cell r="B104">
            <v>6.5332612196231006</v>
          </cell>
        </row>
        <row r="105">
          <cell r="B105">
            <v>3.3856681543491431</v>
          </cell>
        </row>
        <row r="106">
          <cell r="B106">
            <v>3.4932426494495492</v>
          </cell>
        </row>
        <row r="107">
          <cell r="B107">
            <v>-1.5300813303971368</v>
          </cell>
        </row>
        <row r="108">
          <cell r="B108">
            <v>-0.18739544060846733</v>
          </cell>
        </row>
        <row r="109">
          <cell r="B109">
            <v>-5.0286589240584101E-2</v>
          </cell>
        </row>
        <row r="110">
          <cell r="B110">
            <v>-0.40242524207271135</v>
          </cell>
        </row>
        <row r="111">
          <cell r="B111">
            <v>0.23229751100218282</v>
          </cell>
        </row>
        <row r="112">
          <cell r="B112">
            <v>0.33475986866818003</v>
          </cell>
        </row>
        <row r="113">
          <cell r="B113">
            <v>1.2601339306085757</v>
          </cell>
        </row>
        <row r="114">
          <cell r="B114">
            <v>0.48653715918324664</v>
          </cell>
        </row>
        <row r="115">
          <cell r="B115">
            <v>0.55861180073848204</v>
          </cell>
        </row>
        <row r="116">
          <cell r="B116">
            <v>4.2149090580900786E-2</v>
          </cell>
        </row>
        <row r="117">
          <cell r="B117">
            <v>3.9655463912023549E-2</v>
          </cell>
        </row>
        <row r="118">
          <cell r="B118">
            <v>0.53600378449618824</v>
          </cell>
        </row>
        <row r="119">
          <cell r="B119">
            <v>0.50607659261909821</v>
          </cell>
        </row>
        <row r="120">
          <cell r="B120">
            <v>0.44947354293502867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0.25317528951493107</v>
          </cell>
          <cell r="C2">
            <v>0.17148622908454847</v>
          </cell>
          <cell r="D2">
            <v>0.24058249238413576</v>
          </cell>
          <cell r="E2">
            <v>-2.1719552895057597E-2</v>
          </cell>
        </row>
        <row r="3">
          <cell r="B3">
            <v>0.3962086422857265</v>
          </cell>
          <cell r="C3">
            <v>0.41445368693601781</v>
          </cell>
          <cell r="D3">
            <v>0.88398449843979487</v>
          </cell>
          <cell r="E3">
            <v>0.18599033816425126</v>
          </cell>
        </row>
        <row r="4">
          <cell r="B4">
            <v>0.29671315049009001</v>
          </cell>
          <cell r="C4">
            <v>0.29965919131568985</v>
          </cell>
          <cell r="D4">
            <v>0.25120108485083309</v>
          </cell>
          <cell r="E4">
            <v>0.21178318080901068</v>
          </cell>
        </row>
        <row r="5">
          <cell r="B5">
            <v>0.16237902353050307</v>
          </cell>
          <cell r="C5">
            <v>0.15645643118609839</v>
          </cell>
          <cell r="D5">
            <v>0.17987214258039522</v>
          </cell>
          <cell r="E5">
            <v>0.15200086641035362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3.6300670974923462E-2</v>
          </cell>
          <cell r="C7">
            <v>3.6121513022257759E-2</v>
          </cell>
          <cell r="D7">
            <v>6.4161177838047284E-2</v>
          </cell>
          <cell r="E7">
            <v>7.9763903178642986E-2</v>
          </cell>
        </row>
        <row r="8">
          <cell r="B8">
            <v>0.56047700170357762</v>
          </cell>
          <cell r="C8">
            <v>0.54397204426324974</v>
          </cell>
          <cell r="D8">
            <v>0.5377415458937197</v>
          </cell>
          <cell r="E8">
            <v>0.34634146341463412</v>
          </cell>
        </row>
        <row r="9">
          <cell r="B9">
            <v>-8.57</v>
          </cell>
          <cell r="C9">
            <v>5.6299999999999955</v>
          </cell>
          <cell r="D9">
            <v>7.9599999999999937</v>
          </cell>
          <cell r="E9">
            <v>2.5</v>
          </cell>
        </row>
        <row r="12">
          <cell r="B12">
            <v>0.7528833369407254</v>
          </cell>
          <cell r="C12">
            <v>0.78171414145664142</v>
          </cell>
          <cell r="D12">
            <v>0.72768306857807064</v>
          </cell>
          <cell r="E12">
            <v>0.63659500731033747</v>
          </cell>
        </row>
        <row r="13">
          <cell r="B13">
            <v>1.1378745245972604E-2</v>
          </cell>
          <cell r="C13">
            <v>1.3989986115201752E-2</v>
          </cell>
          <cell r="D13">
            <v>1.4432390546299884E-2</v>
          </cell>
          <cell r="E13">
            <v>-5.1443114745221209E-2</v>
          </cell>
        </row>
        <row r="14">
          <cell r="B14">
            <v>2.9699143502056206E-2</v>
          </cell>
          <cell r="C14">
            <v>1.9922581730971518E-2</v>
          </cell>
          <cell r="D14">
            <v>2.0399070127857424E-2</v>
          </cell>
          <cell r="E14">
            <v>2.1822710781393841E-2</v>
          </cell>
        </row>
        <row r="15">
          <cell r="B15">
            <v>5.9351906249033734E-2</v>
          </cell>
          <cell r="C15">
            <v>5.3708924138511388E-2</v>
          </cell>
          <cell r="D15">
            <v>6.1507167764432401E-2</v>
          </cell>
          <cell r="E15">
            <v>5.9511561163155903E-2</v>
          </cell>
        </row>
        <row r="16">
          <cell r="B16">
            <v>1.3295816455891903E-2</v>
          </cell>
          <cell r="C16">
            <v>1.1781040939117263E-2</v>
          </cell>
          <cell r="D16">
            <v>9.7830298333979084E-3</v>
          </cell>
          <cell r="E16">
            <v>9.9095684193426115E-3</v>
          </cell>
        </row>
        <row r="17">
          <cell r="B17">
            <v>5.5857889366438887E-2</v>
          </cell>
          <cell r="C17">
            <v>4.529389489628477E-2</v>
          </cell>
          <cell r="D17">
            <v>5.3099573808601322E-2</v>
          </cell>
          <cell r="E17">
            <v>6.3627010342773599E-2</v>
          </cell>
        </row>
        <row r="18">
          <cell r="B18">
            <v>6.0294981602300483E-3</v>
          </cell>
          <cell r="C18">
            <v>4.1233643286910432E-3</v>
          </cell>
          <cell r="D18">
            <v>3.9325842696629216E-3</v>
          </cell>
          <cell r="E18">
            <v>5.4150647100232856E-5</v>
          </cell>
        </row>
        <row r="19">
          <cell r="B19">
            <v>6.4314647042453864E-3</v>
          </cell>
          <cell r="C19">
            <v>3.5974250010518787E-3</v>
          </cell>
          <cell r="D19">
            <v>4.8624564122433179E-3</v>
          </cell>
          <cell r="E19">
            <v>7.2020360643309696E-3</v>
          </cell>
        </row>
        <row r="20">
          <cell r="B20">
            <v>1.4347113571008936E-2</v>
          </cell>
          <cell r="C20">
            <v>1.1696890646694998E-2</v>
          </cell>
          <cell r="D20">
            <v>1.1158465710964743E-2</v>
          </cell>
          <cell r="E20">
            <v>1.1696539773650297E-2</v>
          </cell>
        </row>
        <row r="21">
          <cell r="B21">
            <v>0.2471166630592746</v>
          </cell>
          <cell r="C21">
            <v>0.21828585854335858</v>
          </cell>
          <cell r="D21">
            <v>0.27231693142192936</v>
          </cell>
          <cell r="E21">
            <v>0.36340499268966253</v>
          </cell>
        </row>
        <row r="22">
          <cell r="B22">
            <v>8.6345505704832862E-2</v>
          </cell>
          <cell r="C22">
            <v>8.9346572979341107E-2</v>
          </cell>
          <cell r="D22">
            <v>0.13179000387446729</v>
          </cell>
          <cell r="E22">
            <v>0.15259652352845618</v>
          </cell>
        </row>
        <row r="23">
          <cell r="B23">
            <v>3.6300670974923462E-2</v>
          </cell>
          <cell r="C23">
            <v>3.6121513022257759E-2</v>
          </cell>
          <cell r="D23">
            <v>6.4161177838047284E-2</v>
          </cell>
          <cell r="E23">
            <v>7.9763903178642986E-2</v>
          </cell>
        </row>
        <row r="24">
          <cell r="B24">
            <v>0.3590723055934516</v>
          </cell>
          <cell r="C24">
            <v>0.35218702865761686</v>
          </cell>
          <cell r="D24">
            <v>0.34955839057899896</v>
          </cell>
          <cell r="E24">
            <v>0.34634146341463412</v>
          </cell>
        </row>
        <row r="27">
          <cell r="B27">
            <v>0.11792543815556936</v>
          </cell>
          <cell r="C27">
            <v>0.13536494186810644</v>
          </cell>
          <cell r="D27">
            <v>0.13128035658292492</v>
          </cell>
          <cell r="E27">
            <v>0.17100774354253537</v>
          </cell>
        </row>
        <row r="28">
          <cell r="B28">
            <v>0.11139016969378453</v>
          </cell>
          <cell r="C28">
            <v>0.13156477542073225</v>
          </cell>
          <cell r="D28">
            <v>0.12779084622187678</v>
          </cell>
          <cell r="E28">
            <v>0.1676504034223209</v>
          </cell>
        </row>
        <row r="29">
          <cell r="B29">
            <v>0.48808735233272038</v>
          </cell>
          <cell r="C29">
            <v>0.30695153867023112</v>
          </cell>
          <cell r="D29">
            <v>0.26970396656382384</v>
          </cell>
          <cell r="E29">
            <v>0.23495883470550985</v>
          </cell>
        </row>
        <row r="30">
          <cell r="B30">
            <v>0.53929235392495434</v>
          </cell>
          <cell r="C30">
            <v>0.31598914362276592</v>
          </cell>
          <cell r="D30">
            <v>0.2762687738408906</v>
          </cell>
          <cell r="E30">
            <v>0.23966408268733855</v>
          </cell>
        </row>
        <row r="31">
          <cell r="B31">
            <v>0.37063809706140771</v>
          </cell>
          <cell r="C31">
            <v>0.162512248742124</v>
          </cell>
          <cell r="D31">
            <v>0.1663798049340218</v>
          </cell>
          <cell r="E31">
            <v>0</v>
          </cell>
        </row>
        <row r="32">
          <cell r="B32">
            <v>0.41697512093056888</v>
          </cell>
          <cell r="C32">
            <v>0.16743716782271867</v>
          </cell>
          <cell r="D32">
            <v>0.17058823529411762</v>
          </cell>
          <cell r="E32">
            <v>0</v>
          </cell>
        </row>
        <row r="35">
          <cell r="B35">
            <v>0.82924070052537202</v>
          </cell>
          <cell r="C35">
            <v>1.1580046124977927</v>
          </cell>
          <cell r="D35">
            <v>1.0456121797714746</v>
          </cell>
          <cell r="E35">
            <v>0.89330430048992915</v>
          </cell>
        </row>
        <row r="36">
          <cell r="B36">
            <v>4.5778892748076663</v>
          </cell>
          <cell r="C36">
            <v>4.0299458485387634</v>
          </cell>
          <cell r="D36">
            <v>3.8701507023738149</v>
          </cell>
          <cell r="E36">
            <v>4.9723427331887198</v>
          </cell>
        </row>
        <row r="37">
          <cell r="B37">
            <v>3.6161526798947214</v>
          </cell>
          <cell r="C37">
            <v>3.316500849970152</v>
          </cell>
          <cell r="D37">
            <v>3.9563041927881173</v>
          </cell>
          <cell r="E37">
            <v>5.0053285968028423</v>
          </cell>
        </row>
        <row r="38">
          <cell r="B38">
            <v>2.2741208460515545</v>
          </cell>
          <cell r="C38">
            <v>2.7250179263396026</v>
          </cell>
          <cell r="D38">
            <v>2.6378944832312476</v>
          </cell>
          <cell r="E38">
            <v>2.2279078207221921</v>
          </cell>
        </row>
        <row r="39">
          <cell r="B39">
            <v>3.2896512895684347</v>
          </cell>
          <cell r="C39">
            <v>2.8450660281358422</v>
          </cell>
          <cell r="D39">
            <v>2.6125388839768395</v>
          </cell>
          <cell r="E39">
            <v>3.4501084598698477</v>
          </cell>
        </row>
        <row r="40">
          <cell r="B40">
            <v>0.16299813583094772</v>
          </cell>
          <cell r="C40">
            <v>0.40068496864452535</v>
          </cell>
          <cell r="D40">
            <v>0.56489725851603856</v>
          </cell>
          <cell r="E40">
            <v>0.93438177874186545</v>
          </cell>
        </row>
        <row r="41">
          <cell r="B41">
            <v>0.61983087558185357</v>
          </cell>
          <cell r="C41">
            <v>0.49725572912737481</v>
          </cell>
          <cell r="D41">
            <v>0.56284426632625484</v>
          </cell>
          <cell r="E41">
            <v>0.37456835263050992</v>
          </cell>
        </row>
        <row r="42">
          <cell r="B42">
            <v>0.14063044241449782</v>
          </cell>
          <cell r="C42">
            <v>8.0251655540891045E-2</v>
          </cell>
          <cell r="D42">
            <v>8.3885311779191729E-2</v>
          </cell>
          <cell r="E42">
            <v>6.5217391304347824E-2</v>
          </cell>
        </row>
        <row r="43">
          <cell r="B43">
            <v>0.17028080493840952</v>
          </cell>
          <cell r="C43">
            <v>8.7461180350075579E-2</v>
          </cell>
          <cell r="D43">
            <v>9.182009139244611E-2</v>
          </cell>
          <cell r="E43">
            <v>6.9767441860465115E-2</v>
          </cell>
        </row>
        <row r="46">
          <cell r="B46">
            <v>0.46042115260001043</v>
          </cell>
          <cell r="C46">
            <v>0.41605139498673765</v>
          </cell>
          <cell r="D46">
            <v>0.3921504459890765</v>
          </cell>
          <cell r="E46">
            <v>0.39665349000920563</v>
          </cell>
        </row>
        <row r="47">
          <cell r="B47">
            <v>106.13608679803815</v>
          </cell>
          <cell r="C47">
            <v>99.516423101629442</v>
          </cell>
          <cell r="D47">
            <v>93.181316578422525</v>
          </cell>
          <cell r="E47">
            <v>77.3008609952889</v>
          </cell>
        </row>
        <row r="48">
          <cell r="B48">
            <v>3.5707496110341266</v>
          </cell>
          <cell r="C48">
            <v>3.7435624205071663</v>
          </cell>
          <cell r="D48">
            <v>4.0051366907279125</v>
          </cell>
          <cell r="E48">
            <v>4.7218102787010992</v>
          </cell>
        </row>
        <row r="49">
          <cell r="B49">
            <v>61.751295538869932</v>
          </cell>
          <cell r="C49">
            <v>61.355853289553899</v>
          </cell>
          <cell r="D49">
            <v>65.725388742901828</v>
          </cell>
          <cell r="E49">
            <v>55.480316239779071</v>
          </cell>
        </row>
        <row r="50">
          <cell r="B50">
            <v>6.0826659050143252</v>
          </cell>
          <cell r="C50">
            <v>6.1227220873565811</v>
          </cell>
          <cell r="D50">
            <v>5.6354902655348909</v>
          </cell>
          <cell r="E50">
            <v>6.5789098681866758</v>
          </cell>
        </row>
        <row r="51">
          <cell r="B51">
            <v>3.3527891719719274E-2</v>
          </cell>
          <cell r="C51">
            <v>7.9189103580116285E-2</v>
          </cell>
          <cell r="D51">
            <v>0.11269044268897942</v>
          </cell>
          <cell r="E51">
            <v>0.1403323016777977</v>
          </cell>
        </row>
        <row r="52">
          <cell r="B52">
            <v>6.0971294654614594E-2</v>
          </cell>
          <cell r="C52">
            <v>7.198203513022175E-2</v>
          </cell>
          <cell r="D52">
            <v>9.1468670441457567E-2</v>
          </cell>
          <cell r="E52">
            <v>0.11997067926372373</v>
          </cell>
        </row>
        <row r="53">
          <cell r="B53">
            <v>1.3875854718332279</v>
          </cell>
          <cell r="C53">
            <v>1.4098690516051986</v>
          </cell>
          <cell r="D53">
            <v>1.4567139177817265</v>
          </cell>
          <cell r="E53">
            <v>1.5040723244828147</v>
          </cell>
        </row>
        <row r="54">
          <cell r="B54">
            <v>11.876927650605179</v>
          </cell>
          <cell r="C54">
            <v>8.0060170426138981</v>
          </cell>
          <cell r="D54">
            <v>8.3421824983482633</v>
          </cell>
          <cell r="E54">
            <v>5.9647932816537459</v>
          </cell>
        </row>
        <row r="55">
          <cell r="B55">
            <v>0.34173610027050616</v>
          </cell>
          <cell r="C55">
            <v>1.0002149901264441</v>
          </cell>
          <cell r="D55">
            <v>1.2228292093493718</v>
          </cell>
          <cell r="E55">
            <v>1.1697216564833672</v>
          </cell>
        </row>
        <row r="56">
          <cell r="B56">
            <v>2.3695898240498846E-2</v>
          </cell>
          <cell r="C56">
            <v>5.4967188327194473E-2</v>
          </cell>
          <cell r="D56">
            <v>7.6999804537932301E-2</v>
          </cell>
          <cell r="E56">
            <v>9.3301564953701205E-2</v>
          </cell>
        </row>
        <row r="57">
          <cell r="B57">
            <v>0.83772385574212738</v>
          </cell>
          <cell r="C57">
            <v>0.88535389238562634</v>
          </cell>
          <cell r="D57">
            <v>0.45677509586824167</v>
          </cell>
          <cell r="E57">
            <v>0.50373387644263423</v>
          </cell>
        </row>
        <row r="58">
          <cell r="B58">
            <v>0.10488151257709602</v>
          </cell>
          <cell r="C58">
            <v>0.20976302515419204</v>
          </cell>
          <cell r="D58">
            <v>0.26928375678309119</v>
          </cell>
          <cell r="E58">
            <v>0.27155465037338766</v>
          </cell>
        </row>
        <row r="59">
          <cell r="B59">
            <v>-0.43520344174613079</v>
          </cell>
          <cell r="C59">
            <v>0.11486109774081785</v>
          </cell>
          <cell r="D59">
            <v>0.76605411348113028</v>
          </cell>
          <cell r="E59">
            <v>0.66598778004073311</v>
          </cell>
        </row>
        <row r="60">
          <cell r="B60">
            <v>0.45544987634566397</v>
          </cell>
          <cell r="C60">
            <v>-0.40839471091343132</v>
          </cell>
          <cell r="D60">
            <v>0.64139247398416133</v>
          </cell>
          <cell r="E60">
            <v>0.56935577481137545</v>
          </cell>
        </row>
        <row r="61">
          <cell r="B61">
            <v>-7.3169585518559318E-3</v>
          </cell>
          <cell r="C61">
            <v>1.7159251375565288E-2</v>
          </cell>
          <cell r="D61">
            <v>4.5484472048691736E-2</v>
          </cell>
          <cell r="E61">
            <v>5.312178480532842E-2</v>
          </cell>
        </row>
        <row r="62">
          <cell r="B62">
            <v>4.3052616995896006E-2</v>
          </cell>
          <cell r="C62">
            <v>5.0276988823932389E-2</v>
          </cell>
          <cell r="D62">
            <v>6.2458897543911783E-2</v>
          </cell>
          <cell r="E62">
            <v>7.9763903178642986E-2</v>
          </cell>
        </row>
        <row r="63">
          <cell r="B63">
            <v>1.3875854718332279</v>
          </cell>
          <cell r="C63">
            <v>1.4098690516051986</v>
          </cell>
          <cell r="D63">
            <v>1.4567139177817265</v>
          </cell>
          <cell r="E63">
            <v>1.5040723244828147</v>
          </cell>
        </row>
        <row r="64">
          <cell r="B64">
            <v>2.2741208460515545</v>
          </cell>
          <cell r="C64">
            <v>2.7250179263396026</v>
          </cell>
          <cell r="D64">
            <v>2.6378944832312476</v>
          </cell>
          <cell r="E64">
            <v>2.2279078207221921</v>
          </cell>
        </row>
        <row r="65">
          <cell r="B65">
            <v>0.14159923803226121</v>
          </cell>
          <cell r="C65">
            <v>0.19047887796216811</v>
          </cell>
          <cell r="D65">
            <v>0.23604783950279085</v>
          </cell>
          <cell r="E65">
            <v>0.26728361458900385</v>
          </cell>
        </row>
        <row r="66">
          <cell r="B66">
            <v>0.16603878170103642</v>
          </cell>
          <cell r="C66">
            <v>0.20070788846014906</v>
          </cell>
          <cell r="D66">
            <v>0.24280473717762294</v>
          </cell>
          <cell r="E66">
            <v>0.27007858922752537</v>
          </cell>
        </row>
        <row r="67">
          <cell r="B67">
            <v>1.7181009686503745</v>
          </cell>
          <cell r="C67">
            <v>1.7817846514744751</v>
          </cell>
          <cell r="D67">
            <v>1.8737586833404165</v>
          </cell>
          <cell r="E67">
            <v>1.7698869081847803</v>
          </cell>
        </row>
        <row r="68">
          <cell r="B68">
            <v>7.5961474989952274E-2</v>
          </cell>
          <cell r="C68">
            <v>9.1292426790440723E-2</v>
          </cell>
          <cell r="D68">
            <v>0.11715842163064405</v>
          </cell>
          <cell r="E68">
            <v>0.14117308798159861</v>
          </cell>
        </row>
        <row r="69">
          <cell r="B69">
            <v>4.3236512767836896E-2</v>
          </cell>
          <cell r="C69">
            <v>0.10145005124282806</v>
          </cell>
          <cell r="D69">
            <v>0.14533495627372092</v>
          </cell>
          <cell r="E69">
            <v>0.16513321832470768</v>
          </cell>
        </row>
        <row r="70">
          <cell r="B70">
            <v>-1.2969782729335124E-2</v>
          </cell>
          <cell r="C70">
            <v>3.376741561187073E-2</v>
          </cell>
          <cell r="D70">
            <v>8.4805263694744545E-2</v>
          </cell>
          <cell r="E70">
            <v>9.4019551466359957E-2</v>
          </cell>
        </row>
        <row r="71">
          <cell r="B71">
            <v>2.436133938916988</v>
          </cell>
          <cell r="C71">
            <v>1.919359951533983</v>
          </cell>
          <cell r="D71">
            <v>2.0274473163291122</v>
          </cell>
          <cell r="E71">
            <v>1.8701975518119014</v>
          </cell>
        </row>
        <row r="72">
          <cell r="B72">
            <v>0.12701372954231352</v>
          </cell>
          <cell r="C72">
            <v>0.10493916369563867</v>
          </cell>
          <cell r="D72">
            <v>0.13826177751489646</v>
          </cell>
          <cell r="E72">
            <v>0.1661616773724397</v>
          </cell>
        </row>
        <row r="73">
          <cell r="B73">
            <v>0.46831290148492827</v>
          </cell>
          <cell r="C73">
            <v>0.14477076559845978</v>
          </cell>
          <cell r="D73">
            <v>0.19895180984064106</v>
          </cell>
          <cell r="E73">
            <v>0.21633741364683068</v>
          </cell>
        </row>
        <row r="74">
          <cell r="B74">
            <v>0.1989001416006447</v>
          </cell>
          <cell r="C74">
            <v>4.1623123270102994E-2</v>
          </cell>
          <cell r="D74">
            <v>0.11144995213339837</v>
          </cell>
          <cell r="E74">
            <v>0.118894679432796</v>
          </cell>
        </row>
        <row r="75">
          <cell r="B75">
            <v>5.7924514354155077E-2</v>
          </cell>
          <cell r="C75">
            <v>7.562521100013217E-2</v>
          </cell>
          <cell r="D75">
            <v>9.3630883239891646E-2</v>
          </cell>
          <cell r="E75">
            <v>4.5482030970818724E-2</v>
          </cell>
        </row>
        <row r="76">
          <cell r="B76">
            <v>2.010467105288926E-2</v>
          </cell>
          <cell r="C76">
            <v>4.020934210577852E-2</v>
          </cell>
          <cell r="D76">
            <v>4.3802551312516307E-2</v>
          </cell>
          <cell r="E76">
            <v>1.1770559035168217E-2</v>
          </cell>
        </row>
        <row r="77">
          <cell r="B77">
            <v>0.10488151257709602</v>
          </cell>
          <cell r="C77">
            <v>0.20976302515419204</v>
          </cell>
          <cell r="D77">
            <v>0.26928375678309119</v>
          </cell>
          <cell r="E77">
            <v>0.27155465037338766</v>
          </cell>
        </row>
      </sheetData>
      <sheetData sheetId="10">
        <row r="2">
          <cell r="B2">
            <v>0.25317528951493107</v>
          </cell>
        </row>
        <row r="3">
          <cell r="B3">
            <v>0.17148622908454847</v>
          </cell>
        </row>
        <row r="4">
          <cell r="B4">
            <v>0.24058249238413576</v>
          </cell>
        </row>
        <row r="5">
          <cell r="B5">
            <v>0.3962086422857265</v>
          </cell>
        </row>
        <row r="6">
          <cell r="B6">
            <v>0.41445368693601781</v>
          </cell>
        </row>
        <row r="7">
          <cell r="B7">
            <v>0.88398449843979487</v>
          </cell>
        </row>
        <row r="8">
          <cell r="B8">
            <v>0.29671315049009001</v>
          </cell>
        </row>
        <row r="9">
          <cell r="B9">
            <v>0.29965919131568985</v>
          </cell>
        </row>
        <row r="10">
          <cell r="B10">
            <v>0.25120108485083309</v>
          </cell>
        </row>
        <row r="11">
          <cell r="B11">
            <v>0.16237902353050307</v>
          </cell>
        </row>
        <row r="12">
          <cell r="B12">
            <v>0.15645643118609839</v>
          </cell>
        </row>
        <row r="13">
          <cell r="B13">
            <v>0.17987214258039522</v>
          </cell>
        </row>
        <row r="14">
          <cell r="B14">
            <v>0.2471166630592746</v>
          </cell>
        </row>
        <row r="15">
          <cell r="B15">
            <v>0.21828585854335858</v>
          </cell>
        </row>
        <row r="16">
          <cell r="B16">
            <v>0.27231693142192936</v>
          </cell>
        </row>
        <row r="17">
          <cell r="B17">
            <v>8.6345505704832862E-2</v>
          </cell>
        </row>
        <row r="18">
          <cell r="B18">
            <v>8.9346572979341107E-2</v>
          </cell>
        </row>
        <row r="19">
          <cell r="B19">
            <v>0.13179000387446729</v>
          </cell>
        </row>
        <row r="20">
          <cell r="B20">
            <v>3.6300670974923462E-2</v>
          </cell>
        </row>
        <row r="21">
          <cell r="B21">
            <v>3.6121513022257759E-2</v>
          </cell>
        </row>
        <row r="22">
          <cell r="B22">
            <v>6.4161177838047284E-2</v>
          </cell>
        </row>
        <row r="23">
          <cell r="B23">
            <v>0.3590723055934516</v>
          </cell>
        </row>
        <row r="24">
          <cell r="B24">
            <v>0.35218702865761686</v>
          </cell>
        </row>
        <row r="25">
          <cell r="B25">
            <v>0.34955839057899896</v>
          </cell>
        </row>
        <row r="26">
          <cell r="B26">
            <v>0.11792543815556936</v>
          </cell>
        </row>
        <row r="27">
          <cell r="B27">
            <v>0.13536494186810644</v>
          </cell>
        </row>
        <row r="28">
          <cell r="B28">
            <v>0.13128035658292492</v>
          </cell>
        </row>
        <row r="29">
          <cell r="B29">
            <v>0.11139016969378453</v>
          </cell>
        </row>
        <row r="30">
          <cell r="B30">
            <v>0.13156477542073225</v>
          </cell>
        </row>
        <row r="31">
          <cell r="B31">
            <v>0.12779084622187678</v>
          </cell>
        </row>
        <row r="32">
          <cell r="B32">
            <v>0.53929235392495434</v>
          </cell>
        </row>
        <row r="33">
          <cell r="B33">
            <v>0.31598914362276592</v>
          </cell>
        </row>
        <row r="34">
          <cell r="B34">
            <v>0.2762687738408906</v>
          </cell>
        </row>
        <row r="35">
          <cell r="B35">
            <v>0.41697512093056888</v>
          </cell>
        </row>
        <row r="36">
          <cell r="B36">
            <v>0.16743716782271867</v>
          </cell>
        </row>
        <row r="37">
          <cell r="B37">
            <v>0.17058823529411762</v>
          </cell>
        </row>
        <row r="38">
          <cell r="B38">
            <v>0.82924070052537202</v>
          </cell>
        </row>
        <row r="39">
          <cell r="B39">
            <v>1.1580046124977927</v>
          </cell>
        </row>
        <row r="40">
          <cell r="B40">
            <v>1.0456121797714746</v>
          </cell>
        </row>
        <row r="41">
          <cell r="B41">
            <v>4.5778892748076663</v>
          </cell>
        </row>
        <row r="42">
          <cell r="B42">
            <v>4.0299458485387634</v>
          </cell>
        </row>
        <row r="43">
          <cell r="B43">
            <v>3.8701507023738149</v>
          </cell>
        </row>
        <row r="44">
          <cell r="B44">
            <v>0.14063044241449782</v>
          </cell>
        </row>
        <row r="45">
          <cell r="B45">
            <v>8.0251655540891045E-2</v>
          </cell>
        </row>
        <row r="46">
          <cell r="B46">
            <v>8.3885311779191729E-2</v>
          </cell>
        </row>
        <row r="47">
          <cell r="B47">
            <v>0.17028080493840952</v>
          </cell>
        </row>
        <row r="48">
          <cell r="B48">
            <v>8.7461180350075579E-2</v>
          </cell>
        </row>
        <row r="49">
          <cell r="B49">
            <v>9.182009139244611E-2</v>
          </cell>
        </row>
        <row r="50">
          <cell r="B50">
            <v>0.46042115260001043</v>
          </cell>
        </row>
        <row r="51">
          <cell r="B51">
            <v>0.41605139498673765</v>
          </cell>
        </row>
        <row r="52">
          <cell r="B52">
            <v>0.3921504459890765</v>
          </cell>
        </row>
        <row r="53">
          <cell r="B53">
            <v>106.13608679803815</v>
          </cell>
        </row>
        <row r="54">
          <cell r="B54">
            <v>99.516423101629442</v>
          </cell>
        </row>
        <row r="55">
          <cell r="B55">
            <v>93.181316578422525</v>
          </cell>
        </row>
        <row r="56">
          <cell r="B56">
            <v>3.5707496110341266</v>
          </cell>
        </row>
        <row r="57">
          <cell r="B57">
            <v>3.7435624205071663</v>
          </cell>
        </row>
        <row r="58">
          <cell r="B58">
            <v>4.0051366907279125</v>
          </cell>
        </row>
        <row r="59">
          <cell r="B59">
            <v>61.751295538869932</v>
          </cell>
        </row>
        <row r="60">
          <cell r="B60">
            <v>61.355853289553899</v>
          </cell>
        </row>
        <row r="61">
          <cell r="B61">
            <v>65.725388742901828</v>
          </cell>
        </row>
        <row r="62">
          <cell r="B62">
            <v>6.0826659050143252</v>
          </cell>
        </row>
        <row r="63">
          <cell r="B63">
            <v>6.1227220873565811</v>
          </cell>
        </row>
        <row r="64">
          <cell r="B64">
            <v>5.6354902655348909</v>
          </cell>
        </row>
        <row r="65">
          <cell r="B65">
            <v>3.3527891719719274E-2</v>
          </cell>
        </row>
        <row r="66">
          <cell r="B66">
            <v>7.9189103580116285E-2</v>
          </cell>
        </row>
        <row r="67">
          <cell r="B67">
            <v>0.11269044268897942</v>
          </cell>
        </row>
        <row r="68">
          <cell r="B68">
            <v>6.0971294654614594E-2</v>
          </cell>
        </row>
        <row r="69">
          <cell r="B69">
            <v>7.198203513022175E-2</v>
          </cell>
        </row>
        <row r="70">
          <cell r="B70">
            <v>9.1468670441457567E-2</v>
          </cell>
        </row>
        <row r="71">
          <cell r="B71">
            <v>1.3875854718332279</v>
          </cell>
        </row>
        <row r="72">
          <cell r="B72">
            <v>1.4098690516051986</v>
          </cell>
        </row>
        <row r="73">
          <cell r="B73">
            <v>1.4567139177817265</v>
          </cell>
        </row>
        <row r="74">
          <cell r="B74">
            <v>0.34173610027050616</v>
          </cell>
        </row>
        <row r="75">
          <cell r="B75">
            <v>1.0002149901264441</v>
          </cell>
        </row>
        <row r="76">
          <cell r="B76">
            <v>1.2228292093493718</v>
          </cell>
        </row>
        <row r="77">
          <cell r="B77">
            <v>2.3695898240498846E-2</v>
          </cell>
        </row>
        <row r="78">
          <cell r="B78">
            <v>5.4967188327194473E-2</v>
          </cell>
        </row>
        <row r="79">
          <cell r="B79">
            <v>7.6999804537932301E-2</v>
          </cell>
        </row>
        <row r="80">
          <cell r="B80">
            <v>-0.43520344174613079</v>
          </cell>
        </row>
        <row r="81">
          <cell r="B81">
            <v>0.11486109774081785</v>
          </cell>
        </row>
        <row r="82">
          <cell r="B82">
            <v>0.76605411348113028</v>
          </cell>
        </row>
        <row r="83">
          <cell r="B83">
            <v>0.14159923803226121</v>
          </cell>
        </row>
        <row r="84">
          <cell r="B84">
            <v>0.19047887796216811</v>
          </cell>
        </row>
        <row r="85">
          <cell r="B85">
            <v>0.23604783950279085</v>
          </cell>
        </row>
        <row r="86">
          <cell r="B86">
            <v>0.16603878170103642</v>
          </cell>
        </row>
        <row r="87">
          <cell r="B87">
            <v>0.20070788846014906</v>
          </cell>
        </row>
        <row r="88">
          <cell r="B88">
            <v>0.24280473717762294</v>
          </cell>
        </row>
        <row r="89">
          <cell r="B89">
            <v>5.7924514354155077E-2</v>
          </cell>
        </row>
        <row r="90">
          <cell r="B90">
            <v>7.562521100013217E-2</v>
          </cell>
        </row>
        <row r="91">
          <cell r="B91">
            <v>9.3630883239891646E-2</v>
          </cell>
        </row>
        <row r="92">
          <cell r="B92">
            <v>1.7181009686503745</v>
          </cell>
        </row>
        <row r="93">
          <cell r="B93">
            <v>1.7817846514744751</v>
          </cell>
        </row>
        <row r="94">
          <cell r="B94">
            <v>1.8737586833404165</v>
          </cell>
        </row>
        <row r="95">
          <cell r="B95">
            <v>7.5961474989952274E-2</v>
          </cell>
        </row>
        <row r="96">
          <cell r="B96">
            <v>9.1292426790440723E-2</v>
          </cell>
        </row>
        <row r="97">
          <cell r="B97">
            <v>0.11715842163064405</v>
          </cell>
        </row>
        <row r="98">
          <cell r="B98">
            <v>4.3236512767836896E-2</v>
          </cell>
        </row>
        <row r="99">
          <cell r="B99">
            <v>0.10145005124282806</v>
          </cell>
        </row>
        <row r="100">
          <cell r="B100">
            <v>0.14533495627372092</v>
          </cell>
        </row>
        <row r="101">
          <cell r="B101">
            <v>-1.2969782729335124E-2</v>
          </cell>
        </row>
        <row r="102">
          <cell r="B102">
            <v>3.376741561187073E-2</v>
          </cell>
        </row>
        <row r="103">
          <cell r="B103">
            <v>8.4805263694744545E-2</v>
          </cell>
        </row>
        <row r="104">
          <cell r="B104">
            <v>2.436133938916988</v>
          </cell>
        </row>
        <row r="105">
          <cell r="B105">
            <v>1.919359951533983</v>
          </cell>
        </row>
        <row r="106">
          <cell r="B106">
            <v>2.0274473163291122</v>
          </cell>
        </row>
        <row r="107">
          <cell r="B107">
            <v>0.12701372954231352</v>
          </cell>
        </row>
        <row r="108">
          <cell r="B108">
            <v>0.10493916369563867</v>
          </cell>
        </row>
        <row r="109">
          <cell r="B109">
            <v>0.13826177751489646</v>
          </cell>
        </row>
        <row r="110">
          <cell r="B110">
            <v>0.46831290148492827</v>
          </cell>
        </row>
        <row r="111">
          <cell r="B111">
            <v>0.14477076559845978</v>
          </cell>
        </row>
        <row r="112">
          <cell r="B112">
            <v>0.19895180984064106</v>
          </cell>
        </row>
        <row r="113">
          <cell r="B113">
            <v>0.1989001416006447</v>
          </cell>
        </row>
        <row r="114">
          <cell r="B114">
            <v>4.1623123270102994E-2</v>
          </cell>
        </row>
        <row r="115">
          <cell r="B115">
            <v>0.11144995213339837</v>
          </cell>
        </row>
        <row r="116">
          <cell r="B116">
            <v>4.020934210577852E-2</v>
          </cell>
        </row>
        <row r="117">
          <cell r="B117">
            <v>4.3802551312516307E-2</v>
          </cell>
        </row>
        <row r="118">
          <cell r="B118">
            <v>0.10488151257709602</v>
          </cell>
        </row>
        <row r="119">
          <cell r="B119">
            <v>0.20976302515419204</v>
          </cell>
        </row>
        <row r="120">
          <cell r="B120">
            <v>0.26928375678309119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-0.10361188694788193</v>
          </cell>
          <cell r="C2">
            <v>-0.32715565675014868</v>
          </cell>
          <cell r="D2">
            <v>8.6275206959409712E-2</v>
          </cell>
          <cell r="E2">
            <v>2.5214592274678049E-2</v>
          </cell>
        </row>
        <row r="3">
          <cell r="B3">
            <v>2.7375469065318958E-2</v>
          </cell>
          <cell r="C3">
            <v>-0.31440163861810366</v>
          </cell>
          <cell r="D3" t="e">
            <v>#NUM!</v>
          </cell>
          <cell r="E3">
            <v>5.5937499999999991</v>
          </cell>
        </row>
        <row r="4">
          <cell r="B4">
            <v>0.15344286157122256</v>
          </cell>
          <cell r="C4">
            <v>0.1768800229621125</v>
          </cell>
          <cell r="D4">
            <v>0.27267595031990965</v>
          </cell>
          <cell r="E4">
            <v>0.27341705913134484</v>
          </cell>
        </row>
        <row r="5">
          <cell r="B5">
            <v>0.15417065380001885</v>
          </cell>
          <cell r="C5">
            <v>0.14982778415614234</v>
          </cell>
          <cell r="D5">
            <v>0.11272111403838916</v>
          </cell>
          <cell r="E5">
            <v>0.11172161172161171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3.9300780355000876E-2</v>
          </cell>
          <cell r="C7">
            <v>1.9733065442020668E-2</v>
          </cell>
          <cell r="D7">
            <v>9.1268347760632296E-3</v>
          </cell>
          <cell r="E7">
            <v>5.5206698063840917E-2</v>
          </cell>
        </row>
        <row r="8">
          <cell r="B8">
            <v>0.4183813443072702</v>
          </cell>
          <cell r="C8">
            <v>0.80727272727272725</v>
          </cell>
          <cell r="D8">
            <v>0</v>
          </cell>
          <cell r="E8">
            <v>0</v>
          </cell>
        </row>
        <row r="9">
          <cell r="B9">
            <v>-6.9100000000000037</v>
          </cell>
          <cell r="C9">
            <v>9.57</v>
          </cell>
          <cell r="D9">
            <v>4</v>
          </cell>
          <cell r="E9">
            <v>-0.42999999999999994</v>
          </cell>
        </row>
        <row r="12">
          <cell r="B12">
            <v>0.74246937207703811</v>
          </cell>
          <cell r="C12">
            <v>0.72298363949483357</v>
          </cell>
          <cell r="D12">
            <v>0.57009785472337215</v>
          </cell>
          <cell r="E12">
            <v>0.53898482469911047</v>
          </cell>
        </row>
        <row r="13">
          <cell r="B13">
            <v>-4.3667533727778747E-3</v>
          </cell>
          <cell r="C13">
            <v>-4.6641791044776124E-4</v>
          </cell>
          <cell r="D13">
            <v>-2.3522770041400076E-3</v>
          </cell>
          <cell r="E13">
            <v>7.0643642072213504E-3</v>
          </cell>
        </row>
        <row r="14">
          <cell r="B14">
            <v>2.063425744976212E-2</v>
          </cell>
          <cell r="C14">
            <v>2.0558266360505166E-2</v>
          </cell>
          <cell r="D14">
            <v>2.3052314640572072E-2</v>
          </cell>
          <cell r="E14">
            <v>2.1978021978021976E-2</v>
          </cell>
        </row>
        <row r="15">
          <cell r="B15">
            <v>3.436796635982587E-2</v>
          </cell>
          <cell r="C15">
            <v>4.0219575200918484E-2</v>
          </cell>
          <cell r="D15">
            <v>9.0045163718479496E-2</v>
          </cell>
          <cell r="E15">
            <v>8.3987441130298268E-2</v>
          </cell>
        </row>
        <row r="16">
          <cell r="B16">
            <v>5.5662627869051316E-2</v>
          </cell>
          <cell r="C16">
            <v>6.7809988518943751E-2</v>
          </cell>
          <cell r="D16">
            <v>0.11413248024087318</v>
          </cell>
          <cell r="E16">
            <v>0.12166405023547883</v>
          </cell>
        </row>
        <row r="17">
          <cell r="B17">
            <v>6.2334056633017505E-2</v>
          </cell>
          <cell r="C17">
            <v>7.4985648679678538E-2</v>
          </cell>
          <cell r="D17">
            <v>0.13746706812194204</v>
          </cell>
          <cell r="E17">
            <v>0.15070643642072212</v>
          </cell>
        </row>
        <row r="18">
          <cell r="B18">
            <v>1.9502136204967855E-2</v>
          </cell>
          <cell r="C18">
            <v>1.1481056257175659E-2</v>
          </cell>
          <cell r="D18">
            <v>1.2796386902521642E-2</v>
          </cell>
          <cell r="E18">
            <v>8.3725798011512302E-3</v>
          </cell>
        </row>
        <row r="19">
          <cell r="B19">
            <v>2.8518673261722163E-2</v>
          </cell>
          <cell r="C19">
            <v>1.0907003444316877E-2</v>
          </cell>
          <cell r="D19">
            <v>9.1268347760632296E-3</v>
          </cell>
          <cell r="E19">
            <v>1.4913657770800627E-2</v>
          </cell>
        </row>
        <row r="20">
          <cell r="B20">
            <v>1.6941385770314163E-2</v>
          </cell>
          <cell r="C20">
            <v>1.3059701492537315E-2</v>
          </cell>
          <cell r="D20">
            <v>1.0632292058712833E-2</v>
          </cell>
          <cell r="E20">
            <v>6.8027210884353748E-3</v>
          </cell>
        </row>
        <row r="21">
          <cell r="B21">
            <v>0.25753062792296189</v>
          </cell>
          <cell r="C21">
            <v>0.27701636050516643</v>
          </cell>
          <cell r="D21">
            <v>0.42990214527662785</v>
          </cell>
          <cell r="E21">
            <v>0.46101517530088953</v>
          </cell>
        </row>
        <row r="22">
          <cell r="B22">
            <v>7.2253595158833908E-2</v>
          </cell>
          <cell r="C22">
            <v>5.9378587830080348E-2</v>
          </cell>
          <cell r="D22">
            <v>4.8456906285284151E-2</v>
          </cell>
          <cell r="E22">
            <v>8.9220303506017798E-2</v>
          </cell>
        </row>
        <row r="23">
          <cell r="B23">
            <v>3.9300780355000876E-2</v>
          </cell>
          <cell r="C23">
            <v>1.9733065442020668E-2</v>
          </cell>
          <cell r="D23">
            <v>9.1268347760632296E-3</v>
          </cell>
          <cell r="E23">
            <v>5.5206698063840917E-2</v>
          </cell>
        </row>
        <row r="24">
          <cell r="B24">
            <v>0.29489968576262993</v>
          </cell>
          <cell r="C24">
            <v>0.44623115577889455</v>
          </cell>
          <cell r="D24">
            <v>0</v>
          </cell>
          <cell r="E24">
            <v>0</v>
          </cell>
        </row>
        <row r="27">
          <cell r="B27">
            <v>0.18442161270674104</v>
          </cell>
          <cell r="C27">
            <v>0.19920253880703029</v>
          </cell>
          <cell r="D27">
            <v>0.17746496338832865</v>
          </cell>
          <cell r="E27">
            <v>0.15646258503401361</v>
          </cell>
        </row>
        <row r="28">
          <cell r="B28">
            <v>0.17159204902899974</v>
          </cell>
          <cell r="C28">
            <v>0.17935713058374492</v>
          </cell>
          <cell r="D28">
            <v>0.15874944229360313</v>
          </cell>
          <cell r="E28">
            <v>0.1391941391941392</v>
          </cell>
        </row>
        <row r="29">
          <cell r="B29">
            <v>-0.26225023231141148</v>
          </cell>
          <cell r="C29">
            <v>-0.66093533209660316</v>
          </cell>
          <cell r="D29">
            <v>3.5577459485355359E-3</v>
          </cell>
          <cell r="E29">
            <v>1.6722408026755828E-2</v>
          </cell>
        </row>
        <row r="30">
          <cell r="B30">
            <v>-0.29622558558952228</v>
          </cell>
          <cell r="C30">
            <v>-0.72806915997639621</v>
          </cell>
          <cell r="D30">
            <v>4.0249338174809151E-3</v>
          </cell>
          <cell r="E30">
            <v>1.8796992481202982E-2</v>
          </cell>
        </row>
        <row r="31">
          <cell r="B31">
            <v>7.8346398923805505E-3</v>
          </cell>
          <cell r="C31">
            <v>0</v>
          </cell>
          <cell r="D31">
            <v>0</v>
          </cell>
          <cell r="E31">
            <v>0</v>
          </cell>
        </row>
        <row r="32">
          <cell r="B32">
            <v>8.1248621296442954E-3</v>
          </cell>
          <cell r="C32">
            <v>0</v>
          </cell>
          <cell r="D32">
            <v>0</v>
          </cell>
          <cell r="E32">
            <v>0</v>
          </cell>
        </row>
        <row r="35">
          <cell r="B35">
            <v>0.85202280746929715</v>
          </cell>
          <cell r="C35">
            <v>1.4004874333338284</v>
          </cell>
          <cell r="D35">
            <v>1.5387623477686916</v>
          </cell>
          <cell r="E35">
            <v>1.0809352517985611</v>
          </cell>
        </row>
        <row r="36">
          <cell r="B36">
            <v>1.812693470519974</v>
          </cell>
          <cell r="C36">
            <v>1.3868772525115018</v>
          </cell>
          <cell r="D36">
            <v>1.4206012616079402</v>
          </cell>
          <cell r="E36">
            <v>1.5131362889983579</v>
          </cell>
        </row>
        <row r="37">
          <cell r="B37">
            <v>4.0150188905656687</v>
          </cell>
          <cell r="C37">
            <v>0.83663073410199851</v>
          </cell>
          <cell r="D37">
            <v>1.2742625190901054</v>
          </cell>
          <cell r="E37">
            <v>2.6230769230769231</v>
          </cell>
        </row>
        <row r="38">
          <cell r="B38">
            <v>3.4945190693659143</v>
          </cell>
          <cell r="C38">
            <v>5.1012020131775468</v>
          </cell>
          <cell r="D38">
            <v>5.4768040764953803</v>
          </cell>
          <cell r="E38">
            <v>4.2715827338129495</v>
          </cell>
        </row>
        <row r="39">
          <cell r="B39">
            <v>1.2009822634709226</v>
          </cell>
          <cell r="C39">
            <v>1.0354620525361053</v>
          </cell>
          <cell r="D39">
            <v>1.0923857578403331</v>
          </cell>
          <cell r="E39">
            <v>1.1625615763546799</v>
          </cell>
        </row>
        <row r="40">
          <cell r="B40">
            <v>0.13912781051559237</v>
          </cell>
          <cell r="C40">
            <v>0.13651168745615666</v>
          </cell>
          <cell r="D40">
            <v>0.13605751744794217</v>
          </cell>
          <cell r="E40">
            <v>0.13793103448275862</v>
          </cell>
        </row>
        <row r="41">
          <cell r="B41">
            <v>2.0597016117778302</v>
          </cell>
          <cell r="C41">
            <v>1.9554642476111597</v>
          </cell>
          <cell r="D41">
            <v>1.9393874034065395</v>
          </cell>
          <cell r="E41">
            <v>2.0266222961730449</v>
          </cell>
        </row>
        <row r="42">
          <cell r="B42">
            <v>8.1322554712788986E-2</v>
          </cell>
          <cell r="C42">
            <v>6.1682234976792996E-2</v>
          </cell>
          <cell r="D42">
            <v>6.290948823572079E-2</v>
          </cell>
          <cell r="E42">
            <v>4.6594982078853049E-2</v>
          </cell>
        </row>
        <row r="43">
          <cell r="B43">
            <v>8.9299428489164556E-2</v>
          </cell>
          <cell r="C43">
            <v>6.5891495459215174E-2</v>
          </cell>
          <cell r="D43">
            <v>6.7325309968414085E-2</v>
          </cell>
          <cell r="E43">
            <v>4.8872180451127817E-2</v>
          </cell>
        </row>
        <row r="46">
          <cell r="B46">
            <v>0.17953294008219317</v>
          </cell>
          <cell r="C46">
            <v>0.13318957824270433</v>
          </cell>
          <cell r="D46">
            <v>0.14349854488828531</v>
          </cell>
          <cell r="E46">
            <v>0.16352694924123495</v>
          </cell>
        </row>
        <row r="47">
          <cell r="B47">
            <v>73.193588999520415</v>
          </cell>
          <cell r="C47">
            <v>95.440506319152973</v>
          </cell>
          <cell r="D47">
            <v>99.818757048449427</v>
          </cell>
          <cell r="E47">
            <v>99.797226582940866</v>
          </cell>
        </row>
        <row r="48">
          <cell r="B48">
            <v>5.5307874476155625</v>
          </cell>
          <cell r="C48">
            <v>3.8401591583109052</v>
          </cell>
          <cell r="D48">
            <v>3.6621843573315971</v>
          </cell>
          <cell r="E48">
            <v>3.6574162679425837</v>
          </cell>
        </row>
        <row r="49">
          <cell r="B49">
            <v>51.841136415029197</v>
          </cell>
          <cell r="C49">
            <v>44.722939634157058</v>
          </cell>
          <cell r="D49">
            <v>41.415363965678644</v>
          </cell>
          <cell r="E49">
            <v>40.778388278388277</v>
          </cell>
        </row>
        <row r="50">
          <cell r="B50">
            <v>7.3234603110488123</v>
          </cell>
          <cell r="C50">
            <v>8.2909507882900417</v>
          </cell>
          <cell r="D50">
            <v>8.8693432731655779</v>
          </cell>
          <cell r="E50">
            <v>8.9508196721311482</v>
          </cell>
        </row>
        <row r="51">
          <cell r="B51">
            <v>5.8384342795332334E-2</v>
          </cell>
          <cell r="C51">
            <v>7.1979843488957487E-2</v>
          </cell>
          <cell r="D51">
            <v>7.2394125835166773E-2</v>
          </cell>
          <cell r="E51">
            <v>7.0736842105263154E-2</v>
          </cell>
        </row>
        <row r="52">
          <cell r="B52">
            <v>3.148128090517497E-2</v>
          </cell>
          <cell r="C52">
            <v>-1.7535274444057659E-2</v>
          </cell>
          <cell r="D52">
            <v>1.2094427544185429E-2</v>
          </cell>
          <cell r="E52">
            <v>8.8842105263157889E-2</v>
          </cell>
        </row>
        <row r="53">
          <cell r="B53">
            <v>1.5982721852815671</v>
          </cell>
          <cell r="C53">
            <v>1.5198060921565535</v>
          </cell>
          <cell r="D53">
            <v>1.5485863482132878</v>
          </cell>
          <cell r="E53">
            <v>1.6092631578947367</v>
          </cell>
        </row>
        <row r="54">
          <cell r="B54">
            <v>5.9818945975070097</v>
          </cell>
          <cell r="C54">
            <v>5.7593450106404314</v>
          </cell>
          <cell r="D54">
            <v>6.4162228986278151</v>
          </cell>
          <cell r="E54">
            <v>7.1842105263157885</v>
          </cell>
        </row>
        <row r="55">
          <cell r="B55">
            <v>0.7123818859120592</v>
          </cell>
          <cell r="C55">
            <v>0.73764543825025997</v>
          </cell>
          <cell r="D55">
            <v>2.0415158573005261</v>
          </cell>
          <cell r="E55">
            <v>0.79620853080568721</v>
          </cell>
        </row>
        <row r="56">
          <cell r="B56">
            <v>3.6750278684416673E-2</v>
          </cell>
          <cell r="C56">
            <v>4.7795878264878258E-2</v>
          </cell>
          <cell r="D56">
            <v>4.6523696652012787E-2</v>
          </cell>
          <cell r="E56">
            <v>4.3956043956043953E-2</v>
          </cell>
        </row>
        <row r="57">
          <cell r="B57">
            <v>1.5567295897698088</v>
          </cell>
          <cell r="C57">
            <v>2.3912060610122459</v>
          </cell>
          <cell r="D57">
            <v>3.7629980090459376E-2</v>
          </cell>
          <cell r="E57">
            <v>4.7393364928909894E-2</v>
          </cell>
        </row>
        <row r="58">
          <cell r="B58">
            <v>2.9109947643979055E-2</v>
          </cell>
          <cell r="C58">
            <v>0</v>
          </cell>
          <cell r="D58">
            <v>0</v>
          </cell>
          <cell r="E58">
            <v>0</v>
          </cell>
        </row>
        <row r="59">
          <cell r="B59">
            <v>-0.95905358621069081</v>
          </cell>
          <cell r="C59">
            <v>-1.6535606227619859</v>
          </cell>
          <cell r="D59">
            <v>2.0038858772100663</v>
          </cell>
          <cell r="E59">
            <v>0.74881516587677732</v>
          </cell>
        </row>
        <row r="60">
          <cell r="B60">
            <v>5.5037191787973665</v>
          </cell>
          <cell r="C60">
            <v>3.2040249449043423</v>
          </cell>
          <cell r="D60">
            <v>0.99130420110319595</v>
          </cell>
          <cell r="E60">
            <v>0.94047619047619058</v>
          </cell>
        </row>
        <row r="61">
          <cell r="B61">
            <v>0.10007968441826935</v>
          </cell>
          <cell r="C61">
            <v>0.21092824913788819</v>
          </cell>
          <cell r="D61">
            <v>4.6103616624607942E-2</v>
          </cell>
          <cell r="E61">
            <v>4.1339612768184202E-2</v>
          </cell>
        </row>
        <row r="62">
          <cell r="B62">
            <v>1.6363968645517819E-2</v>
          </cell>
          <cell r="C62">
            <v>-1.408927951482126E-2</v>
          </cell>
          <cell r="D62">
            <v>5.4523302467913634E-3</v>
          </cell>
          <cell r="E62">
            <v>5.5206698063840917E-2</v>
          </cell>
        </row>
        <row r="63">
          <cell r="B63">
            <v>1.5982721852815671</v>
          </cell>
          <cell r="C63">
            <v>1.5198060921565535</v>
          </cell>
          <cell r="D63">
            <v>1.5485863482132878</v>
          </cell>
          <cell r="E63">
            <v>1.6092631578947367</v>
          </cell>
        </row>
        <row r="64">
          <cell r="B64">
            <v>3.4945190693659143</v>
          </cell>
          <cell r="C64">
            <v>5.1012020131775468</v>
          </cell>
          <cell r="D64">
            <v>5.4768040764953803</v>
          </cell>
          <cell r="E64">
            <v>4.2715827338129495</v>
          </cell>
        </row>
        <row r="65">
          <cell r="B65">
            <v>1.8213882258470114E-2</v>
          </cell>
          <cell r="C65">
            <v>-0.11422126351566872</v>
          </cell>
          <cell r="D65">
            <v>-6.1228688125698856E-3</v>
          </cell>
          <cell r="E65">
            <v>0.37949640287769781</v>
          </cell>
        </row>
        <row r="66">
          <cell r="B66">
            <v>0.14592616738971903</v>
          </cell>
          <cell r="C66">
            <v>0.10127066635035864</v>
          </cell>
          <cell r="D66">
            <v>0.15288669858453777</v>
          </cell>
          <cell r="E66">
            <v>0.29472774416594644</v>
          </cell>
        </row>
        <row r="67">
          <cell r="B67">
            <v>2.8236227411527262</v>
          </cell>
          <cell r="C67">
            <v>3.2116416805602839</v>
          </cell>
          <cell r="D67">
            <v>3.316133566360044</v>
          </cell>
          <cell r="E67">
            <v>3.3033707865168536</v>
          </cell>
        </row>
        <row r="68">
          <cell r="B68">
            <v>3.9038640644870393E-2</v>
          </cell>
          <cell r="C68">
            <v>-3.8927127244652859E-2</v>
          </cell>
          <cell r="D68">
            <v>2.1394296369864747E-2</v>
          </cell>
          <cell r="E68">
            <v>0.18236819360414863</v>
          </cell>
        </row>
        <row r="69">
          <cell r="B69">
            <v>0.1090679088677465</v>
          </cell>
          <cell r="C69">
            <v>0.15251913251464</v>
          </cell>
          <cell r="D69">
            <v>0.15501759389668715</v>
          </cell>
          <cell r="E69">
            <v>0.14520311149524631</v>
          </cell>
        </row>
        <row r="70">
          <cell r="B70">
            <v>0.30356193757270494</v>
          </cell>
          <cell r="C70">
            <v>0.62786160111387324</v>
          </cell>
          <cell r="D70">
            <v>0.15351588130858232</v>
          </cell>
          <cell r="E70">
            <v>0.1365600691443388</v>
          </cell>
        </row>
        <row r="71">
          <cell r="B71">
            <v>2.1665477170677567</v>
          </cell>
          <cell r="C71">
            <v>2.2263338353839925</v>
          </cell>
          <cell r="D71">
            <v>2.1750736383861562</v>
          </cell>
          <cell r="E71">
            <v>2.1430861723446899</v>
          </cell>
        </row>
        <row r="72">
          <cell r="B72">
            <v>0.17698990455482771</v>
          </cell>
          <cell r="C72">
            <v>7.6282653512999551E-2</v>
          </cell>
          <cell r="D72">
            <v>5.1749551539824246E-2</v>
          </cell>
          <cell r="E72">
            <v>-1.6432865731462926E-2</v>
          </cell>
        </row>
        <row r="73">
          <cell r="B73">
            <v>5.3944783383748786E-2</v>
          </cell>
          <cell r="C73">
            <v>1.3714014845870651E-2</v>
          </cell>
          <cell r="D73">
            <v>1.1213750666911529E-2</v>
          </cell>
          <cell r="E73">
            <v>1.0821643286573149E-2</v>
          </cell>
        </row>
        <row r="74">
          <cell r="B74">
            <v>-0.15902014883583326</v>
          </cell>
          <cell r="C74">
            <v>-0.23906963454033292</v>
          </cell>
          <cell r="D74">
            <v>-6.343841411514238E-2</v>
          </cell>
          <cell r="E74">
            <v>-6.3326653306613245E-2</v>
          </cell>
        </row>
        <row r="75">
          <cell r="B75">
            <v>0.13853684202582783</v>
          </cell>
          <cell r="C75">
            <v>0.19247680309021806</v>
          </cell>
          <cell r="D75">
            <v>0.18367676780961539</v>
          </cell>
          <cell r="E75">
            <v>0.16507543284031295</v>
          </cell>
        </row>
        <row r="76">
          <cell r="B76">
            <v>5.8827338376119991E-3</v>
          </cell>
          <cell r="C76">
            <v>0</v>
          </cell>
          <cell r="D76">
            <v>0</v>
          </cell>
          <cell r="E76">
            <v>0</v>
          </cell>
        </row>
        <row r="77">
          <cell r="B77">
            <v>2.9109947643979055E-2</v>
          </cell>
          <cell r="C77">
            <v>0</v>
          </cell>
          <cell r="D77">
            <v>0</v>
          </cell>
          <cell r="E77">
            <v>0</v>
          </cell>
        </row>
      </sheetData>
      <sheetData sheetId="10">
        <row r="2">
          <cell r="B2">
            <v>-0.10361188694788193</v>
          </cell>
        </row>
        <row r="3">
          <cell r="B3">
            <v>-0.32715565675014868</v>
          </cell>
        </row>
        <row r="4">
          <cell r="B4">
            <v>8.6275206959409712E-2</v>
          </cell>
        </row>
        <row r="5">
          <cell r="B5">
            <v>2.7375469065318958E-2</v>
          </cell>
        </row>
        <row r="6">
          <cell r="B6">
            <v>-0.31440163861810366</v>
          </cell>
        </row>
        <row r="7">
          <cell r="B7" t="e">
            <v>#NUM!</v>
          </cell>
        </row>
        <row r="8">
          <cell r="B8">
            <v>0.15344286157122256</v>
          </cell>
        </row>
        <row r="9">
          <cell r="B9">
            <v>0.1768800229621125</v>
          </cell>
        </row>
        <row r="10">
          <cell r="B10">
            <v>0.27267595031990965</v>
          </cell>
        </row>
        <row r="11">
          <cell r="B11">
            <v>0.15417065380001885</v>
          </cell>
        </row>
        <row r="12">
          <cell r="B12">
            <v>0.14982778415614234</v>
          </cell>
        </row>
        <row r="13">
          <cell r="B13">
            <v>0.11272111403838916</v>
          </cell>
        </row>
        <row r="14">
          <cell r="B14">
            <v>0.25753062792296189</v>
          </cell>
        </row>
        <row r="15">
          <cell r="B15">
            <v>0.27701636050516643</v>
          </cell>
        </row>
        <row r="16">
          <cell r="B16">
            <v>0.42990214527662785</v>
          </cell>
        </row>
        <row r="17">
          <cell r="B17">
            <v>7.2253595158833908E-2</v>
          </cell>
        </row>
        <row r="18">
          <cell r="B18">
            <v>5.9378587830080348E-2</v>
          </cell>
        </row>
        <row r="19">
          <cell r="B19">
            <v>4.8456906285284151E-2</v>
          </cell>
        </row>
        <row r="20">
          <cell r="B20">
            <v>3.9300780355000876E-2</v>
          </cell>
        </row>
        <row r="21">
          <cell r="B21">
            <v>1.9733065442020668E-2</v>
          </cell>
        </row>
        <row r="22">
          <cell r="B22">
            <v>9.1268347760632296E-3</v>
          </cell>
        </row>
        <row r="23">
          <cell r="B23">
            <v>0.29489968576262993</v>
          </cell>
        </row>
        <row r="24">
          <cell r="B24">
            <v>0.44623115577889455</v>
          </cell>
        </row>
        <row r="25">
          <cell r="B25">
            <v>0</v>
          </cell>
        </row>
        <row r="26">
          <cell r="B26">
            <v>0.18442161270674104</v>
          </cell>
        </row>
        <row r="27">
          <cell r="B27">
            <v>0.19920253880703029</v>
          </cell>
        </row>
        <row r="28">
          <cell r="B28">
            <v>0.17746496338832865</v>
          </cell>
        </row>
        <row r="29">
          <cell r="B29">
            <v>0.17159204902899974</v>
          </cell>
        </row>
        <row r="30">
          <cell r="B30">
            <v>0.17935713058374492</v>
          </cell>
        </row>
        <row r="31">
          <cell r="B31">
            <v>0.15874944229360313</v>
          </cell>
        </row>
        <row r="32">
          <cell r="B32">
            <v>-0.29622558558952228</v>
          </cell>
        </row>
        <row r="33">
          <cell r="B33">
            <v>-0.72806915997639621</v>
          </cell>
        </row>
        <row r="34">
          <cell r="B34">
            <v>4.0249338174809151E-3</v>
          </cell>
        </row>
        <row r="35">
          <cell r="B35">
            <v>8.1248621296442954E-3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0.85202280746929715</v>
          </cell>
        </row>
        <row r="39">
          <cell r="B39">
            <v>1.4004874333338284</v>
          </cell>
        </row>
        <row r="40">
          <cell r="B40">
            <v>1.5387623477686916</v>
          </cell>
        </row>
        <row r="41">
          <cell r="B41">
            <v>1.812693470519974</v>
          </cell>
        </row>
        <row r="42">
          <cell r="B42">
            <v>1.3868772525115018</v>
          </cell>
        </row>
        <row r="43">
          <cell r="B43">
            <v>1.4206012616079402</v>
          </cell>
        </row>
        <row r="44">
          <cell r="B44">
            <v>8.1322554712788986E-2</v>
          </cell>
        </row>
        <row r="45">
          <cell r="B45">
            <v>6.1682234976792996E-2</v>
          </cell>
        </row>
        <row r="46">
          <cell r="B46">
            <v>6.290948823572079E-2</v>
          </cell>
        </row>
        <row r="47">
          <cell r="B47">
            <v>8.9299428489164556E-2</v>
          </cell>
        </row>
        <row r="48">
          <cell r="B48">
            <v>6.5891495459215174E-2</v>
          </cell>
        </row>
        <row r="49">
          <cell r="B49">
            <v>6.7325309968414085E-2</v>
          </cell>
        </row>
        <row r="50">
          <cell r="B50">
            <v>0.17953294008219317</v>
          </cell>
        </row>
        <row r="51">
          <cell r="B51">
            <v>0.13318957824270433</v>
          </cell>
        </row>
        <row r="52">
          <cell r="B52">
            <v>0.14349854488828531</v>
          </cell>
        </row>
        <row r="53">
          <cell r="B53">
            <v>73.193588999520415</v>
          </cell>
        </row>
        <row r="54">
          <cell r="B54">
            <v>95.440506319152973</v>
          </cell>
        </row>
        <row r="55">
          <cell r="B55">
            <v>99.818757048449427</v>
          </cell>
        </row>
        <row r="56">
          <cell r="B56">
            <v>5.5307874476155625</v>
          </cell>
        </row>
        <row r="57">
          <cell r="B57">
            <v>3.8401591583109052</v>
          </cell>
        </row>
        <row r="58">
          <cell r="B58">
            <v>3.6621843573315971</v>
          </cell>
        </row>
        <row r="59">
          <cell r="B59">
            <v>51.841136415029197</v>
          </cell>
        </row>
        <row r="60">
          <cell r="B60">
            <v>44.722939634157058</v>
          </cell>
        </row>
        <row r="61">
          <cell r="B61">
            <v>41.415363965678644</v>
          </cell>
        </row>
        <row r="62">
          <cell r="B62">
            <v>7.3234603110488123</v>
          </cell>
        </row>
        <row r="63">
          <cell r="B63">
            <v>8.2909507882900417</v>
          </cell>
        </row>
        <row r="64">
          <cell r="B64">
            <v>8.8693432731655779</v>
          </cell>
        </row>
        <row r="65">
          <cell r="B65">
            <v>5.8384342795332334E-2</v>
          </cell>
        </row>
        <row r="66">
          <cell r="B66">
            <v>7.1979843488957487E-2</v>
          </cell>
        </row>
        <row r="67">
          <cell r="B67">
            <v>7.2394125835166773E-2</v>
          </cell>
        </row>
        <row r="68">
          <cell r="B68">
            <v>3.148128090517497E-2</v>
          </cell>
        </row>
        <row r="69">
          <cell r="B69">
            <v>-1.7535274444057659E-2</v>
          </cell>
        </row>
        <row r="70">
          <cell r="B70">
            <v>1.2094427544185429E-2</v>
          </cell>
        </row>
        <row r="71">
          <cell r="B71">
            <v>1.5982721852815671</v>
          </cell>
        </row>
        <row r="72">
          <cell r="B72">
            <v>1.5198060921565535</v>
          </cell>
        </row>
        <row r="73">
          <cell r="B73">
            <v>1.5485863482132878</v>
          </cell>
        </row>
        <row r="74">
          <cell r="B74">
            <v>0.7123818859120592</v>
          </cell>
        </row>
        <row r="75">
          <cell r="B75">
            <v>0.73764543825025997</v>
          </cell>
        </row>
        <row r="76">
          <cell r="B76">
            <v>2.0415158573005261</v>
          </cell>
        </row>
        <row r="77">
          <cell r="B77">
            <v>3.6750278684416673E-2</v>
          </cell>
        </row>
        <row r="78">
          <cell r="B78">
            <v>4.7795878264878258E-2</v>
          </cell>
        </row>
        <row r="79">
          <cell r="B79">
            <v>4.6523696652012787E-2</v>
          </cell>
        </row>
        <row r="80">
          <cell r="B80">
            <v>-0.95905358621069081</v>
          </cell>
        </row>
        <row r="81">
          <cell r="B81">
            <v>-1.6535606227619859</v>
          </cell>
        </row>
        <row r="82">
          <cell r="B82">
            <v>2.0038858772100663</v>
          </cell>
        </row>
        <row r="83">
          <cell r="B83">
            <v>1.8213882258470114E-2</v>
          </cell>
        </row>
        <row r="84">
          <cell r="B84">
            <v>-0.11422126351566872</v>
          </cell>
        </row>
        <row r="85">
          <cell r="B85">
            <v>-6.1228688125698856E-3</v>
          </cell>
        </row>
        <row r="86">
          <cell r="B86">
            <v>0.14592616738971903</v>
          </cell>
        </row>
        <row r="87">
          <cell r="B87">
            <v>0.10127066635035864</v>
          </cell>
        </row>
        <row r="88">
          <cell r="B88">
            <v>0.15288669858453777</v>
          </cell>
        </row>
        <row r="89">
          <cell r="B89">
            <v>0.13853684202582783</v>
          </cell>
        </row>
        <row r="90">
          <cell r="B90">
            <v>0.19247680309021806</v>
          </cell>
        </row>
        <row r="91">
          <cell r="B91">
            <v>0.18367676780961539</v>
          </cell>
        </row>
        <row r="92">
          <cell r="B92">
            <v>2.8236227411527262</v>
          </cell>
        </row>
        <row r="93">
          <cell r="B93">
            <v>3.2116416805602839</v>
          </cell>
        </row>
        <row r="94">
          <cell r="B94">
            <v>3.316133566360044</v>
          </cell>
        </row>
        <row r="95">
          <cell r="B95">
            <v>3.9038640644870393E-2</v>
          </cell>
        </row>
        <row r="96">
          <cell r="B96">
            <v>-3.8927127244652859E-2</v>
          </cell>
        </row>
        <row r="97">
          <cell r="B97">
            <v>2.1394296369864747E-2</v>
          </cell>
        </row>
        <row r="98">
          <cell r="B98">
            <v>0.1090679088677465</v>
          </cell>
        </row>
        <row r="99">
          <cell r="B99">
            <v>0.15251913251464</v>
          </cell>
        </row>
        <row r="100">
          <cell r="B100">
            <v>0.15501759389668715</v>
          </cell>
        </row>
        <row r="101">
          <cell r="B101">
            <v>0.30356193757270494</v>
          </cell>
        </row>
        <row r="102">
          <cell r="B102">
            <v>0.62786160111387324</v>
          </cell>
        </row>
        <row r="103">
          <cell r="B103">
            <v>0.15351588130858232</v>
          </cell>
        </row>
        <row r="104">
          <cell r="B104">
            <v>2.1665477170677567</v>
          </cell>
        </row>
        <row r="105">
          <cell r="B105">
            <v>2.2263338353839925</v>
          </cell>
        </row>
        <row r="106">
          <cell r="B106">
            <v>2.1750736383861562</v>
          </cell>
        </row>
        <row r="107">
          <cell r="B107">
            <v>0.17698990455482771</v>
          </cell>
        </row>
        <row r="108">
          <cell r="B108">
            <v>7.6282653512999551E-2</v>
          </cell>
        </row>
        <row r="109">
          <cell r="B109">
            <v>5.1749551539824246E-2</v>
          </cell>
        </row>
        <row r="110">
          <cell r="B110">
            <v>5.3944783383748786E-2</v>
          </cell>
        </row>
        <row r="111">
          <cell r="B111">
            <v>1.3714014845870651E-2</v>
          </cell>
        </row>
        <row r="112">
          <cell r="B112">
            <v>1.1213750666911529E-2</v>
          </cell>
        </row>
        <row r="113">
          <cell r="B113">
            <v>-0.15902014883583326</v>
          </cell>
        </row>
        <row r="114">
          <cell r="B114">
            <v>-0.23906963454033292</v>
          </cell>
        </row>
        <row r="115">
          <cell r="B115">
            <v>-6.343841411514238E-2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2.9109947643979055E-2</v>
          </cell>
        </row>
        <row r="119">
          <cell r="B119">
            <v>0</v>
          </cell>
        </row>
        <row r="120">
          <cell r="B120">
            <v>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0.23290557930468703</v>
          </cell>
          <cell r="C2">
            <v>0.22062035752068065</v>
          </cell>
          <cell r="D2">
            <v>0.39956463766322403</v>
          </cell>
          <cell r="E2">
            <v>-6.0604544089680641E-2</v>
          </cell>
        </row>
        <row r="3">
          <cell r="B3">
            <v>1.527226490671044</v>
          </cell>
          <cell r="C3">
            <v>0.27131588178687416</v>
          </cell>
          <cell r="D3">
            <v>1.0953523138749754</v>
          </cell>
          <cell r="E3">
            <v>4.0000000000000036E-2</v>
          </cell>
        </row>
        <row r="4">
          <cell r="B4">
            <v>0.11144878353509262</v>
          </cell>
          <cell r="C4">
            <v>9.1369481638605338E-2</v>
          </cell>
          <cell r="D4">
            <v>0.10747558226897071</v>
          </cell>
          <cell r="E4">
            <v>0.12141068669756538</v>
          </cell>
        </row>
        <row r="5">
          <cell r="B5">
            <v>6.9324148643401029E-2</v>
          </cell>
          <cell r="C5">
            <v>7.6653851252817179E-2</v>
          </cell>
          <cell r="D5">
            <v>8.4654395191585269E-2</v>
          </cell>
          <cell r="E5">
            <v>8.5131319588727286E-2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3.9845346029816479E-2</v>
          </cell>
          <cell r="C7">
            <v>6.9760042423438945E-2</v>
          </cell>
          <cell r="D7">
            <v>9.8948159278737791E-2</v>
          </cell>
          <cell r="E7">
            <v>8.8647381599275474E-2</v>
          </cell>
        </row>
        <row r="8">
          <cell r="B8">
            <v>0.38983050847457629</v>
          </cell>
          <cell r="C8">
            <v>0.30406689471683773</v>
          </cell>
          <cell r="D8">
            <v>0.48804100227790437</v>
          </cell>
          <cell r="E8">
            <v>0.35827227150019281</v>
          </cell>
        </row>
        <row r="9">
          <cell r="B9">
            <v>12.579999999999998</v>
          </cell>
          <cell r="C9">
            <v>11.969999999999999</v>
          </cell>
          <cell r="D9">
            <v>11.18</v>
          </cell>
          <cell r="E9">
            <v>-3.34</v>
          </cell>
        </row>
        <row r="12">
          <cell r="B12">
            <v>0.72469567272788671</v>
          </cell>
          <cell r="C12">
            <v>0.68248707410844489</v>
          </cell>
          <cell r="D12">
            <v>0.59367017280240419</v>
          </cell>
          <cell r="E12">
            <v>0.5813755260774599</v>
          </cell>
        </row>
        <row r="13">
          <cell r="B13">
            <v>6.5846122676391644E-3</v>
          </cell>
          <cell r="C13">
            <v>1.2143709399443193E-2</v>
          </cell>
          <cell r="D13">
            <v>3.7941397445529681E-3</v>
          </cell>
          <cell r="E13">
            <v>4.6880826807309149E-3</v>
          </cell>
        </row>
        <row r="14">
          <cell r="B14">
            <v>7.2954127201202118E-2</v>
          </cell>
          <cell r="C14">
            <v>7.7608378629192634E-2</v>
          </cell>
          <cell r="D14">
            <v>7.3422238918106703E-2</v>
          </cell>
          <cell r="E14">
            <v>7.2398913217196742E-2</v>
          </cell>
        </row>
        <row r="15">
          <cell r="B15">
            <v>7.5284066926674428E-2</v>
          </cell>
          <cell r="C15">
            <v>7.8191700914755413E-2</v>
          </cell>
          <cell r="D15">
            <v>9.5679939894815921E-2</v>
          </cell>
          <cell r="E15">
            <v>0.10596132331788397</v>
          </cell>
        </row>
        <row r="16">
          <cell r="B16">
            <v>1.4688750443195059E-2</v>
          </cell>
          <cell r="C16">
            <v>1.6014848203632512E-2</v>
          </cell>
          <cell r="D16">
            <v>2.105559729526672E-2</v>
          </cell>
          <cell r="E16">
            <v>2.690320174737627E-2</v>
          </cell>
        </row>
        <row r="17">
          <cell r="B17">
            <v>4.1128501240946164E-2</v>
          </cell>
          <cell r="C17">
            <v>4.059392814530028E-2</v>
          </cell>
          <cell r="D17">
            <v>4.5116453794139755E-2</v>
          </cell>
          <cell r="E17">
            <v>4.4483511800117198E-2</v>
          </cell>
        </row>
        <row r="18">
          <cell r="B18">
            <v>2.7672255145283563E-2</v>
          </cell>
          <cell r="C18">
            <v>1.6041362852976269E-2</v>
          </cell>
          <cell r="D18">
            <v>4.6018031555221644E-3</v>
          </cell>
          <cell r="E18">
            <v>1.8645783389270683E-3</v>
          </cell>
        </row>
        <row r="19">
          <cell r="B19">
            <v>3.3969845852538455E-2</v>
          </cell>
          <cell r="C19">
            <v>1.6279994697070133E-2</v>
          </cell>
          <cell r="D19">
            <v>9.034560480841473E-3</v>
          </cell>
          <cell r="E19">
            <v>6.872303020616909E-3</v>
          </cell>
        </row>
        <row r="20">
          <cell r="B20">
            <v>1.1261375339782879E-2</v>
          </cell>
          <cell r="C20">
            <v>1.1109638075036459E-2</v>
          </cell>
          <cell r="D20">
            <v>1.7561983471074384E-2</v>
          </cell>
          <cell r="E20">
            <v>2.258803473443077E-2</v>
          </cell>
        </row>
        <row r="21">
          <cell r="B21">
            <v>0.27530432727211329</v>
          </cell>
          <cell r="C21">
            <v>0.31751292589155511</v>
          </cell>
          <cell r="D21">
            <v>0.40632982719759581</v>
          </cell>
          <cell r="E21">
            <v>0.4186244739225401</v>
          </cell>
        </row>
        <row r="22">
          <cell r="B22">
            <v>7.2852825474007663E-2</v>
          </cell>
          <cell r="C22">
            <v>0.1063502585178311</v>
          </cell>
          <cell r="D22">
            <v>0.16168294515401954</v>
          </cell>
          <cell r="E22">
            <v>0.15598529646795589</v>
          </cell>
        </row>
        <row r="23">
          <cell r="B23">
            <v>3.9845346029816479E-2</v>
          </cell>
          <cell r="C23">
            <v>6.9760042423438945E-2</v>
          </cell>
          <cell r="D23">
            <v>9.8948159278737791E-2</v>
          </cell>
          <cell r="E23">
            <v>8.8647381599275474E-2</v>
          </cell>
        </row>
        <row r="24">
          <cell r="B24">
            <v>0.28048780487804886</v>
          </cell>
          <cell r="C24">
            <v>0.23316817254444766</v>
          </cell>
          <cell r="D24">
            <v>0.32797550707998468</v>
          </cell>
          <cell r="E24">
            <v>0.35827227150019281</v>
          </cell>
        </row>
        <row r="27">
          <cell r="B27">
            <v>0.21503834780829814</v>
          </cell>
          <cell r="C27">
            <v>0.24964517385129842</v>
          </cell>
          <cell r="D27">
            <v>0.24553675640352826</v>
          </cell>
          <cell r="E27">
            <v>0.30674977358691596</v>
          </cell>
        </row>
        <row r="28">
          <cell r="B28">
            <v>0.20258489935956409</v>
          </cell>
          <cell r="C28">
            <v>0.2395771393376572</v>
          </cell>
          <cell r="D28">
            <v>0.23912458277531579</v>
          </cell>
          <cell r="E28">
            <v>0.30062330190186987</v>
          </cell>
        </row>
        <row r="29">
          <cell r="B29">
            <v>0.27521869860179726</v>
          </cell>
          <cell r="C29">
            <v>0.2867347738268603</v>
          </cell>
          <cell r="D29">
            <v>0.3847258962562467</v>
          </cell>
          <cell r="E29">
            <v>0.13963181660298712</v>
          </cell>
        </row>
        <row r="30">
          <cell r="B30">
            <v>0.29096382218667161</v>
          </cell>
          <cell r="C30">
            <v>0.29696234263383731</v>
          </cell>
          <cell r="D30">
            <v>0.39589077840614806</v>
          </cell>
          <cell r="E30">
            <v>0.14247740563530037</v>
          </cell>
        </row>
        <row r="31">
          <cell r="B31">
            <v>2.0240283196717501E-2</v>
          </cell>
          <cell r="C31">
            <v>2.3870018179080493E-2</v>
          </cell>
          <cell r="D31">
            <v>3.9783363631800822E-2</v>
          </cell>
          <cell r="E31">
            <v>7.0163251128864193E-2</v>
          </cell>
        </row>
        <row r="32">
          <cell r="B32">
            <v>2.133977359689445E-2</v>
          </cell>
          <cell r="C32">
            <v>2.4461103211986142E-2</v>
          </cell>
          <cell r="D32">
            <v>4.0768505353310239E-2</v>
          </cell>
          <cell r="E32">
            <v>7.1593124224703167E-2</v>
          </cell>
        </row>
        <row r="35">
          <cell r="B35">
            <v>1.0097401979343799</v>
          </cell>
          <cell r="C35">
            <v>0.56698160766896144</v>
          </cell>
          <cell r="D35">
            <v>0.32322451018448944</v>
          </cell>
          <cell r="E35">
            <v>0.36564705882352938</v>
          </cell>
        </row>
        <row r="36">
          <cell r="B36">
            <v>1.9881246469388039</v>
          </cell>
          <cell r="C36">
            <v>1.7232484715076359</v>
          </cell>
          <cell r="D36">
            <v>1.5812557009141894</v>
          </cell>
          <cell r="E36">
            <v>1.8352674066599395</v>
          </cell>
        </row>
        <row r="37">
          <cell r="B37">
            <v>5.4084535948878187</v>
          </cell>
          <cell r="C37">
            <v>9.1964697324960731</v>
          </cell>
          <cell r="D37">
            <v>14.844592562943925</v>
          </cell>
          <cell r="E37">
            <v>8.7402985074626862</v>
          </cell>
        </row>
        <row r="38">
          <cell r="B38">
            <v>3.0524522000214791</v>
          </cell>
          <cell r="C38">
            <v>2.337595344208673</v>
          </cell>
          <cell r="D38">
            <v>1.9979379732965805</v>
          </cell>
          <cell r="E38">
            <v>1.8320000000000001</v>
          </cell>
        </row>
        <row r="39">
          <cell r="B39">
            <v>1.6458564502379833</v>
          </cell>
          <cell r="C39">
            <v>1.3724323350973837</v>
          </cell>
          <cell r="D39">
            <v>1.2016605003415679</v>
          </cell>
          <cell r="E39">
            <v>1.4321392532795154</v>
          </cell>
        </row>
        <row r="40">
          <cell r="B40">
            <v>0.23322733793627451</v>
          </cell>
          <cell r="C40">
            <v>0.33921606642806251</v>
          </cell>
          <cell r="D40">
            <v>0.55672424856970992</v>
          </cell>
          <cell r="E40">
            <v>0.33551967709384461</v>
          </cell>
        </row>
        <row r="41">
          <cell r="B41">
            <v>1.3737634621026877</v>
          </cell>
          <cell r="C41">
            <v>1.7036649013388878</v>
          </cell>
          <cell r="D41">
            <v>2.1764461455242023</v>
          </cell>
          <cell r="E41">
            <v>1.2754182754182755</v>
          </cell>
        </row>
        <row r="42">
          <cell r="B42">
            <v>7.0045418975326956E-2</v>
          </cell>
          <cell r="C42">
            <v>6.3073850901382664E-2</v>
          </cell>
          <cell r="D42">
            <v>6.3810783352445374E-2</v>
          </cell>
          <cell r="E42">
            <v>6.9886269985165658E-2</v>
          </cell>
        </row>
        <row r="43">
          <cell r="B43">
            <v>7.675835858791373E-2</v>
          </cell>
          <cell r="C43">
            <v>6.739220589281103E-2</v>
          </cell>
          <cell r="D43">
            <v>6.8209796465649397E-2</v>
          </cell>
          <cell r="E43">
            <v>7.513733829523303E-2</v>
          </cell>
        </row>
        <row r="46">
          <cell r="B46">
            <v>0.18915074837194751</v>
          </cell>
          <cell r="C46">
            <v>0.14972127767315524</v>
          </cell>
          <cell r="D46">
            <v>0.12638467036339904</v>
          </cell>
          <cell r="E46">
            <v>0.17638911086250064</v>
          </cell>
        </row>
        <row r="47">
          <cell r="B47">
            <v>44.413300709588192</v>
          </cell>
          <cell r="C47">
            <v>39.599682537588102</v>
          </cell>
          <cell r="D47">
            <v>38.834794632612812</v>
          </cell>
          <cell r="E47">
            <v>44.314900644611363</v>
          </cell>
        </row>
        <row r="48">
          <cell r="B48">
            <v>8.9420354776577007</v>
          </cell>
          <cell r="C48">
            <v>9.4964312375702118</v>
          </cell>
          <cell r="D48">
            <v>9.5140994644441736</v>
          </cell>
          <cell r="E48">
            <v>8.2365072400175521</v>
          </cell>
        </row>
        <row r="49">
          <cell r="B49">
            <v>26.27013338449391</v>
          </cell>
          <cell r="C49">
            <v>27.695373229517308</v>
          </cell>
          <cell r="D49">
            <v>30.596617507450407</v>
          </cell>
          <cell r="E49">
            <v>31.072931649885458</v>
          </cell>
        </row>
        <row r="50">
          <cell r="B50">
            <v>15.294591885011437</v>
          </cell>
          <cell r="C50">
            <v>14.653802268496117</v>
          </cell>
          <cell r="D50">
            <v>11.999384978760311</v>
          </cell>
          <cell r="E50">
            <v>11.746558197747186</v>
          </cell>
        </row>
        <row r="51">
          <cell r="B51">
            <v>8.1971220709858336E-2</v>
          </cell>
          <cell r="C51">
            <v>0.12014693685039042</v>
          </cell>
          <cell r="D51">
            <v>0.19659706838913635</v>
          </cell>
          <cell r="E51">
            <v>8.5409709735422557E-2</v>
          </cell>
        </row>
        <row r="52">
          <cell r="B52">
            <v>5.4758593876114869E-2</v>
          </cell>
          <cell r="C52">
            <v>9.598450098877942E-2</v>
          </cell>
          <cell r="D52">
            <v>0.16542750164218553</v>
          </cell>
          <cell r="E52">
            <v>0.1068584639095813</v>
          </cell>
        </row>
        <row r="53">
          <cell r="B53">
            <v>1.6139461409949789</v>
          </cell>
          <cell r="C53">
            <v>1.5915792702237905</v>
          </cell>
          <cell r="D53">
            <v>1.5296223544845171</v>
          </cell>
          <cell r="E53">
            <v>1.2054328281530953</v>
          </cell>
        </row>
        <row r="54">
          <cell r="B54">
            <v>5.8865815602881089</v>
          </cell>
          <cell r="C54">
            <v>4.6614988328566422</v>
          </cell>
          <cell r="D54">
            <v>4.6645799354611635</v>
          </cell>
          <cell r="E54">
            <v>3.3264221158958001</v>
          </cell>
        </row>
        <row r="55">
          <cell r="B55">
            <v>27.690209037080518</v>
          </cell>
          <cell r="C55">
            <v>0.88339830476188685</v>
          </cell>
          <cell r="D55">
            <v>1.2258491030758996</v>
          </cell>
          <cell r="E55">
            <v>0.79927884615384615</v>
          </cell>
        </row>
        <row r="56">
          <cell r="B56">
            <v>4.9205187438737918E-2</v>
          </cell>
          <cell r="C56">
            <v>7.2814315802539026E-2</v>
          </cell>
          <cell r="D56">
            <v>0.12210875542210486</v>
          </cell>
          <cell r="E56">
            <v>7.0853976879228592E-2</v>
          </cell>
        </row>
        <row r="57">
          <cell r="B57">
            <v>1.2263866749951753</v>
          </cell>
          <cell r="C57">
            <v>0.42492684014076509</v>
          </cell>
          <cell r="D57">
            <v>1.0968361354214646</v>
          </cell>
          <cell r="E57">
            <v>0.48317307692307687</v>
          </cell>
        </row>
        <row r="58">
          <cell r="B58">
            <v>5.0356170954214977E-2</v>
          </cell>
          <cell r="C58">
            <v>0.10071234190842995</v>
          </cell>
          <cell r="D58">
            <v>0.14586621628537796</v>
          </cell>
          <cell r="E58">
            <v>0.15384615384615385</v>
          </cell>
        </row>
        <row r="59">
          <cell r="B59">
            <v>0.2638223620853406</v>
          </cell>
          <cell r="C59">
            <v>0.45847146462112187</v>
          </cell>
          <cell r="D59">
            <v>0.12901296765443487</v>
          </cell>
          <cell r="E59">
            <v>0.31610576923076933</v>
          </cell>
        </row>
        <row r="60">
          <cell r="B60">
            <v>0.87750016293254451</v>
          </cell>
          <cell r="C60">
            <v>1.4004644638345325</v>
          </cell>
          <cell r="D60">
            <v>0.23112669772478633</v>
          </cell>
          <cell r="E60">
            <v>0.39548872180451139</v>
          </cell>
        </row>
        <row r="61">
          <cell r="B61">
            <v>-2.0369204628941321E-2</v>
          </cell>
          <cell r="C61">
            <v>-3.1502072940081194E-3</v>
          </cell>
          <cell r="D61">
            <v>2.6447875543235352E-2</v>
          </cell>
          <cell r="E61">
            <v>2.8021948750732519E-2</v>
          </cell>
        </row>
        <row r="62">
          <cell r="B62">
            <v>2.9127084196377773E-2</v>
          </cell>
          <cell r="C62">
            <v>5.4326658146221382E-2</v>
          </cell>
          <cell r="D62">
            <v>0.10235012127728187</v>
          </cell>
          <cell r="E62">
            <v>8.8647381599275474E-2</v>
          </cell>
        </row>
        <row r="63">
          <cell r="B63">
            <v>1.6139461409949789</v>
          </cell>
          <cell r="C63">
            <v>1.5915792702237905</v>
          </cell>
          <cell r="D63">
            <v>1.5296223544845171</v>
          </cell>
          <cell r="E63">
            <v>1.2054328281530953</v>
          </cell>
        </row>
        <row r="64">
          <cell r="B64">
            <v>3.0524522000214791</v>
          </cell>
          <cell r="C64">
            <v>2.337595344208673</v>
          </cell>
          <cell r="D64">
            <v>1.9979379732965805</v>
          </cell>
          <cell r="E64">
            <v>1.8320000000000001</v>
          </cell>
        </row>
        <row r="65">
          <cell r="B65">
            <v>8.6951848151208724E-2</v>
          </cell>
          <cell r="C65">
            <v>0.18838653827832982</v>
          </cell>
          <cell r="D65">
            <v>0.33585106739589016</v>
          </cell>
          <cell r="E65">
            <v>0.19576470588235292</v>
          </cell>
        </row>
        <row r="66">
          <cell r="B66">
            <v>0.17665485622706056</v>
          </cell>
          <cell r="C66">
            <v>0.258333457139651</v>
          </cell>
          <cell r="D66">
            <v>0.40912730099250544</v>
          </cell>
          <cell r="E66">
            <v>0.2522398345968298</v>
          </cell>
        </row>
        <row r="67">
          <cell r="B67">
            <v>2.4836664210946848</v>
          </cell>
          <cell r="C67">
            <v>2.4102568242014364</v>
          </cell>
          <cell r="D67">
            <v>2.3537784230654992</v>
          </cell>
          <cell r="E67">
            <v>1.6170744314266023</v>
          </cell>
        </row>
        <row r="68">
          <cell r="B68">
            <v>9.1873373859235191E-2</v>
          </cell>
          <cell r="C68">
            <v>0.15108495559126645</v>
          </cell>
          <cell r="D68">
            <v>0.25815711147505438</v>
          </cell>
          <cell r="E68">
            <v>0.14334941419710545</v>
          </cell>
        </row>
        <row r="69">
          <cell r="B69">
            <v>0.13083395820882213</v>
          </cell>
          <cell r="C69">
            <v>0.18903364592280519</v>
          </cell>
          <cell r="D69">
            <v>0.3090648320750175</v>
          </cell>
          <cell r="E69">
            <v>0.11457615437629222</v>
          </cell>
        </row>
        <row r="70">
          <cell r="B70">
            <v>-2.0564278957176323E-2</v>
          </cell>
          <cell r="C70">
            <v>2.5841602820984744E-2</v>
          </cell>
          <cell r="D70">
            <v>9.6314673013947361E-2</v>
          </cell>
          <cell r="E70">
            <v>4.5313576843556184E-2</v>
          </cell>
        </row>
        <row r="71">
          <cell r="B71">
            <v>4.1897576795914508</v>
          </cell>
          <cell r="C71">
            <v>3.0038939915336234</v>
          </cell>
          <cell r="D71">
            <v>2.7239593824115658</v>
          </cell>
          <cell r="E71">
            <v>1.5657395052858463</v>
          </cell>
        </row>
        <row r="72">
          <cell r="B72">
            <v>0.21383308767103196</v>
          </cell>
          <cell r="C72">
            <v>0.21182874682077454</v>
          </cell>
          <cell r="D72">
            <v>0.39783425641186992</v>
          </cell>
          <cell r="E72">
            <v>0.17068664682336035</v>
          </cell>
        </row>
        <row r="73">
          <cell r="B73">
            <v>5.2015680348587542E-2</v>
          </cell>
          <cell r="C73">
            <v>0.15131062922779764</v>
          </cell>
          <cell r="D73">
            <v>0.41518072993564153</v>
          </cell>
          <cell r="E73">
            <v>0.10961716103869444</v>
          </cell>
        </row>
        <row r="74">
          <cell r="B74">
            <v>-0.15033282923275826</v>
          </cell>
          <cell r="C74">
            <v>3.1297810827195377E-3</v>
          </cell>
          <cell r="D74">
            <v>0.18132741188693804</v>
          </cell>
          <cell r="E74">
            <v>5.3987478189469376E-2</v>
          </cell>
        </row>
        <row r="75">
          <cell r="B75">
            <v>0.11777803631554318</v>
          </cell>
          <cell r="C75">
            <v>0.12187815727031959</v>
          </cell>
          <cell r="D75">
            <v>0.19595817528780288</v>
          </cell>
          <cell r="E75">
            <v>6.925355150632008E-2</v>
          </cell>
        </row>
        <row r="76">
          <cell r="B76">
            <v>9.6072428312546608E-3</v>
          </cell>
          <cell r="C76">
            <v>1.9214485662509322E-2</v>
          </cell>
          <cell r="D76">
            <v>2.5849709917975944E-2</v>
          </cell>
          <cell r="E76">
            <v>1.582220660603393E-2</v>
          </cell>
        </row>
        <row r="77">
          <cell r="B77">
            <v>5.0356170954214977E-2</v>
          </cell>
          <cell r="C77">
            <v>0.10071234190842995</v>
          </cell>
          <cell r="D77">
            <v>0.14586621628537796</v>
          </cell>
          <cell r="E77">
            <v>0.15384615384615385</v>
          </cell>
        </row>
      </sheetData>
      <sheetData sheetId="10">
        <row r="2">
          <cell r="B2">
            <v>0.23290557930468703</v>
          </cell>
        </row>
        <row r="3">
          <cell r="B3">
            <v>0.22062035752068065</v>
          </cell>
        </row>
        <row r="4">
          <cell r="B4">
            <v>0.39956463766322403</v>
          </cell>
        </row>
        <row r="5">
          <cell r="B5">
            <v>1.527226490671044</v>
          </cell>
        </row>
        <row r="6">
          <cell r="B6">
            <v>0.27131588178687416</v>
          </cell>
        </row>
        <row r="7">
          <cell r="B7">
            <v>1.0953523138749754</v>
          </cell>
        </row>
        <row r="8">
          <cell r="B8">
            <v>0.11144878353509262</v>
          </cell>
        </row>
        <row r="9">
          <cell r="B9">
            <v>9.1369481638605338E-2</v>
          </cell>
        </row>
        <row r="10">
          <cell r="B10">
            <v>0.10747558226897071</v>
          </cell>
        </row>
        <row r="11">
          <cell r="B11">
            <v>6.9324148643401029E-2</v>
          </cell>
        </row>
        <row r="12">
          <cell r="B12">
            <v>7.6653851252817179E-2</v>
          </cell>
        </row>
        <row r="13">
          <cell r="B13">
            <v>8.4654395191585269E-2</v>
          </cell>
        </row>
        <row r="14">
          <cell r="B14">
            <v>0.27530432727211329</v>
          </cell>
        </row>
        <row r="15">
          <cell r="B15">
            <v>0.31751292589155511</v>
          </cell>
        </row>
        <row r="16">
          <cell r="B16">
            <v>0.40632982719759581</v>
          </cell>
        </row>
        <row r="17">
          <cell r="B17">
            <v>7.2852825474007663E-2</v>
          </cell>
        </row>
        <row r="18">
          <cell r="B18">
            <v>0.1063502585178311</v>
          </cell>
        </row>
        <row r="19">
          <cell r="B19">
            <v>0.16168294515401954</v>
          </cell>
        </row>
        <row r="20">
          <cell r="B20">
            <v>3.9845346029816479E-2</v>
          </cell>
        </row>
        <row r="21">
          <cell r="B21">
            <v>6.9760042423438945E-2</v>
          </cell>
        </row>
        <row r="22">
          <cell r="B22">
            <v>9.8948159278737791E-2</v>
          </cell>
        </row>
        <row r="23">
          <cell r="B23">
            <v>0.28048780487804886</v>
          </cell>
        </row>
        <row r="24">
          <cell r="B24">
            <v>0.23316817254444766</v>
          </cell>
        </row>
        <row r="25">
          <cell r="B25">
            <v>0.32797550707998468</v>
          </cell>
        </row>
        <row r="26">
          <cell r="B26">
            <v>0.21503834780829814</v>
          </cell>
        </row>
        <row r="27">
          <cell r="B27">
            <v>0.24964517385129842</v>
          </cell>
        </row>
        <row r="28">
          <cell r="B28">
            <v>0.24553675640352826</v>
          </cell>
        </row>
        <row r="29">
          <cell r="B29">
            <v>0.20258489935956409</v>
          </cell>
        </row>
        <row r="30">
          <cell r="B30">
            <v>0.2395771393376572</v>
          </cell>
        </row>
        <row r="31">
          <cell r="B31">
            <v>0.23912458277531579</v>
          </cell>
        </row>
        <row r="32">
          <cell r="B32">
            <v>0.29096382218667161</v>
          </cell>
        </row>
        <row r="33">
          <cell r="B33">
            <v>0.29696234263383731</v>
          </cell>
        </row>
        <row r="34">
          <cell r="B34">
            <v>0.39589077840614806</v>
          </cell>
        </row>
        <row r="35">
          <cell r="B35">
            <v>2.133977359689445E-2</v>
          </cell>
        </row>
        <row r="36">
          <cell r="B36">
            <v>2.4461103211986142E-2</v>
          </cell>
        </row>
        <row r="37">
          <cell r="B37">
            <v>4.0768505353310239E-2</v>
          </cell>
        </row>
        <row r="38">
          <cell r="B38">
            <v>1.0097401979343799</v>
          </cell>
        </row>
        <row r="39">
          <cell r="B39">
            <v>0.56698160766896144</v>
          </cell>
        </row>
        <row r="40">
          <cell r="B40">
            <v>0.32322451018448944</v>
          </cell>
        </row>
        <row r="41">
          <cell r="B41">
            <v>1.9881246469388039</v>
          </cell>
        </row>
        <row r="42">
          <cell r="B42">
            <v>1.7232484715076359</v>
          </cell>
        </row>
        <row r="43">
          <cell r="B43">
            <v>1.5812557009141894</v>
          </cell>
        </row>
        <row r="44">
          <cell r="B44">
            <v>7.0045418975326956E-2</v>
          </cell>
        </row>
        <row r="45">
          <cell r="B45">
            <v>6.3073850901382664E-2</v>
          </cell>
        </row>
        <row r="46">
          <cell r="B46">
            <v>6.3810783352445374E-2</v>
          </cell>
        </row>
        <row r="47">
          <cell r="B47">
            <v>7.675835858791373E-2</v>
          </cell>
        </row>
        <row r="48">
          <cell r="B48">
            <v>6.739220589281103E-2</v>
          </cell>
        </row>
        <row r="49">
          <cell r="B49">
            <v>6.8209796465649397E-2</v>
          </cell>
        </row>
        <row r="50">
          <cell r="B50">
            <v>0.18915074837194751</v>
          </cell>
        </row>
        <row r="51">
          <cell r="B51">
            <v>0.14972127767315524</v>
          </cell>
        </row>
        <row r="52">
          <cell r="B52">
            <v>0.12638467036339904</v>
          </cell>
        </row>
        <row r="53">
          <cell r="B53">
            <v>44.413300709588192</v>
          </cell>
        </row>
        <row r="54">
          <cell r="B54">
            <v>39.599682537588102</v>
          </cell>
        </row>
        <row r="55">
          <cell r="B55">
            <v>38.834794632612812</v>
          </cell>
        </row>
        <row r="56">
          <cell r="B56">
            <v>8.9420354776577007</v>
          </cell>
        </row>
        <row r="57">
          <cell r="B57">
            <v>9.4964312375702118</v>
          </cell>
        </row>
        <row r="58">
          <cell r="B58">
            <v>9.5140994644441736</v>
          </cell>
        </row>
        <row r="59">
          <cell r="B59">
            <v>26.27013338449391</v>
          </cell>
        </row>
        <row r="60">
          <cell r="B60">
            <v>27.695373229517308</v>
          </cell>
        </row>
        <row r="61">
          <cell r="B61">
            <v>30.596617507450407</v>
          </cell>
        </row>
        <row r="62">
          <cell r="B62">
            <v>15.294591885011437</v>
          </cell>
        </row>
        <row r="63">
          <cell r="B63">
            <v>14.653802268496117</v>
          </cell>
        </row>
        <row r="64">
          <cell r="B64">
            <v>11.999384978760311</v>
          </cell>
        </row>
        <row r="65">
          <cell r="B65">
            <v>8.1971220709858336E-2</v>
          </cell>
        </row>
        <row r="66">
          <cell r="B66">
            <v>0.12014693685039042</v>
          </cell>
        </row>
        <row r="67">
          <cell r="B67">
            <v>0.19659706838913635</v>
          </cell>
        </row>
        <row r="68">
          <cell r="B68">
            <v>5.4758593876114869E-2</v>
          </cell>
        </row>
        <row r="69">
          <cell r="B69">
            <v>9.598450098877942E-2</v>
          </cell>
        </row>
        <row r="70">
          <cell r="B70">
            <v>0.16542750164218553</v>
          </cell>
        </row>
        <row r="71">
          <cell r="B71">
            <v>1.6139461409949789</v>
          </cell>
        </row>
        <row r="72">
          <cell r="B72">
            <v>1.5915792702237905</v>
          </cell>
        </row>
        <row r="73">
          <cell r="B73">
            <v>1.5296223544845171</v>
          </cell>
        </row>
        <row r="74">
          <cell r="B74">
            <v>27.690209037080518</v>
          </cell>
        </row>
        <row r="75">
          <cell r="B75">
            <v>0.88339830476188685</v>
          </cell>
        </row>
        <row r="76">
          <cell r="B76">
            <v>1.2258491030758996</v>
          </cell>
        </row>
        <row r="77">
          <cell r="B77">
            <v>4.9205187438737918E-2</v>
          </cell>
        </row>
        <row r="78">
          <cell r="B78">
            <v>7.2814315802539026E-2</v>
          </cell>
        </row>
        <row r="79">
          <cell r="B79">
            <v>0.12210875542210486</v>
          </cell>
        </row>
        <row r="80">
          <cell r="B80">
            <v>0.2638223620853406</v>
          </cell>
        </row>
        <row r="81">
          <cell r="B81">
            <v>0.45847146462112187</v>
          </cell>
        </row>
        <row r="82">
          <cell r="B82">
            <v>0.12901296765443487</v>
          </cell>
        </row>
        <row r="83">
          <cell r="B83">
            <v>8.6951848151208724E-2</v>
          </cell>
        </row>
        <row r="84">
          <cell r="B84">
            <v>0.18838653827832982</v>
          </cell>
        </row>
        <row r="85">
          <cell r="B85">
            <v>0.33585106739589016</v>
          </cell>
        </row>
        <row r="86">
          <cell r="B86">
            <v>0.17665485622706056</v>
          </cell>
        </row>
        <row r="87">
          <cell r="B87">
            <v>0.258333457139651</v>
          </cell>
        </row>
        <row r="88">
          <cell r="B88">
            <v>0.40912730099250544</v>
          </cell>
        </row>
        <row r="89">
          <cell r="B89">
            <v>0.11777803631554318</v>
          </cell>
        </row>
        <row r="90">
          <cell r="B90">
            <v>0.12187815727031959</v>
          </cell>
        </row>
        <row r="91">
          <cell r="B91">
            <v>0.19595817528780288</v>
          </cell>
        </row>
        <row r="92">
          <cell r="B92">
            <v>2.4836664210946848</v>
          </cell>
        </row>
        <row r="93">
          <cell r="B93">
            <v>2.4102568242014364</v>
          </cell>
        </row>
        <row r="94">
          <cell r="B94">
            <v>2.3537784230654992</v>
          </cell>
        </row>
        <row r="95">
          <cell r="B95">
            <v>9.1873373859235191E-2</v>
          </cell>
        </row>
        <row r="96">
          <cell r="B96">
            <v>0.15108495559126645</v>
          </cell>
        </row>
        <row r="97">
          <cell r="B97">
            <v>0.25815711147505438</v>
          </cell>
        </row>
        <row r="98">
          <cell r="B98">
            <v>0.13083395820882213</v>
          </cell>
        </row>
        <row r="99">
          <cell r="B99">
            <v>0.18903364592280519</v>
          </cell>
        </row>
        <row r="100">
          <cell r="B100">
            <v>0.3090648320750175</v>
          </cell>
        </row>
        <row r="101">
          <cell r="B101">
            <v>-2.0564278957176323E-2</v>
          </cell>
        </row>
        <row r="102">
          <cell r="B102">
            <v>2.5841602820984744E-2</v>
          </cell>
        </row>
        <row r="103">
          <cell r="B103">
            <v>9.6314673013947361E-2</v>
          </cell>
        </row>
        <row r="104">
          <cell r="B104">
            <v>4.1897576795914508</v>
          </cell>
        </row>
        <row r="105">
          <cell r="B105">
            <v>3.0038939915336234</v>
          </cell>
        </row>
        <row r="106">
          <cell r="B106">
            <v>2.7239593824115658</v>
          </cell>
        </row>
        <row r="107">
          <cell r="B107">
            <v>0.21383308767103196</v>
          </cell>
        </row>
        <row r="108">
          <cell r="B108">
            <v>0.21182874682077454</v>
          </cell>
        </row>
        <row r="109">
          <cell r="B109">
            <v>0.39783425641186992</v>
          </cell>
        </row>
        <row r="110">
          <cell r="B110">
            <v>5.2015680348587542E-2</v>
          </cell>
        </row>
        <row r="111">
          <cell r="B111">
            <v>0.15131062922779764</v>
          </cell>
        </row>
        <row r="112">
          <cell r="B112">
            <v>0.41518072993564153</v>
          </cell>
        </row>
        <row r="113">
          <cell r="B113">
            <v>-0.15033282923275826</v>
          </cell>
        </row>
        <row r="114">
          <cell r="B114">
            <v>3.1297810827195377E-3</v>
          </cell>
        </row>
        <row r="115">
          <cell r="B115">
            <v>0.18132741188693804</v>
          </cell>
        </row>
        <row r="116">
          <cell r="B116">
            <v>1.9214485662509322E-2</v>
          </cell>
        </row>
        <row r="117">
          <cell r="B117">
            <v>2.5849709917975944E-2</v>
          </cell>
        </row>
        <row r="118">
          <cell r="B118">
            <v>5.0356170954214977E-2</v>
          </cell>
        </row>
        <row r="119">
          <cell r="B119">
            <v>0.10071234190842995</v>
          </cell>
        </row>
        <row r="120">
          <cell r="B120">
            <v>0.14586621628537796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&amp; Loss"/>
      <sheetName val="Quarters"/>
      <sheetName val="Balance Sheet"/>
      <sheetName val="Cash Flow"/>
      <sheetName val="Customization"/>
      <sheetName val="Financial Analysis"/>
      <sheetName val="Data Sheet"/>
      <sheetName val="Other_input_data"/>
      <sheetName val="Trend"/>
      <sheetName val="Comparative1"/>
      <sheetName val="Comparative"/>
      <sheetName val="Analysis2"/>
      <sheetName val="Valuation"/>
      <sheetName val="PE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0.1890114696459555</v>
          </cell>
          <cell r="C2">
            <v>0.18725723132589445</v>
          </cell>
          <cell r="D2">
            <v>0.2267901175577316</v>
          </cell>
          <cell r="E2">
            <v>5.5313181676533143E-3</v>
          </cell>
        </row>
        <row r="3">
          <cell r="B3">
            <v>0.13818621762739935</v>
          </cell>
          <cell r="C3">
            <v>7.126134207325463E-2</v>
          </cell>
          <cell r="D3">
            <v>0.31784693886373505</v>
          </cell>
          <cell r="E3">
            <v>-0.19486081370449682</v>
          </cell>
        </row>
        <row r="4">
          <cell r="B4">
            <v>0.17583017837298223</v>
          </cell>
          <cell r="C4">
            <v>0.17076167076167076</v>
          </cell>
          <cell r="D4">
            <v>0.18060943310414934</v>
          </cell>
          <cell r="E4">
            <v>0.2005888277678779</v>
          </cell>
        </row>
        <row r="5">
          <cell r="B5">
            <v>0.148895292987512</v>
          </cell>
          <cell r="C5">
            <v>0.15707673847208733</v>
          </cell>
          <cell r="D5">
            <v>0.16097273870355011</v>
          </cell>
          <cell r="E5">
            <v>0.15479972108158366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6.9390292139910728E-2</v>
          </cell>
          <cell r="C7">
            <v>7.3052968401805612E-2</v>
          </cell>
          <cell r="D7">
            <v>7.2473848952620448E-2</v>
          </cell>
          <cell r="E7">
            <v>5.8262958084760209E-2</v>
          </cell>
        </row>
        <row r="8">
          <cell r="B8">
            <v>0.53257328990228003</v>
          </cell>
          <cell r="C8">
            <v>0.52405162299569807</v>
          </cell>
          <cell r="D8">
            <v>0.48098929494278336</v>
          </cell>
          <cell r="E8">
            <v>0.34494773519163763</v>
          </cell>
        </row>
        <row r="9">
          <cell r="B9">
            <v>-8.86</v>
          </cell>
          <cell r="C9">
            <v>-11.549999999999997</v>
          </cell>
          <cell r="D9">
            <v>-8.86</v>
          </cell>
          <cell r="E9">
            <v>2.3900000000000006</v>
          </cell>
        </row>
        <row r="12">
          <cell r="B12">
            <v>0.61458627639336227</v>
          </cell>
          <cell r="C12">
            <v>0.6009085195131707</v>
          </cell>
          <cell r="D12">
            <v>0.58185077182375133</v>
          </cell>
          <cell r="E12">
            <v>0.55047648562795382</v>
          </cell>
        </row>
        <row r="13">
          <cell r="B13">
            <v>1.4409221902017294E-2</v>
          </cell>
          <cell r="C13">
            <v>2.0627392720415978E-2</v>
          </cell>
          <cell r="D13">
            <v>6.5812354530618818E-3</v>
          </cell>
          <cell r="E13">
            <v>-3.4012551328736346E-2</v>
          </cell>
        </row>
        <row r="14">
          <cell r="B14">
            <v>9.0410804091088898E-2</v>
          </cell>
          <cell r="C14">
            <v>0.10607965259128051</v>
          </cell>
          <cell r="D14">
            <v>0.11123893095053371</v>
          </cell>
          <cell r="E14">
            <v>0.10885565971953205</v>
          </cell>
        </row>
        <row r="15">
          <cell r="B15">
            <v>0.10566762728146013</v>
          </cell>
          <cell r="C15">
            <v>0.10447974401462774</v>
          </cell>
          <cell r="D15">
            <v>0.10393536477701383</v>
          </cell>
          <cell r="E15">
            <v>0.10598899821802123</v>
          </cell>
        </row>
        <row r="16">
          <cell r="B16">
            <v>3.2208848957450416E-2</v>
          </cell>
          <cell r="C16">
            <v>3.4569453174104342E-2</v>
          </cell>
          <cell r="D16">
            <v>3.8497552101447334E-2</v>
          </cell>
          <cell r="E16">
            <v>4.3309831874176807E-2</v>
          </cell>
        </row>
        <row r="17">
          <cell r="B17">
            <v>3.1869808442108835E-2</v>
          </cell>
          <cell r="C17">
            <v>2.7798411519341756E-2</v>
          </cell>
          <cell r="D17">
            <v>2.3863666764760962E-2</v>
          </cell>
          <cell r="E17">
            <v>2.5877430851475945E-2</v>
          </cell>
        </row>
        <row r="18">
          <cell r="B18">
            <v>8.4571772993539407E-3</v>
          </cell>
          <cell r="C18">
            <v>5.0854236900748535E-3</v>
          </cell>
          <cell r="D18">
            <v>5.0295620535594854E-3</v>
          </cell>
          <cell r="E18">
            <v>2.0144107848454329E-3</v>
          </cell>
        </row>
        <row r="19">
          <cell r="B19">
            <v>1.2921210751351454E-2</v>
          </cell>
          <cell r="C19">
            <v>5.2282726701331356E-3</v>
          </cell>
          <cell r="D19">
            <v>2.3275100992535911E-3</v>
          </cell>
          <cell r="E19">
            <v>1.6270240954520802E-3</v>
          </cell>
        </row>
        <row r="20">
          <cell r="B20">
            <v>1.9005104443314314E-2</v>
          </cell>
          <cell r="C20">
            <v>1.9113193531798182E-2</v>
          </cell>
          <cell r="D20">
            <v>2.1322132748334627E-2</v>
          </cell>
          <cell r="E20">
            <v>2.4327884093902536E-2</v>
          </cell>
        </row>
        <row r="21">
          <cell r="B21">
            <v>0.38541372360663773</v>
          </cell>
          <cell r="C21">
            <v>0.3990914804868293</v>
          </cell>
          <cell r="D21">
            <v>0.41814922817624867</v>
          </cell>
          <cell r="E21">
            <v>0.44952351437204618</v>
          </cell>
        </row>
        <row r="22">
          <cell r="B22">
            <v>0.12510595016104425</v>
          </cell>
          <cell r="C22">
            <v>0.12779269756013945</v>
          </cell>
          <cell r="D22">
            <v>0.12260895155033576</v>
          </cell>
          <cell r="E22">
            <v>0.10513674750135586</v>
          </cell>
        </row>
        <row r="23">
          <cell r="B23">
            <v>6.9390292139910728E-2</v>
          </cell>
          <cell r="C23">
            <v>7.3052968401805612E-2</v>
          </cell>
          <cell r="D23">
            <v>7.2473848952620448E-2</v>
          </cell>
          <cell r="E23">
            <v>5.8262958084760209E-2</v>
          </cell>
        </row>
        <row r="24">
          <cell r="B24">
            <v>0.34756421612046051</v>
          </cell>
          <cell r="C24">
            <v>0.34394250513347019</v>
          </cell>
          <cell r="D24">
            <v>0.32477567298105681</v>
          </cell>
          <cell r="E24">
            <v>0.34494773519163763</v>
          </cell>
        </row>
        <row r="27">
          <cell r="B27">
            <v>0.37799770314448178</v>
          </cell>
          <cell r="C27">
            <v>0.31934428897828693</v>
          </cell>
          <cell r="D27">
            <v>0.27307639692679625</v>
          </cell>
          <cell r="E27">
            <v>0.26954365847989464</v>
          </cell>
        </row>
        <row r="28">
          <cell r="B28">
            <v>0.36607023018361917</v>
          </cell>
          <cell r="C28">
            <v>0.31181601303674589</v>
          </cell>
          <cell r="D28">
            <v>0.26677616240444041</v>
          </cell>
          <cell r="E28">
            <v>0.26342294878747968</v>
          </cell>
        </row>
        <row r="29">
          <cell r="B29">
            <v>0.22498922073941449</v>
          </cell>
          <cell r="C29">
            <v>0.14550137440063926</v>
          </cell>
          <cell r="D29">
            <v>0.19152104510299481</v>
          </cell>
          <cell r="E29">
            <v>8.939350388042544E-2</v>
          </cell>
        </row>
        <row r="30">
          <cell r="B30">
            <v>0.23333301316146027</v>
          </cell>
          <cell r="C30">
            <v>0.14901545002716618</v>
          </cell>
          <cell r="D30">
            <v>0.19611556295818908</v>
          </cell>
          <cell r="E30">
            <v>9.1470588235294137E-2</v>
          </cell>
        </row>
        <row r="31">
          <cell r="B31">
            <v>0.17674001127191358</v>
          </cell>
          <cell r="C31">
            <v>0.16425223947230677</v>
          </cell>
          <cell r="D31">
            <v>0.2737537324538446</v>
          </cell>
          <cell r="E31">
            <v>0.27134233975280253</v>
          </cell>
        </row>
        <row r="32">
          <cell r="B32">
            <v>0.18373287942376026</v>
          </cell>
          <cell r="C32">
            <v>0.16813611483730284</v>
          </cell>
          <cell r="D32">
            <v>0.2802268580621714</v>
          </cell>
          <cell r="E32">
            <v>0.27764705882352941</v>
          </cell>
        </row>
        <row r="35">
          <cell r="B35">
            <v>0.48754991941704012</v>
          </cell>
          <cell r="C35">
            <v>0.55917387115705353</v>
          </cell>
          <cell r="D35">
            <v>0.56602973272432189</v>
          </cell>
          <cell r="E35">
            <v>0.51650086846676146</v>
          </cell>
        </row>
        <row r="36">
          <cell r="B36">
            <v>2.823753992216445</v>
          </cell>
          <cell r="C36">
            <v>3.2119672612679886</v>
          </cell>
          <cell r="D36">
            <v>3.5798454794808792</v>
          </cell>
          <cell r="E36">
            <v>4.5373443983402488</v>
          </cell>
        </row>
        <row r="37">
          <cell r="B37">
            <v>6.9323502631035225</v>
          </cell>
          <cell r="C37">
            <v>7.4027694563621385</v>
          </cell>
          <cell r="D37">
            <v>8.5793486665864691</v>
          </cell>
          <cell r="E37">
            <v>6.4928229665071777</v>
          </cell>
        </row>
        <row r="38">
          <cell r="B38">
            <v>1.8184304312388306</v>
          </cell>
          <cell r="C38">
            <v>1.9085042256729807</v>
          </cell>
          <cell r="D38">
            <v>1.8907840749277076</v>
          </cell>
          <cell r="E38">
            <v>1.7448286751934312</v>
          </cell>
        </row>
        <row r="39">
          <cell r="B39">
            <v>1.9157646793594842</v>
          </cell>
          <cell r="C39">
            <v>2.1070382506146363</v>
          </cell>
          <cell r="D39">
            <v>2.4214102035419742</v>
          </cell>
          <cell r="E39">
            <v>3.1556016597510368</v>
          </cell>
        </row>
        <row r="40">
          <cell r="B40">
            <v>0.32462508484408037</v>
          </cell>
          <cell r="C40">
            <v>0.30953057758618463</v>
          </cell>
          <cell r="D40">
            <v>0.36070424006104207</v>
          </cell>
          <cell r="E40">
            <v>0.68533886583679116</v>
          </cell>
        </row>
        <row r="41">
          <cell r="B41">
            <v>0.71870653432596121</v>
          </cell>
          <cell r="C41">
            <v>0.62437600348646249</v>
          </cell>
          <cell r="D41">
            <v>0.57195481874690679</v>
          </cell>
          <cell r="E41">
            <v>0.4420666462855396</v>
          </cell>
        </row>
        <row r="42">
          <cell r="B42">
            <v>5.3991217694596784E-2</v>
          </cell>
          <cell r="C42">
            <v>6.4065097072591809E-2</v>
          </cell>
          <cell r="D42">
            <v>7.3335494694523148E-2</v>
          </cell>
          <cell r="E42">
            <v>8.4544964997307487E-2</v>
          </cell>
        </row>
        <row r="43">
          <cell r="B43">
            <v>5.736757135326833E-2</v>
          </cell>
          <cell r="C43">
            <v>6.8741602770874016E-2</v>
          </cell>
          <cell r="D43">
            <v>7.9362313720721056E-2</v>
          </cell>
          <cell r="E43">
            <v>9.2352941176470596E-2</v>
          </cell>
        </row>
        <row r="46">
          <cell r="B46">
            <v>0.29884956134049279</v>
          </cell>
          <cell r="C46">
            <v>0.32895930615747426</v>
          </cell>
          <cell r="D46">
            <v>0.34967583490521875</v>
          </cell>
          <cell r="E46">
            <v>0.39629658324939954</v>
          </cell>
        </row>
        <row r="47">
          <cell r="B47">
            <v>65.867035830896796</v>
          </cell>
          <cell r="C47">
            <v>63.214264074164795</v>
          </cell>
          <cell r="D47">
            <v>65.797980718949347</v>
          </cell>
          <cell r="E47">
            <v>73.21492213527543</v>
          </cell>
        </row>
        <row r="48">
          <cell r="B48">
            <v>5.6277896978159641</v>
          </cell>
          <cell r="C48">
            <v>5.8119511592378181</v>
          </cell>
          <cell r="D48">
            <v>5.5809216858891375</v>
          </cell>
          <cell r="E48">
            <v>4.9853225183468526</v>
          </cell>
        </row>
        <row r="49">
          <cell r="B49">
            <v>55.308268793559897</v>
          </cell>
          <cell r="C49">
            <v>61.951550274789724</v>
          </cell>
          <cell r="D49">
            <v>58.554828155236272</v>
          </cell>
          <cell r="E49">
            <v>56.501898194778036</v>
          </cell>
        </row>
        <row r="50">
          <cell r="B50">
            <v>6.8511824561836985</v>
          </cell>
          <cell r="C50">
            <v>5.9620365564790347</v>
          </cell>
          <cell r="D50">
            <v>6.301093069020351</v>
          </cell>
          <cell r="E50">
            <v>6.4599599599599591</v>
          </cell>
        </row>
        <row r="51">
          <cell r="B51">
            <v>5.7619944582639734E-2</v>
          </cell>
          <cell r="C51">
            <v>5.2877737903681901E-2</v>
          </cell>
          <cell r="D51">
            <v>5.7933108105669047E-2</v>
          </cell>
          <cell r="E51">
            <v>8.9683257918552042E-2</v>
          </cell>
        </row>
        <row r="52">
          <cell r="B52">
            <v>7.0540571103229824E-2</v>
          </cell>
          <cell r="C52">
            <v>7.6628235724159083E-2</v>
          </cell>
          <cell r="D52">
            <v>8.5469224092982257E-2</v>
          </cell>
          <cell r="E52">
            <v>6.8054298642533928E-2</v>
          </cell>
        </row>
        <row r="53">
          <cell r="B53">
            <v>1.0472963945883969</v>
          </cell>
          <cell r="C53">
            <v>1.1452558992171027</v>
          </cell>
          <cell r="D53">
            <v>1.1696719059383616</v>
          </cell>
          <cell r="E53">
            <v>1.168054298642534</v>
          </cell>
        </row>
        <row r="54">
          <cell r="B54">
            <v>2.9215843506226582</v>
          </cell>
          <cell r="C54">
            <v>3.3037599147257737</v>
          </cell>
          <cell r="D54">
            <v>3.7488183042907521</v>
          </cell>
          <cell r="E54">
            <v>3.796176470588235</v>
          </cell>
        </row>
        <row r="55">
          <cell r="B55">
            <v>0.98652743095774476</v>
          </cell>
          <cell r="C55">
            <v>0.73746681687918214</v>
          </cell>
          <cell r="D55">
            <v>0.71260664811541174</v>
          </cell>
          <cell r="E55">
            <v>1.3178191489361704</v>
          </cell>
        </row>
        <row r="56">
          <cell r="B56">
            <v>5.5407564547484925E-2</v>
          </cell>
          <cell r="C56">
            <v>4.5825371020993856E-2</v>
          </cell>
          <cell r="D56">
            <v>4.9234602324836646E-2</v>
          </cell>
          <cell r="E56">
            <v>7.6780041837762464E-2</v>
          </cell>
        </row>
        <row r="57">
          <cell r="B57">
            <v>1.5308773766704813</v>
          </cell>
          <cell r="C57">
            <v>0.61562397012648196</v>
          </cell>
          <cell r="D57">
            <v>0.6802311277494032</v>
          </cell>
          <cell r="E57">
            <v>0.41356382978723416</v>
          </cell>
        </row>
        <row r="58">
          <cell r="B58">
            <v>0.32386768479991379</v>
          </cell>
          <cell r="C58">
            <v>0.20181842906515723</v>
          </cell>
          <cell r="D58">
            <v>0.13074724596687534</v>
          </cell>
          <cell r="E58">
            <v>0.22606382978723405</v>
          </cell>
        </row>
        <row r="59">
          <cell r="B59">
            <v>-0.5477207322295905</v>
          </cell>
          <cell r="C59">
            <v>0.12184284675270018</v>
          </cell>
          <cell r="D59">
            <v>3.2375520366008624E-2</v>
          </cell>
          <cell r="E59">
            <v>0.90425531914893609</v>
          </cell>
        </row>
        <row r="60">
          <cell r="B60">
            <v>-1.0715171248367323</v>
          </cell>
          <cell r="C60">
            <v>-1.4781762409866759</v>
          </cell>
          <cell r="D60">
            <v>-2.2536822140000741</v>
          </cell>
          <cell r="E60">
            <v>0.68617558022199787</v>
          </cell>
        </row>
        <row r="61">
          <cell r="B61">
            <v>-2.3996166160753226E-2</v>
          </cell>
          <cell r="C61">
            <v>2.3793622798321131E-3</v>
          </cell>
          <cell r="D61">
            <v>-3.3284697498216936E-3</v>
          </cell>
          <cell r="E61">
            <v>5.2684589757495924E-2</v>
          </cell>
        </row>
        <row r="62">
          <cell r="B62">
            <v>6.7025551417929527E-2</v>
          </cell>
          <cell r="C62">
            <v>6.6667044676565271E-2</v>
          </cell>
          <cell r="D62">
            <v>7.2981289650367542E-2</v>
          </cell>
          <cell r="E62">
            <v>5.8262958084760209E-2</v>
          </cell>
        </row>
        <row r="63">
          <cell r="B63">
            <v>1.0472963945883969</v>
          </cell>
          <cell r="C63">
            <v>1.1452558992171027</v>
          </cell>
          <cell r="D63">
            <v>1.1696719059383616</v>
          </cell>
          <cell r="E63">
            <v>1.168054298642534</v>
          </cell>
        </row>
        <row r="64">
          <cell r="B64">
            <v>1.8184304312388306</v>
          </cell>
          <cell r="C64">
            <v>1.9085042256729807</v>
          </cell>
          <cell r="D64">
            <v>1.8907840749277076</v>
          </cell>
          <cell r="E64">
            <v>1.7448286751934312</v>
          </cell>
        </row>
        <row r="65">
          <cell r="B65">
            <v>0.12965945445083538</v>
          </cell>
          <cell r="C65">
            <v>0.14705171054944977</v>
          </cell>
          <cell r="D65">
            <v>0.16313748779050954</v>
          </cell>
          <cell r="E65">
            <v>0.11874309174167062</v>
          </cell>
        </row>
        <row r="66">
          <cell r="B66">
            <v>0.15485536348250756</v>
          </cell>
          <cell r="C66">
            <v>0.16406176774363893</v>
          </cell>
          <cell r="D66">
            <v>0.17567867613557461</v>
          </cell>
          <cell r="E66">
            <v>0.14129529362765517</v>
          </cell>
        </row>
        <row r="67">
          <cell r="B67">
            <v>1.2804690667832237</v>
          </cell>
          <cell r="C67">
            <v>1.4013067058453406</v>
          </cell>
          <cell r="D67">
            <v>1.4123002838826035</v>
          </cell>
          <cell r="E67">
            <v>1.3439192003331946</v>
          </cell>
        </row>
        <row r="68">
          <cell r="B68">
            <v>8.6602046347378336E-2</v>
          </cell>
          <cell r="C68">
            <v>9.406258825114007E-2</v>
          </cell>
          <cell r="D68">
            <v>0.10394527263010778</v>
          </cell>
          <cell r="E68">
            <v>7.8300708038317374E-2</v>
          </cell>
        </row>
        <row r="69">
          <cell r="B69">
            <v>7.0724507704455528E-2</v>
          </cell>
          <cell r="C69">
            <v>6.4532259368079922E-2</v>
          </cell>
          <cell r="D69">
            <v>7.0052300752515104E-2</v>
          </cell>
          <cell r="E69">
            <v>0.10318617242815495</v>
          </cell>
        </row>
        <row r="70">
          <cell r="B70">
            <v>-2.3050753613184899E-2</v>
          </cell>
          <cell r="C70">
            <v>2.2808272728314428E-3</v>
          </cell>
          <cell r="D70">
            <v>-6.2014197254462305E-3</v>
          </cell>
          <cell r="E70">
            <v>7.0803831736776332E-2</v>
          </cell>
        </row>
        <row r="71">
          <cell r="B71">
            <v>1.6459443257861974</v>
          </cell>
          <cell r="C71">
            <v>1.7045292320992949</v>
          </cell>
          <cell r="D71">
            <v>1.6476879338102151</v>
          </cell>
          <cell r="E71">
            <v>1.5066957334163811</v>
          </cell>
        </row>
        <row r="72">
          <cell r="B72">
            <v>5.930930614945995E-2</v>
          </cell>
          <cell r="C72">
            <v>0.10036073439763833</v>
          </cell>
          <cell r="D72">
            <v>0.11755726951182188</v>
          </cell>
          <cell r="E72">
            <v>7.5521644347555275E-2</v>
          </cell>
        </row>
        <row r="73">
          <cell r="B73">
            <v>0.23788888532747116</v>
          </cell>
          <cell r="C73">
            <v>0.11145791721504612</v>
          </cell>
          <cell r="D73">
            <v>0.11032930854567069</v>
          </cell>
          <cell r="E73">
            <v>0.15291186546247276</v>
          </cell>
        </row>
        <row r="74">
          <cell r="B74">
            <v>-0.26358763969375482</v>
          </cell>
          <cell r="C74">
            <v>4.5203335499597597E-3</v>
          </cell>
          <cell r="D74">
            <v>-1.2147478037416753E-2</v>
          </cell>
          <cell r="E74">
            <v>0.1058860168171909</v>
          </cell>
        </row>
        <row r="75">
          <cell r="B75">
            <v>8.2760751029604063E-2</v>
          </cell>
          <cell r="C75">
            <v>8.0904033423620736E-2</v>
          </cell>
          <cell r="D75">
            <v>7.6899613030855685E-2</v>
          </cell>
          <cell r="E75">
            <v>0.10177041541048128</v>
          </cell>
        </row>
        <row r="76">
          <cell r="B76">
            <v>4.8643141151055988E-2</v>
          </cell>
          <cell r="C76">
            <v>4.2545788315937326E-2</v>
          </cell>
          <cell r="D76">
            <v>2.4319296214645809E-2</v>
          </cell>
          <cell r="E76">
            <v>2.5603936778808165E-2</v>
          </cell>
        </row>
        <row r="77">
          <cell r="B77">
            <v>0.32386768479991379</v>
          </cell>
          <cell r="C77">
            <v>0.20181842906515723</v>
          </cell>
          <cell r="D77">
            <v>0.13074724596687534</v>
          </cell>
          <cell r="E77">
            <v>0.22606382978723405</v>
          </cell>
        </row>
      </sheetData>
      <sheetData sheetId="10">
        <row r="2">
          <cell r="B2">
            <v>0.1890114696459555</v>
          </cell>
        </row>
        <row r="3">
          <cell r="B3">
            <v>0.18725723132589445</v>
          </cell>
        </row>
        <row r="4">
          <cell r="B4">
            <v>0.2267901175577316</v>
          </cell>
        </row>
        <row r="5">
          <cell r="B5">
            <v>0.13818621762739935</v>
          </cell>
        </row>
        <row r="6">
          <cell r="B6">
            <v>7.126134207325463E-2</v>
          </cell>
        </row>
        <row r="7">
          <cell r="B7">
            <v>0.31784693886373505</v>
          </cell>
        </row>
        <row r="8">
          <cell r="B8">
            <v>0.17583017837298223</v>
          </cell>
        </row>
        <row r="9">
          <cell r="B9">
            <v>0.17076167076167076</v>
          </cell>
        </row>
        <row r="10">
          <cell r="B10">
            <v>0.18060943310414934</v>
          </cell>
        </row>
        <row r="11">
          <cell r="B11">
            <v>0.148895292987512</v>
          </cell>
        </row>
        <row r="12">
          <cell r="B12">
            <v>0.15707673847208733</v>
          </cell>
        </row>
        <row r="13">
          <cell r="B13">
            <v>0.16097273870355011</v>
          </cell>
        </row>
        <row r="14">
          <cell r="B14">
            <v>0.38541372360663773</v>
          </cell>
        </row>
        <row r="15">
          <cell r="B15">
            <v>0.3990914804868293</v>
          </cell>
        </row>
        <row r="16">
          <cell r="B16">
            <v>0.41814922817624867</v>
          </cell>
        </row>
        <row r="17">
          <cell r="B17">
            <v>0.12510595016104425</v>
          </cell>
        </row>
        <row r="18">
          <cell r="B18">
            <v>0.12779269756013945</v>
          </cell>
        </row>
        <row r="19">
          <cell r="B19">
            <v>0.12260895155033576</v>
          </cell>
        </row>
        <row r="20">
          <cell r="B20">
            <v>6.9390292139910728E-2</v>
          </cell>
        </row>
        <row r="21">
          <cell r="B21">
            <v>7.3052968401805612E-2</v>
          </cell>
        </row>
        <row r="22">
          <cell r="B22">
            <v>7.2473848952620448E-2</v>
          </cell>
        </row>
        <row r="23">
          <cell r="B23">
            <v>0.34756421612046051</v>
          </cell>
        </row>
        <row r="24">
          <cell r="B24">
            <v>0.34394250513347019</v>
          </cell>
        </row>
        <row r="25">
          <cell r="B25">
            <v>0.32477567298105681</v>
          </cell>
        </row>
        <row r="26">
          <cell r="B26">
            <v>0.37799770314448178</v>
          </cell>
        </row>
        <row r="27">
          <cell r="B27">
            <v>0.31934428897828693</v>
          </cell>
        </row>
        <row r="28">
          <cell r="B28">
            <v>0.27307639692679625</v>
          </cell>
        </row>
        <row r="29">
          <cell r="B29">
            <v>0.36607023018361917</v>
          </cell>
        </row>
        <row r="30">
          <cell r="B30">
            <v>0.31181601303674589</v>
          </cell>
        </row>
        <row r="31">
          <cell r="B31">
            <v>0.26677616240444041</v>
          </cell>
        </row>
        <row r="32">
          <cell r="B32">
            <v>0.23333301316146027</v>
          </cell>
        </row>
        <row r="33">
          <cell r="B33">
            <v>0.14901545002716618</v>
          </cell>
        </row>
        <row r="34">
          <cell r="B34">
            <v>0.19611556295818908</v>
          </cell>
        </row>
        <row r="35">
          <cell r="B35">
            <v>0.18373287942376026</v>
          </cell>
        </row>
        <row r="36">
          <cell r="B36">
            <v>0.16813611483730284</v>
          </cell>
        </row>
        <row r="37">
          <cell r="B37">
            <v>0.2802268580621714</v>
          </cell>
        </row>
        <row r="38">
          <cell r="B38">
            <v>0.48754991941704012</v>
          </cell>
        </row>
        <row r="39">
          <cell r="B39">
            <v>0.55917387115705353</v>
          </cell>
        </row>
        <row r="40">
          <cell r="B40">
            <v>0.56602973272432189</v>
          </cell>
        </row>
        <row r="41">
          <cell r="B41">
            <v>2.823753992216445</v>
          </cell>
        </row>
        <row r="42">
          <cell r="B42">
            <v>3.2119672612679886</v>
          </cell>
        </row>
        <row r="43">
          <cell r="B43">
            <v>3.5798454794808792</v>
          </cell>
        </row>
        <row r="44">
          <cell r="B44">
            <v>5.3991217694596784E-2</v>
          </cell>
        </row>
        <row r="45">
          <cell r="B45">
            <v>6.4065097072591809E-2</v>
          </cell>
        </row>
        <row r="46">
          <cell r="B46">
            <v>7.3335494694523148E-2</v>
          </cell>
        </row>
        <row r="47">
          <cell r="B47">
            <v>5.736757135326833E-2</v>
          </cell>
        </row>
        <row r="48">
          <cell r="B48">
            <v>6.8741602770874016E-2</v>
          </cell>
        </row>
        <row r="49">
          <cell r="B49">
            <v>7.9362313720721056E-2</v>
          </cell>
        </row>
        <row r="50">
          <cell r="B50">
            <v>0.29884956134049279</v>
          </cell>
        </row>
        <row r="51">
          <cell r="B51">
            <v>0.32895930615747426</v>
          </cell>
        </row>
        <row r="52">
          <cell r="B52">
            <v>0.34967583490521875</v>
          </cell>
        </row>
        <row r="53">
          <cell r="B53">
            <v>65.867035830896796</v>
          </cell>
        </row>
        <row r="54">
          <cell r="B54">
            <v>63.214264074164795</v>
          </cell>
        </row>
        <row r="55">
          <cell r="B55">
            <v>65.797980718949347</v>
          </cell>
        </row>
        <row r="56">
          <cell r="B56">
            <v>5.6277896978159641</v>
          </cell>
        </row>
        <row r="57">
          <cell r="B57">
            <v>5.8119511592378181</v>
          </cell>
        </row>
        <row r="58">
          <cell r="B58">
            <v>5.5809216858891375</v>
          </cell>
        </row>
        <row r="59">
          <cell r="B59">
            <v>55.308268793559897</v>
          </cell>
        </row>
        <row r="60">
          <cell r="B60">
            <v>61.951550274789724</v>
          </cell>
        </row>
        <row r="61">
          <cell r="B61">
            <v>58.554828155236272</v>
          </cell>
        </row>
        <row r="62">
          <cell r="B62">
            <v>6.8511824561836985</v>
          </cell>
        </row>
        <row r="63">
          <cell r="B63">
            <v>5.9620365564790347</v>
          </cell>
        </row>
        <row r="64">
          <cell r="B64">
            <v>6.301093069020351</v>
          </cell>
        </row>
        <row r="65">
          <cell r="B65">
            <v>5.7619944582639734E-2</v>
          </cell>
        </row>
        <row r="66">
          <cell r="B66">
            <v>5.2877737903681901E-2</v>
          </cell>
        </row>
        <row r="67">
          <cell r="B67">
            <v>5.7933108105669047E-2</v>
          </cell>
        </row>
        <row r="68">
          <cell r="B68">
            <v>7.0540571103229824E-2</v>
          </cell>
        </row>
        <row r="69">
          <cell r="B69">
            <v>7.6628235724159083E-2</v>
          </cell>
        </row>
        <row r="70">
          <cell r="B70">
            <v>8.5469224092982257E-2</v>
          </cell>
        </row>
        <row r="71">
          <cell r="B71">
            <v>1.0472963945883969</v>
          </cell>
        </row>
        <row r="72">
          <cell r="B72">
            <v>1.1452558992171027</v>
          </cell>
        </row>
        <row r="73">
          <cell r="B73">
            <v>1.1696719059383616</v>
          </cell>
        </row>
        <row r="74">
          <cell r="B74">
            <v>0.98652743095774476</v>
          </cell>
        </row>
        <row r="75">
          <cell r="B75">
            <v>0.73746681687918214</v>
          </cell>
        </row>
        <row r="76">
          <cell r="B76">
            <v>0.71260664811541174</v>
          </cell>
        </row>
        <row r="77">
          <cell r="B77">
            <v>5.5407564547484925E-2</v>
          </cell>
        </row>
        <row r="78">
          <cell r="B78">
            <v>4.5825371020993856E-2</v>
          </cell>
        </row>
        <row r="79">
          <cell r="B79">
            <v>4.9234602324836646E-2</v>
          </cell>
        </row>
        <row r="80">
          <cell r="B80">
            <v>-0.5477207322295905</v>
          </cell>
        </row>
        <row r="81">
          <cell r="B81">
            <v>0.12184284675270018</v>
          </cell>
        </row>
        <row r="82">
          <cell r="B82">
            <v>3.2375520366008624E-2</v>
          </cell>
        </row>
        <row r="83">
          <cell r="B83">
            <v>0.12965945445083538</v>
          </cell>
        </row>
        <row r="84">
          <cell r="B84">
            <v>0.14705171054944977</v>
          </cell>
        </row>
        <row r="85">
          <cell r="B85">
            <v>0.16313748779050954</v>
          </cell>
        </row>
        <row r="86">
          <cell r="B86">
            <v>0.15485536348250756</v>
          </cell>
        </row>
        <row r="87">
          <cell r="B87">
            <v>0.16406176774363893</v>
          </cell>
        </row>
        <row r="88">
          <cell r="B88">
            <v>0.17567867613557461</v>
          </cell>
        </row>
        <row r="89">
          <cell r="B89">
            <v>8.2760751029604063E-2</v>
          </cell>
        </row>
        <row r="90">
          <cell r="B90">
            <v>8.0904033423620736E-2</v>
          </cell>
        </row>
        <row r="91">
          <cell r="B91">
            <v>7.6899613030855685E-2</v>
          </cell>
        </row>
        <row r="92">
          <cell r="B92">
            <v>1.2804690667832237</v>
          </cell>
        </row>
        <row r="93">
          <cell r="B93">
            <v>1.4013067058453406</v>
          </cell>
        </row>
        <row r="94">
          <cell r="B94">
            <v>1.4123002838826035</v>
          </cell>
        </row>
        <row r="95">
          <cell r="B95">
            <v>8.6602046347378336E-2</v>
          </cell>
        </row>
        <row r="96">
          <cell r="B96">
            <v>9.406258825114007E-2</v>
          </cell>
        </row>
        <row r="97">
          <cell r="B97">
            <v>0.10394527263010778</v>
          </cell>
        </row>
        <row r="98">
          <cell r="B98">
            <v>7.0724507704455528E-2</v>
          </cell>
        </row>
        <row r="99">
          <cell r="B99">
            <v>6.4532259368079922E-2</v>
          </cell>
        </row>
        <row r="100">
          <cell r="B100">
            <v>7.0052300752515104E-2</v>
          </cell>
        </row>
        <row r="101">
          <cell r="B101">
            <v>-2.3050753613184899E-2</v>
          </cell>
        </row>
        <row r="102">
          <cell r="B102">
            <v>2.2808272728314428E-3</v>
          </cell>
        </row>
        <row r="103">
          <cell r="B103">
            <v>-6.2014197254462305E-3</v>
          </cell>
        </row>
        <row r="104">
          <cell r="B104">
            <v>1.6459443257861974</v>
          </cell>
        </row>
        <row r="105">
          <cell r="B105">
            <v>1.7045292320992949</v>
          </cell>
        </row>
        <row r="106">
          <cell r="B106">
            <v>1.6476879338102151</v>
          </cell>
        </row>
        <row r="107">
          <cell r="B107">
            <v>5.930930614945995E-2</v>
          </cell>
        </row>
        <row r="108">
          <cell r="B108">
            <v>0.10036073439763833</v>
          </cell>
        </row>
        <row r="109">
          <cell r="B109">
            <v>0.11755726951182188</v>
          </cell>
        </row>
        <row r="110">
          <cell r="B110">
            <v>0.23788888532747116</v>
          </cell>
        </row>
        <row r="111">
          <cell r="B111">
            <v>0.11145791721504612</v>
          </cell>
        </row>
        <row r="112">
          <cell r="B112">
            <v>0.11032930854567069</v>
          </cell>
        </row>
        <row r="113">
          <cell r="B113">
            <v>-0.26358763969375482</v>
          </cell>
        </row>
        <row r="114">
          <cell r="B114">
            <v>4.5203335499597597E-3</v>
          </cell>
        </row>
        <row r="115">
          <cell r="B115">
            <v>-1.2147478037416753E-2</v>
          </cell>
        </row>
        <row r="116">
          <cell r="B116">
            <v>4.2545788315937326E-2</v>
          </cell>
        </row>
        <row r="117">
          <cell r="B117">
            <v>2.4319296214645809E-2</v>
          </cell>
        </row>
        <row r="118">
          <cell r="B118">
            <v>0.32386768479991379</v>
          </cell>
        </row>
        <row r="119">
          <cell r="B119">
            <v>0.20181842906515723</v>
          </cell>
        </row>
        <row r="120">
          <cell r="B120">
            <v>0.13074724596687534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workbookViewId="0">
      <pane xSplit="2" ySplit="1" topLeftCell="F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5" x14ac:dyDescent="0.25"/>
  <cols>
    <col min="2" max="2" width="38.5703125" customWidth="1"/>
    <col min="3" max="3" width="20.5703125" customWidth="1"/>
    <col min="4" max="4" width="14" customWidth="1"/>
    <col min="5" max="5" width="12.140625" customWidth="1"/>
    <col min="6" max="14" width="16.5703125" style="6" customWidth="1"/>
  </cols>
  <sheetData>
    <row r="1" spans="1:16" x14ac:dyDescent="0.25">
      <c r="A1" t="s">
        <v>130</v>
      </c>
      <c r="B1" s="2" t="s">
        <v>118</v>
      </c>
      <c r="C1" s="2"/>
      <c r="D1" s="2"/>
      <c r="E1" s="2"/>
      <c r="F1" s="9" t="s">
        <v>119</v>
      </c>
      <c r="G1" s="3" t="s">
        <v>120</v>
      </c>
      <c r="H1" s="3" t="s">
        <v>121</v>
      </c>
      <c r="I1" s="3" t="s">
        <v>122</v>
      </c>
      <c r="J1" s="3" t="s">
        <v>123</v>
      </c>
      <c r="K1" s="3" t="s">
        <v>124</v>
      </c>
      <c r="L1" s="3" t="s">
        <v>125</v>
      </c>
      <c r="M1" s="3" t="s">
        <v>126</v>
      </c>
      <c r="N1" s="3" t="s">
        <v>127</v>
      </c>
      <c r="O1" s="3" t="s">
        <v>128</v>
      </c>
      <c r="P1" s="3" t="s">
        <v>129</v>
      </c>
    </row>
    <row r="2" spans="1:16" x14ac:dyDescent="0.25">
      <c r="A2">
        <v>120</v>
      </c>
      <c r="B2" t="s">
        <v>2</v>
      </c>
      <c r="C2" s="8" t="str">
        <f>HLOOKUP(LARGE($F2:$P2,1),$F2:$P$121,$A2,0)</f>
        <v>Kiri</v>
      </c>
      <c r="D2" s="8" t="str">
        <f>HLOOKUP(LARGE($F2:$P2,2),$F2:$P$121,$A2,0)</f>
        <v>Vidhi</v>
      </c>
      <c r="E2" s="8" t="str">
        <f>HLOOKUP(LARGE($F2:$P2,3),$F2:$P$121,$A2,0)</f>
        <v>Aksar</v>
      </c>
      <c r="F2" s="1">
        <f>[1]Comparative!B2</f>
        <v>0.15388491760816025</v>
      </c>
      <c r="G2" s="1">
        <f>[2]Comparative!B2</f>
        <v>0.17281495581523254</v>
      </c>
      <c r="H2" s="1">
        <f>[3]Comparative!B2</f>
        <v>0.13284169872325569</v>
      </c>
      <c r="I2" s="1">
        <f>[4]Comparative!B2</f>
        <v>0.13217338820148239</v>
      </c>
      <c r="J2" s="1">
        <f>[5]Comparative!B2</f>
        <v>0.13638571818178846</v>
      </c>
      <c r="K2" s="1">
        <f>[6]Comparative!B2</f>
        <v>0.25317528951493107</v>
      </c>
      <c r="L2" s="1">
        <f>[7]Comparative!B2</f>
        <v>-0.10361188694788193</v>
      </c>
      <c r="M2" s="1">
        <f>[8]Comparative!B2</f>
        <v>0.23290557930468703</v>
      </c>
      <c r="N2" s="1">
        <f>[9]Comparative!B2</f>
        <v>0.1890114696459555</v>
      </c>
      <c r="O2" s="1">
        <f>[10]Comparative!B2</f>
        <v>0.26730357631706858</v>
      </c>
      <c r="P2" s="1">
        <f>[11]Comparative!B2</f>
        <v>0.19549332921599949</v>
      </c>
    </row>
    <row r="3" spans="1:16" x14ac:dyDescent="0.25">
      <c r="A3">
        <v>119</v>
      </c>
      <c r="B3" t="s">
        <v>1</v>
      </c>
      <c r="C3" s="8" t="str">
        <f>HLOOKUP(LARGE($F3:$P3,1),$F3:$P$121,$A3,0)</f>
        <v>Aksar</v>
      </c>
      <c r="D3" s="8" t="str">
        <f>HLOOKUP(LARGE($F3:$P3,2),$F3:$P$121,$A3,0)</f>
        <v>Dynemic</v>
      </c>
      <c r="E3" s="8" t="str">
        <f>HLOOKUP(LARGE($F3:$P3,3),$F3:$P$121,$A3,0)</f>
        <v>Vidhi</v>
      </c>
      <c r="F3" s="1">
        <f>[1]Comparative!B3</f>
        <v>0.1430807803801657</v>
      </c>
      <c r="G3" s="1">
        <f>[2]Comparative!B3</f>
        <v>0.12336323492498513</v>
      </c>
      <c r="H3" s="1">
        <f>[3]Comparative!B3</f>
        <v>7.4634752812033023E-2</v>
      </c>
      <c r="I3" s="1">
        <f>[4]Comparative!B3</f>
        <v>0.12945730644972997</v>
      </c>
      <c r="J3" s="1">
        <f>[5]Comparative!B3</f>
        <v>0.16924400076029267</v>
      </c>
      <c r="K3" s="1">
        <f>[6]Comparative!B3</f>
        <v>0.17148622908454847</v>
      </c>
      <c r="L3" s="1">
        <f>[7]Comparative!B3</f>
        <v>-0.32715565675014868</v>
      </c>
      <c r="M3" s="1">
        <f>[8]Comparative!B3</f>
        <v>0.22062035752068065</v>
      </c>
      <c r="N3" s="1">
        <f>[9]Comparative!B3</f>
        <v>0.18725723132589445</v>
      </c>
      <c r="O3" s="1">
        <f>[10]Comparative!B3</f>
        <v>0.11593231792605696</v>
      </c>
      <c r="P3" s="1">
        <f>[11]Comparative!B3</f>
        <v>0.16956259332553891</v>
      </c>
    </row>
    <row r="4" spans="1:16" x14ac:dyDescent="0.25">
      <c r="A4">
        <v>118</v>
      </c>
      <c r="B4" t="s">
        <v>0</v>
      </c>
      <c r="C4" s="8" t="str">
        <f>HLOOKUP(LARGE($F4:$P4,1),$F4:$P$121,$A4,0)</f>
        <v>Aksar</v>
      </c>
      <c r="D4" s="8" t="str">
        <f>HLOOKUP(LARGE($F4:$P4,2),$F4:$P$121,$A4,0)</f>
        <v>Bodal</v>
      </c>
      <c r="E4" s="8" t="str">
        <f>HLOOKUP(LARGE($F4:$P4,3),$F4:$P$121,$A4,0)</f>
        <v>Kiri</v>
      </c>
      <c r="F4" s="1">
        <f>[1]Comparative!B4</f>
        <v>0.2399279025162695</v>
      </c>
      <c r="G4" s="1">
        <f>[2]Comparative!B4</f>
        <v>0.31790754060701709</v>
      </c>
      <c r="H4" s="1">
        <f>[3]Comparative!B4</f>
        <v>-4.996920085452683E-2</v>
      </c>
      <c r="I4" s="1">
        <f>[4]Comparative!B4</f>
        <v>0.10839563322352808</v>
      </c>
      <c r="J4" s="1">
        <f>[5]Comparative!B4</f>
        <v>0.25355007829245246</v>
      </c>
      <c r="K4" s="1">
        <f>[6]Comparative!B4</f>
        <v>0.24058249238413576</v>
      </c>
      <c r="L4" s="1">
        <f>[7]Comparative!B4</f>
        <v>8.6275206959409712E-2</v>
      </c>
      <c r="M4" s="1">
        <f>[8]Comparative!B4</f>
        <v>0.39956463766322403</v>
      </c>
      <c r="N4" s="1">
        <f>[9]Comparative!B4</f>
        <v>0.2267901175577316</v>
      </c>
      <c r="O4" s="1">
        <f>[10]Comparative!B4</f>
        <v>0.30080047964421852</v>
      </c>
      <c r="P4" s="1">
        <f>[11]Comparative!B4</f>
        <v>0.12557800338653613</v>
      </c>
    </row>
    <row r="5" spans="1:16" x14ac:dyDescent="0.25">
      <c r="A5">
        <v>117</v>
      </c>
      <c r="B5" t="s">
        <v>3</v>
      </c>
      <c r="C5" s="8" t="str">
        <f>HLOOKUP(LARGE($F5:$P5,1),$F5:$P$121,$A5,0)</f>
        <v>Aksar</v>
      </c>
      <c r="D5" s="8" t="str">
        <f>HLOOKUP(LARGE($F5:$P5,2),$F5:$P$121,$A5,0)</f>
        <v>Sudarshan</v>
      </c>
      <c r="E5" s="8" t="str">
        <f>HLOOKUP(LARGE($F5:$P5,3),$F5:$P$121,$A5,0)</f>
        <v>Vidhi</v>
      </c>
      <c r="F5" s="1">
        <f>[1]Comparative!B5</f>
        <v>0.4302812829917364</v>
      </c>
      <c r="G5" s="1">
        <f>[2]Comparative!B5</f>
        <v>0.29176374058027155</v>
      </c>
      <c r="H5" s="1">
        <f>[3]Comparative!B5</f>
        <v>0.37945533577799262</v>
      </c>
      <c r="I5" s="1">
        <f>[4]Comparative!B5</f>
        <v>0.31715195559091858</v>
      </c>
      <c r="J5" s="1">
        <f>[5]Comparative!B5</f>
        <v>3.9250301460238335E-2</v>
      </c>
      <c r="K5" s="1">
        <f>[6]Comparative!B5</f>
        <v>0.3962086422857265</v>
      </c>
      <c r="L5" s="1">
        <f>[7]Comparative!B5</f>
        <v>2.7375469065318958E-2</v>
      </c>
      <c r="M5" s="1">
        <f>[8]Comparative!B5</f>
        <v>1.527226490671044</v>
      </c>
      <c r="N5" s="1">
        <f>[9]Comparative!B5</f>
        <v>0.13818621762739935</v>
      </c>
      <c r="O5" s="1">
        <f>[10]Comparative!B5</f>
        <v>9.3386399950108334E-3</v>
      </c>
      <c r="P5" s="1">
        <f>[11]Comparative!B5</f>
        <v>0.15276580609184109</v>
      </c>
    </row>
    <row r="6" spans="1:16" x14ac:dyDescent="0.25">
      <c r="A6">
        <v>116</v>
      </c>
      <c r="B6" t="s">
        <v>4</v>
      </c>
      <c r="C6" s="8" t="str">
        <f>HLOOKUP(LARGE($F6:$P6,1),$F6:$P$121,$A6,0)</f>
        <v>Bodal</v>
      </c>
      <c r="D6" s="8" t="str">
        <f>HLOOKUP(LARGE($F6:$P6,2),$F6:$P$121,$A6,0)</f>
        <v>Vidhi</v>
      </c>
      <c r="E6" s="8" t="str">
        <f>HLOOKUP(LARGE($F6:$P6,3),$F6:$P$121,$A6,0)</f>
        <v>Atul</v>
      </c>
      <c r="F6" s="1">
        <f>[1]Comparative!B6</f>
        <v>6.4377614663484017E-2</v>
      </c>
      <c r="G6" s="1">
        <f>[2]Comparative!B6</f>
        <v>0.50768623374547284</v>
      </c>
      <c r="H6" s="1">
        <f>[3]Comparative!B6</f>
        <v>0.23602334726031571</v>
      </c>
      <c r="I6" s="1">
        <f>[4]Comparative!B6</f>
        <v>0.31370355742125433</v>
      </c>
      <c r="J6" s="1">
        <f>[5]Comparative!B6</f>
        <v>0.1260644663560091</v>
      </c>
      <c r="K6" s="1">
        <f>[6]Comparative!B6</f>
        <v>0.41445368693601781</v>
      </c>
      <c r="L6" s="1">
        <f>[7]Comparative!B6</f>
        <v>-0.31440163861810366</v>
      </c>
      <c r="M6" s="1">
        <f>[8]Comparative!B6</f>
        <v>0.27131588178687416</v>
      </c>
      <c r="N6" s="1">
        <f>[9]Comparative!B6</f>
        <v>7.126134207325463E-2</v>
      </c>
      <c r="O6" s="1">
        <f>[10]Comparative!B6</f>
        <v>-0.27621603755846491</v>
      </c>
      <c r="P6" s="1">
        <f>[11]Comparative!B6</f>
        <v>0.19390967781931345</v>
      </c>
    </row>
    <row r="7" spans="1:16" x14ac:dyDescent="0.25">
      <c r="A7">
        <v>115</v>
      </c>
      <c r="B7" t="s">
        <v>5</v>
      </c>
      <c r="C7" s="8" t="e">
        <f>HLOOKUP(LARGE($F7:$P7,1),$F7:$P$121,$A7,0)</f>
        <v>#NUM!</v>
      </c>
      <c r="D7" s="8" t="e">
        <f>HLOOKUP(LARGE($F7:$P7,2),$F7:$P$121,$A7,0)</f>
        <v>#NUM!</v>
      </c>
      <c r="E7" s="8" t="e">
        <f>HLOOKUP(LARGE($F7:$P7,3),$F7:$P$121,$A7,0)</f>
        <v>#NUM!</v>
      </c>
      <c r="F7" s="1">
        <f>[1]Comparative!B7</f>
        <v>0.84424363029975913</v>
      </c>
      <c r="G7" s="1" t="e">
        <f>[2]Comparative!B7</f>
        <v>#NUM!</v>
      </c>
      <c r="H7" s="1">
        <f>[3]Comparative!B7</f>
        <v>0.32013930603321361</v>
      </c>
      <c r="I7" s="1">
        <f>[4]Comparative!B7</f>
        <v>0.4064176569347735</v>
      </c>
      <c r="J7" s="1">
        <f>[5]Comparative!B7</f>
        <v>0.50219860872855526</v>
      </c>
      <c r="K7" s="1">
        <f>[6]Comparative!B7</f>
        <v>0.88398449843979487</v>
      </c>
      <c r="L7" s="1" t="e">
        <f>[7]Comparative!B7</f>
        <v>#NUM!</v>
      </c>
      <c r="M7" s="1">
        <f>[8]Comparative!B7</f>
        <v>1.0953523138749754</v>
      </c>
      <c r="N7" s="1">
        <f>[9]Comparative!B7</f>
        <v>0.31784693886373505</v>
      </c>
      <c r="O7" s="1" t="e">
        <f>[10]Comparative!B7</f>
        <v>#NUM!</v>
      </c>
      <c r="P7" s="1">
        <f>[11]Comparative!B7</f>
        <v>0.56552813274552727</v>
      </c>
    </row>
    <row r="8" spans="1:16" x14ac:dyDescent="0.25">
      <c r="A8">
        <v>114</v>
      </c>
      <c r="B8" t="s">
        <v>6</v>
      </c>
      <c r="C8" s="8" t="str">
        <f>HLOOKUP(LARGE($F8:$P8,1),$F8:$P$121,$A8,0)</f>
        <v>Kiri</v>
      </c>
      <c r="D8" s="8" t="str">
        <f>HLOOKUP(LARGE($F8:$P8,2),$F8:$P$121,$A8,0)</f>
        <v>Vidhi</v>
      </c>
      <c r="E8" s="8" t="str">
        <f>HLOOKUP(LARGE($F8:$P8,3),$F8:$P$121,$A8,0)</f>
        <v>Sudarshan</v>
      </c>
      <c r="F8" s="1">
        <f>[1]Comparative!B8</f>
        <v>0.2376077692602378</v>
      </c>
      <c r="G8" s="1">
        <f>[2]Comparative!B8</f>
        <v>0.22822475114172183</v>
      </c>
      <c r="H8" s="1">
        <f>[3]Comparative!B8</f>
        <v>0.13724724909786842</v>
      </c>
      <c r="I8" s="1">
        <f>[4]Comparative!B8</f>
        <v>0.21078077341682006</v>
      </c>
      <c r="J8" s="1">
        <f>[5]Comparative!B8</f>
        <v>0.14370735487203773</v>
      </c>
      <c r="K8" s="1">
        <f>[6]Comparative!B8</f>
        <v>0.29671315049009001</v>
      </c>
      <c r="L8" s="1">
        <f>[7]Comparative!B8</f>
        <v>0.15344286157122256</v>
      </c>
      <c r="M8" s="1">
        <f>[8]Comparative!B8</f>
        <v>0.11144878353509262</v>
      </c>
      <c r="N8" s="1">
        <f>[9]Comparative!B8</f>
        <v>0.17583017837298223</v>
      </c>
      <c r="O8" s="1">
        <f>[10]Comparative!B8</f>
        <v>0.40537600702172355</v>
      </c>
      <c r="P8" s="1">
        <f>[11]Comparative!B8</f>
        <v>0.17941473071757527</v>
      </c>
    </row>
    <row r="9" spans="1:16" x14ac:dyDescent="0.25">
      <c r="A9">
        <v>113</v>
      </c>
      <c r="B9" t="s">
        <v>7</v>
      </c>
      <c r="C9" s="8" t="str">
        <f>HLOOKUP(LARGE($F9:$P9,1),$F9:$P$121,$A9,0)</f>
        <v>Kiri</v>
      </c>
      <c r="D9" s="8" t="str">
        <f>HLOOKUP(LARGE($F9:$P9,2),$F9:$P$121,$A9,0)</f>
        <v>Vidhi</v>
      </c>
      <c r="E9" s="8" t="str">
        <f>HLOOKUP(LARGE($F9:$P9,3),$F9:$P$121,$A9,0)</f>
        <v>Sudarshan</v>
      </c>
      <c r="F9" s="1">
        <f>[1]Comparative!B9</f>
        <v>0.25223626752470701</v>
      </c>
      <c r="G9" s="1">
        <f>[2]Comparative!B9</f>
        <v>0.22254702784048155</v>
      </c>
      <c r="H9" s="1">
        <f>[3]Comparative!B9</f>
        <v>0.13627429350769169</v>
      </c>
      <c r="I9" s="1">
        <f>[4]Comparative!B9</f>
        <v>0.19288102826688963</v>
      </c>
      <c r="J9" s="1">
        <f>[5]Comparative!B9</f>
        <v>0.14870277818609437</v>
      </c>
      <c r="K9" s="1">
        <f>[6]Comparative!B9</f>
        <v>0.29965919131568985</v>
      </c>
      <c r="L9" s="1">
        <f>[7]Comparative!B9</f>
        <v>0.1768800229621125</v>
      </c>
      <c r="M9" s="1">
        <f>[8]Comparative!B9</f>
        <v>9.1369481638605338E-2</v>
      </c>
      <c r="N9" s="1">
        <f>[9]Comparative!B9</f>
        <v>0.17076167076167076</v>
      </c>
      <c r="O9" s="1">
        <f>[10]Comparative!B9</f>
        <v>0.49322304795788457</v>
      </c>
      <c r="P9" s="1">
        <f>[11]Comparative!B9</f>
        <v>0.19408793740957078</v>
      </c>
    </row>
    <row r="10" spans="1:16" x14ac:dyDescent="0.25">
      <c r="A10">
        <v>112</v>
      </c>
      <c r="B10" t="s">
        <v>8</v>
      </c>
      <c r="C10" s="8" t="str">
        <f>HLOOKUP(LARGE($F10:$P10,1),$F10:$P$121,$A10,0)</f>
        <v>Kiri</v>
      </c>
      <c r="D10" s="8" t="str">
        <f>HLOOKUP(LARGE($F10:$P10,2),$F10:$P$121,$A10,0)</f>
        <v>Reflon</v>
      </c>
      <c r="E10" s="8" t="str">
        <f>HLOOKUP(LARGE($F10:$P10,3),$F10:$P$121,$A10,0)</f>
        <v>Vidhi</v>
      </c>
      <c r="F10" s="1">
        <f>[1]Comparative!B10</f>
        <v>0.24678526277767748</v>
      </c>
      <c r="G10" s="1">
        <f>[2]Comparative!B10</f>
        <v>0.2021484643043395</v>
      </c>
      <c r="H10" s="1">
        <f>[3]Comparative!B10</f>
        <v>0.13922385177138027</v>
      </c>
      <c r="I10" s="1">
        <f>[4]Comparative!B10</f>
        <v>0.17704200542005422</v>
      </c>
      <c r="J10" s="1">
        <f>[5]Comparative!B10</f>
        <v>0.12989071340373382</v>
      </c>
      <c r="K10" s="1">
        <f>[6]Comparative!B10</f>
        <v>0.25120108485083309</v>
      </c>
      <c r="L10" s="1">
        <f>[7]Comparative!B10</f>
        <v>0.27267595031990965</v>
      </c>
      <c r="M10" s="1">
        <f>[8]Comparative!B10</f>
        <v>0.10747558226897071</v>
      </c>
      <c r="N10" s="1">
        <f>[9]Comparative!B10</f>
        <v>0.18060943310414934</v>
      </c>
      <c r="O10" s="1">
        <f>[10]Comparative!B10</f>
        <v>0.42806948966583308</v>
      </c>
      <c r="P10" s="1">
        <f>[11]Comparative!B10</f>
        <v>0.19541380593228938</v>
      </c>
    </row>
    <row r="11" spans="1:16" x14ac:dyDescent="0.25">
      <c r="A11">
        <v>111</v>
      </c>
      <c r="B11" t="s">
        <v>9</v>
      </c>
      <c r="C11" s="8" t="str">
        <f>HLOOKUP(LARGE($F11:$P11,1),$F11:$P$121,$A11,0)</f>
        <v>Kiri</v>
      </c>
      <c r="D11" s="8" t="str">
        <f>HLOOKUP(LARGE($F11:$P11,2),$F11:$P$121,$A11,0)</f>
        <v>Sudarshan</v>
      </c>
      <c r="E11" s="8" t="str">
        <f>HLOOKUP(LARGE($F11:$P11,3),$F11:$P$121,$A11,0)</f>
        <v>Atul</v>
      </c>
      <c r="F11" s="1">
        <f>[1]Comparative!B11</f>
        <v>0.19548149113557106</v>
      </c>
      <c r="G11" s="1">
        <f>[2]Comparative!B11</f>
        <v>0.12228923300694483</v>
      </c>
      <c r="H11" s="1">
        <f>[3]Comparative!B11</f>
        <v>0.14061611990988956</v>
      </c>
      <c r="I11" s="1">
        <f>[4]Comparative!B11</f>
        <v>0.17037911667092159</v>
      </c>
      <c r="J11" s="1">
        <f>[5]Comparative!B11</f>
        <v>0.1140683183021589</v>
      </c>
      <c r="K11" s="1">
        <f>[6]Comparative!B11</f>
        <v>0.16237902353050307</v>
      </c>
      <c r="L11" s="1">
        <f>[7]Comparative!B11</f>
        <v>0.15417065380001885</v>
      </c>
      <c r="M11" s="1">
        <f>[8]Comparative!B11</f>
        <v>6.9324148643401029E-2</v>
      </c>
      <c r="N11" s="1">
        <f>[9]Comparative!B11</f>
        <v>0.148895292987512</v>
      </c>
      <c r="O11" s="1">
        <f>[10]Comparative!B11</f>
        <v>0.26982226262499615</v>
      </c>
      <c r="P11" s="1">
        <f>[11]Comparative!B11</f>
        <v>0.15371102735810915</v>
      </c>
    </row>
    <row r="12" spans="1:16" x14ac:dyDescent="0.25">
      <c r="A12">
        <v>110</v>
      </c>
      <c r="B12" t="s">
        <v>10</v>
      </c>
      <c r="C12" s="8" t="str">
        <f>HLOOKUP(LARGE($F12:$P12,1),$F12:$P$121,$A12,0)</f>
        <v>Kiri</v>
      </c>
      <c r="D12" s="8" t="str">
        <f>HLOOKUP(LARGE($F12:$P12,2),$F12:$P$121,$A12,0)</f>
        <v>Sudarshan</v>
      </c>
      <c r="E12" s="8" t="str">
        <f>HLOOKUP(LARGE($F12:$P12,3),$F12:$P$121,$A12,0)</f>
        <v>Atul</v>
      </c>
      <c r="F12" s="1">
        <f>[1]Comparative!B12</f>
        <v>0.2119267601317705</v>
      </c>
      <c r="G12" s="1">
        <f>[2]Comparative!B12</f>
        <v>0.13155379984951091</v>
      </c>
      <c r="H12" s="1">
        <f>[3]Comparative!B12</f>
        <v>0.13310535710704186</v>
      </c>
      <c r="I12" s="1">
        <f>[4]Comparative!B12</f>
        <v>0.16187366111082085</v>
      </c>
      <c r="J12" s="1">
        <f>[5]Comparative!B12</f>
        <v>0.10680949581067176</v>
      </c>
      <c r="K12" s="1">
        <f>[6]Comparative!B12</f>
        <v>0.15645643118609839</v>
      </c>
      <c r="L12" s="1">
        <f>[7]Comparative!B12</f>
        <v>0.14982778415614234</v>
      </c>
      <c r="M12" s="1">
        <f>[8]Comparative!B12</f>
        <v>7.6653851252817179E-2</v>
      </c>
      <c r="N12" s="1">
        <f>[9]Comparative!B12</f>
        <v>0.15707673847208733</v>
      </c>
      <c r="O12" s="1">
        <f>[10]Comparative!B12</f>
        <v>0.25126644573471918</v>
      </c>
      <c r="P12" s="1">
        <f>[11]Comparative!B12</f>
        <v>0.15289239590590004</v>
      </c>
    </row>
    <row r="13" spans="1:16" x14ac:dyDescent="0.25">
      <c r="A13">
        <v>109</v>
      </c>
      <c r="B13" t="s">
        <v>11</v>
      </c>
      <c r="C13" s="8" t="str">
        <f>HLOOKUP(LARGE($F13:$P13,1),$F13:$P$121,$A13,0)</f>
        <v>Vidhi</v>
      </c>
      <c r="D13" s="8" t="str">
        <f>HLOOKUP(LARGE($F13:$P13,2),$F13:$P$121,$A13,0)</f>
        <v>Sudarshan</v>
      </c>
      <c r="E13" s="8" t="str">
        <f>HLOOKUP(LARGE($F13:$P13,3),$F13:$P$121,$A13,0)</f>
        <v>Dynemic</v>
      </c>
      <c r="F13" s="1">
        <f>[1]Comparative!B13</f>
        <v>0.16654927457708749</v>
      </c>
      <c r="G13" s="1">
        <f>[2]Comparative!B13</f>
        <v>9.8598797793209458E-2</v>
      </c>
      <c r="H13" s="1">
        <f>[3]Comparative!B13</f>
        <v>0.11342869213591646</v>
      </c>
      <c r="I13" s="1">
        <f>[4]Comparative!B13</f>
        <v>0.14899457994579945</v>
      </c>
      <c r="J13" s="1">
        <f>[5]Comparative!B13</f>
        <v>0.10937874348058457</v>
      </c>
      <c r="K13" s="1">
        <f>[6]Comparative!B13</f>
        <v>0.17987214258039522</v>
      </c>
      <c r="L13" s="1">
        <f>[7]Comparative!B13</f>
        <v>0.11272111403838916</v>
      </c>
      <c r="M13" s="1">
        <f>[8]Comparative!B13</f>
        <v>8.4654395191585269E-2</v>
      </c>
      <c r="N13" s="1">
        <f>[9]Comparative!B13</f>
        <v>0.16097273870355011</v>
      </c>
      <c r="O13" s="1">
        <f>[10]Comparative!B13</f>
        <v>8.6759917735322725E-2</v>
      </c>
      <c r="P13" s="1">
        <f>[11]Comparative!B13</f>
        <v>0.10749822437176584</v>
      </c>
    </row>
    <row r="14" spans="1:16" x14ac:dyDescent="0.25">
      <c r="A14">
        <v>108</v>
      </c>
      <c r="B14" t="s">
        <v>18</v>
      </c>
      <c r="C14" s="8" t="str">
        <f>HLOOKUP(LARGE($F14:$P14,1),$F14:$P$121,$A14,0)</f>
        <v>Ultramine</v>
      </c>
      <c r="D14" s="8" t="str">
        <f>HLOOKUP(LARGE($F14:$P14,2),$F14:$P$121,$A14,0)</f>
        <v>Atul</v>
      </c>
      <c r="E14" s="8" t="str">
        <f>HLOOKUP(LARGE($F14:$P14,3),$F14:$P$121,$A14,0)</f>
        <v>Sudarshan</v>
      </c>
      <c r="F14" s="1">
        <f>[1]Comparative!B14</f>
        <v>0.4232611777901526</v>
      </c>
      <c r="G14" s="1">
        <f>[2]Comparative!B14</f>
        <v>0.27649165448590818</v>
      </c>
      <c r="H14" s="1">
        <f>[3]Comparative!B14</f>
        <v>0.21474497237115109</v>
      </c>
      <c r="I14" s="1">
        <f>[4]Comparative!B14</f>
        <v>0.42746865888233476</v>
      </c>
      <c r="J14" s="1">
        <f>[5]Comparative!B14</f>
        <v>0.6149615790266687</v>
      </c>
      <c r="K14" s="1">
        <f>[6]Comparative!B14</f>
        <v>0.2471166630592746</v>
      </c>
      <c r="L14" s="1">
        <f>[7]Comparative!B14</f>
        <v>0.25753062792296189</v>
      </c>
      <c r="M14" s="1">
        <f>[8]Comparative!B14</f>
        <v>0.27530432727211329</v>
      </c>
      <c r="N14" s="1">
        <f>[9]Comparative!B14</f>
        <v>0.38541372360663773</v>
      </c>
      <c r="O14" s="1">
        <f>[10]Comparative!B14</f>
        <v>0.27623898937337377</v>
      </c>
      <c r="P14" s="1">
        <f>[11]Comparative!B14</f>
        <v>0.28457173661488122</v>
      </c>
    </row>
    <row r="15" spans="1:16" x14ac:dyDescent="0.25">
      <c r="A15">
        <v>107</v>
      </c>
      <c r="B15" t="s">
        <v>19</v>
      </c>
      <c r="C15" s="8" t="str">
        <f>HLOOKUP(LARGE($F15:$P15,1),$F15:$P$121,$A15,0)</f>
        <v>Ultramine</v>
      </c>
      <c r="D15" s="8" t="str">
        <f>HLOOKUP(LARGE($F15:$P15,2),$F15:$P$121,$A15,0)</f>
        <v>Atul</v>
      </c>
      <c r="E15" s="8" t="str">
        <f>HLOOKUP(LARGE($F15:$P15,3),$F15:$P$121,$A15,0)</f>
        <v>Sudarshan</v>
      </c>
      <c r="F15" s="1">
        <f>[1]Comparative!B15</f>
        <v>0.41334559105186541</v>
      </c>
      <c r="G15" s="1">
        <f>[2]Comparative!B15</f>
        <v>0.30483822422874329</v>
      </c>
      <c r="H15" s="1">
        <f>[3]Comparative!B15</f>
        <v>0.20031488798411534</v>
      </c>
      <c r="I15" s="1">
        <f>[4]Comparative!B15</f>
        <v>0.4272388839542296</v>
      </c>
      <c r="J15" s="1">
        <f>[5]Comparative!B15</f>
        <v>0.59196310451271494</v>
      </c>
      <c r="K15" s="1">
        <f>[6]Comparative!B15</f>
        <v>0.21828585854335858</v>
      </c>
      <c r="L15" s="1">
        <f>[7]Comparative!B15</f>
        <v>0.27701636050516643</v>
      </c>
      <c r="M15" s="1">
        <f>[8]Comparative!B15</f>
        <v>0.31751292589155511</v>
      </c>
      <c r="N15" s="1">
        <f>[9]Comparative!B15</f>
        <v>0.3990914804868293</v>
      </c>
      <c r="O15" s="1">
        <f>[10]Comparative!B15</f>
        <v>0.29197330756797257</v>
      </c>
      <c r="P15" s="1">
        <f>[11]Comparative!B15</f>
        <v>0.27999571298429871</v>
      </c>
    </row>
    <row r="16" spans="1:16" x14ac:dyDescent="0.25">
      <c r="A16">
        <v>106</v>
      </c>
      <c r="B16" t="s">
        <v>20</v>
      </c>
      <c r="C16" s="8" t="str">
        <f>HLOOKUP(LARGE($F16:$P16,1),$F16:$P$121,$A16,0)</f>
        <v>Ultramine</v>
      </c>
      <c r="D16" s="8" t="str">
        <f>HLOOKUP(LARGE($F16:$P16,2),$F16:$P$121,$A16,0)</f>
        <v>Atul</v>
      </c>
      <c r="E16" s="8" t="str">
        <f>HLOOKUP(LARGE($F16:$P16,3),$F16:$P$121,$A16,0)</f>
        <v>Reflon</v>
      </c>
      <c r="F16" s="1">
        <f>[1]Comparative!B16</f>
        <v>0.40755523448317366</v>
      </c>
      <c r="G16" s="1">
        <f>[2]Comparative!B16</f>
        <v>0.36052136799055801</v>
      </c>
      <c r="H16" s="1">
        <f>[3]Comparative!B16</f>
        <v>0.29441728529180999</v>
      </c>
      <c r="I16" s="1">
        <f>[4]Comparative!B16</f>
        <v>0.48947018970189704</v>
      </c>
      <c r="J16" s="1">
        <f>[5]Comparative!B16</f>
        <v>0.55463408341165843</v>
      </c>
      <c r="K16" s="1">
        <f>[6]Comparative!B16</f>
        <v>0.27231693142192936</v>
      </c>
      <c r="L16" s="1">
        <f>[7]Comparative!B16</f>
        <v>0.42990214527662785</v>
      </c>
      <c r="M16" s="1">
        <f>[8]Comparative!B16</f>
        <v>0.40632982719759581</v>
      </c>
      <c r="N16" s="1">
        <f>[9]Comparative!B16</f>
        <v>0.41814922817624867</v>
      </c>
      <c r="O16" s="1">
        <f>[10]Comparative!B16</f>
        <v>0.29618837367352657</v>
      </c>
      <c r="P16" s="1">
        <f>[11]Comparative!B16</f>
        <v>0.30866168363378088</v>
      </c>
    </row>
    <row r="17" spans="1:16" x14ac:dyDescent="0.25">
      <c r="A17">
        <v>105</v>
      </c>
      <c r="B17" t="s">
        <v>21</v>
      </c>
      <c r="C17" s="8" t="str">
        <f>HLOOKUP(LARGE($F17:$P17,1),$F17:$P$121,$A17,0)</f>
        <v>Ultramine</v>
      </c>
      <c r="D17" s="8" t="str">
        <f>HLOOKUP(LARGE($F17:$P17,2),$F17:$P$121,$A17,0)</f>
        <v>Dynemic</v>
      </c>
      <c r="E17" s="8" t="str">
        <f>HLOOKUP(LARGE($F17:$P17,3),$F17:$P$121,$A17,0)</f>
        <v>Atul</v>
      </c>
      <c r="F17" s="1">
        <f>[1]Comparative!B17</f>
        <v>9.3274961197142195E-2</v>
      </c>
      <c r="G17" s="1">
        <f>[2]Comparative!B17</f>
        <v>5.5898317978799489E-2</v>
      </c>
      <c r="H17" s="1">
        <f>[3]Comparative!B17</f>
        <v>7.5388755366570123E-2</v>
      </c>
      <c r="I17" s="1">
        <f>[4]Comparative!B17</f>
        <v>0.10124474288862315</v>
      </c>
      <c r="J17" s="1">
        <f>[5]Comparative!B17</f>
        <v>0.1815471706235606</v>
      </c>
      <c r="K17" s="1">
        <f>[6]Comparative!B17</f>
        <v>8.6345505704832862E-2</v>
      </c>
      <c r="L17" s="1">
        <f>[7]Comparative!B17</f>
        <v>7.2253595158833908E-2</v>
      </c>
      <c r="M17" s="1">
        <f>[8]Comparative!B17</f>
        <v>7.2852825474007663E-2</v>
      </c>
      <c r="N17" s="1">
        <f>[9]Comparative!B17</f>
        <v>0.12510595016104425</v>
      </c>
      <c r="O17" s="1">
        <f>[10]Comparative!B17</f>
        <v>4.3428105702015614E-2</v>
      </c>
      <c r="P17" s="1">
        <f>[11]Comparative!B17</f>
        <v>9.2902320350585335E-2</v>
      </c>
    </row>
    <row r="18" spans="1:16" x14ac:dyDescent="0.25">
      <c r="A18">
        <v>104</v>
      </c>
      <c r="B18" t="s">
        <v>22</v>
      </c>
      <c r="C18" s="8" t="str">
        <f>HLOOKUP(LARGE($F18:$P18,1),$F18:$P$121,$A18,0)</f>
        <v>Ultramine</v>
      </c>
      <c r="D18" s="8" t="str">
        <f>HLOOKUP(LARGE($F18:$P18,2),$F18:$P$121,$A18,0)</f>
        <v>Dynemic</v>
      </c>
      <c r="E18" s="8" t="str">
        <f>HLOOKUP(LARGE($F18:$P18,3),$F18:$P$121,$A18,0)</f>
        <v>Atul</v>
      </c>
      <c r="F18" s="1">
        <f>[1]Comparative!B18</f>
        <v>9.6704205929671341E-2</v>
      </c>
      <c r="G18" s="1">
        <f>[2]Comparative!B18</f>
        <v>5.4544770504138446E-2</v>
      </c>
      <c r="H18" s="1">
        <f>[3]Comparative!B18</f>
        <v>7.3246555285906248E-2</v>
      </c>
      <c r="I18" s="1">
        <f>[4]Comparative!B18</f>
        <v>0.11540963477715659</v>
      </c>
      <c r="J18" s="1">
        <f>[5]Comparative!B18</f>
        <v>0.15801852124062915</v>
      </c>
      <c r="K18" s="1">
        <f>[6]Comparative!B18</f>
        <v>8.9346572979341107E-2</v>
      </c>
      <c r="L18" s="1">
        <f>[7]Comparative!B18</f>
        <v>5.9378587830080348E-2</v>
      </c>
      <c r="M18" s="1">
        <f>[8]Comparative!B18</f>
        <v>0.1063502585178311</v>
      </c>
      <c r="N18" s="1">
        <f>[9]Comparative!B18</f>
        <v>0.12779269756013945</v>
      </c>
      <c r="O18" s="1">
        <f>[10]Comparative!B18</f>
        <v>3.6074514867757055E-3</v>
      </c>
      <c r="P18" s="1">
        <f>[11]Comparative!B18</f>
        <v>8.7368040297947605E-2</v>
      </c>
    </row>
    <row r="19" spans="1:16" x14ac:dyDescent="0.25">
      <c r="A19">
        <v>103</v>
      </c>
      <c r="B19" t="s">
        <v>23</v>
      </c>
      <c r="C19" s="8" t="str">
        <f>HLOOKUP(LARGE($F19:$P19,1),$F19:$P$121,$A19,0)</f>
        <v>Ultramine</v>
      </c>
      <c r="D19" s="8" t="str">
        <f>HLOOKUP(LARGE($F19:$P19,2),$F19:$P$121,$A19,0)</f>
        <v>Aksar</v>
      </c>
      <c r="E19" s="8" t="str">
        <f>HLOOKUP(LARGE($F19:$P19,3),$F19:$P$121,$A19,0)</f>
        <v>Atul</v>
      </c>
      <c r="F19" s="1">
        <f>[1]Comparative!B19</f>
        <v>9.4900969237252414E-2</v>
      </c>
      <c r="G19" s="1">
        <f>[2]Comparative!B19</f>
        <v>0.13879244091894713</v>
      </c>
      <c r="H19" s="1">
        <f>[3]Comparative!B19</f>
        <v>9.6722795582111165E-2</v>
      </c>
      <c r="I19" s="1">
        <f>[4]Comparative!B19</f>
        <v>0.14676693766937671</v>
      </c>
      <c r="J19" s="1">
        <f>[5]Comparative!B19</f>
        <v>0.16577283868708648</v>
      </c>
      <c r="K19" s="1">
        <f>[6]Comparative!B19</f>
        <v>0.13179000387446729</v>
      </c>
      <c r="L19" s="1">
        <f>[7]Comparative!B19</f>
        <v>4.8456906285284151E-2</v>
      </c>
      <c r="M19" s="1">
        <f>[8]Comparative!B19</f>
        <v>0.16168294515401954</v>
      </c>
      <c r="N19" s="1">
        <f>[9]Comparative!B19</f>
        <v>0.12260895155033576</v>
      </c>
      <c r="O19" s="1">
        <f>[10]Comparative!B19</f>
        <v>5.548867972300079E-2</v>
      </c>
      <c r="P19" s="1">
        <f>[11]Comparative!B19</f>
        <v>0.10024013258024149</v>
      </c>
    </row>
    <row r="20" spans="1:16" x14ac:dyDescent="0.25">
      <c r="A20">
        <v>102</v>
      </c>
      <c r="B20" t="s">
        <v>12</v>
      </c>
      <c r="C20" s="8" t="str">
        <f>HLOOKUP(LARGE($F20:$P20,1),$F20:$P$121,$A20,0)</f>
        <v>Ultramine</v>
      </c>
      <c r="D20" s="8" t="str">
        <f>HLOOKUP(LARGE($F20:$P20,2),$F20:$P$121,$A20,0)</f>
        <v>Dynemic</v>
      </c>
      <c r="E20" s="8" t="str">
        <f>HLOOKUP(LARGE($F20:$P20,3),$F20:$P$121,$A20,0)</f>
        <v>Plasticbends</v>
      </c>
      <c r="F20" s="1">
        <f>[1]Comparative!B20</f>
        <v>4.4065433663898132E-2</v>
      </c>
      <c r="G20" s="1">
        <f>[2]Comparative!B20</f>
        <v>6.9161190309299557E-3</v>
      </c>
      <c r="H20" s="1">
        <f>[3]Comparative!B20</f>
        <v>4.7458625199427562E-2</v>
      </c>
      <c r="I20" s="1">
        <f>[4]Comparative!B20</f>
        <v>5.7719891700146457E-2</v>
      </c>
      <c r="J20" s="1">
        <f>[5]Comparative!B20</f>
        <v>0.12620805441356897</v>
      </c>
      <c r="K20" s="1">
        <f>[6]Comparative!B20</f>
        <v>3.6300670974923462E-2</v>
      </c>
      <c r="L20" s="1">
        <f>[7]Comparative!B20</f>
        <v>3.9300780355000876E-2</v>
      </c>
      <c r="M20" s="1">
        <f>[8]Comparative!B20</f>
        <v>3.9845346029816479E-2</v>
      </c>
      <c r="N20" s="1">
        <f>[9]Comparative!B20</f>
        <v>6.9390292139910728E-2</v>
      </c>
      <c r="O20" s="1">
        <f>[10]Comparative!B20</f>
        <v>-5.941193066048088E-2</v>
      </c>
      <c r="P20" s="1">
        <f>[11]Comparative!B20</f>
        <v>5.9512136181761571E-2</v>
      </c>
    </row>
    <row r="21" spans="1:16" x14ac:dyDescent="0.25">
      <c r="A21">
        <v>101</v>
      </c>
      <c r="B21" t="s">
        <v>13</v>
      </c>
      <c r="C21" s="8" t="str">
        <f>HLOOKUP(LARGE($F21:$P21,1),$F21:$P$121,$A21,0)</f>
        <v>Ultramine</v>
      </c>
      <c r="D21" s="8" t="str">
        <f>HLOOKUP(LARGE($F21:$P21,2),$F21:$P$121,$A21,0)</f>
        <v>Dynemic</v>
      </c>
      <c r="E21" s="8" t="str">
        <f>HLOOKUP(LARGE($F21:$P21,3),$F21:$P$121,$A21,0)</f>
        <v>Aksar</v>
      </c>
      <c r="F21" s="1">
        <f>[1]Comparative!B21</f>
        <v>4.5181950509461423E-2</v>
      </c>
      <c r="G21" s="1">
        <f>[2]Comparative!B21</f>
        <v>-7.6373212942061738E-4</v>
      </c>
      <c r="H21" s="1">
        <f>[3]Comparative!B21</f>
        <v>4.5779097053691403E-2</v>
      </c>
      <c r="I21" s="1">
        <f>[4]Comparative!B21</f>
        <v>6.8762735775118863E-2</v>
      </c>
      <c r="J21" s="1">
        <f>[5]Comparative!B21</f>
        <v>0.10511906511833015</v>
      </c>
      <c r="K21" s="1">
        <f>[6]Comparative!B21</f>
        <v>3.6121513022257759E-2</v>
      </c>
      <c r="L21" s="1">
        <f>[7]Comparative!B21</f>
        <v>1.9733065442020668E-2</v>
      </c>
      <c r="M21" s="1">
        <f>[8]Comparative!B21</f>
        <v>6.9760042423438945E-2</v>
      </c>
      <c r="N21" s="1">
        <f>[9]Comparative!B21</f>
        <v>7.3052968401805612E-2</v>
      </c>
      <c r="O21" s="1">
        <f>[10]Comparative!B21</f>
        <v>-0.11348798569661291</v>
      </c>
      <c r="P21" s="1">
        <f>[11]Comparative!B21</f>
        <v>5.2154225389850491E-2</v>
      </c>
    </row>
    <row r="22" spans="1:16" x14ac:dyDescent="0.25">
      <c r="A22">
        <v>100</v>
      </c>
      <c r="B22" t="s">
        <v>14</v>
      </c>
      <c r="C22" s="8" t="str">
        <f>HLOOKUP(LARGE($F22:$P22,1),$F22:$P$121,$A22,0)</f>
        <v>Ultramine</v>
      </c>
      <c r="D22" s="8" t="str">
        <f>HLOOKUP(LARGE($F22:$P22,2),$F22:$P$121,$A22,0)</f>
        <v>Aksar</v>
      </c>
      <c r="E22" s="8" t="str">
        <f>HLOOKUP(LARGE($F22:$P22,3),$F22:$P$121,$A22,0)</f>
        <v>Atul</v>
      </c>
      <c r="F22" s="1">
        <f>[1]Comparative!B22</f>
        <v>4.4687255433146708E-2</v>
      </c>
      <c r="G22" s="1">
        <f>[2]Comparative!B22</f>
        <v>7.1799604753931878E-2</v>
      </c>
      <c r="H22" s="1">
        <f>[3]Comparative!B22</f>
        <v>6.5676866437322706E-2</v>
      </c>
      <c r="I22" s="1">
        <f>[4]Comparative!B22</f>
        <v>9.4616531165311657E-2</v>
      </c>
      <c r="J22" s="1">
        <f>[5]Comparative!B22</f>
        <v>0.11146127052579199</v>
      </c>
      <c r="K22" s="1">
        <f>[6]Comparative!B22</f>
        <v>6.4161177838047284E-2</v>
      </c>
      <c r="L22" s="1">
        <f>[7]Comparative!B22</f>
        <v>9.1268347760632296E-3</v>
      </c>
      <c r="M22" s="1">
        <f>[8]Comparative!B22</f>
        <v>9.8948159278737791E-2</v>
      </c>
      <c r="N22" s="1">
        <f>[9]Comparative!B22</f>
        <v>7.2473848952620448E-2</v>
      </c>
      <c r="O22" s="1">
        <f>[10]Comparative!B22</f>
        <v>-4.6720295655341214E-2</v>
      </c>
      <c r="P22" s="1">
        <f>[11]Comparative!B22</f>
        <v>6.4233774140088615E-2</v>
      </c>
    </row>
    <row r="23" spans="1:16" x14ac:dyDescent="0.25">
      <c r="A23">
        <v>99</v>
      </c>
      <c r="B23" t="s">
        <v>15</v>
      </c>
      <c r="C23" s="8" t="str">
        <f>HLOOKUP(LARGE($F23:$P23,1),$F23:$P$121,$A23,0)</f>
        <v>Bodal</v>
      </c>
      <c r="D23" s="8" t="str">
        <f>HLOOKUP(LARGE($F23:$P23,2),$F23:$P$121,$A23,0)</f>
        <v>Vidhi</v>
      </c>
      <c r="E23" s="8" t="str">
        <f>HLOOKUP(LARGE($F23:$P23,3),$F23:$P$121,$A23,0)</f>
        <v>Dynemic</v>
      </c>
      <c r="F23" s="1">
        <f>[1]Comparative!B23</f>
        <v>0.30192397935241672</v>
      </c>
      <c r="G23" s="1">
        <f>[2]Comparative!B23</f>
        <v>0.36897228889373784</v>
      </c>
      <c r="H23" s="1">
        <f>[3]Comparative!B23</f>
        <v>0.28156748911465895</v>
      </c>
      <c r="I23" s="1">
        <f>[4]Comparative!B23</f>
        <v>0.27244146165897443</v>
      </c>
      <c r="J23" s="1">
        <f>[5]Comparative!B23</f>
        <v>0.27562994071146246</v>
      </c>
      <c r="K23" s="1">
        <f>[6]Comparative!B23</f>
        <v>0.3590723055934516</v>
      </c>
      <c r="L23" s="1">
        <f>[7]Comparative!B23</f>
        <v>0.29489968576262993</v>
      </c>
      <c r="M23" s="1">
        <f>[8]Comparative!B23</f>
        <v>0.28048780487804886</v>
      </c>
      <c r="N23" s="1">
        <f>[9]Comparative!B23</f>
        <v>0.34756421612046051</v>
      </c>
      <c r="O23" s="1">
        <f>[10]Comparative!B23</f>
        <v>-0.16741607637819531</v>
      </c>
      <c r="P23" s="1">
        <f>[11]Comparative!B23</f>
        <v>0.26082438517492201</v>
      </c>
    </row>
    <row r="24" spans="1:16" x14ac:dyDescent="0.25">
      <c r="A24">
        <v>98</v>
      </c>
      <c r="B24" t="s">
        <v>16</v>
      </c>
      <c r="C24" s="8" t="str">
        <f>HLOOKUP(LARGE($F24:$P24,1),$F24:$P$121,$A24,0)</f>
        <v>Bodal</v>
      </c>
      <c r="D24" s="8" t="str">
        <f>HLOOKUP(LARGE($F24:$P24,2),$F24:$P$121,$A24,0)</f>
        <v>Reflon</v>
      </c>
      <c r="E24" s="8" t="str">
        <f>HLOOKUP(LARGE($F24:$P24,3),$F24:$P$121,$A24,0)</f>
        <v>Vidhi</v>
      </c>
      <c r="F24" s="1">
        <f>[1]Comparative!B24</f>
        <v>0.29543608124253284</v>
      </c>
      <c r="G24" s="1">
        <f>[2]Comparative!B24</f>
        <v>1.7453874538745338</v>
      </c>
      <c r="H24" s="1">
        <f>[3]Comparative!B24</f>
        <v>0.29827798277982781</v>
      </c>
      <c r="I24" s="1">
        <f>[4]Comparative!B24</f>
        <v>0.29919058522818048</v>
      </c>
      <c r="J24" s="1">
        <f>[5]Comparative!B24</f>
        <v>0.29658308751229101</v>
      </c>
      <c r="K24" s="1">
        <f>[6]Comparative!B24</f>
        <v>0.35218702865761686</v>
      </c>
      <c r="L24" s="1">
        <f>[7]Comparative!B24</f>
        <v>0.44623115577889455</v>
      </c>
      <c r="M24" s="1">
        <f>[8]Comparative!B24</f>
        <v>0.23316817254444766</v>
      </c>
      <c r="N24" s="1">
        <f>[9]Comparative!B24</f>
        <v>0.34394250513347019</v>
      </c>
      <c r="O24" s="1">
        <f>[10]Comparative!B24</f>
        <v>-4.3074114034359706E-2</v>
      </c>
      <c r="P24" s="1">
        <f>[11]Comparative!B24</f>
        <v>0.29987407807159566</v>
      </c>
    </row>
    <row r="25" spans="1:16" x14ac:dyDescent="0.25">
      <c r="A25">
        <v>97</v>
      </c>
      <c r="B25" t="s">
        <v>17</v>
      </c>
      <c r="C25" s="8" t="str">
        <f>HLOOKUP(LARGE($F25:$P25,1),$F25:$P$121,$A25,0)</f>
        <v>Vidhi</v>
      </c>
      <c r="D25" s="8" t="str">
        <f>HLOOKUP(LARGE($F25:$P25,2),$F25:$P$121,$A25,0)</f>
        <v>Bodal</v>
      </c>
      <c r="E25" s="8" t="str">
        <f>HLOOKUP(LARGE($F25:$P25,3),$F25:$P$121,$A25,0)</f>
        <v>Aksar</v>
      </c>
      <c r="F25" s="1">
        <f>[1]Comparative!B25</f>
        <v>0.30280830280830284</v>
      </c>
      <c r="G25" s="1">
        <f>[2]Comparative!B25</f>
        <v>0.34273421060896325</v>
      </c>
      <c r="H25" s="1">
        <f>[3]Comparative!B25</f>
        <v>0.23412642545403348</v>
      </c>
      <c r="I25" s="1">
        <f>[4]Comparative!B25</f>
        <v>0.30328367739939938</v>
      </c>
      <c r="J25" s="1">
        <f>[5]Comparative!B25</f>
        <v>0.31370546857272519</v>
      </c>
      <c r="K25" s="1">
        <f>[6]Comparative!B25</f>
        <v>0.34955839057899896</v>
      </c>
      <c r="L25" s="1">
        <f>[7]Comparative!B25</f>
        <v>0</v>
      </c>
      <c r="M25" s="1">
        <f>[8]Comparative!B25</f>
        <v>0.32797550707998468</v>
      </c>
      <c r="N25" s="1">
        <f>[9]Comparative!B25</f>
        <v>0.32477567298105681</v>
      </c>
      <c r="O25" s="1">
        <f>[10]Comparative!B25</f>
        <v>-1.2027326084864814E-2</v>
      </c>
      <c r="P25" s="1">
        <f>[11]Comparative!B25</f>
        <v>0.29811460258780031</v>
      </c>
    </row>
    <row r="26" spans="1:16" x14ac:dyDescent="0.25">
      <c r="A26">
        <v>96</v>
      </c>
      <c r="B26" t="s">
        <v>24</v>
      </c>
      <c r="C26" s="8" t="str">
        <f>HLOOKUP(LARGE($F26:$P26,1),$F26:$P$121,$A26,0)</f>
        <v>Kiri</v>
      </c>
      <c r="D26" s="8" t="str">
        <f>HLOOKUP(LARGE($F26:$P26,2),$F26:$P$121,$A26,0)</f>
        <v>Dynemic</v>
      </c>
      <c r="E26" s="8" t="str">
        <f>HLOOKUP(LARGE($F26:$P26,3),$F26:$P$121,$A26,0)</f>
        <v>Bodal</v>
      </c>
      <c r="F26" s="1">
        <f>[1]Comparative!B26</f>
        <v>0.26008488877995761</v>
      </c>
      <c r="G26" s="1">
        <f>[2]Comparative!B26</f>
        <v>0.31474321881040929</v>
      </c>
      <c r="H26" s="1">
        <f>[3]Comparative!B26</f>
        <v>0.17866471835025954</v>
      </c>
      <c r="I26" s="1">
        <f>[4]Comparative!B26</f>
        <v>0.28814106461947653</v>
      </c>
      <c r="J26" s="1">
        <f>[5]Comparative!B26</f>
        <v>0.2723849835010258</v>
      </c>
      <c r="K26" s="1">
        <f>[6]Comparative!B26</f>
        <v>0.11792543815556936</v>
      </c>
      <c r="L26" s="1">
        <f>[7]Comparative!B26</f>
        <v>0.18442161270674104</v>
      </c>
      <c r="M26" s="1">
        <f>[8]Comparative!B26</f>
        <v>0.21503834780829814</v>
      </c>
      <c r="N26" s="1">
        <f>[9]Comparative!B26</f>
        <v>0.37799770314448178</v>
      </c>
      <c r="O26" s="1">
        <f>[10]Comparative!B26</f>
        <v>0.41660270341224342</v>
      </c>
      <c r="P26" s="1">
        <f>[11]Comparative!B26</f>
        <v>0.22640809143881174</v>
      </c>
    </row>
    <row r="27" spans="1:16" x14ac:dyDescent="0.25">
      <c r="A27">
        <v>95</v>
      </c>
      <c r="B27" t="s">
        <v>25</v>
      </c>
      <c r="C27" s="8" t="str">
        <f>HLOOKUP(LARGE($F27:$P27,1),$F27:$P$121,$A27,0)</f>
        <v>Kiri</v>
      </c>
      <c r="D27" s="8" t="str">
        <f>HLOOKUP(LARGE($F27:$P27,2),$F27:$P$121,$A27,0)</f>
        <v>Sudarshan</v>
      </c>
      <c r="E27" s="8" t="str">
        <f>HLOOKUP(LARGE($F27:$P27,3),$F27:$P$121,$A27,0)</f>
        <v>Dynemic</v>
      </c>
      <c r="F27" s="1">
        <f>[1]Comparative!B27</f>
        <v>0.3215090505608042</v>
      </c>
      <c r="G27" s="1">
        <f>[2]Comparative!B27</f>
        <v>0.31305478256092667</v>
      </c>
      <c r="H27" s="1">
        <f>[3]Comparative!B27</f>
        <v>0.18529547569308624</v>
      </c>
      <c r="I27" s="1">
        <f>[4]Comparative!B27</f>
        <v>0.24216295308518782</v>
      </c>
      <c r="J27" s="1">
        <f>[5]Comparative!B27</f>
        <v>0.27337622889662588</v>
      </c>
      <c r="K27" s="1">
        <f>[6]Comparative!B27</f>
        <v>0.13536494186810644</v>
      </c>
      <c r="L27" s="1">
        <f>[7]Comparative!B27</f>
        <v>0.19920253880703029</v>
      </c>
      <c r="M27" s="1">
        <f>[8]Comparative!B27</f>
        <v>0.24964517385129842</v>
      </c>
      <c r="N27" s="1">
        <f>[9]Comparative!B27</f>
        <v>0.31934428897828693</v>
      </c>
      <c r="O27" s="1">
        <f>[10]Comparative!B27</f>
        <v>0.45089539018519015</v>
      </c>
      <c r="P27" s="1">
        <f>[11]Comparative!B27</f>
        <v>0.18671350369713052</v>
      </c>
    </row>
    <row r="28" spans="1:16" x14ac:dyDescent="0.25">
      <c r="A28">
        <v>94</v>
      </c>
      <c r="B28" t="s">
        <v>26</v>
      </c>
      <c r="C28" s="8" t="str">
        <f>HLOOKUP(LARGE($F28:$P28,1),$F28:$P$121,$A28,0)</f>
        <v>Kiri</v>
      </c>
      <c r="D28" s="8" t="str">
        <f>HLOOKUP(LARGE($F28:$P28,2),$F28:$P$121,$A28,0)</f>
        <v>Sudarshan</v>
      </c>
      <c r="E28" s="8" t="str">
        <f>HLOOKUP(LARGE($F28:$P28,3),$F28:$P$121,$A28,0)</f>
        <v>Dynemic</v>
      </c>
      <c r="F28" s="1">
        <f>[1]Comparative!B28</f>
        <v>0.29871502191159366</v>
      </c>
      <c r="G28" s="1">
        <f>[2]Comparative!B28</f>
        <v>0.19296000298460089</v>
      </c>
      <c r="H28" s="1">
        <f>[3]Comparative!B28</f>
        <v>0.2220655937251271</v>
      </c>
      <c r="I28" s="1">
        <f>[4]Comparative!B28</f>
        <v>0.23984890345384943</v>
      </c>
      <c r="J28" s="1">
        <f>[5]Comparative!B28</f>
        <v>0.24932159540916624</v>
      </c>
      <c r="K28" s="1">
        <f>[6]Comparative!B28</f>
        <v>0.13128035658292492</v>
      </c>
      <c r="L28" s="1">
        <f>[7]Comparative!B28</f>
        <v>0.17746496338832865</v>
      </c>
      <c r="M28" s="1">
        <f>[8]Comparative!B28</f>
        <v>0.24553675640352826</v>
      </c>
      <c r="N28" s="1">
        <f>[9]Comparative!B28</f>
        <v>0.27307639692679625</v>
      </c>
      <c r="O28" s="1">
        <f>[10]Comparative!B28</f>
        <v>0.39109722542334419</v>
      </c>
      <c r="P28" s="1">
        <f>[11]Comparative!B28</f>
        <v>0.19675450199915634</v>
      </c>
    </row>
    <row r="29" spans="1:16" x14ac:dyDescent="0.25">
      <c r="A29">
        <v>93</v>
      </c>
      <c r="B29" t="s">
        <v>27</v>
      </c>
      <c r="C29" s="8" t="str">
        <f>HLOOKUP(LARGE($F29:$P29,1),$F29:$P$121,$A29,0)</f>
        <v>Kiri</v>
      </c>
      <c r="D29" s="8" t="str">
        <f>HLOOKUP(LARGE($F29:$P29,2),$F29:$P$121,$A29,0)</f>
        <v>Dynemic</v>
      </c>
      <c r="E29" s="8" t="str">
        <f>HLOOKUP(LARGE($F29:$P29,3),$F29:$P$121,$A29,0)</f>
        <v>Bodal</v>
      </c>
      <c r="F29" s="1">
        <f>[1]Comparative!B29</f>
        <v>0.24364504168873796</v>
      </c>
      <c r="G29" s="1">
        <f>[2]Comparative!B29</f>
        <v>0.30324556813356907</v>
      </c>
      <c r="H29" s="1">
        <f>[3]Comparative!B29</f>
        <v>0.17251193722166711</v>
      </c>
      <c r="I29" s="1">
        <f>[4]Comparative!B29</f>
        <v>0.2779090128587397</v>
      </c>
      <c r="J29" s="1">
        <f>[5]Comparative!B29</f>
        <v>0.26563907287124477</v>
      </c>
      <c r="K29" s="1">
        <f>[6]Comparative!B29</f>
        <v>0.11139016969378453</v>
      </c>
      <c r="L29" s="1">
        <f>[7]Comparative!B29</f>
        <v>0.17159204902899974</v>
      </c>
      <c r="M29" s="1">
        <f>[8]Comparative!B29</f>
        <v>0.20258489935956409</v>
      </c>
      <c r="N29" s="1">
        <f>[9]Comparative!B29</f>
        <v>0.36607023018361917</v>
      </c>
      <c r="O29" s="1">
        <f>[10]Comparative!B29</f>
        <v>0.40223485950290366</v>
      </c>
      <c r="P29" s="1">
        <f>[11]Comparative!B29</f>
        <v>0.21971323708821089</v>
      </c>
    </row>
    <row r="30" spans="1:16" x14ac:dyDescent="0.25">
      <c r="A30">
        <v>92</v>
      </c>
      <c r="B30" t="s">
        <v>28</v>
      </c>
      <c r="C30" s="8" t="str">
        <f>HLOOKUP(LARGE($F30:$P30,1),$F30:$P$121,$A30,0)</f>
        <v>Kiri</v>
      </c>
      <c r="D30" s="8" t="str">
        <f>HLOOKUP(LARGE($F30:$P30,2),$F30:$P$121,$A30,0)</f>
        <v>Dynemic</v>
      </c>
      <c r="E30" s="8" t="str">
        <f>HLOOKUP(LARGE($F30:$P30,3),$F30:$P$121,$A30,0)</f>
        <v>Sudarshan</v>
      </c>
      <c r="F30" s="1">
        <f>[1]Comparative!B30</f>
        <v>0.3095392161596151</v>
      </c>
      <c r="G30" s="1">
        <f>[2]Comparative!B30</f>
        <v>0.30463870756955069</v>
      </c>
      <c r="H30" s="1">
        <f>[3]Comparative!B30</f>
        <v>0.18119690696907972</v>
      </c>
      <c r="I30" s="1">
        <f>[4]Comparative!B30</f>
        <v>0.23406142775044114</v>
      </c>
      <c r="J30" s="1">
        <f>[5]Comparative!B30</f>
        <v>0.26780427431280029</v>
      </c>
      <c r="K30" s="1">
        <f>[6]Comparative!B30</f>
        <v>0.13156477542073225</v>
      </c>
      <c r="L30" s="1">
        <f>[7]Comparative!B30</f>
        <v>0.17935713058374492</v>
      </c>
      <c r="M30" s="1">
        <f>[8]Comparative!B30</f>
        <v>0.2395771393376572</v>
      </c>
      <c r="N30" s="1">
        <f>[9]Comparative!B30</f>
        <v>0.31181601303674589</v>
      </c>
      <c r="O30" s="1">
        <f>[10]Comparative!B30</f>
        <v>0.44268554452143194</v>
      </c>
      <c r="P30" s="1">
        <f>[11]Comparative!B30</f>
        <v>0.18230857341930623</v>
      </c>
    </row>
    <row r="31" spans="1:16" x14ac:dyDescent="0.25">
      <c r="A31">
        <v>91</v>
      </c>
      <c r="B31" t="s">
        <v>29</v>
      </c>
      <c r="C31" s="8" t="str">
        <f>HLOOKUP(LARGE($F31:$P31,1),$F31:$P$121,$A31,0)</f>
        <v>Kiri</v>
      </c>
      <c r="D31" s="8" t="str">
        <f>HLOOKUP(LARGE($F31:$P31,2),$F31:$P$121,$A31,0)</f>
        <v>Sudarshan</v>
      </c>
      <c r="E31" s="8" t="str">
        <f>HLOOKUP(LARGE($F31:$P31,3),$F31:$P$121,$A31,0)</f>
        <v>Dynemic</v>
      </c>
      <c r="F31" s="1">
        <f>[1]Comparative!B31</f>
        <v>0.28786168388205596</v>
      </c>
      <c r="G31" s="1">
        <f>[2]Comparative!B31</f>
        <v>0.18644032460905446</v>
      </c>
      <c r="H31" s="1">
        <f>[3]Comparative!B31</f>
        <v>0.21761473088937197</v>
      </c>
      <c r="I31" s="1">
        <f>[4]Comparative!B31</f>
        <v>0.231750407777331</v>
      </c>
      <c r="J31" s="1">
        <f>[5]Comparative!B31</f>
        <v>0.24382370914263982</v>
      </c>
      <c r="K31" s="1">
        <f>[6]Comparative!B31</f>
        <v>0.12779084622187678</v>
      </c>
      <c r="L31" s="1">
        <f>[7]Comparative!B31</f>
        <v>0.15874944229360313</v>
      </c>
      <c r="M31" s="1">
        <f>[8]Comparative!B31</f>
        <v>0.23912458277531579</v>
      </c>
      <c r="N31" s="1">
        <f>[9]Comparative!B31</f>
        <v>0.26677616240444041</v>
      </c>
      <c r="O31" s="1">
        <f>[10]Comparative!B31</f>
        <v>0.38539613486909646</v>
      </c>
      <c r="P31" s="1">
        <f>[11]Comparative!B31</f>
        <v>0.1921794513122311</v>
      </c>
    </row>
    <row r="32" spans="1:16" x14ac:dyDescent="0.25">
      <c r="A32">
        <v>90</v>
      </c>
      <c r="B32" t="s">
        <v>30</v>
      </c>
      <c r="C32" s="8" t="str">
        <f>HLOOKUP(LARGE($F32:$P32,1),$F32:$P$121,$A32,0)</f>
        <v>Vidhi</v>
      </c>
      <c r="D32" s="8" t="str">
        <f>HLOOKUP(LARGE($F32:$P32,2),$F32:$P$121,$A32,0)</f>
        <v>Aksar</v>
      </c>
      <c r="E32" s="8" t="str">
        <f>HLOOKUP(LARGE($F32:$P32,3),$F32:$P$121,$A32,0)</f>
        <v>Kiri</v>
      </c>
      <c r="F32" s="1">
        <f>[1]Comparative!B32</f>
        <v>0.28001445704826122</v>
      </c>
      <c r="G32" s="1">
        <f>[2]Comparative!B32</f>
        <v>0.21547192581820943</v>
      </c>
      <c r="H32" s="1">
        <f>[3]Comparative!B32</f>
        <v>0.24887563430201695</v>
      </c>
      <c r="I32" s="1">
        <f>[4]Comparative!B32</f>
        <v>0.21805429582592228</v>
      </c>
      <c r="J32" s="1">
        <f>[5]Comparative!B32</f>
        <v>0.22152329351099778</v>
      </c>
      <c r="K32" s="1">
        <f>[6]Comparative!B32</f>
        <v>0.53929235392495434</v>
      </c>
      <c r="L32" s="1">
        <f>[7]Comparative!B32</f>
        <v>-0.29622558558952228</v>
      </c>
      <c r="M32" s="1">
        <f>[8]Comparative!B32</f>
        <v>0.29096382218667161</v>
      </c>
      <c r="N32" s="1">
        <f>[9]Comparative!B32</f>
        <v>0.23333301316146027</v>
      </c>
      <c r="O32" s="1">
        <f>[10]Comparative!B32</f>
        <v>0.28959400751653686</v>
      </c>
      <c r="P32" s="1">
        <f>[11]Comparative!B32</f>
        <v>0.19396311563296936</v>
      </c>
    </row>
    <row r="33" spans="1:16" x14ac:dyDescent="0.25">
      <c r="A33">
        <v>89</v>
      </c>
      <c r="B33" t="s">
        <v>31</v>
      </c>
      <c r="C33" s="8" t="str">
        <f>HLOOKUP(LARGE($F33:$P33,1),$F33:$P$121,$A33,0)</f>
        <v>Vidhi</v>
      </c>
      <c r="D33" s="8" t="str">
        <f>HLOOKUP(LARGE($F33:$P33,2),$F33:$P$121,$A33,0)</f>
        <v>Aksar</v>
      </c>
      <c r="E33" s="8" t="str">
        <f>HLOOKUP(LARGE($F33:$P33,3),$F33:$P$121,$A33,0)</f>
        <v>Atul</v>
      </c>
      <c r="F33" s="1">
        <f>[1]Comparative!B33</f>
        <v>0.24147269267707419</v>
      </c>
      <c r="G33" s="1">
        <f>[2]Comparative!B33</f>
        <v>2.9940245396368526E-3</v>
      </c>
      <c r="H33" s="1">
        <f>[3]Comparative!B33</f>
        <v>0.25311303582837447</v>
      </c>
      <c r="I33" s="1">
        <f>[4]Comparative!B33</f>
        <v>0.2562639753586185</v>
      </c>
      <c r="J33" s="1">
        <f>[5]Comparative!B33</f>
        <v>0.15947816652240362</v>
      </c>
      <c r="K33" s="1">
        <f>[6]Comparative!B33</f>
        <v>0.31598914362276592</v>
      </c>
      <c r="L33" s="1">
        <f>[7]Comparative!B33</f>
        <v>-0.72806915997639621</v>
      </c>
      <c r="M33" s="1">
        <f>[8]Comparative!B33</f>
        <v>0.29696234263383731</v>
      </c>
      <c r="N33" s="1">
        <f>[9]Comparative!B33</f>
        <v>0.14901545002716618</v>
      </c>
      <c r="O33" s="1">
        <f>[10]Comparative!B33</f>
        <v>8.6337096285251297E-2</v>
      </c>
      <c r="P33" s="1">
        <f>[11]Comparative!B33</f>
        <v>0.21951826058368962</v>
      </c>
    </row>
    <row r="34" spans="1:16" x14ac:dyDescent="0.25">
      <c r="A34">
        <v>88</v>
      </c>
      <c r="B34" t="s">
        <v>32</v>
      </c>
      <c r="C34" s="8" t="str">
        <f>HLOOKUP(LARGE($F34:$P34,1),$F34:$P$121,$A34,0)</f>
        <v>Aksar</v>
      </c>
      <c r="D34" s="8" t="str">
        <f>HLOOKUP(LARGE($F34:$P34,2),$F34:$P$121,$A34,0)</f>
        <v>Shree Pushkar</v>
      </c>
      <c r="E34" s="8" t="str">
        <f>HLOOKUP(LARGE($F34:$P34,3),$F34:$P$121,$A34,0)</f>
        <v>Plasticbends</v>
      </c>
      <c r="F34" s="1">
        <f>[1]Comparative!B34</f>
        <v>0.13722612581588137</v>
      </c>
      <c r="G34" s="1">
        <f>[2]Comparative!B34</f>
        <v>-2.6011968188086747E-2</v>
      </c>
      <c r="H34" s="1">
        <f>[3]Comparative!B34</f>
        <v>0.37116682106525251</v>
      </c>
      <c r="I34" s="1">
        <f>[4]Comparative!B34</f>
        <v>0.2784696564418816</v>
      </c>
      <c r="J34" s="1">
        <f>[5]Comparative!B34</f>
        <v>0.16006269376734897</v>
      </c>
      <c r="K34" s="1">
        <f>[6]Comparative!B34</f>
        <v>0.2762687738408906</v>
      </c>
      <c r="L34" s="1">
        <f>[7]Comparative!B34</f>
        <v>4.0249338174809151E-3</v>
      </c>
      <c r="M34" s="1">
        <f>[8]Comparative!B34</f>
        <v>0.39589077840614806</v>
      </c>
      <c r="N34" s="1">
        <f>[9]Comparative!B34</f>
        <v>0.19611556295818908</v>
      </c>
      <c r="O34" s="1">
        <f>[10]Comparative!B34</f>
        <v>-2.6584800637980521E-2</v>
      </c>
      <c r="P34" s="1">
        <f>[11]Comparative!B34</f>
        <v>0.28688213413444824</v>
      </c>
    </row>
    <row r="35" spans="1:16" x14ac:dyDescent="0.25">
      <c r="A35">
        <v>87</v>
      </c>
      <c r="B35" t="s">
        <v>33</v>
      </c>
      <c r="C35" s="8" t="str">
        <f>HLOOKUP(LARGE($F35:$P35,1),$F35:$P$121,$A35,0)</f>
        <v>Vidhi</v>
      </c>
      <c r="D35" s="8" t="str">
        <f>HLOOKUP(LARGE($F35:$P35,2),$F35:$P$121,$A35,0)</f>
        <v>Kiri</v>
      </c>
      <c r="E35" s="8" t="str">
        <f>HLOOKUP(LARGE($F35:$P35,3),$F35:$P$121,$A35,0)</f>
        <v>Dynemic</v>
      </c>
      <c r="F35" s="1">
        <f>[1]Comparative!B35</f>
        <v>8.4152161210736418E-2</v>
      </c>
      <c r="G35" s="1">
        <f>[2]Comparative!B35</f>
        <v>0.14826237263373621</v>
      </c>
      <c r="H35" s="1">
        <f>[3]Comparative!B35</f>
        <v>3.6639447668763071E-2</v>
      </c>
      <c r="I35" s="1">
        <f>[4]Comparative!B35</f>
        <v>0.13266439047004189</v>
      </c>
      <c r="J35" s="1">
        <f>[5]Comparative!B35</f>
        <v>6.8954974485542012E-2</v>
      </c>
      <c r="K35" s="1">
        <f>[6]Comparative!B35</f>
        <v>0.41697512093056888</v>
      </c>
      <c r="L35" s="1">
        <f>[7]Comparative!B35</f>
        <v>8.1248621296442954E-3</v>
      </c>
      <c r="M35" s="1">
        <f>[8]Comparative!B35</f>
        <v>2.133977359689445E-2</v>
      </c>
      <c r="N35" s="1">
        <f>[9]Comparative!B35</f>
        <v>0.18373287942376026</v>
      </c>
      <c r="O35" s="1">
        <f>[10]Comparative!B35</f>
        <v>0.21996578377972842</v>
      </c>
      <c r="P35" s="1">
        <f>[11]Comparative!B35</f>
        <v>8.5869439425103472E-2</v>
      </c>
    </row>
    <row r="36" spans="1:16" x14ac:dyDescent="0.25">
      <c r="A36">
        <v>86</v>
      </c>
      <c r="B36" t="s">
        <v>34</v>
      </c>
      <c r="C36" s="8" t="str">
        <f>HLOOKUP(LARGE($F36:$P36,1),$F36:$P$121,$A36,0)</f>
        <v>Kiri</v>
      </c>
      <c r="D36" s="8" t="str">
        <f>HLOOKUP(LARGE($F36:$P36,2),$F36:$P$121,$A36,0)</f>
        <v>Dynemic</v>
      </c>
      <c r="E36" s="8" t="str">
        <f>HLOOKUP(LARGE($F36:$P36,3),$F36:$P$121,$A36,0)</f>
        <v>Vidhi</v>
      </c>
      <c r="F36" s="1">
        <f>[1]Comparative!B36</f>
        <v>4.8321108689074313E-2</v>
      </c>
      <c r="G36" s="1">
        <f>[2]Comparative!B36</f>
        <v>1.485631768937995E-2</v>
      </c>
      <c r="H36" s="1">
        <f>[3]Comparative!B36</f>
        <v>5.7029171078237552E-2</v>
      </c>
      <c r="I36" s="1">
        <f>[4]Comparative!B36</f>
        <v>0.15776646175498998</v>
      </c>
      <c r="J36" s="1">
        <f>[5]Comparative!B36</f>
        <v>4.3649181265643974E-2</v>
      </c>
      <c r="K36" s="1">
        <f>[6]Comparative!B36</f>
        <v>0.16743716782271867</v>
      </c>
      <c r="L36" s="1">
        <f>[7]Comparative!B36</f>
        <v>0</v>
      </c>
      <c r="M36" s="1">
        <f>[8]Comparative!B36</f>
        <v>2.4461103211986142E-2</v>
      </c>
      <c r="N36" s="1">
        <f>[9]Comparative!B36</f>
        <v>0.16813611483730284</v>
      </c>
      <c r="O36" s="1">
        <f>[10]Comparative!B36</f>
        <v>0.2892435076333979</v>
      </c>
      <c r="P36" s="1">
        <f>[11]Comparative!B36</f>
        <v>2.1518320880694101E-2</v>
      </c>
    </row>
    <row r="37" spans="1:16" x14ac:dyDescent="0.25">
      <c r="A37">
        <v>85</v>
      </c>
      <c r="B37" t="s">
        <v>35</v>
      </c>
      <c r="C37" s="8" t="str">
        <f>HLOOKUP(LARGE($F37:$P37,1),$F37:$P$121,$A37,0)</f>
        <v>Dynemic</v>
      </c>
      <c r="D37" s="8" t="str">
        <f>HLOOKUP(LARGE($F37:$P37,2),$F37:$P$121,$A37,0)</f>
        <v>Kiri</v>
      </c>
      <c r="E37" s="8" t="str">
        <f>HLOOKUP(LARGE($F37:$P37,3),$F37:$P$121,$A37,0)</f>
        <v>Atul</v>
      </c>
      <c r="F37" s="1">
        <f>[1]Comparative!B37</f>
        <v>3.0381213396840787E-2</v>
      </c>
      <c r="G37" s="1">
        <f>[2]Comparative!B37</f>
        <v>2.2918654904866928E-2</v>
      </c>
      <c r="H37" s="1">
        <f>[3]Comparative!B37</f>
        <v>9.493871627667573E-2</v>
      </c>
      <c r="I37" s="1">
        <f>[4]Comparative!B37</f>
        <v>0.18644433425622087</v>
      </c>
      <c r="J37" s="1">
        <f>[5]Comparative!B37</f>
        <v>3.7685080425465457E-2</v>
      </c>
      <c r="K37" s="1">
        <f>[6]Comparative!B37</f>
        <v>0.17058823529411762</v>
      </c>
      <c r="L37" s="1">
        <f>[7]Comparative!B37</f>
        <v>0</v>
      </c>
      <c r="M37" s="1">
        <f>[8]Comparative!B37</f>
        <v>4.0768505353310239E-2</v>
      </c>
      <c r="N37" s="1">
        <f>[9]Comparative!B37</f>
        <v>0.2802268580621714</v>
      </c>
      <c r="O37" s="1">
        <f>[10]Comparative!B37</f>
        <v>0.23803752051048074</v>
      </c>
      <c r="P37" s="1">
        <f>[11]Comparative!B37</f>
        <v>2.7818158239157526E-2</v>
      </c>
    </row>
    <row r="38" spans="1:16" x14ac:dyDescent="0.25">
      <c r="A38">
        <v>84</v>
      </c>
      <c r="B38" t="s">
        <v>36</v>
      </c>
      <c r="C38" s="8" t="str">
        <f>HLOOKUP(LARGE($F38:$P38,1),$F38:$P$121,$A38,0)</f>
        <v>Bodal</v>
      </c>
      <c r="D38" s="8" t="str">
        <f>HLOOKUP(LARGE($F38:$P38,2),$F38:$P$121,$A38,0)</f>
        <v>Kiri</v>
      </c>
      <c r="E38" s="8" t="str">
        <f>HLOOKUP(LARGE($F38:$P38,3),$F38:$P$121,$A38,0)</f>
        <v>Sudarshan</v>
      </c>
      <c r="F38" s="4">
        <f>[1]Comparative!B38</f>
        <v>1.1299046860299296</v>
      </c>
      <c r="G38" s="4">
        <f>[2]Comparative!B38</f>
        <v>3.9983206537756706</v>
      </c>
      <c r="H38" s="4">
        <f>[3]Comparative!B38</f>
        <v>0.25529680906791463</v>
      </c>
      <c r="I38" s="4">
        <f>[4]Comparative!B38</f>
        <v>0.73707491591426133</v>
      </c>
      <c r="J38" s="4">
        <f>[5]Comparative!B38</f>
        <v>5.8523795611615623E-2</v>
      </c>
      <c r="K38" s="4">
        <f>[6]Comparative!B38</f>
        <v>0.82924070052537202</v>
      </c>
      <c r="L38" s="4">
        <f>[7]Comparative!B38</f>
        <v>0.85202280746929715</v>
      </c>
      <c r="M38" s="4">
        <f>[8]Comparative!B38</f>
        <v>1.0097401979343799</v>
      </c>
      <c r="N38" s="4">
        <f>[9]Comparative!B38</f>
        <v>0.48754991941704012</v>
      </c>
      <c r="O38" s="4">
        <f>[10]Comparative!B38</f>
        <v>2.9202111280487046</v>
      </c>
      <c r="P38" s="4">
        <f>[11]Comparative!B38</f>
        <v>0.32694411426613496</v>
      </c>
    </row>
    <row r="39" spans="1:16" x14ac:dyDescent="0.25">
      <c r="A39">
        <v>83</v>
      </c>
      <c r="B39" t="s">
        <v>37</v>
      </c>
      <c r="C39" s="8" t="str">
        <f>HLOOKUP(LARGE($F39:$P39,1),$F39:$P$121,$A39,0)</f>
        <v>Bodal</v>
      </c>
      <c r="D39" s="8" t="str">
        <f>HLOOKUP(LARGE($F39:$P39,2),$F39:$P$121,$A39,0)</f>
        <v>Kiri</v>
      </c>
      <c r="E39" s="8" t="str">
        <f>HLOOKUP(LARGE($F39:$P39,3),$F39:$P$121,$A39,0)</f>
        <v>Reflon</v>
      </c>
      <c r="F39" s="4">
        <f>[1]Comparative!B39</f>
        <v>1.3794832580686103</v>
      </c>
      <c r="G39" s="4">
        <f>[2]Comparative!B39</f>
        <v>4.3800402645107308</v>
      </c>
      <c r="H39" s="4">
        <f>[3]Comparative!B39</f>
        <v>0.2070354365310636</v>
      </c>
      <c r="I39" s="4">
        <f>[4]Comparative!B39</f>
        <v>0.4392190803747934</v>
      </c>
      <c r="J39" s="4">
        <f>[5]Comparative!B39</f>
        <v>4.2257019629356525E-2</v>
      </c>
      <c r="K39" s="4">
        <f>[6]Comparative!B39</f>
        <v>1.1580046124977927</v>
      </c>
      <c r="L39" s="4">
        <f>[7]Comparative!B39</f>
        <v>1.4004874333338284</v>
      </c>
      <c r="M39" s="4">
        <f>[8]Comparative!B39</f>
        <v>0.56698160766896144</v>
      </c>
      <c r="N39" s="4">
        <f>[9]Comparative!B39</f>
        <v>0.55917387115705353</v>
      </c>
      <c r="O39" s="4">
        <f>[10]Comparative!B39</f>
        <v>4.3015162148007828</v>
      </c>
      <c r="P39" s="4">
        <f>[11]Comparative!B39</f>
        <v>0.35160424415214225</v>
      </c>
    </row>
    <row r="40" spans="1:16" x14ac:dyDescent="0.25">
      <c r="A40">
        <v>82</v>
      </c>
      <c r="B40" t="s">
        <v>38</v>
      </c>
      <c r="C40" s="8" t="str">
        <f>HLOOKUP(LARGE($F40:$P40,1),$F40:$P$121,$A40,0)</f>
        <v>Kiri</v>
      </c>
      <c r="D40" s="8" t="str">
        <f>HLOOKUP(LARGE($F40:$P40,2),$F40:$P$121,$A40,0)</f>
        <v>Bodal</v>
      </c>
      <c r="E40" s="8" t="str">
        <f>HLOOKUP(LARGE($F40:$P40,3),$F40:$P$121,$A40,0)</f>
        <v>Reflon</v>
      </c>
      <c r="F40" s="4">
        <f>[1]Comparative!B40</f>
        <v>1.287377435490886</v>
      </c>
      <c r="G40" s="4">
        <f>[2]Comparative!B40</f>
        <v>2.4291100342717349</v>
      </c>
      <c r="H40" s="4">
        <f>[3]Comparative!B40</f>
        <v>0.15751675803015111</v>
      </c>
      <c r="I40" s="4">
        <f>[4]Comparative!B40</f>
        <v>0.312386457287888</v>
      </c>
      <c r="J40" s="4">
        <f>[5]Comparative!B40</f>
        <v>7.9924776680771036E-3</v>
      </c>
      <c r="K40" s="4">
        <f>[6]Comparative!B40</f>
        <v>1.0456121797714746</v>
      </c>
      <c r="L40" s="4">
        <f>[7]Comparative!B40</f>
        <v>1.5387623477686916</v>
      </c>
      <c r="M40" s="4">
        <f>[8]Comparative!B40</f>
        <v>0.32322451018448944</v>
      </c>
      <c r="N40" s="4">
        <f>[9]Comparative!B40</f>
        <v>0.56602973272432189</v>
      </c>
      <c r="O40" s="4">
        <f>[10]Comparative!B40</f>
        <v>5.4527887385156539</v>
      </c>
      <c r="P40" s="4">
        <f>[11]Comparative!B40</f>
        <v>0.26792944417687026</v>
      </c>
    </row>
    <row r="41" spans="1:16" x14ac:dyDescent="0.25">
      <c r="A41">
        <v>81</v>
      </c>
      <c r="B41" t="s">
        <v>40</v>
      </c>
      <c r="C41" s="8" t="str">
        <f>HLOOKUP(LARGE($F41:$P41,1),$F41:$P$121,$A41,0)</f>
        <v>Vidhi</v>
      </c>
      <c r="D41" s="8" t="str">
        <f>HLOOKUP(LARGE($F41:$P41,2),$F41:$P$121,$A41,0)</f>
        <v>Kiri</v>
      </c>
      <c r="E41" s="8" t="str">
        <f>HLOOKUP(LARGE($F41:$P41,3),$F41:$P$121,$A41,0)</f>
        <v>Dynemic</v>
      </c>
      <c r="F41" s="4">
        <f>[1]Comparative!B41</f>
        <v>2.1025110631222899</v>
      </c>
      <c r="G41" s="4">
        <f>[2]Comparative!B41</f>
        <v>1.9051660314869554</v>
      </c>
      <c r="H41" s="4">
        <f>[3]Comparative!B41</f>
        <v>2.5873101881466596</v>
      </c>
      <c r="I41" s="4">
        <f>[4]Comparative!B41</f>
        <v>1.7649438159053439</v>
      </c>
      <c r="J41" s="4">
        <f>[5]Comparative!B41</f>
        <v>2.0626987166357309</v>
      </c>
      <c r="K41" s="4">
        <f>[6]Comparative!B41</f>
        <v>4.5778892748076663</v>
      </c>
      <c r="L41" s="4">
        <f>[7]Comparative!B41</f>
        <v>1.812693470519974</v>
      </c>
      <c r="M41" s="4">
        <f>[8]Comparative!B41</f>
        <v>1.9881246469388039</v>
      </c>
      <c r="N41" s="4">
        <f>[9]Comparative!B41</f>
        <v>2.823753992216445</v>
      </c>
      <c r="O41" s="4">
        <f>[10]Comparative!B41</f>
        <v>2.9878503849130413</v>
      </c>
      <c r="P41" s="4">
        <f>[11]Comparative!B41</f>
        <v>2.3669693223863413</v>
      </c>
    </row>
    <row r="42" spans="1:16" x14ac:dyDescent="0.25">
      <c r="A42">
        <v>80</v>
      </c>
      <c r="B42" t="s">
        <v>41</v>
      </c>
      <c r="C42" s="8" t="str">
        <f>HLOOKUP(LARGE($F42:$P42,1),$F42:$P$121,$A42,0)</f>
        <v>Vidhi</v>
      </c>
      <c r="D42" s="8" t="str">
        <f>HLOOKUP(LARGE($F42:$P42,2),$F42:$P$121,$A42,0)</f>
        <v>Dynemic</v>
      </c>
      <c r="E42" s="8" t="str">
        <f>HLOOKUP(LARGE($F42:$P42,3),$F42:$P$121,$A42,0)</f>
        <v>Shree Pushkar</v>
      </c>
      <c r="F42" s="4">
        <f>[1]Comparative!B42</f>
        <v>2.068486026067649</v>
      </c>
      <c r="G42" s="4">
        <f>[2]Comparative!B42</f>
        <v>2.1162063716538366</v>
      </c>
      <c r="H42" s="4">
        <f>[3]Comparative!B42</f>
        <v>2.9361106877648733</v>
      </c>
      <c r="I42" s="4">
        <f>[4]Comparative!B42</f>
        <v>1.8511629159764571</v>
      </c>
      <c r="J42" s="4">
        <f>[5]Comparative!B42</f>
        <v>2.1246745178044142</v>
      </c>
      <c r="K42" s="4">
        <f>[6]Comparative!B42</f>
        <v>4.0299458485387634</v>
      </c>
      <c r="L42" s="4">
        <f>[7]Comparative!B42</f>
        <v>1.3868772525115018</v>
      </c>
      <c r="M42" s="4">
        <f>[8]Comparative!B42</f>
        <v>1.7232484715076359</v>
      </c>
      <c r="N42" s="4">
        <f>[9]Comparative!B42</f>
        <v>3.2119672612679886</v>
      </c>
      <c r="O42" s="4">
        <f>[10]Comparative!B42</f>
        <v>2.6417921978864909</v>
      </c>
      <c r="P42" s="4">
        <f>[11]Comparative!B42</f>
        <v>2.4617646851047956</v>
      </c>
    </row>
    <row r="43" spans="1:16" x14ac:dyDescent="0.25">
      <c r="A43">
        <v>79</v>
      </c>
      <c r="B43" t="s">
        <v>39</v>
      </c>
      <c r="C43" s="8" t="str">
        <f>HLOOKUP(LARGE($F43:$P43,1),$F43:$P$121,$A43,0)</f>
        <v>Vidhi</v>
      </c>
      <c r="D43" s="8" t="str">
        <f>HLOOKUP(LARGE($F43:$P43,2),$F43:$P$121,$A43,0)</f>
        <v>Dynemic</v>
      </c>
      <c r="E43" s="8" t="str">
        <f>HLOOKUP(LARGE($F43:$P43,3),$F43:$P$121,$A43,0)</f>
        <v>Shree Pushkar</v>
      </c>
      <c r="F43" s="4">
        <f>[1]Comparative!B43</f>
        <v>2.0274182561141409</v>
      </c>
      <c r="G43" s="4">
        <f>[2]Comparative!B43</f>
        <v>2.3603188370476627</v>
      </c>
      <c r="H43" s="4">
        <f>[3]Comparative!B43</f>
        <v>2.8687058394028271</v>
      </c>
      <c r="I43" s="4">
        <f>[4]Comparative!B43</f>
        <v>1.9959949001391861</v>
      </c>
      <c r="J43" s="4">
        <f>[5]Comparative!B43</f>
        <v>2.152074389187435</v>
      </c>
      <c r="K43" s="4">
        <f>[6]Comparative!B43</f>
        <v>3.8701507023738149</v>
      </c>
      <c r="L43" s="4">
        <f>[7]Comparative!B43</f>
        <v>1.4206012616079402</v>
      </c>
      <c r="M43" s="4">
        <f>[8]Comparative!B43</f>
        <v>1.5812557009141894</v>
      </c>
      <c r="N43" s="4">
        <f>[9]Comparative!B43</f>
        <v>3.5798454794808792</v>
      </c>
      <c r="O43" s="4">
        <f>[10]Comparative!B43</f>
        <v>2.2493521383027697</v>
      </c>
      <c r="P43" s="4">
        <f>[11]Comparative!B43</f>
        <v>2.2096171252305994</v>
      </c>
    </row>
    <row r="44" spans="1:16" x14ac:dyDescent="0.25">
      <c r="A44">
        <v>78</v>
      </c>
      <c r="B44" t="s">
        <v>42</v>
      </c>
      <c r="C44" s="8" t="str">
        <f>HLOOKUP(LARGE($F44:$P44,1),$F44:$P$121,$A44,0)</f>
        <v>Vidhi</v>
      </c>
      <c r="D44" s="8" t="str">
        <f>HLOOKUP(LARGE($F44:$P44,2),$F44:$P$121,$A44,0)</f>
        <v>Sudarshan</v>
      </c>
      <c r="E44" s="8" t="str">
        <f>HLOOKUP(LARGE($F44:$P44,3),$F44:$P$121,$A44,0)</f>
        <v>Ultramine</v>
      </c>
      <c r="F44" s="1">
        <f>[1]Comparative!B44</f>
        <v>0.11229208377855163</v>
      </c>
      <c r="G44" s="1">
        <f>[2]Comparative!B44</f>
        <v>7.7106400186990692E-2</v>
      </c>
      <c r="H44" s="1">
        <f>[3]Comparative!B44</f>
        <v>8.483500990967055E-2</v>
      </c>
      <c r="I44" s="1">
        <f>[4]Comparative!B44</f>
        <v>8.9475379805167746E-2</v>
      </c>
      <c r="J44" s="1">
        <f>[5]Comparative!B44</f>
        <v>0.10819789783411218</v>
      </c>
      <c r="K44" s="1">
        <f>[6]Comparative!B44</f>
        <v>0.14063044241449782</v>
      </c>
      <c r="L44" s="1">
        <f>[7]Comparative!B44</f>
        <v>8.1322554712788986E-2</v>
      </c>
      <c r="M44" s="1">
        <f>[8]Comparative!B44</f>
        <v>7.0045418975326956E-2</v>
      </c>
      <c r="N44" s="1">
        <f>[9]Comparative!B44</f>
        <v>5.3991217694596784E-2</v>
      </c>
      <c r="O44" s="1">
        <f>[10]Comparative!B44</f>
        <v>6.8572402976072103E-2</v>
      </c>
      <c r="P44" s="1">
        <f>[11]Comparative!B44</f>
        <v>5.8714628308358538E-2</v>
      </c>
    </row>
    <row r="45" spans="1:16" x14ac:dyDescent="0.25">
      <c r="A45">
        <v>77</v>
      </c>
      <c r="B45" t="s">
        <v>43</v>
      </c>
      <c r="C45" s="8" t="str">
        <f>HLOOKUP(LARGE($F45:$P45,1),$F45:$P$121,$A45,0)</f>
        <v>Ultramine</v>
      </c>
      <c r="D45" s="8" t="str">
        <f>HLOOKUP(LARGE($F45:$P45,2),$F45:$P$121,$A45,0)</f>
        <v>Sudarshan</v>
      </c>
      <c r="E45" s="8" t="str">
        <f>HLOOKUP(LARGE($F45:$P45,3),$F45:$P$121,$A45,0)</f>
        <v>Bodal</v>
      </c>
      <c r="F45" s="1">
        <f>[1]Comparative!B45</f>
        <v>9.6131017787446926E-2</v>
      </c>
      <c r="G45" s="1">
        <f>[2]Comparative!B45</f>
        <v>9.4266493065996812E-2</v>
      </c>
      <c r="H45" s="1">
        <f>[3]Comparative!B45</f>
        <v>6.8707145370556055E-2</v>
      </c>
      <c r="I45" s="1">
        <f>[4]Comparative!B45</f>
        <v>9.3153665971523206E-2</v>
      </c>
      <c r="J45" s="1">
        <f>[5]Comparative!B45</f>
        <v>9.8407573231250434E-2</v>
      </c>
      <c r="K45" s="1">
        <f>[6]Comparative!B45</f>
        <v>8.0251655540891045E-2</v>
      </c>
      <c r="L45" s="1">
        <f>[7]Comparative!B45</f>
        <v>6.1682234976792996E-2</v>
      </c>
      <c r="M45" s="1">
        <f>[8]Comparative!B45</f>
        <v>6.3073850901382664E-2</v>
      </c>
      <c r="N45" s="1">
        <f>[9]Comparative!B45</f>
        <v>6.4065097072591809E-2</v>
      </c>
      <c r="O45" s="1">
        <f>[10]Comparative!B45</f>
        <v>8.8803103195908131E-2</v>
      </c>
      <c r="P45" s="1">
        <f>[11]Comparative!B45</f>
        <v>6.0661052221229361E-2</v>
      </c>
    </row>
    <row r="46" spans="1:16" x14ac:dyDescent="0.25">
      <c r="A46">
        <v>76</v>
      </c>
      <c r="B46" t="s">
        <v>131</v>
      </c>
      <c r="C46" s="8" t="str">
        <f>HLOOKUP(LARGE($F46:$P46,1),$F46:$P$121,$A46,0)</f>
        <v>Bodal</v>
      </c>
      <c r="D46" s="8" t="str">
        <f>HLOOKUP(LARGE($F46:$P46,2),$F46:$P$121,$A46,0)</f>
        <v>Sudarshan</v>
      </c>
      <c r="E46" s="8" t="str">
        <f>HLOOKUP(LARGE($F46:$P46,3),$F46:$P$121,$A46,0)</f>
        <v>Atul</v>
      </c>
      <c r="F46" s="1">
        <f>[1]Comparative!B46</f>
        <v>0.11076311909267678</v>
      </c>
      <c r="G46" s="1">
        <f>[2]Comparative!B46</f>
        <v>0.11940654994256746</v>
      </c>
      <c r="H46" s="1">
        <f>[3]Comparative!B46</f>
        <v>6.1603180933213299E-2</v>
      </c>
      <c r="I46" s="1">
        <f>[4]Comparative!B46</f>
        <v>9.2839117507939758E-2</v>
      </c>
      <c r="J46" s="1">
        <f>[5]Comparative!B46</f>
        <v>8.4975633535755504E-2</v>
      </c>
      <c r="K46" s="1">
        <f>[6]Comparative!B46</f>
        <v>8.3885311779191729E-2</v>
      </c>
      <c r="L46" s="1">
        <f>[7]Comparative!B46</f>
        <v>6.290948823572079E-2</v>
      </c>
      <c r="M46" s="1">
        <f>[8]Comparative!B46</f>
        <v>6.3810783352445374E-2</v>
      </c>
      <c r="N46" s="1">
        <f>[9]Comparative!B46</f>
        <v>7.3335494694523148E-2</v>
      </c>
      <c r="O46" s="1">
        <f>[10]Comparative!B46</f>
        <v>8.1106134227908147E-2</v>
      </c>
      <c r="P46" s="1">
        <f>[11]Comparative!B46</f>
        <v>6.0549881584857738E-2</v>
      </c>
    </row>
    <row r="47" spans="1:16" x14ac:dyDescent="0.25">
      <c r="A47">
        <v>75</v>
      </c>
      <c r="B47" t="s">
        <v>44</v>
      </c>
      <c r="C47" s="8" t="str">
        <f>HLOOKUP(LARGE($F47:$P47,1),$F47:$P$121,$A47,0)</f>
        <v>Vidhi</v>
      </c>
      <c r="D47" s="8" t="str">
        <f>HLOOKUP(LARGE($F47:$P47,2),$F47:$P$121,$A47,0)</f>
        <v>Sudarshan</v>
      </c>
      <c r="E47" s="8" t="str">
        <f>HLOOKUP(LARGE($F47:$P47,3),$F47:$P$121,$A47,0)</f>
        <v>Ultramine</v>
      </c>
      <c r="F47" s="1">
        <f>[1]Comparative!B47</f>
        <v>0.12737736679562867</v>
      </c>
      <c r="G47" s="1">
        <f>[2]Comparative!B47</f>
        <v>8.4632159486328878E-2</v>
      </c>
      <c r="H47" s="1">
        <f>[3]Comparative!B47</f>
        <v>9.339711600543224E-2</v>
      </c>
      <c r="I47" s="1">
        <f>[4]Comparative!B47</f>
        <v>9.8487479928024826E-2</v>
      </c>
      <c r="J47" s="1">
        <f>[5]Comparative!B47</f>
        <v>0.12200866534110207</v>
      </c>
      <c r="K47" s="1">
        <f>[6]Comparative!B47</f>
        <v>0.17028080493840952</v>
      </c>
      <c r="L47" s="1">
        <f>[7]Comparative!B47</f>
        <v>8.9299428489164556E-2</v>
      </c>
      <c r="M47" s="1">
        <f>[8]Comparative!B47</f>
        <v>7.675835858791373E-2</v>
      </c>
      <c r="N47" s="1">
        <f>[9]Comparative!B47</f>
        <v>5.736757135326833E-2</v>
      </c>
      <c r="O47" s="1">
        <f>[10]Comparative!B47</f>
        <v>7.4496763184083437E-2</v>
      </c>
      <c r="P47" s="1">
        <f>[11]Comparative!B47</f>
        <v>6.2492780233523795E-2</v>
      </c>
    </row>
    <row r="48" spans="1:16" x14ac:dyDescent="0.25">
      <c r="A48">
        <v>74</v>
      </c>
      <c r="B48" t="s">
        <v>45</v>
      </c>
      <c r="C48" s="8" t="str">
        <f>HLOOKUP(LARGE($F48:$P48,1),$F48:$P$121,$A48,0)</f>
        <v>Ultramine</v>
      </c>
      <c r="D48" s="8" t="str">
        <f>HLOOKUP(LARGE($F48:$P48,2),$F48:$P$121,$A48,0)</f>
        <v>Sudarshan</v>
      </c>
      <c r="E48" s="8" t="str">
        <f>HLOOKUP(LARGE($F48:$P48,3),$F48:$P$121,$A48,0)</f>
        <v>Bodal</v>
      </c>
      <c r="F48" s="1">
        <f>[1]Comparative!B48</f>
        <v>0.10683219245435907</v>
      </c>
      <c r="G48" s="1">
        <f>[2]Comparative!B48</f>
        <v>0.10543888740135128</v>
      </c>
      <c r="H48" s="1">
        <f>[3]Comparative!B48</f>
        <v>7.4086870491750528E-2</v>
      </c>
      <c r="I48" s="1">
        <f>[4]Comparative!B48</f>
        <v>0.10280647844716698</v>
      </c>
      <c r="J48" s="1">
        <f>[5]Comparative!B48</f>
        <v>0.11009433556015061</v>
      </c>
      <c r="K48" s="1">
        <f>[6]Comparative!B48</f>
        <v>8.7461180350075579E-2</v>
      </c>
      <c r="L48" s="1">
        <f>[7]Comparative!B48</f>
        <v>6.5891495459215174E-2</v>
      </c>
      <c r="M48" s="1">
        <f>[8]Comparative!B48</f>
        <v>6.739220589281103E-2</v>
      </c>
      <c r="N48" s="1">
        <f>[9]Comparative!B48</f>
        <v>6.8741602770874016E-2</v>
      </c>
      <c r="O48" s="1">
        <f>[10]Comparative!B48</f>
        <v>9.8009498691565014E-2</v>
      </c>
      <c r="P48" s="1">
        <f>[11]Comparative!B48</f>
        <v>6.4767059944019725E-2</v>
      </c>
    </row>
    <row r="49" spans="1:16" x14ac:dyDescent="0.25">
      <c r="A49">
        <v>73</v>
      </c>
      <c r="B49" t="s">
        <v>46</v>
      </c>
      <c r="C49" s="8" t="str">
        <f>HLOOKUP(LARGE($F49:$P49,1),$F49:$P$121,$A49,0)</f>
        <v>Bodal</v>
      </c>
      <c r="D49" s="8" t="str">
        <f>HLOOKUP(LARGE($F49:$P49,2),$F49:$P$121,$A49,0)</f>
        <v>Sudarshan</v>
      </c>
      <c r="E49" s="8" t="str">
        <f>HLOOKUP(LARGE($F49:$P49,3),$F49:$P$121,$A49,0)</f>
        <v>Atul</v>
      </c>
      <c r="F49" s="1">
        <f>[1]Comparative!B49</f>
        <v>0.12463490258728614</v>
      </c>
      <c r="G49" s="1">
        <f>[2]Comparative!B49</f>
        <v>0.135764212919424</v>
      </c>
      <c r="H49" s="1">
        <f>[3]Comparative!B49</f>
        <v>6.6007581224154052E-2</v>
      </c>
      <c r="I49" s="1">
        <f>[4]Comparative!B49</f>
        <v>0.10247882044017671</v>
      </c>
      <c r="J49" s="1">
        <f>[5]Comparative!B49</f>
        <v>9.3789666052031498E-2</v>
      </c>
      <c r="K49" s="1">
        <f>[6]Comparative!B49</f>
        <v>9.182009139244611E-2</v>
      </c>
      <c r="L49" s="1">
        <f>[7]Comparative!B49</f>
        <v>6.7325309968414085E-2</v>
      </c>
      <c r="M49" s="1">
        <f>[8]Comparative!B49</f>
        <v>6.8209796465649397E-2</v>
      </c>
      <c r="N49" s="1">
        <f>[9]Comparative!B49</f>
        <v>7.9362313720721056E-2</v>
      </c>
      <c r="O49" s="1">
        <f>[10]Comparative!B49</f>
        <v>8.8937754547831191E-2</v>
      </c>
      <c r="P49" s="1">
        <f>[11]Comparative!B49</f>
        <v>6.476473984660068E-2</v>
      </c>
    </row>
    <row r="50" spans="1:16" x14ac:dyDescent="0.25">
      <c r="A50">
        <v>72</v>
      </c>
      <c r="B50" t="s">
        <v>47</v>
      </c>
      <c r="C50" s="8" t="str">
        <f>HLOOKUP(LARGE($F50:$P50,1),$F50:$P$121,$A50,0)</f>
        <v>Kiri</v>
      </c>
      <c r="D50" s="8" t="str">
        <f>HLOOKUP(LARGE($F50:$P50,2),$F50:$P$121,$A50,0)</f>
        <v>Vidhi</v>
      </c>
      <c r="E50" s="8" t="str">
        <f>HLOOKUP(LARGE($F50:$P50,3),$F50:$P$121,$A50,0)</f>
        <v>Dynemic</v>
      </c>
      <c r="F50" s="1">
        <f>[1]Comparative!B50</f>
        <v>0.27570035840639556</v>
      </c>
      <c r="G50" s="1">
        <f>[2]Comparative!B50</f>
        <v>0.20002969043436022</v>
      </c>
      <c r="H50" s="1">
        <f>[3]Comparative!B50</f>
        <v>0.2230575931937881</v>
      </c>
      <c r="I50" s="1">
        <f>[4]Comparative!B50</f>
        <v>0.20906363426202806</v>
      </c>
      <c r="J50" s="1">
        <f>[5]Comparative!B50</f>
        <v>0.2337166160462319</v>
      </c>
      <c r="K50" s="1">
        <f>[6]Comparative!B50</f>
        <v>0.46042115260001043</v>
      </c>
      <c r="L50" s="1">
        <f>[7]Comparative!B50</f>
        <v>0.17953294008219317</v>
      </c>
      <c r="M50" s="1">
        <f>[8]Comparative!B50</f>
        <v>0.18915074837194751</v>
      </c>
      <c r="N50" s="1">
        <f>[9]Comparative!B50</f>
        <v>0.29884956134049279</v>
      </c>
      <c r="O50" s="1">
        <f>[10]Comparative!B50</f>
        <v>0.49890591439167703</v>
      </c>
      <c r="P50" s="1">
        <f>[11]Comparative!B50</f>
        <v>0.21744225384077076</v>
      </c>
    </row>
    <row r="51" spans="1:16" x14ac:dyDescent="0.25">
      <c r="A51">
        <v>71</v>
      </c>
      <c r="B51" t="s">
        <v>48</v>
      </c>
      <c r="C51" s="8" t="str">
        <f>HLOOKUP(LARGE($F51:$P51,1),$F51:$P$121,$A51,0)</f>
        <v>Kiri</v>
      </c>
      <c r="D51" s="8" t="str">
        <f>HLOOKUP(LARGE($F51:$P51,2),$F51:$P$121,$A51,0)</f>
        <v>Vidhi</v>
      </c>
      <c r="E51" s="8" t="str">
        <f>HLOOKUP(LARGE($F51:$P51,3),$F51:$P$121,$A51,0)</f>
        <v>Dynemic</v>
      </c>
      <c r="F51" s="1">
        <f>[1]Comparative!B51</f>
        <v>0.28985238498484639</v>
      </c>
      <c r="G51" s="1">
        <f>[2]Comparative!B51</f>
        <v>0.21239101076535261</v>
      </c>
      <c r="H51" s="1">
        <f>[3]Comparative!B51</f>
        <v>0.22023888446589415</v>
      </c>
      <c r="I51" s="1">
        <f>[4]Comparative!B51</f>
        <v>0.19913958107599389</v>
      </c>
      <c r="J51" s="1">
        <f>[5]Comparative!B51</f>
        <v>0.24715672216382306</v>
      </c>
      <c r="K51" s="1">
        <f>[6]Comparative!B51</f>
        <v>0.41605139498673765</v>
      </c>
      <c r="L51" s="1">
        <f>[7]Comparative!B51</f>
        <v>0.13318957824270433</v>
      </c>
      <c r="M51" s="1">
        <f>[8]Comparative!B51</f>
        <v>0.14972127767315524</v>
      </c>
      <c r="N51" s="1">
        <f>[9]Comparative!B51</f>
        <v>0.32895930615747426</v>
      </c>
      <c r="O51" s="1">
        <f>[10]Comparative!B51</f>
        <v>0.50063435605064899</v>
      </c>
      <c r="P51" s="1">
        <f>[11]Comparative!B51</f>
        <v>0.22999556307451172</v>
      </c>
    </row>
    <row r="52" spans="1:16" x14ac:dyDescent="0.25">
      <c r="A52">
        <v>70</v>
      </c>
      <c r="B52" t="s">
        <v>49</v>
      </c>
      <c r="C52" s="8" t="str">
        <f>HLOOKUP(LARGE($F52:$P52,1),$F52:$P$121,$A52,0)</f>
        <v>Vidhi</v>
      </c>
      <c r="D52" s="8" t="str">
        <f>HLOOKUP(LARGE($F52:$P52,2),$F52:$P$121,$A52,0)</f>
        <v>Kiri</v>
      </c>
      <c r="E52" s="8" t="str">
        <f>HLOOKUP(LARGE($F52:$P52,3),$F52:$P$121,$A52,0)</f>
        <v>Dynemic</v>
      </c>
      <c r="F52" s="1">
        <f>[1]Comparative!B52</f>
        <v>0.25474139505623244</v>
      </c>
      <c r="G52" s="1">
        <f>[2]Comparative!B52</f>
        <v>0.21759293533229751</v>
      </c>
      <c r="H52" s="1">
        <f>[3]Comparative!B52</f>
        <v>0.23412338544347797</v>
      </c>
      <c r="I52" s="1">
        <f>[4]Comparative!B52</f>
        <v>0.21349895081484913</v>
      </c>
      <c r="J52" s="1">
        <f>[5]Comparative!B52</f>
        <v>0.24502223203921014</v>
      </c>
      <c r="K52" s="1">
        <f>[6]Comparative!B52</f>
        <v>0.3921504459890765</v>
      </c>
      <c r="L52" s="1">
        <f>[7]Comparative!B52</f>
        <v>0.14349854488828531</v>
      </c>
      <c r="M52" s="1">
        <f>[8]Comparative!B52</f>
        <v>0.12638467036339904</v>
      </c>
      <c r="N52" s="1">
        <f>[9]Comparative!B52</f>
        <v>0.34967583490521875</v>
      </c>
      <c r="O52" s="1">
        <f>[10]Comparative!B52</f>
        <v>0.37135736282492599</v>
      </c>
      <c r="P52" s="1">
        <f>[11]Comparative!B52</f>
        <v>0.20839442449378254</v>
      </c>
    </row>
    <row r="53" spans="1:16" x14ac:dyDescent="0.25">
      <c r="A53">
        <v>69</v>
      </c>
      <c r="B53" t="s">
        <v>50</v>
      </c>
      <c r="C53" s="8" t="str">
        <f>HLOOKUP(LARGE($F53:$P53,1),$F53:$P$121,$A53,0)</f>
        <v>Kiri</v>
      </c>
      <c r="D53" s="8" t="str">
        <f>HLOOKUP(LARGE($F53:$P53,2),$F53:$P$121,$A53,0)</f>
        <v>Vidhi</v>
      </c>
      <c r="E53" s="8" t="str">
        <f>HLOOKUP(LARGE($F53:$P53,3),$F53:$P$121,$A53,0)</f>
        <v>Sudarshan</v>
      </c>
      <c r="F53" s="5">
        <f>[1]Comparative!B53</f>
        <v>85.292549235157736</v>
      </c>
      <c r="G53" s="5">
        <f>[2]Comparative!B53</f>
        <v>81.157729807761584</v>
      </c>
      <c r="H53" s="5">
        <f>[3]Comparative!B53</f>
        <v>50.752070656983896</v>
      </c>
      <c r="I53" s="5">
        <f>[4]Comparative!B53</f>
        <v>76.763276976240732</v>
      </c>
      <c r="J53" s="5">
        <f>[5]Comparative!B53</f>
        <v>50.968325798012131</v>
      </c>
      <c r="K53" s="5">
        <f>[6]Comparative!B53</f>
        <v>106.13608679803815</v>
      </c>
      <c r="L53" s="5">
        <f>[7]Comparative!B53</f>
        <v>73.193588999520415</v>
      </c>
      <c r="M53" s="5">
        <f>[8]Comparative!B53</f>
        <v>44.413300709588192</v>
      </c>
      <c r="N53" s="5">
        <f>[9]Comparative!B53</f>
        <v>65.867035830896796</v>
      </c>
      <c r="O53" s="5">
        <f>[10]Comparative!B53</f>
        <v>132.14953892422221</v>
      </c>
      <c r="P53" s="5">
        <f>[11]Comparative!B53</f>
        <v>63.785010341569034</v>
      </c>
    </row>
    <row r="54" spans="1:16" x14ac:dyDescent="0.25">
      <c r="A54">
        <v>68</v>
      </c>
      <c r="B54" t="s">
        <v>51</v>
      </c>
      <c r="C54" s="8" t="str">
        <f>HLOOKUP(LARGE($F54:$P54,1),$F54:$P$121,$A54,0)</f>
        <v>Kiri</v>
      </c>
      <c r="D54" s="8" t="str">
        <f>HLOOKUP(LARGE($F54:$P54,2),$F54:$P$121,$A54,0)</f>
        <v>Vidhi</v>
      </c>
      <c r="E54" s="8" t="str">
        <f>HLOOKUP(LARGE($F54:$P54,3),$F54:$P$121,$A54,0)</f>
        <v>Reflon</v>
      </c>
      <c r="F54" s="5">
        <f>[1]Comparative!B54</f>
        <v>90.777515244501714</v>
      </c>
      <c r="G54" s="5">
        <f>[2]Comparative!B54</f>
        <v>75.017451772608666</v>
      </c>
      <c r="H54" s="5">
        <f>[3]Comparative!B54</f>
        <v>50.557469634079958</v>
      </c>
      <c r="I54" s="5">
        <f>[4]Comparative!B54</f>
        <v>67.13001480894232</v>
      </c>
      <c r="J54" s="5">
        <f>[5]Comparative!B54</f>
        <v>52.219506206714641</v>
      </c>
      <c r="K54" s="5">
        <f>[6]Comparative!B54</f>
        <v>99.516423101629442</v>
      </c>
      <c r="L54" s="5">
        <f>[7]Comparative!B54</f>
        <v>95.440506319152973</v>
      </c>
      <c r="M54" s="5">
        <f>[8]Comparative!B54</f>
        <v>39.599682537588102</v>
      </c>
      <c r="N54" s="5">
        <f>[9]Comparative!B54</f>
        <v>63.214264074164795</v>
      </c>
      <c r="O54" s="5">
        <f>[10]Comparative!B54</f>
        <v>175.3400512915585</v>
      </c>
      <c r="P54" s="5">
        <f>[11]Comparative!B54</f>
        <v>71.523920471786482</v>
      </c>
    </row>
    <row r="55" spans="1:16" x14ac:dyDescent="0.25">
      <c r="A55">
        <v>67</v>
      </c>
      <c r="B55" t="s">
        <v>52</v>
      </c>
      <c r="C55" s="8" t="str">
        <f>HLOOKUP(LARGE($F55:$P55,1),$F55:$P$121,$A55,0)</f>
        <v>Kiri</v>
      </c>
      <c r="D55" s="8" t="str">
        <f>HLOOKUP(LARGE($F55:$P55,2),$F55:$P$121,$A55,0)</f>
        <v>Reflon</v>
      </c>
      <c r="E55" s="8" t="str">
        <f>HLOOKUP(LARGE($F55:$P55,3),$F55:$P$121,$A55,0)</f>
        <v>Vidhi</v>
      </c>
      <c r="F55" s="5">
        <f>[1]Comparative!B55</f>
        <v>90.245294996996265</v>
      </c>
      <c r="G55" s="5">
        <f>[2]Comparative!B55</f>
        <v>73.804770402829931</v>
      </c>
      <c r="H55" s="5">
        <f>[3]Comparative!B55</f>
        <v>51.198965711557399</v>
      </c>
      <c r="I55" s="5">
        <f>[4]Comparative!B55</f>
        <v>64.700848342076611</v>
      </c>
      <c r="J55" s="5">
        <f>[5]Comparative!B55</f>
        <v>47.967533923488268</v>
      </c>
      <c r="K55" s="5">
        <f>[6]Comparative!B55</f>
        <v>93.181316578422525</v>
      </c>
      <c r="L55" s="5">
        <f>[7]Comparative!B55</f>
        <v>99.818757048449427</v>
      </c>
      <c r="M55" s="5">
        <f>[8]Comparative!B55</f>
        <v>38.834794632612812</v>
      </c>
      <c r="N55" s="5">
        <f>[9]Comparative!B55</f>
        <v>65.797980718949347</v>
      </c>
      <c r="O55" s="5">
        <f>[10]Comparative!B55</f>
        <v>163.27412133781795</v>
      </c>
      <c r="P55" s="5">
        <f>[11]Comparative!B55</f>
        <v>71.209110113287622</v>
      </c>
    </row>
    <row r="56" spans="1:16" x14ac:dyDescent="0.25">
      <c r="A56">
        <v>66</v>
      </c>
      <c r="B56" t="s">
        <v>53</v>
      </c>
      <c r="C56" s="8" t="str">
        <f>HLOOKUP(LARGE($F56:$P56,1),$F56:$P$121,$A56,0)</f>
        <v>Aksar</v>
      </c>
      <c r="D56" s="8" t="str">
        <f>HLOOKUP(LARGE($F56:$P56,2),$F56:$P$121,$A56,0)</f>
        <v>Shree Pushkar</v>
      </c>
      <c r="E56" s="8" t="str">
        <f>HLOOKUP(LARGE($F56:$P56,3),$F56:$P$121,$A56,0)</f>
        <v>Ultramine</v>
      </c>
      <c r="F56" s="4">
        <f>[1]Comparative!B56</f>
        <v>4.3420849721406052</v>
      </c>
      <c r="G56" s="4">
        <f>[2]Comparative!B56</f>
        <v>4.6305102213601135</v>
      </c>
      <c r="H56" s="4">
        <f>[3]Comparative!B56</f>
        <v>7.3096478957593005</v>
      </c>
      <c r="I56" s="4">
        <f>[4]Comparative!B56</f>
        <v>4.9015535768710752</v>
      </c>
      <c r="J56" s="4">
        <f>[5]Comparative!B56</f>
        <v>7.2833640644790707</v>
      </c>
      <c r="K56" s="4">
        <f>[6]Comparative!B56</f>
        <v>3.5707496110341266</v>
      </c>
      <c r="L56" s="4">
        <f>[7]Comparative!B56</f>
        <v>5.5307874476155625</v>
      </c>
      <c r="M56" s="4">
        <f>[8]Comparative!B56</f>
        <v>8.9420354776577007</v>
      </c>
      <c r="N56" s="4">
        <f>[9]Comparative!B56</f>
        <v>5.6277896978159641</v>
      </c>
      <c r="O56" s="4">
        <f>[10]Comparative!B56</f>
        <v>3.3500225914180968</v>
      </c>
      <c r="P56" s="4">
        <f>[11]Comparative!B56</f>
        <v>5.8720917308676039</v>
      </c>
    </row>
    <row r="57" spans="1:16" x14ac:dyDescent="0.25">
      <c r="A57">
        <v>65</v>
      </c>
      <c r="B57" t="s">
        <v>54</v>
      </c>
      <c r="C57" s="8" t="str">
        <f>HLOOKUP(LARGE($F57:$P57,1),$F57:$P$121,$A57,0)</f>
        <v>Aksar</v>
      </c>
      <c r="D57" s="8" t="str">
        <f>HLOOKUP(LARGE($F57:$P57,2),$F57:$P$121,$A57,0)</f>
        <v>Shree Pushkar</v>
      </c>
      <c r="E57" s="8" t="str">
        <f>HLOOKUP(LARGE($F57:$P57,3),$F57:$P$121,$A57,0)</f>
        <v>Ultramine</v>
      </c>
      <c r="F57" s="4">
        <f>[1]Comparative!B57</f>
        <v>4.0235642096554143</v>
      </c>
      <c r="G57" s="4">
        <f>[2]Comparative!B57</f>
        <v>4.9846522244801053</v>
      </c>
      <c r="H57" s="4">
        <f>[3]Comparative!B57</f>
        <v>7.3978800545983834</v>
      </c>
      <c r="I57" s="4">
        <f>[4]Comparative!B57</f>
        <v>5.4646899765607326</v>
      </c>
      <c r="J57" s="4">
        <f>[5]Comparative!B57</f>
        <v>7.0954585812390665</v>
      </c>
      <c r="K57" s="4">
        <f>[6]Comparative!B57</f>
        <v>3.7435624205071663</v>
      </c>
      <c r="L57" s="4">
        <f>[7]Comparative!B57</f>
        <v>3.8401591583109052</v>
      </c>
      <c r="M57" s="4">
        <f>[8]Comparative!B57</f>
        <v>9.4964312375702118</v>
      </c>
      <c r="N57" s="4">
        <f>[9]Comparative!B57</f>
        <v>5.8119511592378181</v>
      </c>
      <c r="O57" s="4">
        <f>[10]Comparative!B57</f>
        <v>2.3516384947890594</v>
      </c>
      <c r="P57" s="4">
        <f>[11]Comparative!B57</f>
        <v>5.1176092677862375</v>
      </c>
    </row>
    <row r="58" spans="1:16" x14ac:dyDescent="0.25">
      <c r="A58">
        <v>64</v>
      </c>
      <c r="B58" t="s">
        <v>55</v>
      </c>
      <c r="C58" s="8" t="str">
        <f>HLOOKUP(LARGE($F58:$P58,1),$F58:$P$121,$A58,0)</f>
        <v>Aksar</v>
      </c>
      <c r="D58" s="8" t="str">
        <f>HLOOKUP(LARGE($F58:$P58,2),$F58:$P$121,$A58,0)</f>
        <v>Ultramine</v>
      </c>
      <c r="E58" s="8" t="str">
        <f>HLOOKUP(LARGE($F58:$P58,3),$F58:$P$121,$A58,0)</f>
        <v>Shree Pushkar</v>
      </c>
      <c r="F58" s="4">
        <f>[1]Comparative!B58</f>
        <v>4.0483077033695203</v>
      </c>
      <c r="G58" s="4">
        <f>[2]Comparative!B58</f>
        <v>5.010669963128918</v>
      </c>
      <c r="H58" s="4">
        <f>[3]Comparative!B58</f>
        <v>7.414222581038401</v>
      </c>
      <c r="I58" s="4">
        <f>[4]Comparative!B58</f>
        <v>5.6535391672237933</v>
      </c>
      <c r="J58" s="4">
        <f>[5]Comparative!B58</f>
        <v>7.6576814032764977</v>
      </c>
      <c r="K58" s="4">
        <f>[6]Comparative!B58</f>
        <v>4.0051366907279125</v>
      </c>
      <c r="L58" s="4">
        <f>[7]Comparative!B58</f>
        <v>3.6621843573315971</v>
      </c>
      <c r="M58" s="4">
        <f>[8]Comparative!B58</f>
        <v>9.5140994644441736</v>
      </c>
      <c r="N58" s="4">
        <f>[9]Comparative!B58</f>
        <v>5.5809216858891375</v>
      </c>
      <c r="O58" s="4">
        <f>[10]Comparative!B58</f>
        <v>2.6567058669241175</v>
      </c>
      <c r="P58" s="4">
        <f>[11]Comparative!B58</f>
        <v>5.137696004109042</v>
      </c>
    </row>
    <row r="59" spans="1:16" x14ac:dyDescent="0.25">
      <c r="A59">
        <v>63</v>
      </c>
      <c r="B59" t="s">
        <v>56</v>
      </c>
      <c r="C59" s="8" t="str">
        <f>HLOOKUP(LARGE($F59:$P59,1),$F59:$P$121,$A59,0)</f>
        <v>Kiri</v>
      </c>
      <c r="D59" s="8" t="str">
        <f>HLOOKUP(LARGE($F59:$P59,2),$F59:$P$121,$A59,0)</f>
        <v>Sudarshan</v>
      </c>
      <c r="E59" s="8" t="str">
        <f>HLOOKUP(LARGE($F59:$P59,3),$F59:$P$121,$A59,0)</f>
        <v>Vidhi</v>
      </c>
      <c r="F59" s="5">
        <f>[1]Comparative!B59</f>
        <v>66.635996779858743</v>
      </c>
      <c r="G59" s="5">
        <f>[2]Comparative!B59</f>
        <v>40.706698677530142</v>
      </c>
      <c r="H59" s="5">
        <f>[3]Comparative!B59</f>
        <v>51.430779883912862</v>
      </c>
      <c r="I59" s="5">
        <f>[4]Comparative!B59</f>
        <v>61.551971286522679</v>
      </c>
      <c r="J59" s="5">
        <f>[5]Comparative!B59</f>
        <v>41.7055322629638</v>
      </c>
      <c r="K59" s="5">
        <f>[6]Comparative!B59</f>
        <v>61.751295538869932</v>
      </c>
      <c r="L59" s="5">
        <f>[7]Comparative!B59</f>
        <v>51.841136415029197</v>
      </c>
      <c r="M59" s="5">
        <f>[8]Comparative!B59</f>
        <v>26.27013338449391</v>
      </c>
      <c r="N59" s="5">
        <f>[9]Comparative!B59</f>
        <v>55.308268793559897</v>
      </c>
      <c r="O59" s="5">
        <f>[10]Comparative!B59</f>
        <v>83.72767764633096</v>
      </c>
      <c r="P59" s="5">
        <f>[11]Comparative!B59</f>
        <v>52.833664490681642</v>
      </c>
    </row>
    <row r="60" spans="1:16" x14ac:dyDescent="0.25">
      <c r="A60">
        <v>62</v>
      </c>
      <c r="B60" t="s">
        <v>57</v>
      </c>
      <c r="C60" s="8" t="str">
        <f>HLOOKUP(LARGE($F60:$P60,1),$F60:$P$121,$A60,0)</f>
        <v>Sudarshan</v>
      </c>
      <c r="D60" s="8" t="str">
        <f>HLOOKUP(LARGE($F60:$P60,2),$F60:$P$121,$A60,0)</f>
        <v>Kiri</v>
      </c>
      <c r="E60" s="8" t="str">
        <f>HLOOKUP(LARGE($F60:$P60,3),$F60:$P$121,$A60,0)</f>
        <v>Dynemic</v>
      </c>
      <c r="F60" s="5">
        <f>[1]Comparative!B60</f>
        <v>69.515808373449858</v>
      </c>
      <c r="G60" s="5">
        <f>[2]Comparative!B60</f>
        <v>39.598773598388121</v>
      </c>
      <c r="H60" s="5">
        <f>[3]Comparative!B60</f>
        <v>43.902226571924402</v>
      </c>
      <c r="I60" s="5">
        <f>[4]Comparative!B60</f>
        <v>56.005129123269782</v>
      </c>
      <c r="J60" s="5">
        <f>[5]Comparative!B60</f>
        <v>38.967779334863643</v>
      </c>
      <c r="K60" s="5">
        <f>[6]Comparative!B60</f>
        <v>61.355853289553899</v>
      </c>
      <c r="L60" s="5">
        <f>[7]Comparative!B60</f>
        <v>44.722939634157058</v>
      </c>
      <c r="M60" s="5">
        <f>[8]Comparative!B60</f>
        <v>27.695373229517308</v>
      </c>
      <c r="N60" s="5">
        <f>[9]Comparative!B60</f>
        <v>61.951550274789724</v>
      </c>
      <c r="O60" s="5">
        <f>[10]Comparative!B60</f>
        <v>63.016888614464712</v>
      </c>
      <c r="P60" s="5">
        <f>[11]Comparative!B60</f>
        <v>46.221139925021113</v>
      </c>
    </row>
    <row r="61" spans="1:16" x14ac:dyDescent="0.25">
      <c r="A61">
        <v>61</v>
      </c>
      <c r="B61" t="s">
        <v>58</v>
      </c>
      <c r="C61" s="8" t="str">
        <f>HLOOKUP(LARGE($F61:$P61,1),$F61:$P$121,$A61,0)</f>
        <v>Vidhi</v>
      </c>
      <c r="D61" s="8" t="str">
        <f>HLOOKUP(LARGE($F61:$P61,2),$F61:$P$121,$A61,0)</f>
        <v>Sudarshan</v>
      </c>
      <c r="E61" s="8" t="str">
        <f>HLOOKUP(LARGE($F61:$P61,3),$F61:$P$121,$A61,0)</f>
        <v>Dynemic</v>
      </c>
      <c r="F61" s="5">
        <f>[1]Comparative!B61</f>
        <v>61.410889256152956</v>
      </c>
      <c r="G61" s="5">
        <f>[2]Comparative!B61</f>
        <v>36.233159528156982</v>
      </c>
      <c r="H61" s="5">
        <f>[3]Comparative!B61</f>
        <v>41.123507245789625</v>
      </c>
      <c r="I61" s="5">
        <f>[4]Comparative!B61</f>
        <v>54.486897394772917</v>
      </c>
      <c r="J61" s="5">
        <f>[5]Comparative!B61</f>
        <v>40.621328942305844</v>
      </c>
      <c r="K61" s="5">
        <f>[6]Comparative!B61</f>
        <v>65.725388742901828</v>
      </c>
      <c r="L61" s="5">
        <f>[7]Comparative!B61</f>
        <v>41.415363965678644</v>
      </c>
      <c r="M61" s="5">
        <f>[8]Comparative!B61</f>
        <v>30.596617507450407</v>
      </c>
      <c r="N61" s="5">
        <f>[9]Comparative!B61</f>
        <v>58.554828155236272</v>
      </c>
      <c r="O61" s="5">
        <f>[10]Comparative!B61</f>
        <v>34.295477022889351</v>
      </c>
      <c r="P61" s="5">
        <f>[11]Comparative!B61</f>
        <v>39.335632206508372</v>
      </c>
    </row>
    <row r="62" spans="1:16" x14ac:dyDescent="0.25">
      <c r="A62">
        <v>60</v>
      </c>
      <c r="B62" t="s">
        <v>59</v>
      </c>
      <c r="C62" s="8" t="str">
        <f>HLOOKUP(LARGE($F62:$P62,1),$F62:$P$121,$A62,0)</f>
        <v>Aksar</v>
      </c>
      <c r="D62" s="8" t="str">
        <f>HLOOKUP(LARGE($F62:$P62,2),$F62:$P$121,$A62,0)</f>
        <v>Bodal</v>
      </c>
      <c r="E62" s="8" t="str">
        <f>HLOOKUP(LARGE($F62:$P62,3),$F62:$P$121,$A62,0)</f>
        <v>Ultramine</v>
      </c>
      <c r="F62" s="4">
        <f>[1]Comparative!B62</f>
        <v>5.6601220028900352</v>
      </c>
      <c r="G62" s="4">
        <f>[2]Comparative!B62</f>
        <v>9.3397896426308531</v>
      </c>
      <c r="H62" s="4">
        <f>[3]Comparative!B62</f>
        <v>7.3832178179232866</v>
      </c>
      <c r="I62" s="4">
        <f>[4]Comparative!B62</f>
        <v>6.0052209451168013</v>
      </c>
      <c r="J62" s="4">
        <f>[5]Comparative!B62</f>
        <v>9.0837569071817725</v>
      </c>
      <c r="K62" s="4">
        <f>[6]Comparative!B62</f>
        <v>6.0826659050143252</v>
      </c>
      <c r="L62" s="4">
        <f>[7]Comparative!B62</f>
        <v>7.3234603110488123</v>
      </c>
      <c r="M62" s="4">
        <f>[8]Comparative!B62</f>
        <v>15.294591885011437</v>
      </c>
      <c r="N62" s="4">
        <f>[9]Comparative!B62</f>
        <v>6.8511824561836985</v>
      </c>
      <c r="O62" s="4">
        <f>[10]Comparative!B62</f>
        <v>6.3901397601600483</v>
      </c>
      <c r="P62" s="4">
        <f>[11]Comparative!B62</f>
        <v>7.2455608463253212</v>
      </c>
    </row>
    <row r="63" spans="1:16" x14ac:dyDescent="0.25">
      <c r="A63">
        <v>59</v>
      </c>
      <c r="B63" t="s">
        <v>60</v>
      </c>
      <c r="C63" s="8" t="str">
        <f>HLOOKUP(LARGE($F63:$P63,1),$F63:$P$121,$A63,0)</f>
        <v>Aksar</v>
      </c>
      <c r="D63" s="8" t="str">
        <f>HLOOKUP(LARGE($F63:$P63,2),$F63:$P$121,$A63,0)</f>
        <v>Bodal</v>
      </c>
      <c r="E63" s="8" t="str">
        <f>HLOOKUP(LARGE($F63:$P63,3),$F63:$P$121,$A63,0)</f>
        <v>Ultramine</v>
      </c>
      <c r="F63" s="4">
        <f>[1]Comparative!B63</f>
        <v>5.451837561428075</v>
      </c>
      <c r="G63" s="4">
        <f>[2]Comparative!B63</f>
        <v>9.6121691166235284</v>
      </c>
      <c r="H63" s="4">
        <f>[3]Comparative!B63</f>
        <v>8.4104658020389902</v>
      </c>
      <c r="I63" s="4">
        <f>[4]Comparative!B63</f>
        <v>6.5437904319617743</v>
      </c>
      <c r="J63" s="4">
        <f>[5]Comparative!B63</f>
        <v>9.5808596009824534</v>
      </c>
      <c r="K63" s="4">
        <f>[6]Comparative!B63</f>
        <v>6.1227220873565811</v>
      </c>
      <c r="L63" s="4">
        <f>[7]Comparative!B63</f>
        <v>8.2909507882900417</v>
      </c>
      <c r="M63" s="4">
        <f>[8]Comparative!B63</f>
        <v>14.653802268496117</v>
      </c>
      <c r="N63" s="4">
        <f>[9]Comparative!B63</f>
        <v>5.9620365564790347</v>
      </c>
      <c r="O63" s="4">
        <f>[10]Comparative!B63</f>
        <v>9.0742921521025188</v>
      </c>
      <c r="P63" s="4">
        <f>[11]Comparative!B63</f>
        <v>8.2556137675293293</v>
      </c>
    </row>
    <row r="64" spans="1:16" x14ac:dyDescent="0.25">
      <c r="A64">
        <v>58</v>
      </c>
      <c r="B64" t="s">
        <v>61</v>
      </c>
      <c r="C64" s="8" t="str">
        <f>HLOOKUP(LARGE($F64:$P64,1),$F64:$P$121,$A64,0)</f>
        <v>Kiri</v>
      </c>
      <c r="D64" s="8" t="str">
        <f>HLOOKUP(LARGE($F64:$P64,2),$F64:$P$121,$A64,0)</f>
        <v>Aksar</v>
      </c>
      <c r="E64" s="8" t="str">
        <f>HLOOKUP(LARGE($F64:$P64,3),$F64:$P$121,$A64,0)</f>
        <v>Bodal</v>
      </c>
      <c r="F64" s="4">
        <f>[1]Comparative!B64</f>
        <v>6.0970653768359382</v>
      </c>
      <c r="G64" s="4">
        <f>[2]Comparative!B64</f>
        <v>10.562580453585461</v>
      </c>
      <c r="H64" s="4">
        <f>[3]Comparative!B64</f>
        <v>8.9514905016697082</v>
      </c>
      <c r="I64" s="4">
        <f>[4]Comparative!B64</f>
        <v>6.7252928769257068</v>
      </c>
      <c r="J64" s="4">
        <f>[5]Comparative!B64</f>
        <v>9.1026483850907081</v>
      </c>
      <c r="K64" s="4">
        <f>[6]Comparative!B64</f>
        <v>5.6354902655348909</v>
      </c>
      <c r="L64" s="4">
        <f>[7]Comparative!B64</f>
        <v>8.8693432731655779</v>
      </c>
      <c r="M64" s="4">
        <f>[8]Comparative!B64</f>
        <v>11.999384978760311</v>
      </c>
      <c r="N64" s="4">
        <f>[9]Comparative!B64</f>
        <v>6.301093069020351</v>
      </c>
      <c r="O64" s="4">
        <f>[10]Comparative!B64</f>
        <v>12.829337014558284</v>
      </c>
      <c r="P64" s="4">
        <f>[11]Comparative!B64</f>
        <v>9.4374837019597617</v>
      </c>
    </row>
    <row r="65" spans="1:16" x14ac:dyDescent="0.25">
      <c r="A65">
        <v>57</v>
      </c>
      <c r="B65" t="s">
        <v>62</v>
      </c>
      <c r="C65" s="8" t="str">
        <f>HLOOKUP(LARGE($F65:$P65,1),$F65:$P$121,$A65,0)</f>
        <v>Ultramine</v>
      </c>
      <c r="D65" s="8" t="str">
        <f>HLOOKUP(LARGE($F65:$P65,2),$F65:$P$121,$A65,0)</f>
        <v>Shree Pushkar</v>
      </c>
      <c r="E65" s="8" t="str">
        <f>HLOOKUP(LARGE($F65:$P65,3),$F65:$P$121,$A65,0)</f>
        <v>Atul</v>
      </c>
      <c r="F65" s="1">
        <f>[1]Comparative!B65</f>
        <v>9.6248604220353168E-2</v>
      </c>
      <c r="G65" s="1">
        <f>[2]Comparative!B65</f>
        <v>8.9058480253407374E-2</v>
      </c>
      <c r="H65" s="1">
        <f>[3]Comparative!B65</f>
        <v>0.10959115516797494</v>
      </c>
      <c r="I65" s="1">
        <f>[4]Comparative!B65</f>
        <v>0.10513638241393194</v>
      </c>
      <c r="J65" s="1">
        <f>[5]Comparative!B65</f>
        <v>0.14668384719252797</v>
      </c>
      <c r="K65" s="1">
        <f>[6]Comparative!B65</f>
        <v>3.3527891719719274E-2</v>
      </c>
      <c r="L65" s="1">
        <f>[7]Comparative!B65</f>
        <v>5.8384342795332334E-2</v>
      </c>
      <c r="M65" s="1">
        <f>[8]Comparative!B65</f>
        <v>8.1971220709858336E-2</v>
      </c>
      <c r="N65" s="1">
        <f>[9]Comparative!B65</f>
        <v>5.7619944582639734E-2</v>
      </c>
      <c r="O65" s="1">
        <f>[10]Comparative!B65</f>
        <v>4.3411831282247848E-2</v>
      </c>
      <c r="P65" s="1">
        <f>[11]Comparative!B65</f>
        <v>6.6557514882732233E-2</v>
      </c>
    </row>
    <row r="66" spans="1:16" x14ac:dyDescent="0.25">
      <c r="A66">
        <v>56</v>
      </c>
      <c r="B66" t="s">
        <v>63</v>
      </c>
      <c r="C66" s="8" t="str">
        <f>HLOOKUP(LARGE($F66:$P66,1),$F66:$P$121,$A66,0)</f>
        <v>Shree Pushkar</v>
      </c>
      <c r="D66" s="8" t="str">
        <f>HLOOKUP(LARGE($F66:$P66,2),$F66:$P$121,$A66,0)</f>
        <v>Bodal</v>
      </c>
      <c r="E66" s="8" t="str">
        <f>HLOOKUP(LARGE($F66:$P66,3),$F66:$P$121,$A66,0)</f>
        <v>Ultramine</v>
      </c>
      <c r="F66" s="1">
        <f>[1]Comparative!B66</f>
        <v>0.10175795208440144</v>
      </c>
      <c r="G66" s="1">
        <f>[2]Comparative!B66</f>
        <v>0.14858636954746016</v>
      </c>
      <c r="H66" s="1">
        <f>[3]Comparative!B66</f>
        <v>0.17439346823424268</v>
      </c>
      <c r="I66" s="1">
        <f>[4]Comparative!B66</f>
        <v>0.12571077973122474</v>
      </c>
      <c r="J66" s="1">
        <f>[5]Comparative!B66</f>
        <v>0.13892664589822457</v>
      </c>
      <c r="K66" s="1">
        <f>[6]Comparative!B66</f>
        <v>7.9189103580116285E-2</v>
      </c>
      <c r="L66" s="1">
        <f>[7]Comparative!B66</f>
        <v>7.1979843488957487E-2</v>
      </c>
      <c r="M66" s="1">
        <f>[8]Comparative!B66</f>
        <v>0.12014693685039042</v>
      </c>
      <c r="N66" s="1">
        <f>[9]Comparative!B66</f>
        <v>5.2877737903681901E-2</v>
      </c>
      <c r="O66" s="1">
        <f>[10]Comparative!B66</f>
        <v>0.10020469370241152</v>
      </c>
      <c r="P66" s="1">
        <f>[11]Comparative!B66</f>
        <v>0.11176035013280498</v>
      </c>
    </row>
    <row r="67" spans="1:16" x14ac:dyDescent="0.25">
      <c r="A67">
        <v>55</v>
      </c>
      <c r="B67" t="s">
        <v>64</v>
      </c>
      <c r="C67" s="8" t="str">
        <f>HLOOKUP(LARGE($F67:$P67,1),$F67:$P$121,$A67,0)</f>
        <v>Bodal</v>
      </c>
      <c r="D67" s="8" t="str">
        <f>HLOOKUP(LARGE($F67:$P67,2),$F67:$P$121,$A67,0)</f>
        <v>Shree Pushkar</v>
      </c>
      <c r="E67" s="8" t="str">
        <f>HLOOKUP(LARGE($F67:$P67,3),$F67:$P$121,$A67,0)</f>
        <v>Aksar</v>
      </c>
      <c r="F67" s="1">
        <f>[1]Comparative!B67</f>
        <v>0.13864205663648327</v>
      </c>
      <c r="G67" s="1">
        <f>[2]Comparative!B67</f>
        <v>0.23511016049563435</v>
      </c>
      <c r="H67" s="1">
        <f>[3]Comparative!B67</f>
        <v>0.20182102106289537</v>
      </c>
      <c r="I67" s="1">
        <f>[4]Comparative!B67</f>
        <v>0.145598768696518</v>
      </c>
      <c r="J67" s="1">
        <f>[5]Comparative!B67</f>
        <v>0.15782211054499501</v>
      </c>
      <c r="K67" s="1">
        <f>[6]Comparative!B67</f>
        <v>0.11269044268897942</v>
      </c>
      <c r="L67" s="1">
        <f>[7]Comparative!B67</f>
        <v>7.2394125835166773E-2</v>
      </c>
      <c r="M67" s="1">
        <f>[8]Comparative!B67</f>
        <v>0.19659706838913635</v>
      </c>
      <c r="N67" s="1">
        <f>[9]Comparative!B67</f>
        <v>5.7933108105669047E-2</v>
      </c>
      <c r="O67" s="1">
        <f>[10]Comparative!B67</f>
        <v>0.11292310117565191</v>
      </c>
      <c r="P67" s="1">
        <f>[11]Comparative!B67</f>
        <v>0.1629999817823902</v>
      </c>
    </row>
    <row r="68" spans="1:16" x14ac:dyDescent="0.25">
      <c r="A68">
        <v>54</v>
      </c>
      <c r="B68" t="s">
        <v>65</v>
      </c>
      <c r="C68" s="8" t="str">
        <f>HLOOKUP(LARGE($F68:$P68,1),$F68:$P$121,$A68,0)</f>
        <v>Ultramine</v>
      </c>
      <c r="D68" s="8" t="str">
        <f>HLOOKUP(LARGE($F68:$P68,2),$F68:$P$121,$A68,0)</f>
        <v>Plasticbends</v>
      </c>
      <c r="E68" s="8" t="str">
        <f>HLOOKUP(LARGE($F68:$P68,3),$F68:$P$121,$A68,0)</f>
        <v>Shree Pushkar</v>
      </c>
      <c r="F68" s="1">
        <f>[1]Comparative!B68</f>
        <v>5.6098013665496382E-2</v>
      </c>
      <c r="G68" s="1">
        <f>[2]Comparative!B68</f>
        <v>4.5197365545598459E-2</v>
      </c>
      <c r="H68" s="1">
        <f>[3]Comparative!B68</f>
        <v>9.5513811614569927E-2</v>
      </c>
      <c r="I68" s="1">
        <f>[4]Comparative!B68</f>
        <v>7.4127100574714708E-2</v>
      </c>
      <c r="J68" s="1">
        <f>[5]Comparative!B68</f>
        <v>0.13875463264036364</v>
      </c>
      <c r="K68" s="1">
        <f>[6]Comparative!B68</f>
        <v>6.0971294654614594E-2</v>
      </c>
      <c r="L68" s="1">
        <f>[7]Comparative!B68</f>
        <v>3.148128090517497E-2</v>
      </c>
      <c r="M68" s="1">
        <f>[8]Comparative!B68</f>
        <v>5.4758593876114869E-2</v>
      </c>
      <c r="N68" s="1">
        <f>[9]Comparative!B68</f>
        <v>7.0540571103229824E-2</v>
      </c>
      <c r="O68" s="1">
        <f>[10]Comparative!B68</f>
        <v>-7.8898002020514094E-4</v>
      </c>
      <c r="P68" s="1">
        <f>[11]Comparative!B68</f>
        <v>0.10160067755428585</v>
      </c>
    </row>
    <row r="69" spans="1:16" x14ac:dyDescent="0.25">
      <c r="A69">
        <v>53</v>
      </c>
      <c r="B69" t="s">
        <v>66</v>
      </c>
      <c r="C69" s="8" t="str">
        <f>HLOOKUP(LARGE($F69:$P69,1),$F69:$P$121,$A69,0)</f>
        <v>Ultramine</v>
      </c>
      <c r="D69" s="8" t="str">
        <f>HLOOKUP(LARGE($F69:$P69,2),$F69:$P$121,$A69,0)</f>
        <v>Shree Pushkar</v>
      </c>
      <c r="E69" s="8" t="str">
        <f>HLOOKUP(LARGE($F69:$P69,3),$F69:$P$121,$A69,0)</f>
        <v>Atul</v>
      </c>
      <c r="F69" s="1">
        <f>[1]Comparative!B69</f>
        <v>4.6643769299680823E-2</v>
      </c>
      <c r="G69" s="1">
        <f>[2]Comparative!B69</f>
        <v>6.0001909722566325E-2</v>
      </c>
      <c r="H69" s="1">
        <f>[3]Comparative!B69</f>
        <v>0.11052978697473229</v>
      </c>
      <c r="I69" s="1">
        <f>[4]Comparative!B69</f>
        <v>0.10384602153111619</v>
      </c>
      <c r="J69" s="1">
        <f>[5]Comparative!B69</f>
        <v>0.12627616036775774</v>
      </c>
      <c r="K69" s="1">
        <f>[6]Comparative!B69</f>
        <v>7.198203513022175E-2</v>
      </c>
      <c r="L69" s="1">
        <f>[7]Comparative!B69</f>
        <v>-1.7535274444057659E-2</v>
      </c>
      <c r="M69" s="1">
        <f>[8]Comparative!B69</f>
        <v>9.598450098877942E-2</v>
      </c>
      <c r="N69" s="1">
        <f>[9]Comparative!B69</f>
        <v>7.6628235724159083E-2</v>
      </c>
      <c r="O69" s="1">
        <f>[10]Comparative!B69</f>
        <v>-5.743130035025442E-2</v>
      </c>
      <c r="P69" s="1">
        <f>[11]Comparative!B69</f>
        <v>9.5651181934520893E-2</v>
      </c>
    </row>
    <row r="70" spans="1:16" x14ac:dyDescent="0.25">
      <c r="A70">
        <v>52</v>
      </c>
      <c r="B70" t="s">
        <v>67</v>
      </c>
      <c r="C70" s="8" t="str">
        <f>HLOOKUP(LARGE($F70:$P70,1),$F70:$P$121,$A70,0)</f>
        <v>Aksar</v>
      </c>
      <c r="D70" s="8" t="str">
        <f>HLOOKUP(LARGE($F70:$P70,2),$F70:$P$121,$A70,0)</f>
        <v>Ultramine</v>
      </c>
      <c r="E70" s="8" t="str">
        <f>HLOOKUP(LARGE($F70:$P70,3),$F70:$P$121,$A70,0)</f>
        <v>Bodal</v>
      </c>
      <c r="F70" s="1">
        <f>[1]Comparative!B70</f>
        <v>5.310137570545672E-2</v>
      </c>
      <c r="G70" s="1">
        <f>[2]Comparative!B70</f>
        <v>0.12984475262748765</v>
      </c>
      <c r="H70" s="1">
        <f>[3]Comparative!B70</f>
        <v>0.11512688886391055</v>
      </c>
      <c r="I70" s="1">
        <f>[4]Comparative!B70</f>
        <v>0.1233614995410371</v>
      </c>
      <c r="J70" s="1">
        <f>[5]Comparative!B70</f>
        <v>0.14140925597032533</v>
      </c>
      <c r="K70" s="1">
        <f>[6]Comparative!B70</f>
        <v>9.1468670441457567E-2</v>
      </c>
      <c r="L70" s="1">
        <f>[7]Comparative!B70</f>
        <v>1.2094427544185429E-2</v>
      </c>
      <c r="M70" s="1">
        <f>[8]Comparative!B70</f>
        <v>0.16542750164218553</v>
      </c>
      <c r="N70" s="1">
        <f>[9]Comparative!B70</f>
        <v>8.5469224092982257E-2</v>
      </c>
      <c r="O70" s="1">
        <f>[10]Comparative!B70</f>
        <v>-3.1255063989485382E-2</v>
      </c>
      <c r="P70" s="1">
        <f>[11]Comparative!B70</f>
        <v>0.11017084423684192</v>
      </c>
    </row>
    <row r="71" spans="1:16" x14ac:dyDescent="0.25">
      <c r="A71">
        <v>51</v>
      </c>
      <c r="B71" t="s">
        <v>68</v>
      </c>
      <c r="C71" s="8" t="str">
        <f>HLOOKUP(LARGE($F71:$P71,1),$F71:$P$121,$A71,0)</f>
        <v>Shree Pushkar</v>
      </c>
      <c r="D71" s="8" t="str">
        <f>HLOOKUP(LARGE($F71:$P71,2),$F71:$P$121,$A71,0)</f>
        <v>Aksar</v>
      </c>
      <c r="E71" s="8" t="str">
        <f>HLOOKUP(LARGE($F71:$P71,3),$F71:$P$121,$A71,0)</f>
        <v>Reflon</v>
      </c>
      <c r="F71" s="4">
        <f>[1]Comparative!B71</f>
        <v>1.2546039839429448</v>
      </c>
      <c r="G71" s="4">
        <f>[2]Comparative!B71</f>
        <v>1.3468981447722275</v>
      </c>
      <c r="H71" s="4">
        <f>[3]Comparative!B71</f>
        <v>1.8566025875193393</v>
      </c>
      <c r="I71" s="4">
        <f>[4]Comparative!B71</f>
        <v>1.168378597559347</v>
      </c>
      <c r="J71" s="4">
        <f>[5]Comparative!B71</f>
        <v>1.0866705632279061</v>
      </c>
      <c r="K71" s="4">
        <f>[6]Comparative!B71</f>
        <v>1.3875854718332279</v>
      </c>
      <c r="L71" s="4">
        <f>[7]Comparative!B71</f>
        <v>1.5982721852815671</v>
      </c>
      <c r="M71" s="4">
        <f>[8]Comparative!B71</f>
        <v>1.6139461409949789</v>
      </c>
      <c r="N71" s="4">
        <f>[9]Comparative!B71</f>
        <v>1.0472963945883969</v>
      </c>
      <c r="O71" s="4">
        <f>[10]Comparative!B71</f>
        <v>0.76687072469754614</v>
      </c>
      <c r="P71" s="4">
        <f>[11]Comparative!B71</f>
        <v>1.5717285622515396</v>
      </c>
    </row>
    <row r="72" spans="1:16" x14ac:dyDescent="0.25">
      <c r="A72">
        <v>50</v>
      </c>
      <c r="B72" t="s">
        <v>69</v>
      </c>
      <c r="C72" s="8" t="str">
        <f>HLOOKUP(LARGE($F72:$P72,1),$F72:$P$121,$A72,0)</f>
        <v>Shree Pushkar</v>
      </c>
      <c r="D72" s="8" t="str">
        <f>HLOOKUP(LARGE($F72:$P72,2),$F72:$P$121,$A72,0)</f>
        <v>Plasticbends</v>
      </c>
      <c r="E72" s="8" t="str">
        <f>HLOOKUP(LARGE($F72:$P72,3),$F72:$P$121,$A72,0)</f>
        <v>Aksar</v>
      </c>
      <c r="F72" s="4">
        <f>[1]Comparative!B72</f>
        <v>1.102465709492354</v>
      </c>
      <c r="G72" s="4">
        <f>[2]Comparative!B72</f>
        <v>1.4687398538021239</v>
      </c>
      <c r="H72" s="4">
        <f>[3]Comparative!B72</f>
        <v>2.0364668966320982</v>
      </c>
      <c r="I72" s="4">
        <f>[4]Comparative!B72</f>
        <v>1.2950794431400292</v>
      </c>
      <c r="J72" s="4">
        <f>[5]Comparative!B72</f>
        <v>1.2113425804892526</v>
      </c>
      <c r="K72" s="4">
        <f>[6]Comparative!B72</f>
        <v>1.4098690516051986</v>
      </c>
      <c r="L72" s="4">
        <f>[7]Comparative!B72</f>
        <v>1.5198060921565535</v>
      </c>
      <c r="M72" s="4">
        <f>[8]Comparative!B72</f>
        <v>1.5915792702237905</v>
      </c>
      <c r="N72" s="4">
        <f>[9]Comparative!B72</f>
        <v>1.1452558992171027</v>
      </c>
      <c r="O72" s="4">
        <f>[10]Comparative!B72</f>
        <v>0.67196240698801313</v>
      </c>
      <c r="P72" s="4">
        <f>[11]Comparative!B72</f>
        <v>1.7292804896256608</v>
      </c>
    </row>
    <row r="73" spans="1:16" x14ac:dyDescent="0.25">
      <c r="A73">
        <v>49</v>
      </c>
      <c r="B73" t="s">
        <v>70</v>
      </c>
      <c r="C73" s="8" t="str">
        <f>HLOOKUP(LARGE($F73:$P73,1),$F73:$P$121,$A73,0)</f>
        <v>Shree Pushkar</v>
      </c>
      <c r="D73" s="8" t="str">
        <f>HLOOKUP(LARGE($F73:$P73,2),$F73:$P$121,$A73,0)</f>
        <v>Bodal</v>
      </c>
      <c r="E73" s="8" t="str">
        <f>HLOOKUP(LARGE($F73:$P73,3),$F73:$P$121,$A73,0)</f>
        <v>Plasticbends</v>
      </c>
      <c r="F73" s="4">
        <f>[1]Comparative!B73</f>
        <v>1.1969639555107039</v>
      </c>
      <c r="G73" s="4">
        <f>[2]Comparative!B73</f>
        <v>1.7634571454653536</v>
      </c>
      <c r="H73" s="4">
        <f>[3]Comparative!B73</f>
        <v>1.8736372680027629</v>
      </c>
      <c r="I73" s="4">
        <f>[4]Comparative!B73</f>
        <v>1.3144914838446791</v>
      </c>
      <c r="J73" s="4">
        <f>[5]Comparative!B73</f>
        <v>1.2784844384158671</v>
      </c>
      <c r="K73" s="4">
        <f>[6]Comparative!B73</f>
        <v>1.4567139177817265</v>
      </c>
      <c r="L73" s="4">
        <f>[7]Comparative!B73</f>
        <v>1.5485863482132878</v>
      </c>
      <c r="M73" s="4">
        <f>[8]Comparative!B73</f>
        <v>1.5296223544845171</v>
      </c>
      <c r="N73" s="4">
        <f>[9]Comparative!B73</f>
        <v>1.1696719059383616</v>
      </c>
      <c r="O73" s="4">
        <f>[10]Comparative!B73</f>
        <v>0.793508882225335</v>
      </c>
      <c r="P73" s="4">
        <f>[11]Comparative!B73</f>
        <v>1.742682920175713</v>
      </c>
    </row>
    <row r="74" spans="1:16" x14ac:dyDescent="0.25">
      <c r="A74">
        <v>48</v>
      </c>
      <c r="B74" t="s">
        <v>71</v>
      </c>
      <c r="C74" s="8" t="str">
        <f>HLOOKUP(LARGE($F74:$P74,1),$F74:$P$121,$A74,0)</f>
        <v>Aksar</v>
      </c>
      <c r="D74" s="8" t="str">
        <f>HLOOKUP(LARGE($F74:$P74,2),$F74:$P$121,$A74,0)</f>
        <v>Sudarshan</v>
      </c>
      <c r="E74" s="8" t="str">
        <f>HLOOKUP(LARGE($F74:$P74,3),$F74:$P$121,$A74,0)</f>
        <v>Kiri</v>
      </c>
      <c r="F74" s="4">
        <f>[1]Comparative!B74</f>
        <v>2.1777253679698143</v>
      </c>
      <c r="G74" s="4">
        <f>[2]Comparative!B74</f>
        <v>0.46655047932701726</v>
      </c>
      <c r="H74" s="4">
        <f>[3]Comparative!B74</f>
        <v>1.1112892682761044</v>
      </c>
      <c r="I74" s="4">
        <f>[4]Comparative!B74</f>
        <v>1.6838922271167607</v>
      </c>
      <c r="J74" s="4">
        <f>[5]Comparative!B74</f>
        <v>1.0817320919106415</v>
      </c>
      <c r="K74" s="4">
        <f>[6]Comparative!B74</f>
        <v>0.34173610027050616</v>
      </c>
      <c r="L74" s="4">
        <f>[7]Comparative!B74</f>
        <v>0.7123818859120592</v>
      </c>
      <c r="M74" s="4">
        <f>[8]Comparative!B74</f>
        <v>27.690209037080518</v>
      </c>
      <c r="N74" s="4">
        <f>[9]Comparative!B74</f>
        <v>0.98652743095774476</v>
      </c>
      <c r="O74" s="4">
        <f>[10]Comparative!B74</f>
        <v>1.7801235072890744</v>
      </c>
      <c r="P74" s="4">
        <f>[11]Comparative!B74</f>
        <v>0.61426195790360349</v>
      </c>
    </row>
    <row r="75" spans="1:16" x14ac:dyDescent="0.25">
      <c r="A75">
        <v>47</v>
      </c>
      <c r="B75" t="s">
        <v>72</v>
      </c>
      <c r="C75" s="8" t="str">
        <f>HLOOKUP(LARGE($F75:$P75,1),$F75:$P$121,$A75,0)</f>
        <v>Kiri</v>
      </c>
      <c r="D75" s="8" t="str">
        <f>HLOOKUP(LARGE($F75:$P75,2),$F75:$P$121,$A75,0)</f>
        <v>Sudarshan</v>
      </c>
      <c r="E75" s="8" t="str">
        <f>HLOOKUP(LARGE($F75:$P75,3),$F75:$P$121,$A75,0)</f>
        <v>Shree Pushkar</v>
      </c>
      <c r="F75" s="4">
        <f>[1]Comparative!B75</f>
        <v>2.0483044343434176</v>
      </c>
      <c r="G75" s="4">
        <f>[2]Comparative!B75</f>
        <v>0.88100412596967692</v>
      </c>
      <c r="H75" s="4">
        <f>[3]Comparative!B75</f>
        <v>1.5354602029783506</v>
      </c>
      <c r="I75" s="4">
        <f>[4]Comparative!B75</f>
        <v>1.2227244617462449</v>
      </c>
      <c r="J75" s="4">
        <f>[5]Comparative!B75</f>
        <v>1.1084620013303146</v>
      </c>
      <c r="K75" s="4">
        <f>[6]Comparative!B75</f>
        <v>1.0002149901264441</v>
      </c>
      <c r="L75" s="4">
        <f>[7]Comparative!B75</f>
        <v>0.73764543825025997</v>
      </c>
      <c r="M75" s="4">
        <f>[8]Comparative!B75</f>
        <v>0.88339830476188685</v>
      </c>
      <c r="N75" s="4">
        <f>[9]Comparative!B75</f>
        <v>0.73746681687918214</v>
      </c>
      <c r="O75" s="4">
        <f>[10]Comparative!B75</f>
        <v>3.5904156467950892</v>
      </c>
      <c r="P75" s="4">
        <f>[11]Comparative!B75</f>
        <v>1.0751961384680708</v>
      </c>
    </row>
    <row r="76" spans="1:16" x14ac:dyDescent="0.25">
      <c r="A76">
        <v>46</v>
      </c>
      <c r="B76" t="s">
        <v>73</v>
      </c>
      <c r="C76" s="8" t="str">
        <f>HLOOKUP(LARGE($F76:$P76,1),$F76:$P$121,$A76,0)</f>
        <v>Kiri</v>
      </c>
      <c r="D76" s="8" t="str">
        <f>HLOOKUP(LARGE($F76:$P76,2),$F76:$P$121,$A76,0)</f>
        <v>Sudarshan</v>
      </c>
      <c r="E76" s="8" t="str">
        <f>HLOOKUP(LARGE($F76:$P76,3),$F76:$P$121,$A76,0)</f>
        <v>Reflon</v>
      </c>
      <c r="F76" s="4">
        <f>[1]Comparative!B76</f>
        <v>2.6906407249565043</v>
      </c>
      <c r="G76" s="4">
        <f>[2]Comparative!B76</f>
        <v>1.7583831178419456</v>
      </c>
      <c r="H76" s="4">
        <f>[3]Comparative!B76</f>
        <v>1.6709273605940569</v>
      </c>
      <c r="I76" s="4">
        <f>[4]Comparative!B76</f>
        <v>1.1722344201741981</v>
      </c>
      <c r="J76" s="4">
        <f>[5]Comparative!B76</f>
        <v>1.1338487834335156</v>
      </c>
      <c r="K76" s="4">
        <f>[6]Comparative!B76</f>
        <v>1.2228292093493718</v>
      </c>
      <c r="L76" s="4">
        <f>[7]Comparative!B76</f>
        <v>2.0415158573005261</v>
      </c>
      <c r="M76" s="4">
        <f>[8]Comparative!B76</f>
        <v>1.2258491030758996</v>
      </c>
      <c r="N76" s="4">
        <f>[9]Comparative!B76</f>
        <v>0.71260664811541174</v>
      </c>
      <c r="O76" s="4">
        <f>[10]Comparative!B76</f>
        <v>7.6351452216063374</v>
      </c>
      <c r="P76" s="4">
        <f>[11]Comparative!B76</f>
        <v>1.4918250108100752</v>
      </c>
    </row>
    <row r="77" spans="1:16" x14ac:dyDescent="0.25">
      <c r="A77">
        <v>45</v>
      </c>
      <c r="B77" t="s">
        <v>74</v>
      </c>
      <c r="C77" s="8" t="str">
        <f>HLOOKUP(LARGE($F77:$P77,1),$F77:$P$121,$A77,0)</f>
        <v>Ultramine</v>
      </c>
      <c r="D77" s="8" t="str">
        <f>HLOOKUP(LARGE($F77:$P77,2),$F77:$P$121,$A77,0)</f>
        <v>Atul</v>
      </c>
      <c r="E77" s="8" t="str">
        <f>HLOOKUP(LARGE($F77:$P77,3),$F77:$P$121,$A77,0)</f>
        <v>Sudarshan</v>
      </c>
      <c r="F77" s="1">
        <f>[1]Comparative!B77</f>
        <v>7.3786232827886072E-2</v>
      </c>
      <c r="G77" s="1">
        <f>[2]Comparative!B77</f>
        <v>5.7883346105932008E-2</v>
      </c>
      <c r="H77" s="1">
        <f>[3]Comparative!B77</f>
        <v>5.9520632059200274E-2</v>
      </c>
      <c r="I77" s="1">
        <f>[4]Comparative!B77</f>
        <v>8.8579277316553656E-2</v>
      </c>
      <c r="J77" s="1">
        <f>[5]Comparative!B77</f>
        <v>0.13942667136952058</v>
      </c>
      <c r="K77" s="1">
        <f>[6]Comparative!B77</f>
        <v>2.3695898240498846E-2</v>
      </c>
      <c r="L77" s="1">
        <f>[7]Comparative!B77</f>
        <v>3.6750278684416673E-2</v>
      </c>
      <c r="M77" s="1">
        <f>[8]Comparative!B77</f>
        <v>4.9205187438737918E-2</v>
      </c>
      <c r="N77" s="1">
        <f>[9]Comparative!B77</f>
        <v>5.5407564547484925E-2</v>
      </c>
      <c r="O77" s="1">
        <f>[10]Comparative!B77</f>
        <v>6.4438834064948228E-2</v>
      </c>
      <c r="P77" s="1">
        <f>[11]Comparative!B77</f>
        <v>4.1259146340523058E-2</v>
      </c>
    </row>
    <row r="78" spans="1:16" x14ac:dyDescent="0.25">
      <c r="A78">
        <v>44</v>
      </c>
      <c r="B78" t="s">
        <v>75</v>
      </c>
      <c r="C78" s="8" t="str">
        <f>HLOOKUP(LARGE($F78:$P78,1),$F78:$P$121,$A78,0)</f>
        <v>Kiri</v>
      </c>
      <c r="D78" s="8" t="str">
        <f>HLOOKUP(LARGE($F78:$P78,2),$F78:$P$121,$A78,0)</f>
        <v>Ultramine</v>
      </c>
      <c r="E78" s="8" t="str">
        <f>HLOOKUP(LARGE($F78:$P78,3),$F78:$P$121,$A78,0)</f>
        <v>Atul</v>
      </c>
      <c r="F78" s="1">
        <f>[1]Comparative!B78</f>
        <v>8.746775482345856E-2</v>
      </c>
      <c r="G78" s="1">
        <f>[2]Comparative!B78</f>
        <v>8.4496907138296273E-2</v>
      </c>
      <c r="H78" s="1">
        <f>[3]Comparative!B78</f>
        <v>9.3336585014445445E-2</v>
      </c>
      <c r="I78" s="1">
        <f>[4]Comparative!B78</f>
        <v>9.7372206399570602E-2</v>
      </c>
      <c r="J78" s="1">
        <f>[5]Comparative!B78</f>
        <v>0.11381789296170294</v>
      </c>
      <c r="K78" s="1">
        <f>[6]Comparative!B78</f>
        <v>5.4967188327194473E-2</v>
      </c>
      <c r="L78" s="1">
        <f>[7]Comparative!B78</f>
        <v>4.7795878264878258E-2</v>
      </c>
      <c r="M78" s="1">
        <f>[8]Comparative!B78</f>
        <v>7.2814315802539026E-2</v>
      </c>
      <c r="N78" s="1">
        <f>[9]Comparative!B78</f>
        <v>4.5825371020993856E-2</v>
      </c>
      <c r="O78" s="1">
        <f>[10]Comparative!B78</f>
        <v>0.14307862331082807</v>
      </c>
      <c r="P78" s="1">
        <f>[11]Comparative!B78</f>
        <v>6.6491464843005194E-2</v>
      </c>
    </row>
    <row r="79" spans="1:16" x14ac:dyDescent="0.25">
      <c r="A79">
        <v>43</v>
      </c>
      <c r="B79" t="s">
        <v>76</v>
      </c>
      <c r="C79" s="8" t="str">
        <f>HLOOKUP(LARGE($F79:$P79,1),$F79:$P$121,$A79,0)</f>
        <v>Bodal</v>
      </c>
      <c r="D79" s="8" t="str">
        <f>HLOOKUP(LARGE($F79:$P79,2),$F79:$P$121,$A79,0)</f>
        <v>Kiri</v>
      </c>
      <c r="E79" s="8" t="str">
        <f>HLOOKUP(LARGE($F79:$P79,3),$F79:$P$121,$A79,0)</f>
        <v>Ultramine</v>
      </c>
      <c r="F79" s="1">
        <f>[1]Comparative!B79</f>
        <v>0.11498609930307009</v>
      </c>
      <c r="G79" s="1">
        <f>[2]Comparative!B79</f>
        <v>0.12866740554605996</v>
      </c>
      <c r="H79" s="1">
        <f>[3]Comparative!B79</f>
        <v>0.1156510649933583</v>
      </c>
      <c r="I79" s="1">
        <f>[4]Comparative!B79</f>
        <v>0.11194858527606916</v>
      </c>
      <c r="J79" s="1">
        <f>[5]Comparative!B79</f>
        <v>0.12331673189403052</v>
      </c>
      <c r="K79" s="1">
        <f>[6]Comparative!B79</f>
        <v>7.6999804537932301E-2</v>
      </c>
      <c r="L79" s="1">
        <f>[7]Comparative!B79</f>
        <v>4.6523696652012787E-2</v>
      </c>
      <c r="M79" s="1">
        <f>[8]Comparative!B79</f>
        <v>0.12210875542210486</v>
      </c>
      <c r="N79" s="1">
        <f>[9]Comparative!B79</f>
        <v>4.9234602324836646E-2</v>
      </c>
      <c r="O79" s="1">
        <f>[10]Comparative!B79</f>
        <v>0.12791228515737049</v>
      </c>
      <c r="P79" s="1">
        <f>[11]Comparative!B79</f>
        <v>9.7129278537898475E-2</v>
      </c>
    </row>
    <row r="80" spans="1:16" x14ac:dyDescent="0.25">
      <c r="A80">
        <v>42</v>
      </c>
      <c r="B80" t="s">
        <v>77</v>
      </c>
      <c r="C80" s="8" t="str">
        <f>HLOOKUP(LARGE($F80:$P80,1),$F80:$P$121,$A80,0)</f>
        <v>Kiri</v>
      </c>
      <c r="D80" s="8" t="str">
        <f>HLOOKUP(LARGE($F80:$P80,2),$F80:$P$121,$A80,0)</f>
        <v>Ultramine</v>
      </c>
      <c r="E80" s="8" t="str">
        <f>HLOOKUP(LARGE($F80:$P80,3),$F80:$P$121,$A80,0)</f>
        <v>Atul</v>
      </c>
      <c r="F80" s="4">
        <f>[1]Comparative!B80</f>
        <v>0.221626577029572</v>
      </c>
      <c r="G80" s="4">
        <f>[2]Comparative!B80</f>
        <v>0.30134113018808384</v>
      </c>
      <c r="H80" s="4">
        <f>[3]Comparative!B80</f>
        <v>0.21428757291829661</v>
      </c>
      <c r="I80" s="4">
        <f>[4]Comparative!B80</f>
        <v>0.39986708849611896</v>
      </c>
      <c r="J80" s="4">
        <f>[5]Comparative!B80</f>
        <v>0.58667146175245821</v>
      </c>
      <c r="K80" s="4">
        <f>[6]Comparative!B80</f>
        <v>-0.43520344174613079</v>
      </c>
      <c r="L80" s="4">
        <f>[7]Comparative!B80</f>
        <v>-0.95905358621069081</v>
      </c>
      <c r="M80" s="4">
        <f>[8]Comparative!B80</f>
        <v>0.2638223620853406</v>
      </c>
      <c r="N80" s="4">
        <f>[9]Comparative!B80</f>
        <v>-0.5477207322295905</v>
      </c>
      <c r="O80" s="4">
        <f>[10]Comparative!B80</f>
        <v>1.8808957089188845</v>
      </c>
      <c r="P80" s="4">
        <f>[11]Comparative!B80</f>
        <v>-4.2138366850993862E-2</v>
      </c>
    </row>
    <row r="81" spans="1:16" x14ac:dyDescent="0.25">
      <c r="A81">
        <v>41</v>
      </c>
      <c r="B81" t="s">
        <v>78</v>
      </c>
      <c r="C81" s="8" t="str">
        <f>HLOOKUP(LARGE($F81:$P81,1),$F81:$P$121,$A81,0)</f>
        <v>Kiri</v>
      </c>
      <c r="D81" s="8" t="str">
        <f>HLOOKUP(LARGE($F81:$P81,2),$F81:$P$121,$A81,0)</f>
        <v>Bodal</v>
      </c>
      <c r="E81" s="8" t="str">
        <f>HLOOKUP(LARGE($F81:$P81,3),$F81:$P$121,$A81,0)</f>
        <v>Ultramine</v>
      </c>
      <c r="F81" s="4">
        <f>[1]Comparative!B81</f>
        <v>-0.10470230953662121</v>
      </c>
      <c r="G81" s="4">
        <f>[2]Comparative!B81</f>
        <v>1.3579276697886453</v>
      </c>
      <c r="H81" s="4">
        <f>[3]Comparative!B81</f>
        <v>0.69312169549598868</v>
      </c>
      <c r="I81" s="4">
        <f>[4]Comparative!B81</f>
        <v>0.42681520250325444</v>
      </c>
      <c r="J81" s="4">
        <f>[5]Comparative!B81</f>
        <v>0.69849294785275362</v>
      </c>
      <c r="K81" s="4">
        <f>[6]Comparative!B81</f>
        <v>0.11486109774081785</v>
      </c>
      <c r="L81" s="4">
        <f>[7]Comparative!B81</f>
        <v>-1.6535606227619859</v>
      </c>
      <c r="M81" s="4">
        <f>[8]Comparative!B81</f>
        <v>0.45847146462112187</v>
      </c>
      <c r="N81" s="4">
        <f>[9]Comparative!B81</f>
        <v>0.12184284675270018</v>
      </c>
      <c r="O81" s="4">
        <f>[10]Comparative!B81</f>
        <v>7.1506471173035475</v>
      </c>
      <c r="P81" s="4">
        <f>[11]Comparative!B81</f>
        <v>0.3030809599380504</v>
      </c>
    </row>
    <row r="82" spans="1:16" x14ac:dyDescent="0.25">
      <c r="A82">
        <v>40</v>
      </c>
      <c r="B82" t="s">
        <v>79</v>
      </c>
      <c r="C82" s="8" t="str">
        <f>HLOOKUP(LARGE($F82:$P82,1),$F82:$P$121,$A82,0)</f>
        <v>Kiri</v>
      </c>
      <c r="D82" s="8" t="str">
        <f>HLOOKUP(LARGE($F82:$P82,2),$F82:$P$121,$A82,0)</f>
        <v>Bodal</v>
      </c>
      <c r="E82" s="8" t="str">
        <f>HLOOKUP(LARGE($F82:$P82,3),$F82:$P$121,$A82,0)</f>
        <v>Reflon</v>
      </c>
      <c r="F82" s="4">
        <f>[1]Comparative!B82</f>
        <v>1.831979372654321</v>
      </c>
      <c r="G82" s="4">
        <f>[2]Comparative!B82</f>
        <v>2.2380431844534265</v>
      </c>
      <c r="H82" s="4">
        <f>[3]Comparative!B82</f>
        <v>0.41892670817884087</v>
      </c>
      <c r="I82" s="4">
        <f>[4]Comparative!B82</f>
        <v>0.46604590752292968</v>
      </c>
      <c r="J82" s="4">
        <f>[5]Comparative!B82</f>
        <v>0.79015567970950784</v>
      </c>
      <c r="K82" s="4">
        <f>[6]Comparative!B82</f>
        <v>0.76605411348113028</v>
      </c>
      <c r="L82" s="4">
        <f>[7]Comparative!B82</f>
        <v>2.0038858772100663</v>
      </c>
      <c r="M82" s="4">
        <f>[8]Comparative!B82</f>
        <v>0.12901296765443487</v>
      </c>
      <c r="N82" s="4">
        <f>[9]Comparative!B82</f>
        <v>3.2375520366008624E-2</v>
      </c>
      <c r="O82" s="4">
        <f>[10]Comparative!B82</f>
        <v>11.64987400460099</v>
      </c>
      <c r="P82" s="4">
        <f>[11]Comparative!B82</f>
        <v>0.51368524633273793</v>
      </c>
    </row>
    <row r="83" spans="1:16" x14ac:dyDescent="0.25">
      <c r="A83">
        <v>39</v>
      </c>
      <c r="B83" t="s">
        <v>80</v>
      </c>
      <c r="C83" s="8" t="str">
        <f>HLOOKUP(LARGE($F83:$P83,1),$F83:$P$121,$A83,0)</f>
        <v>Ultramine</v>
      </c>
      <c r="D83" s="8" t="str">
        <f>HLOOKUP(LARGE($F83:$P83,2),$F83:$P$121,$A83,0)</f>
        <v>Plasticbends</v>
      </c>
      <c r="E83" s="8" t="str">
        <f>HLOOKUP(LARGE($F83:$P83,3),$F83:$P$121,$A83,0)</f>
        <v>Atul</v>
      </c>
      <c r="F83" s="1">
        <f>[1]Comparative!B83</f>
        <v>0.16363693205192176</v>
      </c>
      <c r="G83" s="1">
        <f>[2]Comparative!B83</f>
        <v>0.13640155299769591</v>
      </c>
      <c r="H83" s="1">
        <f>[3]Comparative!B83</f>
        <v>0.16074421942074785</v>
      </c>
      <c r="I83" s="1">
        <f>[4]Comparative!B83</f>
        <v>0.17283905610461597</v>
      </c>
      <c r="J83" s="1">
        <f>[5]Comparative!B83</f>
        <v>0.19379957432580208</v>
      </c>
      <c r="K83" s="1">
        <f>[6]Comparative!B83</f>
        <v>0.14159923803226121</v>
      </c>
      <c r="L83" s="1">
        <f>[7]Comparative!B83</f>
        <v>1.8213882258470114E-2</v>
      </c>
      <c r="M83" s="1">
        <f>[8]Comparative!B83</f>
        <v>8.6951848151208724E-2</v>
      </c>
      <c r="N83" s="1">
        <f>[9]Comparative!B83</f>
        <v>0.12965945445083538</v>
      </c>
      <c r="O83" s="1">
        <f>[10]Comparative!B83</f>
        <v>-0.10851977325439736</v>
      </c>
      <c r="P83" s="1">
        <f>[11]Comparative!B83</f>
        <v>0.17910080813608445</v>
      </c>
    </row>
    <row r="84" spans="1:16" x14ac:dyDescent="0.25">
      <c r="A84">
        <v>38</v>
      </c>
      <c r="B84" t="s">
        <v>81</v>
      </c>
      <c r="C84" s="8" t="str">
        <f>HLOOKUP(LARGE($F84:$P84,1),$F84:$P$121,$A84,0)</f>
        <v>Atul</v>
      </c>
      <c r="D84" s="8" t="str">
        <f>HLOOKUP(LARGE($F84:$P84,2),$F84:$P$121,$A84,0)</f>
        <v>Vidhi</v>
      </c>
      <c r="E84" s="8" t="str">
        <f>HLOOKUP(LARGE($F84:$P84,3),$F84:$P$121,$A84,0)</f>
        <v>Aksar</v>
      </c>
      <c r="F84" s="1">
        <f>[1]Comparative!B84</f>
        <v>0.15227474855771669</v>
      </c>
      <c r="G84" s="1">
        <f>[2]Comparative!B84</f>
        <v>6.9937090084226272E-2</v>
      </c>
      <c r="H84" s="1">
        <f>[3]Comparative!B84</f>
        <v>0.17083941080888673</v>
      </c>
      <c r="I84" s="1">
        <f>[4]Comparative!B84</f>
        <v>0.21088800503101535</v>
      </c>
      <c r="J84" s="1">
        <f>[5]Comparative!B84</f>
        <v>0.17818197365129432</v>
      </c>
      <c r="K84" s="1">
        <f>[6]Comparative!B84</f>
        <v>0.19047887796216811</v>
      </c>
      <c r="L84" s="1">
        <f>[7]Comparative!B84</f>
        <v>-0.11422126351566872</v>
      </c>
      <c r="M84" s="1">
        <f>[8]Comparative!B84</f>
        <v>0.18838653827832982</v>
      </c>
      <c r="N84" s="1">
        <f>[9]Comparative!B84</f>
        <v>0.14705171054944977</v>
      </c>
      <c r="O84" s="1">
        <f>[10]Comparative!B84</f>
        <v>-0.39380262662412274</v>
      </c>
      <c r="P84" s="1">
        <f>[11]Comparative!B84</f>
        <v>0.17649730156019944</v>
      </c>
    </row>
    <row r="85" spans="1:16" x14ac:dyDescent="0.25">
      <c r="A85">
        <v>37</v>
      </c>
      <c r="B85" t="s">
        <v>82</v>
      </c>
      <c r="C85" s="8" t="str">
        <f>HLOOKUP(LARGE($F85:$P85,1),$F85:$P$121,$A85,0)</f>
        <v>Bodal</v>
      </c>
      <c r="D85" s="8" t="str">
        <f>HLOOKUP(LARGE($F85:$P85,2),$F85:$P$121,$A85,0)</f>
        <v>Aksar</v>
      </c>
      <c r="E85" s="8" t="str">
        <f>HLOOKUP(LARGE($F85:$P85,3),$F85:$P$121,$A85,0)</f>
        <v>Vidhi</v>
      </c>
      <c r="F85" s="1">
        <f>[1]Comparative!B85</f>
        <v>0.16873883471851725</v>
      </c>
      <c r="G85" s="1">
        <f>[2]Comparative!B85</f>
        <v>0.45946723625895519</v>
      </c>
      <c r="H85" s="1">
        <f>[3]Comparative!B85</f>
        <v>0.17091737554088962</v>
      </c>
      <c r="I85" s="1">
        <f>[4]Comparative!B85</f>
        <v>0.22730125700054915</v>
      </c>
      <c r="J85" s="1">
        <f>[5]Comparative!B85</f>
        <v>0.19443539561218928</v>
      </c>
      <c r="K85" s="1">
        <f>[6]Comparative!B85</f>
        <v>0.23604783950279085</v>
      </c>
      <c r="L85" s="1">
        <f>[7]Comparative!B85</f>
        <v>-6.1228688125698856E-3</v>
      </c>
      <c r="M85" s="1">
        <f>[8]Comparative!B85</f>
        <v>0.33585106739589016</v>
      </c>
      <c r="N85" s="1">
        <f>[9]Comparative!B85</f>
        <v>0.16313748779050954</v>
      </c>
      <c r="O85" s="1">
        <f>[10]Comparative!B85</f>
        <v>-0.31890125021185822</v>
      </c>
      <c r="P85" s="1">
        <f>[11]Comparative!B85</f>
        <v>0.19811627225307626</v>
      </c>
    </row>
    <row r="86" spans="1:16" x14ac:dyDescent="0.25">
      <c r="A86">
        <v>36</v>
      </c>
      <c r="B86" t="s">
        <v>83</v>
      </c>
      <c r="C86" s="8" t="str">
        <f>HLOOKUP(LARGE($F86:$P86,1),$F86:$P$121,$A86,0)</f>
        <v>Ultramine</v>
      </c>
      <c r="D86" s="8" t="str">
        <f>HLOOKUP(LARGE($F86:$P86,2),$F86:$P$121,$A86,0)</f>
        <v>Plasticbends</v>
      </c>
      <c r="E86" s="8" t="str">
        <f>HLOOKUP(LARGE($F86:$P86,3),$F86:$P$121,$A86,0)</f>
        <v>Shree Pushkar</v>
      </c>
      <c r="F86" s="1">
        <f>[1]Comparative!B86</f>
        <v>0.16679386095009616</v>
      </c>
      <c r="G86" s="1">
        <f>[2]Comparative!B86</f>
        <v>0.16410727319507928</v>
      </c>
      <c r="H86" s="1">
        <f>[3]Comparative!B86</f>
        <v>0.20383642902731372</v>
      </c>
      <c r="I86" s="1">
        <f>[4]Comparative!B86</f>
        <v>0.18812605732030213</v>
      </c>
      <c r="J86" s="1">
        <f>[5]Comparative!B86</f>
        <v>0.26387046675320402</v>
      </c>
      <c r="K86" s="1">
        <f>[6]Comparative!B86</f>
        <v>0.16603878170103642</v>
      </c>
      <c r="L86" s="1">
        <f>[7]Comparative!B86</f>
        <v>0.14592616738971903</v>
      </c>
      <c r="M86" s="1">
        <f>[8]Comparative!B86</f>
        <v>0.17665485622706056</v>
      </c>
      <c r="N86" s="1">
        <f>[9]Comparative!B86</f>
        <v>0.15485536348250756</v>
      </c>
      <c r="O86" s="1">
        <f>[10]Comparative!B86</f>
        <v>7.9277422588823615E-2</v>
      </c>
      <c r="P86" s="1">
        <f>[11]Comparative!B86</f>
        <v>0.20617859728942958</v>
      </c>
    </row>
    <row r="87" spans="1:16" x14ac:dyDescent="0.25">
      <c r="A87">
        <v>35</v>
      </c>
      <c r="B87" t="s">
        <v>84</v>
      </c>
      <c r="C87" s="8" t="str">
        <f>HLOOKUP(LARGE($F87:$P87,1),$F87:$P$121,$A87,0)</f>
        <v>Aksar</v>
      </c>
      <c r="D87" s="8" t="str">
        <f>HLOOKUP(LARGE($F87:$P87,2),$F87:$P$121,$A87,0)</f>
        <v>Ultramine</v>
      </c>
      <c r="E87" s="8" t="str">
        <f>HLOOKUP(LARGE($F87:$P87,3),$F87:$P$121,$A87,0)</f>
        <v>Atul</v>
      </c>
      <c r="F87" s="1">
        <f>[1]Comparative!B87</f>
        <v>0.14372626550594061</v>
      </c>
      <c r="G87" s="1">
        <f>[2]Comparative!B87</f>
        <v>0.21002318966069092</v>
      </c>
      <c r="H87" s="1">
        <f>[3]Comparative!B87</f>
        <v>0.21709118962554799</v>
      </c>
      <c r="I87" s="1">
        <f>[4]Comparative!B87</f>
        <v>0.24149094134279286</v>
      </c>
      <c r="J87" s="1">
        <f>[5]Comparative!B87</f>
        <v>0.25752971084101084</v>
      </c>
      <c r="K87" s="1">
        <f>[6]Comparative!B87</f>
        <v>0.20070788846014906</v>
      </c>
      <c r="L87" s="1">
        <f>[7]Comparative!B87</f>
        <v>0.10127066635035864</v>
      </c>
      <c r="M87" s="1">
        <f>[8]Comparative!B87</f>
        <v>0.258333457139651</v>
      </c>
      <c r="N87" s="1">
        <f>[9]Comparative!B87</f>
        <v>0.16406176774363893</v>
      </c>
      <c r="O87" s="1">
        <f>[10]Comparative!B87</f>
        <v>2.1338314821784766E-2</v>
      </c>
      <c r="P87" s="1">
        <f>[11]Comparative!B87</f>
        <v>0.21851094810928381</v>
      </c>
    </row>
    <row r="88" spans="1:16" x14ac:dyDescent="0.25">
      <c r="A88">
        <v>34</v>
      </c>
      <c r="B88" t="s">
        <v>85</v>
      </c>
      <c r="C88" s="8" t="str">
        <f>HLOOKUP(LARGE($F88:$P88,1),$F88:$P$121,$A88,0)</f>
        <v>Aksar</v>
      </c>
      <c r="D88" s="8" t="str">
        <f>HLOOKUP(LARGE($F88:$P88,2),$F88:$P$121,$A88,0)</f>
        <v>Bodal</v>
      </c>
      <c r="E88" s="8" t="str">
        <f>HLOOKUP(LARGE($F88:$P88,3),$F88:$P$121,$A88,0)</f>
        <v>Ultramine</v>
      </c>
      <c r="F88" s="1">
        <f>[1]Comparative!B88</f>
        <v>0.16116583199989484</v>
      </c>
      <c r="G88" s="1">
        <f>[2]Comparative!B88</f>
        <v>0.34685099706986761</v>
      </c>
      <c r="H88" s="1">
        <f>[3]Comparative!B88</f>
        <v>0.21891437922379717</v>
      </c>
      <c r="I88" s="1">
        <f>[4]Comparative!B88</f>
        <v>0.26816037199936105</v>
      </c>
      <c r="J88" s="1">
        <f>[5]Comparative!B88</f>
        <v>0.28813533944984798</v>
      </c>
      <c r="K88" s="1">
        <f>[6]Comparative!B88</f>
        <v>0.24280473717762294</v>
      </c>
      <c r="L88" s="1">
        <f>[7]Comparative!B88</f>
        <v>0.15288669858453777</v>
      </c>
      <c r="M88" s="1">
        <f>[8]Comparative!B88</f>
        <v>0.40912730099250544</v>
      </c>
      <c r="N88" s="1">
        <f>[9]Comparative!B88</f>
        <v>0.17567867613557461</v>
      </c>
      <c r="O88" s="1">
        <f>[10]Comparative!B88</f>
        <v>6.2778352233485504E-2</v>
      </c>
      <c r="P88" s="1">
        <f>[11]Comparative!B88</f>
        <v>0.24831574800793574</v>
      </c>
    </row>
    <row r="89" spans="1:16" x14ac:dyDescent="0.25">
      <c r="A89">
        <v>33</v>
      </c>
      <c r="B89" t="s">
        <v>86</v>
      </c>
      <c r="C89" s="8" t="str">
        <f>HLOOKUP(LARGE($F89:$P89,1),$F89:$P$121,$A89,0)</f>
        <v>Shree Pushkar</v>
      </c>
      <c r="D89" s="8" t="str">
        <f>HLOOKUP(LARGE($F89:$P89,2),$F89:$P$121,$A89,0)</f>
        <v>Sudarshan</v>
      </c>
      <c r="E89" s="8" t="str">
        <f>HLOOKUP(LARGE($F89:$P89,3),$F89:$P$121,$A89,0)</f>
        <v>Reflon</v>
      </c>
      <c r="F89" s="1">
        <f>[1]Comparative!B89</f>
        <v>0.15764098699181334</v>
      </c>
      <c r="G89" s="1">
        <f>[2]Comparative!B89</f>
        <v>7.1438967122420816E-2</v>
      </c>
      <c r="H89" s="1">
        <f>[3]Comparative!B89</f>
        <v>0.35466495426751304</v>
      </c>
      <c r="I89" s="1">
        <f>[4]Comparative!B89</f>
        <v>0.13052152127364475</v>
      </c>
      <c r="J89" s="1">
        <f>[5]Comparative!B89</f>
        <v>0.12610278242126507</v>
      </c>
      <c r="K89" s="1">
        <f>[6]Comparative!B89</f>
        <v>5.7924514354155077E-2</v>
      </c>
      <c r="L89" s="1">
        <f>[7]Comparative!B89</f>
        <v>0.13853684202582783</v>
      </c>
      <c r="M89" s="1">
        <f>[8]Comparative!B89</f>
        <v>0.11777803631554318</v>
      </c>
      <c r="N89" s="1">
        <f>[9]Comparative!B89</f>
        <v>8.2760751029604063E-2</v>
      </c>
      <c r="O89" s="1">
        <f>[10]Comparative!B89</f>
        <v>4.377702715620109E-2</v>
      </c>
      <c r="P89" s="1">
        <f>[11]Comparative!B89</f>
        <v>7.4242623136292235E-2</v>
      </c>
    </row>
    <row r="90" spans="1:16" x14ac:dyDescent="0.25">
      <c r="A90">
        <v>32</v>
      </c>
      <c r="B90" t="s">
        <v>87</v>
      </c>
      <c r="C90" s="8" t="str">
        <f>HLOOKUP(LARGE($F90:$P90,1),$F90:$P$121,$A90,0)</f>
        <v>Shree Pushkar</v>
      </c>
      <c r="D90" s="8" t="str">
        <f>HLOOKUP(LARGE($F90:$P90,2),$F90:$P$121,$A90,0)</f>
        <v>Reflon</v>
      </c>
      <c r="E90" s="8" t="str">
        <f>HLOOKUP(LARGE($F90:$P90,3),$F90:$P$121,$A90,0)</f>
        <v>Aksar</v>
      </c>
      <c r="F90" s="1">
        <f>[1]Comparative!B90</f>
        <v>0.11837455754239597</v>
      </c>
      <c r="G90" s="1">
        <f>[2]Comparative!B90</f>
        <v>0.11598954453632977</v>
      </c>
      <c r="H90" s="1">
        <f>[3]Comparative!B90</f>
        <v>0.62473302757358851</v>
      </c>
      <c r="I90" s="1">
        <f>[4]Comparative!B90</f>
        <v>9.6319587090097095E-2</v>
      </c>
      <c r="J90" s="1">
        <f>[5]Comparative!B90</f>
        <v>9.8221944728873536E-2</v>
      </c>
      <c r="K90" s="1">
        <f>[6]Comparative!B90</f>
        <v>7.562521100013217E-2</v>
      </c>
      <c r="L90" s="1">
        <f>[7]Comparative!B90</f>
        <v>0.19247680309021806</v>
      </c>
      <c r="M90" s="1">
        <f>[8]Comparative!B90</f>
        <v>0.12187815727031959</v>
      </c>
      <c r="N90" s="1">
        <f>[9]Comparative!B90</f>
        <v>8.0904033423620736E-2</v>
      </c>
      <c r="O90" s="1">
        <f>[10]Comparative!B90</f>
        <v>0.10934672981164155</v>
      </c>
      <c r="P90" s="1">
        <f>[11]Comparative!B90</f>
        <v>0.10885391967973719</v>
      </c>
    </row>
    <row r="91" spans="1:16" x14ac:dyDescent="0.25">
      <c r="A91">
        <v>31</v>
      </c>
      <c r="B91" t="s">
        <v>88</v>
      </c>
      <c r="C91" s="8" t="str">
        <f>HLOOKUP(LARGE($F91:$P91,1),$F91:$P$121,$A91,0)</f>
        <v>Shree Pushkar</v>
      </c>
      <c r="D91" s="8" t="str">
        <f>HLOOKUP(LARGE($F91:$P91,2),$F91:$P$121,$A91,0)</f>
        <v>Aksar</v>
      </c>
      <c r="E91" s="8" t="str">
        <f>HLOOKUP(LARGE($F91:$P91,3),$F91:$P$121,$A91,0)</f>
        <v>Reflon</v>
      </c>
      <c r="F91" s="1">
        <f>[1]Comparative!B91</f>
        <v>0.14302454771827883</v>
      </c>
      <c r="G91" s="1">
        <f>[2]Comparative!B91</f>
        <v>0.17734917084139298</v>
      </c>
      <c r="H91" s="1">
        <f>[3]Comparative!B91</f>
        <v>0.88661367360481025</v>
      </c>
      <c r="I91" s="1">
        <f>[4]Comparative!B91</f>
        <v>7.6763470850679041E-2</v>
      </c>
      <c r="J91" s="1">
        <f>[5]Comparative!B91</f>
        <v>0.10684449760969927</v>
      </c>
      <c r="K91" s="1">
        <f>[6]Comparative!B91</f>
        <v>9.3630883239891646E-2</v>
      </c>
      <c r="L91" s="1">
        <f>[7]Comparative!B91</f>
        <v>0.18367676780961539</v>
      </c>
      <c r="M91" s="1">
        <f>[8]Comparative!B91</f>
        <v>0.19595817528780288</v>
      </c>
      <c r="N91" s="1">
        <f>[9]Comparative!B91</f>
        <v>7.6899613030855685E-2</v>
      </c>
      <c r="O91" s="1">
        <f>[10]Comparative!B91</f>
        <v>9.9622808932522414E-2</v>
      </c>
      <c r="P91" s="1">
        <f>[11]Comparative!B91</f>
        <v>0.1476782566980093</v>
      </c>
    </row>
    <row r="92" spans="1:16" x14ac:dyDescent="0.25">
      <c r="A92">
        <v>30</v>
      </c>
      <c r="B92" t="s">
        <v>89</v>
      </c>
      <c r="C92" s="8" t="str">
        <f>HLOOKUP(LARGE($F92:$P92,1),$F92:$P$121,$A92,0)</f>
        <v>Reflon</v>
      </c>
      <c r="D92" s="8" t="str">
        <f>HLOOKUP(LARGE($F92:$P92,2),$F92:$P$121,$A92,0)</f>
        <v>Shree Pushkar</v>
      </c>
      <c r="E92" s="8" t="str">
        <f>HLOOKUP(LARGE($F92:$P92,3),$F92:$P$121,$A92,0)</f>
        <v>Aksar</v>
      </c>
      <c r="F92" s="4">
        <f>[1]Comparative!B92</f>
        <v>1.8217654890197696</v>
      </c>
      <c r="G92" s="4">
        <f>[2]Comparative!B92</f>
        <v>1.9597194540083032</v>
      </c>
      <c r="H92" s="4">
        <f>[3]Comparative!B92</f>
        <v>2.5352929070593104</v>
      </c>
      <c r="I92" s="4">
        <f>[4]Comparative!B92</f>
        <v>1.7494227729285037</v>
      </c>
      <c r="J92" s="4">
        <f>[5]Comparative!B92</f>
        <v>1.4541685423947872</v>
      </c>
      <c r="K92" s="4">
        <f>[6]Comparative!B92</f>
        <v>1.7181009686503745</v>
      </c>
      <c r="L92" s="4">
        <f>[7]Comparative!B92</f>
        <v>2.8236227411527262</v>
      </c>
      <c r="M92" s="4">
        <f>[8]Comparative!B92</f>
        <v>2.4836664210946848</v>
      </c>
      <c r="N92" s="4">
        <f>[9]Comparative!B92</f>
        <v>1.2804690667832237</v>
      </c>
      <c r="O92" s="4">
        <f>[10]Comparative!B92</f>
        <v>0.95728942222419366</v>
      </c>
      <c r="P92" s="4">
        <f>[11]Comparative!B92</f>
        <v>2.1241739950499898</v>
      </c>
    </row>
    <row r="93" spans="1:16" x14ac:dyDescent="0.25">
      <c r="A93">
        <v>29</v>
      </c>
      <c r="B93" t="s">
        <v>90</v>
      </c>
      <c r="C93" s="8" t="str">
        <f>HLOOKUP(LARGE($F93:$P93,1),$F93:$P$121,$A93,0)</f>
        <v>Reflon</v>
      </c>
      <c r="D93" s="8" t="str">
        <f>HLOOKUP(LARGE($F93:$P93,2),$F93:$P$121,$A93,0)</f>
        <v>Shree Pushkar</v>
      </c>
      <c r="E93" s="8" t="str">
        <f>HLOOKUP(LARGE($F93:$P93,3),$F93:$P$121,$A93,0)</f>
        <v>Aksar</v>
      </c>
      <c r="F93" s="4">
        <f>[1]Comparative!B93</f>
        <v>1.5645533220834562</v>
      </c>
      <c r="G93" s="4">
        <f>[2]Comparative!B93</f>
        <v>2.0573257171035033</v>
      </c>
      <c r="H93" s="4">
        <f>[3]Comparative!B93</f>
        <v>2.6349820123734529</v>
      </c>
      <c r="I93" s="4">
        <f>[4]Comparative!B93</f>
        <v>1.8931735845020541</v>
      </c>
      <c r="J93" s="4">
        <f>[5]Comparative!B93</f>
        <v>1.6499028945361733</v>
      </c>
      <c r="K93" s="4">
        <f>[6]Comparative!B93</f>
        <v>1.7817846514744751</v>
      </c>
      <c r="L93" s="4">
        <f>[7]Comparative!B93</f>
        <v>3.2116416805602839</v>
      </c>
      <c r="M93" s="4">
        <f>[8]Comparative!B93</f>
        <v>2.4102568242014364</v>
      </c>
      <c r="N93" s="4">
        <f>[9]Comparative!B93</f>
        <v>1.4013067058453406</v>
      </c>
      <c r="O93" s="4">
        <f>[10]Comparative!B93</f>
        <v>0.85288845654686152</v>
      </c>
      <c r="P93" s="4">
        <f>[11]Comparative!B93</f>
        <v>2.4059990800874811</v>
      </c>
    </row>
    <row r="94" spans="1:16" x14ac:dyDescent="0.25">
      <c r="A94">
        <v>28</v>
      </c>
      <c r="B94" t="s">
        <v>91</v>
      </c>
      <c r="C94" s="8" t="str">
        <f>HLOOKUP(LARGE($F94:$P94,1),$F94:$P$121,$A94,0)</f>
        <v>Reflon</v>
      </c>
      <c r="D94" s="8" t="str">
        <f>HLOOKUP(LARGE($F94:$P94,2),$F94:$P$121,$A94,0)</f>
        <v>Plasticbends</v>
      </c>
      <c r="E94" s="8" t="str">
        <f>HLOOKUP(LARGE($F94:$P94,3),$F94:$P$121,$A94,0)</f>
        <v>Bodal</v>
      </c>
      <c r="F94" s="4">
        <f>[1]Comparative!B94</f>
        <v>1.7019278368571769</v>
      </c>
      <c r="G94" s="4">
        <f>[2]Comparative!B94</f>
        <v>2.4616559822231801</v>
      </c>
      <c r="H94" s="4">
        <f>[3]Comparative!B94</f>
        <v>2.4254904434311797</v>
      </c>
      <c r="I94" s="4">
        <f>[4]Comparative!B94</f>
        <v>1.8468810329934016</v>
      </c>
      <c r="J94" s="4">
        <f>[5]Comparative!B94</f>
        <v>1.7483840617368684</v>
      </c>
      <c r="K94" s="4">
        <f>[6]Comparative!B94</f>
        <v>1.8737586833404165</v>
      </c>
      <c r="L94" s="4">
        <f>[7]Comparative!B94</f>
        <v>3.316133566360044</v>
      </c>
      <c r="M94" s="4">
        <f>[8]Comparative!B94</f>
        <v>2.3537784230654992</v>
      </c>
      <c r="N94" s="4">
        <f>[9]Comparative!B94</f>
        <v>1.4123002838826035</v>
      </c>
      <c r="O94" s="4">
        <f>[10]Comparative!B94</f>
        <v>1.0361267495367772</v>
      </c>
      <c r="P94" s="4">
        <f>[11]Comparative!B94</f>
        <v>2.4991822597743876</v>
      </c>
    </row>
    <row r="95" spans="1:16" x14ac:dyDescent="0.25">
      <c r="A95">
        <v>27</v>
      </c>
      <c r="B95" t="s">
        <v>92</v>
      </c>
      <c r="C95" s="8" t="str">
        <f>HLOOKUP(LARGE($F95:$P95,1),$F95:$P$121,$A95,0)</f>
        <v>Ultramine</v>
      </c>
      <c r="D95" s="8" t="str">
        <f>HLOOKUP(LARGE($F95:$P95,2),$F95:$P$121,$A95,0)</f>
        <v>Plasticbends</v>
      </c>
      <c r="E95" s="8" t="str">
        <f>HLOOKUP(LARGE($F95:$P95,3),$F95:$P$121,$A95,0)</f>
        <v>Shree Pushkar</v>
      </c>
      <c r="F95" s="1">
        <f>[1]Comparative!B95</f>
        <v>8.0907959178938643E-2</v>
      </c>
      <c r="G95" s="1">
        <f>[2]Comparative!B95</f>
        <v>6.5934159887496388E-2</v>
      </c>
      <c r="H95" s="1">
        <f>[3]Comparative!B95</f>
        <v>0.12936446122412543</v>
      </c>
      <c r="I95" s="1">
        <f>[4]Comparative!B95</f>
        <v>0.10958889187626242</v>
      </c>
      <c r="J95" s="1">
        <f>[5]Comparative!B95</f>
        <v>0.18325470032313809</v>
      </c>
      <c r="K95" s="1">
        <f>[6]Comparative!B95</f>
        <v>7.5961474989952274E-2</v>
      </c>
      <c r="L95" s="1">
        <f>[7]Comparative!B95</f>
        <v>3.9038640644870393E-2</v>
      </c>
      <c r="M95" s="1">
        <f>[8]Comparative!B95</f>
        <v>9.1873373859235191E-2</v>
      </c>
      <c r="N95" s="1">
        <f>[9]Comparative!B95</f>
        <v>8.6602046347378336E-2</v>
      </c>
      <c r="O95" s="1">
        <f>[10]Comparative!B95</f>
        <v>5.8165041449446844E-4</v>
      </c>
      <c r="P95" s="1">
        <f>[11]Comparative!B95</f>
        <v>0.13700406771250004</v>
      </c>
    </row>
    <row r="96" spans="1:16" x14ac:dyDescent="0.25">
      <c r="A96">
        <v>26</v>
      </c>
      <c r="B96" t="s">
        <v>93</v>
      </c>
      <c r="C96" s="8" t="str">
        <f>HLOOKUP(LARGE($F96:$P96,1),$F96:$P$121,$A96,0)</f>
        <v>Ultramine</v>
      </c>
      <c r="D96" s="8" t="str">
        <f>HLOOKUP(LARGE($F96:$P96,2),$F96:$P$121,$A96,0)</f>
        <v>Aksar</v>
      </c>
      <c r="E96" s="8" t="str">
        <f>HLOOKUP(LARGE($F96:$P96,3),$F96:$P$121,$A96,0)</f>
        <v>Atul</v>
      </c>
      <c r="F96" s="1">
        <f>[1]Comparative!B96</f>
        <v>6.6424008284962796E-2</v>
      </c>
      <c r="G96" s="1">
        <f>[2]Comparative!B96</f>
        <v>8.3573744093546162E-2</v>
      </c>
      <c r="H96" s="1">
        <f>[3]Comparative!B96</f>
        <v>0.14172451391385715</v>
      </c>
      <c r="I96" s="1">
        <f>[4]Comparative!B96</f>
        <v>0.14991498522665156</v>
      </c>
      <c r="J96" s="1">
        <f>[5]Comparative!B96</f>
        <v>0.17210413504869448</v>
      </c>
      <c r="K96" s="1">
        <f>[6]Comparative!B96</f>
        <v>9.1292426790440723E-2</v>
      </c>
      <c r="L96" s="1">
        <f>[7]Comparative!B96</f>
        <v>-3.8927127244652859E-2</v>
      </c>
      <c r="M96" s="1">
        <f>[8]Comparative!B96</f>
        <v>0.15108495559126645</v>
      </c>
      <c r="N96" s="1">
        <f>[9]Comparative!B96</f>
        <v>9.406258825114007E-2</v>
      </c>
      <c r="O96" s="1">
        <f>[10]Comparative!B96</f>
        <v>-6.8103976293048915E-2</v>
      </c>
      <c r="P96" s="1">
        <f>[11]Comparative!B96</f>
        <v>0.13354795501702907</v>
      </c>
    </row>
    <row r="97" spans="1:16" x14ac:dyDescent="0.25">
      <c r="A97">
        <v>25</v>
      </c>
      <c r="B97" t="s">
        <v>94</v>
      </c>
      <c r="C97" s="8" t="str">
        <f>HLOOKUP(LARGE($F97:$P97,1),$F97:$P$121,$A97,0)</f>
        <v>Aksar</v>
      </c>
      <c r="D97" s="8" t="str">
        <f>HLOOKUP(LARGE($F97:$P97,2),$F97:$P$121,$A97,0)</f>
        <v>Ultramine</v>
      </c>
      <c r="E97" s="8" t="str">
        <f>HLOOKUP(LARGE($F97:$P97,3),$F97:$P$121,$A97,0)</f>
        <v>Bodal</v>
      </c>
      <c r="F97" s="1">
        <f>[1]Comparative!B97</f>
        <v>7.56068145732611E-2</v>
      </c>
      <c r="G97" s="1">
        <f>[2]Comparative!B97</f>
        <v>0.18165775424019981</v>
      </c>
      <c r="H97" s="1">
        <f>[3]Comparative!B97</f>
        <v>0.14680799498117311</v>
      </c>
      <c r="I97" s="1">
        <f>[4]Comparative!B97</f>
        <v>0.1729826879625728</v>
      </c>
      <c r="J97" s="1">
        <f>[5]Comparative!B97</f>
        <v>0.19321679258566218</v>
      </c>
      <c r="K97" s="1">
        <f>[6]Comparative!B97</f>
        <v>0.11715842163064405</v>
      </c>
      <c r="L97" s="1">
        <f>[7]Comparative!B97</f>
        <v>2.1394296369864747E-2</v>
      </c>
      <c r="M97" s="1">
        <f>[8]Comparative!B97</f>
        <v>0.25815711147505438</v>
      </c>
      <c r="N97" s="1">
        <f>[9]Comparative!B97</f>
        <v>0.10394527263010778</v>
      </c>
      <c r="O97" s="1">
        <f>[10]Comparative!B97</f>
        <v>-3.7853117436614667E-2</v>
      </c>
      <c r="P97" s="1">
        <f>[11]Comparative!B97</f>
        <v>0.15749126872715682</v>
      </c>
    </row>
    <row r="98" spans="1:16" x14ac:dyDescent="0.25">
      <c r="A98">
        <v>24</v>
      </c>
      <c r="B98" t="s">
        <v>95</v>
      </c>
      <c r="C98" s="8" t="str">
        <f>HLOOKUP(LARGE($F98:$P98,1),$F98:$P$121,$A98,0)</f>
        <v>Ultramine</v>
      </c>
      <c r="D98" s="8" t="str">
        <f>HLOOKUP(LARGE($F98:$P98,2),$F98:$P$121,$A98,0)</f>
        <v>Atul</v>
      </c>
      <c r="E98" s="8" t="str">
        <f>HLOOKUP(LARGE($F98:$P98,3),$F98:$P$121,$A98,0)</f>
        <v>Shree Pushkar</v>
      </c>
      <c r="F98" s="1">
        <f>[1]Comparative!B98</f>
        <v>0.13841612946521017</v>
      </c>
      <c r="G98" s="1">
        <f>[2]Comparative!B98</f>
        <v>0.12530031952746132</v>
      </c>
      <c r="H98" s="1">
        <f>[3]Comparative!B98</f>
        <v>0.1430054628961325</v>
      </c>
      <c r="I98" s="1">
        <f>[4]Comparative!B98</f>
        <v>0.15485693853031571</v>
      </c>
      <c r="J98" s="1">
        <f>[5]Comparative!B98</f>
        <v>0.19485746560658773</v>
      </c>
      <c r="K98" s="1">
        <f>[6]Comparative!B98</f>
        <v>4.3236512767836896E-2</v>
      </c>
      <c r="L98" s="1">
        <f>[7]Comparative!B98</f>
        <v>0.1090679088677465</v>
      </c>
      <c r="M98" s="1">
        <f>[8]Comparative!B98</f>
        <v>0.13083395820882213</v>
      </c>
      <c r="N98" s="1">
        <f>[9]Comparative!B98</f>
        <v>7.0724507704455528E-2</v>
      </c>
      <c r="O98" s="1">
        <f>[10]Comparative!B98</f>
        <v>5.5119726526272214E-2</v>
      </c>
      <c r="P98" s="1">
        <f>[11]Comparative!B98</f>
        <v>9.3216875931657575E-2</v>
      </c>
    </row>
    <row r="99" spans="1:16" x14ac:dyDescent="0.25">
      <c r="A99">
        <v>23</v>
      </c>
      <c r="B99" t="s">
        <v>96</v>
      </c>
      <c r="C99" s="8" t="str">
        <f>HLOOKUP(LARGE($F99:$P99,1),$F99:$P$121,$A99,0)</f>
        <v>Shree Pushkar</v>
      </c>
      <c r="D99" s="8" t="str">
        <f>HLOOKUP(LARGE($F99:$P99,2),$F99:$P$121,$A99,0)</f>
        <v>Bodal</v>
      </c>
      <c r="E99" s="8" t="str">
        <f>HLOOKUP(LARGE($F99:$P99,3),$F99:$P$121,$A99,0)</f>
        <v>Ultramine</v>
      </c>
      <c r="F99" s="1">
        <f>[1]Comparative!B99</f>
        <v>0.14525794222053245</v>
      </c>
      <c r="G99" s="1">
        <f>[2]Comparative!B99</f>
        <v>0.20894039975953235</v>
      </c>
      <c r="H99" s="1">
        <f>[3]Comparative!B99</f>
        <v>0.22039424057141196</v>
      </c>
      <c r="I99" s="1">
        <f>[4]Comparative!B99</f>
        <v>0.18009936417084699</v>
      </c>
      <c r="J99" s="1">
        <f>[5]Comparative!B99</f>
        <v>0.18943245719051416</v>
      </c>
      <c r="K99" s="1">
        <f>[6]Comparative!B99</f>
        <v>0.10145005124282806</v>
      </c>
      <c r="L99" s="1">
        <f>[7]Comparative!B99</f>
        <v>0.15251913251464</v>
      </c>
      <c r="M99" s="1">
        <f>[8]Comparative!B99</f>
        <v>0.18903364592280519</v>
      </c>
      <c r="N99" s="1">
        <f>[9]Comparative!B99</f>
        <v>6.4532259368079922E-2</v>
      </c>
      <c r="O99" s="1">
        <f>[10]Comparative!B99</f>
        <v>0.12538468112623655</v>
      </c>
      <c r="P99" s="1">
        <f>[11]Comparative!B99</f>
        <v>0.15721765897135792</v>
      </c>
    </row>
    <row r="100" spans="1:16" x14ac:dyDescent="0.25">
      <c r="A100">
        <v>22</v>
      </c>
      <c r="B100" t="s">
        <v>97</v>
      </c>
      <c r="C100" s="8" t="str">
        <f>HLOOKUP(LARGE($F100:$P100,1),$F100:$P$121,$A100,0)</f>
        <v>Bodal</v>
      </c>
      <c r="D100" s="8" t="str">
        <f>HLOOKUP(LARGE($F100:$P100,2),$F100:$P$121,$A100,0)</f>
        <v>Aksar</v>
      </c>
      <c r="E100" s="8" t="str">
        <f>HLOOKUP(LARGE($F100:$P100,3),$F100:$P$121,$A100,0)</f>
        <v>Shree Pushkar</v>
      </c>
      <c r="F100" s="1">
        <f>[1]Comparative!B100</f>
        <v>0.19760353166319022</v>
      </c>
      <c r="G100" s="1">
        <f>[2]Comparative!B100</f>
        <v>0.33101809509354346</v>
      </c>
      <c r="H100" s="1">
        <f>[3]Comparative!B100</f>
        <v>0.25384070458372426</v>
      </c>
      <c r="I100" s="1">
        <f>[4]Comparative!B100</f>
        <v>0.20123985348245219</v>
      </c>
      <c r="J100" s="1">
        <f>[5]Comparative!B100</f>
        <v>0.21600666515532249</v>
      </c>
      <c r="K100" s="1">
        <f>[6]Comparative!B100</f>
        <v>0.14533495627372092</v>
      </c>
      <c r="L100" s="1">
        <f>[7]Comparative!B100</f>
        <v>0.15501759389668715</v>
      </c>
      <c r="M100" s="1">
        <f>[8]Comparative!B100</f>
        <v>0.3090648320750175</v>
      </c>
      <c r="N100" s="1">
        <f>[9]Comparative!B100</f>
        <v>7.0052300752515104E-2</v>
      </c>
      <c r="O100" s="1">
        <f>[10]Comparative!B100</f>
        <v>0.14501996153108632</v>
      </c>
      <c r="P100" s="1">
        <f>[11]Comparative!B100</f>
        <v>0.23156558946998271</v>
      </c>
    </row>
    <row r="101" spans="1:16" x14ac:dyDescent="0.25">
      <c r="A101">
        <v>21</v>
      </c>
      <c r="B101" t="s">
        <v>98</v>
      </c>
      <c r="C101" s="8" t="str">
        <f>HLOOKUP(LARGE($F101:$P101,1),$F101:$P$121,$A101,0)</f>
        <v>Reflon</v>
      </c>
      <c r="D101" s="8" t="str">
        <f>HLOOKUP(LARGE($F101:$P101,2),$F101:$P$121,$A101,0)</f>
        <v>Ultramine</v>
      </c>
      <c r="E101" s="8" t="str">
        <f>HLOOKUP(LARGE($F101:$P101,3),$F101:$P$121,$A101,0)</f>
        <v>Atul</v>
      </c>
      <c r="F101" s="1">
        <f>[1]Comparative!B101</f>
        <v>2.6873969831497119E-2</v>
      </c>
      <c r="G101" s="1">
        <f>[2]Comparative!B101</f>
        <v>3.3135256789617984E-2</v>
      </c>
      <c r="H101" s="1">
        <f>[3]Comparative!B101</f>
        <v>3.7868449673540958E-2</v>
      </c>
      <c r="I101" s="1">
        <f>[4]Comparative!B101</f>
        <v>5.0925207071939704E-2</v>
      </c>
      <c r="J101" s="1">
        <f>[5]Comparative!B101</f>
        <v>0.10112002949033036</v>
      </c>
      <c r="K101" s="1">
        <f>[6]Comparative!B101</f>
        <v>-1.2969782729335124E-2</v>
      </c>
      <c r="L101" s="1">
        <f>[7]Comparative!B101</f>
        <v>0.30356193757270494</v>
      </c>
      <c r="M101" s="1">
        <f>[8]Comparative!B101</f>
        <v>-2.0564278957176323E-2</v>
      </c>
      <c r="N101" s="1">
        <f>[9]Comparative!B101</f>
        <v>-2.3050753613184899E-2</v>
      </c>
      <c r="O101" s="1">
        <f>[10]Comparative!B101</f>
        <v>-1.8496555847374686E-2</v>
      </c>
      <c r="P101" s="1">
        <f>[11]Comparative!B101</f>
        <v>1.6888467055228493E-3</v>
      </c>
    </row>
    <row r="102" spans="1:16" x14ac:dyDescent="0.25">
      <c r="A102">
        <v>20</v>
      </c>
      <c r="B102" t="s">
        <v>99</v>
      </c>
      <c r="C102" s="8" t="str">
        <f>HLOOKUP(LARGE($F102:$P102,1),$F102:$P$121,$A102,0)</f>
        <v>Reflon</v>
      </c>
      <c r="D102" s="8" t="str">
        <f>HLOOKUP(LARGE($F102:$P102,2),$F102:$P$121,$A102,0)</f>
        <v>Bodal</v>
      </c>
      <c r="E102" s="8" t="str">
        <f>HLOOKUP(LARGE($F102:$P102,3),$F102:$P$121,$A102,0)</f>
        <v>Ultramine</v>
      </c>
      <c r="F102" s="1">
        <f>[1]Comparative!B102</f>
        <v>3.2182874602524392E-2</v>
      </c>
      <c r="G102" s="1">
        <f>[2]Comparative!B102</f>
        <v>0.19469393658485129</v>
      </c>
      <c r="H102" s="1">
        <f>[3]Comparative!B102</f>
        <v>9.6474625315545168E-2</v>
      </c>
      <c r="I102" s="1">
        <f>[4]Comparative!B102</f>
        <v>6.5164071809886551E-2</v>
      </c>
      <c r="J102" s="1">
        <f>[5]Comparative!B102</f>
        <v>0.11687019438959163</v>
      </c>
      <c r="K102" s="1">
        <f>[6]Comparative!B102</f>
        <v>3.376741561187073E-2</v>
      </c>
      <c r="L102" s="1">
        <f>[7]Comparative!B102</f>
        <v>0.62786160111387324</v>
      </c>
      <c r="M102" s="1">
        <f>[8]Comparative!B102</f>
        <v>2.5841602820984744E-2</v>
      </c>
      <c r="N102" s="1">
        <f>[9]Comparative!B102</f>
        <v>2.2808272728314428E-3</v>
      </c>
      <c r="O102" s="1">
        <f>[10]Comparative!B102</f>
        <v>0.10926515104341324</v>
      </c>
      <c r="P102" s="1">
        <f>[11]Comparative!B102</f>
        <v>5.2234402239373777E-2</v>
      </c>
    </row>
    <row r="103" spans="1:16" x14ac:dyDescent="0.25">
      <c r="A103">
        <v>19</v>
      </c>
      <c r="B103" t="s">
        <v>100</v>
      </c>
      <c r="C103" s="8" t="str">
        <f>HLOOKUP(LARGE($F103:$P103,1),$F103:$P$121,$A103,0)</f>
        <v>Bodal</v>
      </c>
      <c r="D103" s="8" t="str">
        <f>HLOOKUP(LARGE($F103:$P103,2),$F103:$P$121,$A103,0)</f>
        <v>Kiri</v>
      </c>
      <c r="E103" s="8" t="str">
        <f>HLOOKUP(LARGE($F103:$P103,3),$F103:$P$121,$A103,0)</f>
        <v>Reflon</v>
      </c>
      <c r="F103" s="1">
        <f>[1]Comparative!B103</f>
        <v>0.13058927706980009</v>
      </c>
      <c r="G103" s="1">
        <f>[2]Comparative!B103</f>
        <v>0.32895762976771858</v>
      </c>
      <c r="H103" s="1">
        <f>[3]Comparative!B103</f>
        <v>6.6384724656596353E-2</v>
      </c>
      <c r="I103" s="1">
        <f>[4]Comparative!B103</f>
        <v>7.8899219807292489E-2</v>
      </c>
      <c r="J103" s="1">
        <f>[5]Comparative!B103</f>
        <v>0.144150146615562</v>
      </c>
      <c r="K103" s="1">
        <f>[6]Comparative!B103</f>
        <v>8.4805263694744545E-2</v>
      </c>
      <c r="L103" s="1">
        <f>[7]Comparative!B103</f>
        <v>0.15351588130858232</v>
      </c>
      <c r="M103" s="1">
        <f>[8]Comparative!B103</f>
        <v>9.6314673013947361E-2</v>
      </c>
      <c r="N103" s="1">
        <f>[9]Comparative!B103</f>
        <v>-6.2014197254462305E-3</v>
      </c>
      <c r="O103" s="1">
        <f>[10]Comparative!B103</f>
        <v>0.1722218569409226</v>
      </c>
      <c r="P103" s="1">
        <f>[11]Comparative!B103</f>
        <v>8.6520209978384902E-2</v>
      </c>
    </row>
    <row r="104" spans="1:16" x14ac:dyDescent="0.25">
      <c r="A104">
        <v>18</v>
      </c>
      <c r="B104" t="s">
        <v>101</v>
      </c>
      <c r="C104" s="8" t="str">
        <f>HLOOKUP(LARGE($F104:$P104,1),$F104:$P$121,$A104,0)</f>
        <v>Atul</v>
      </c>
      <c r="D104" s="8" t="str">
        <f>HLOOKUP(LARGE($F104:$P104,2),$F104:$P$121,$A104,0)</f>
        <v>Ultramine</v>
      </c>
      <c r="E104" s="8" t="str">
        <f>HLOOKUP(LARGE($F104:$P104,3),$F104:$P$121,$A104,0)</f>
        <v>Aksar</v>
      </c>
      <c r="F104" s="4">
        <f>[1]Comparative!B104</f>
        <v>3.3301839641788904</v>
      </c>
      <c r="G104" s="4">
        <f>[2]Comparative!B104</f>
        <v>1.6640509613381154</v>
      </c>
      <c r="H104" s="4">
        <f>[3]Comparative!B104</f>
        <v>2.5080274690642295</v>
      </c>
      <c r="I104" s="4">
        <f>[4]Comparative!B104</f>
        <v>6.5928240994006266</v>
      </c>
      <c r="J104" s="4">
        <f>[5]Comparative!B104</f>
        <v>6.5332612196231006</v>
      </c>
      <c r="K104" s="4">
        <f>[6]Comparative!B104</f>
        <v>2.436133938916988</v>
      </c>
      <c r="L104" s="4">
        <f>[7]Comparative!B104</f>
        <v>2.1665477170677567</v>
      </c>
      <c r="M104" s="4">
        <f>[8]Comparative!B104</f>
        <v>4.1897576795914508</v>
      </c>
      <c r="N104" s="4">
        <f>[9]Comparative!B104</f>
        <v>1.6459443257861974</v>
      </c>
      <c r="O104" s="4">
        <f>[10]Comparative!B104</f>
        <v>0.82591275662590258</v>
      </c>
      <c r="P104" s="4">
        <f>[11]Comparative!B104</f>
        <v>2.7218934921281406</v>
      </c>
    </row>
    <row r="105" spans="1:16" x14ac:dyDescent="0.25">
      <c r="A105">
        <v>17</v>
      </c>
      <c r="B105" t="s">
        <v>102</v>
      </c>
      <c r="C105" s="8" t="str">
        <f>HLOOKUP(LARGE($F105:$P105,1),$F105:$P$121,$A105,0)</f>
        <v>Ultramine</v>
      </c>
      <c r="D105" s="8" t="str">
        <f>HLOOKUP(LARGE($F105:$P105,2),$F105:$P$121,$A105,0)</f>
        <v>Aksar</v>
      </c>
      <c r="E105" s="8" t="str">
        <f>HLOOKUP(LARGE($F105:$P105,3),$F105:$P$121,$A105,0)</f>
        <v>Plasticbends</v>
      </c>
      <c r="F105" s="4">
        <f>[1]Comparative!B105</f>
        <v>1.3552662900865495</v>
      </c>
      <c r="G105" s="4">
        <f>[2]Comparative!B105</f>
        <v>1.9374634460596423</v>
      </c>
      <c r="H105" s="4">
        <f>[3]Comparative!B105</f>
        <v>2.8409973889776441</v>
      </c>
      <c r="I105" s="4">
        <f>[4]Comparative!B105</f>
        <v>2.7229804288846435</v>
      </c>
      <c r="J105" s="4">
        <f>[5]Comparative!B105</f>
        <v>3.3856681543491431</v>
      </c>
      <c r="K105" s="4">
        <f>[6]Comparative!B105</f>
        <v>1.919359951533983</v>
      </c>
      <c r="L105" s="4">
        <f>[7]Comparative!B105</f>
        <v>2.2263338353839925</v>
      </c>
      <c r="M105" s="4">
        <f>[8]Comparative!B105</f>
        <v>3.0038939915336234</v>
      </c>
      <c r="N105" s="4">
        <f>[9]Comparative!B105</f>
        <v>1.7045292320992949</v>
      </c>
      <c r="O105" s="4">
        <f>[10]Comparative!B105</f>
        <v>0.78887571562065895</v>
      </c>
      <c r="P105" s="4">
        <f>[11]Comparative!B105</f>
        <v>2.9327372038603068</v>
      </c>
    </row>
    <row r="106" spans="1:16" x14ac:dyDescent="0.25">
      <c r="A106">
        <v>16</v>
      </c>
      <c r="B106" t="s">
        <v>103</v>
      </c>
      <c r="C106" s="8" t="str">
        <f>HLOOKUP(LARGE($F106:$P106,1),$F106:$P$121,$A106,0)</f>
        <v>Ultramine</v>
      </c>
      <c r="D106" s="8" t="str">
        <f>HLOOKUP(LARGE($F106:$P106,2),$F106:$P$121,$A106,0)</f>
        <v>Plasticbends</v>
      </c>
      <c r="E106" s="8" t="str">
        <f>HLOOKUP(LARGE($F106:$P106,3),$F106:$P$121,$A106,0)</f>
        <v>Aksar</v>
      </c>
      <c r="F106" s="4">
        <f>[1]Comparative!B106</f>
        <v>1.572113995628907</v>
      </c>
      <c r="G106" s="4">
        <f>[2]Comparative!B106</f>
        <v>2.4983423759396524</v>
      </c>
      <c r="H106" s="4">
        <f>[3]Comparative!B106</f>
        <v>2.5493094868177812</v>
      </c>
      <c r="I106" s="4">
        <f>[4]Comparative!B106</f>
        <v>2.358180294937775</v>
      </c>
      <c r="J106" s="4">
        <f>[5]Comparative!B106</f>
        <v>3.4932426494495492</v>
      </c>
      <c r="K106" s="4">
        <f>[6]Comparative!B106</f>
        <v>2.0274473163291122</v>
      </c>
      <c r="L106" s="4">
        <f>[7]Comparative!B106</f>
        <v>2.1750736383861562</v>
      </c>
      <c r="M106" s="4">
        <f>[8]Comparative!B106</f>
        <v>2.7239593824115658</v>
      </c>
      <c r="N106" s="4">
        <f>[9]Comparative!B106</f>
        <v>1.6476879338102151</v>
      </c>
      <c r="O106" s="4">
        <f>[10]Comparative!B106</f>
        <v>0.9936835920612207</v>
      </c>
      <c r="P106" s="4">
        <f>[11]Comparative!B106</f>
        <v>3.0697177771949966</v>
      </c>
    </row>
    <row r="107" spans="1:16" x14ac:dyDescent="0.25">
      <c r="A107">
        <v>15</v>
      </c>
      <c r="B107" t="s">
        <v>104</v>
      </c>
      <c r="C107" s="8" t="str">
        <f>HLOOKUP(LARGE($F107:$P107,1),$F107:$P$121,$A107,0)</f>
        <v>Atul</v>
      </c>
      <c r="D107" s="8" t="str">
        <f>HLOOKUP(LARGE($F107:$P107,2),$F107:$P$121,$A107,0)</f>
        <v>Sudarshan</v>
      </c>
      <c r="E107" s="8" t="str">
        <f>HLOOKUP(LARGE($F107:$P107,3),$F107:$P$121,$A107,0)</f>
        <v>Shree Pushkar</v>
      </c>
      <c r="F107" s="1">
        <f>[1]Comparative!B107</f>
        <v>0.60047625055044829</v>
      </c>
      <c r="G107" s="1">
        <f>[2]Comparative!B107</f>
        <v>3.6383350557630839E-2</v>
      </c>
      <c r="H107" s="1">
        <f>[3]Comparative!B107</f>
        <v>0.24489381897997531</v>
      </c>
      <c r="I107" s="1">
        <f>[4]Comparative!B107</f>
        <v>0.65205386026240286</v>
      </c>
      <c r="J107" s="1">
        <f>[5]Comparative!B107</f>
        <v>-1.5300813303971368</v>
      </c>
      <c r="K107" s="1">
        <f>[6]Comparative!B107</f>
        <v>0.12701372954231352</v>
      </c>
      <c r="L107" s="1">
        <f>[7]Comparative!B107</f>
        <v>0.17698990455482771</v>
      </c>
      <c r="M107" s="1">
        <f>[8]Comparative!B107</f>
        <v>0.21383308767103196</v>
      </c>
      <c r="N107" s="1">
        <f>[9]Comparative!B107</f>
        <v>5.930930614945995E-2</v>
      </c>
      <c r="O107" s="1">
        <f>[10]Comparative!B107</f>
        <v>-1.721089141399253E-2</v>
      </c>
      <c r="P107" s="1">
        <f>[11]Comparative!B107</f>
        <v>9.2101152178122758E-2</v>
      </c>
    </row>
    <row r="108" spans="1:16" x14ac:dyDescent="0.25">
      <c r="A108">
        <v>14</v>
      </c>
      <c r="B108" t="s">
        <v>105</v>
      </c>
      <c r="C108" s="8" t="str">
        <f>HLOOKUP(LARGE($F108:$P108,1),$F108:$P$121,$A108,0)</f>
        <v>Atul</v>
      </c>
      <c r="D108" s="8" t="str">
        <f>HLOOKUP(LARGE($F108:$P108,2),$F108:$P$121,$A108,0)</f>
        <v>Aksar</v>
      </c>
      <c r="E108" s="8" t="str">
        <f>HLOOKUP(LARGE($F108:$P108,3),$F108:$P$121,$A108,0)</f>
        <v>Shree Pushkar</v>
      </c>
      <c r="F108" s="1">
        <f>[1]Comparative!B108</f>
        <v>8.7065618545153919E-2</v>
      </c>
      <c r="G108" s="1">
        <f>[2]Comparative!B108</f>
        <v>7.6912460655206447E-2</v>
      </c>
      <c r="H108" s="1">
        <f>[3]Comparative!B108</f>
        <v>0.19850969947826524</v>
      </c>
      <c r="I108" s="1">
        <f>[4]Comparative!B108</f>
        <v>0.28887165215367661</v>
      </c>
      <c r="J108" s="1">
        <f>[5]Comparative!B108</f>
        <v>-0.18739544060846733</v>
      </c>
      <c r="K108" s="1">
        <f>[6]Comparative!B108</f>
        <v>0.10493916369563867</v>
      </c>
      <c r="L108" s="1">
        <f>[7]Comparative!B108</f>
        <v>7.6282653512999551E-2</v>
      </c>
      <c r="M108" s="1">
        <f>[8]Comparative!B108</f>
        <v>0.21182874682077454</v>
      </c>
      <c r="N108" s="1">
        <f>[9]Comparative!B108</f>
        <v>0.10036073439763833</v>
      </c>
      <c r="O108" s="1">
        <f>[10]Comparative!B108</f>
        <v>-8.7666942632445857E-2</v>
      </c>
      <c r="P108" s="1">
        <f>[11]Comparative!B108</f>
        <v>0.11083056694768176</v>
      </c>
    </row>
    <row r="109" spans="1:16" x14ac:dyDescent="0.25">
      <c r="A109">
        <v>13</v>
      </c>
      <c r="B109" t="s">
        <v>106</v>
      </c>
      <c r="C109" s="8" t="str">
        <f>HLOOKUP(LARGE($F109:$P109,1),$F109:$P$121,$A109,0)</f>
        <v>Aksar</v>
      </c>
      <c r="D109" s="8" t="str">
        <f>HLOOKUP(LARGE($F109:$P109,2),$F109:$P$121,$A109,0)</f>
        <v>Atul</v>
      </c>
      <c r="E109" s="8" t="str">
        <f>HLOOKUP(LARGE($F109:$P109,3),$F109:$P$121,$A109,0)</f>
        <v>Bodal</v>
      </c>
      <c r="F109" s="1">
        <f>[1]Comparative!B109</f>
        <v>9.7868824841800858E-2</v>
      </c>
      <c r="G109" s="1">
        <f>[2]Comparative!B109</f>
        <v>0.21300727990159773</v>
      </c>
      <c r="H109" s="1">
        <f>[3]Comparative!B109</f>
        <v>0.19694871719921658</v>
      </c>
      <c r="I109" s="1">
        <f>[4]Comparative!B109</f>
        <v>0.30309696596940655</v>
      </c>
      <c r="J109" s="1">
        <f>[5]Comparative!B109</f>
        <v>-5.0286589240584101E-2</v>
      </c>
      <c r="K109" s="1">
        <f>[6]Comparative!B109</f>
        <v>0.13826177751489646</v>
      </c>
      <c r="L109" s="1">
        <f>[7]Comparative!B109</f>
        <v>5.1749551539824246E-2</v>
      </c>
      <c r="M109" s="1">
        <f>[8]Comparative!B109</f>
        <v>0.39783425641186992</v>
      </c>
      <c r="N109" s="1">
        <f>[9]Comparative!B109</f>
        <v>0.11755726951182188</v>
      </c>
      <c r="O109" s="1">
        <f>[10]Comparative!B109</f>
        <v>-5.4970220415007487E-2</v>
      </c>
      <c r="P109" s="1">
        <f>[11]Comparative!B109</f>
        <v>0.15513317849167327</v>
      </c>
    </row>
    <row r="110" spans="1:16" x14ac:dyDescent="0.25">
      <c r="A110">
        <v>12</v>
      </c>
      <c r="B110" t="s">
        <v>107</v>
      </c>
      <c r="C110" s="8" t="str">
        <f>HLOOKUP(LARGE($F110:$P110,1),$F110:$P$121,$A110,0)</f>
        <v>Sudarshan</v>
      </c>
      <c r="D110" s="8" t="str">
        <f>HLOOKUP(LARGE($F110:$P110,2),$F110:$P$121,$A110,0)</f>
        <v>Atul</v>
      </c>
      <c r="E110" s="8" t="str">
        <f>HLOOKUP(LARGE($F110:$P110,3),$F110:$P$121,$A110,0)</f>
        <v>Vidhi</v>
      </c>
      <c r="F110" s="1">
        <f>[1]Comparative!B110</f>
        <v>1.3686376316607101</v>
      </c>
      <c r="G110" s="1">
        <f>[2]Comparative!B110</f>
        <v>0.3454355058405959</v>
      </c>
      <c r="H110" s="1">
        <f>[3]Comparative!B110</f>
        <v>0.22104521094262458</v>
      </c>
      <c r="I110" s="1">
        <f>[4]Comparative!B110</f>
        <v>0.82949442476238899</v>
      </c>
      <c r="J110" s="1">
        <f>[5]Comparative!B110</f>
        <v>-0.40242524207271135</v>
      </c>
      <c r="K110" s="1">
        <f>[6]Comparative!B110</f>
        <v>0.46831290148492827</v>
      </c>
      <c r="L110" s="1">
        <f>[7]Comparative!B110</f>
        <v>5.3944783383748786E-2</v>
      </c>
      <c r="M110" s="1">
        <f>[8]Comparative!B110</f>
        <v>5.2015680348587542E-2</v>
      </c>
      <c r="N110" s="1">
        <f>[9]Comparative!B110</f>
        <v>0.23788888532747116</v>
      </c>
      <c r="O110" s="1">
        <f>[10]Comparative!B110</f>
        <v>9.3728049320060458E-2</v>
      </c>
      <c r="P110" s="1">
        <f>[11]Comparative!B110</f>
        <v>0.20300754929064979</v>
      </c>
    </row>
    <row r="111" spans="1:16" x14ac:dyDescent="0.25">
      <c r="A111">
        <v>11</v>
      </c>
      <c r="B111" t="s">
        <v>108</v>
      </c>
      <c r="C111" s="8" t="str">
        <f>HLOOKUP(LARGE($F111:$P111,1),$F111:$P$121,$A111,0)</f>
        <v>Bodal</v>
      </c>
      <c r="D111" s="8" t="str">
        <f>HLOOKUP(LARGE($F111:$P111,2),$F111:$P$121,$A111,0)</f>
        <v>Shree Pushkar</v>
      </c>
      <c r="E111" s="8" t="str">
        <f>HLOOKUP(LARGE($F111:$P111,3),$F111:$P$121,$A111,0)</f>
        <v>Atul</v>
      </c>
      <c r="F111" s="1">
        <f>[1]Comparative!B111</f>
        <v>0.17289724611707019</v>
      </c>
      <c r="G111" s="1">
        <f>[2]Comparative!B111</f>
        <v>0.361852518919067</v>
      </c>
      <c r="H111" s="1">
        <f>[3]Comparative!B111</f>
        <v>0.31449478445184709</v>
      </c>
      <c r="I111" s="1">
        <f>[4]Comparative!B111</f>
        <v>0.26031900965896659</v>
      </c>
      <c r="J111" s="1">
        <f>[5]Comparative!B111</f>
        <v>0.23229751100218282</v>
      </c>
      <c r="K111" s="1">
        <f>[6]Comparative!B111</f>
        <v>0.14477076559845978</v>
      </c>
      <c r="L111" s="1">
        <f>[7]Comparative!B111</f>
        <v>1.3714014845870651E-2</v>
      </c>
      <c r="M111" s="1">
        <f>[8]Comparative!B111</f>
        <v>0.15131062922779764</v>
      </c>
      <c r="N111" s="1">
        <f>[9]Comparative!B111</f>
        <v>0.11145791721504612</v>
      </c>
      <c r="O111" s="1">
        <f>[10]Comparative!B111</f>
        <v>0.15266111104128646</v>
      </c>
      <c r="P111" s="1">
        <f>[11]Comparative!B111</f>
        <v>0.22710088908688456</v>
      </c>
    </row>
    <row r="112" spans="1:16" x14ac:dyDescent="0.25">
      <c r="A112">
        <v>10</v>
      </c>
      <c r="B112" t="s">
        <v>109</v>
      </c>
      <c r="C112" s="8" t="str">
        <f>HLOOKUP(LARGE($F112:$P112,1),$F112:$P$121,$A112,0)</f>
        <v>Bodal</v>
      </c>
      <c r="D112" s="8" t="str">
        <f>HLOOKUP(LARGE($F112:$P112,2),$F112:$P$121,$A112,0)</f>
        <v>Aksar</v>
      </c>
      <c r="E112" s="8" t="str">
        <f>HLOOKUP(LARGE($F112:$P112,3),$F112:$P$121,$A112,0)</f>
        <v>Shree Pushkar</v>
      </c>
      <c r="F112" s="1">
        <f>[1]Comparative!B112</f>
        <v>0.245834184826068</v>
      </c>
      <c r="G112" s="1">
        <f>[2]Comparative!B112</f>
        <v>0.53079512983628752</v>
      </c>
      <c r="H112" s="1">
        <f>[3]Comparative!B112</f>
        <v>0.34989836273246383</v>
      </c>
      <c r="I112" s="1">
        <f>[4]Comparative!B112</f>
        <v>0.28270358325422856</v>
      </c>
      <c r="J112" s="1">
        <f>[5]Comparative!B112</f>
        <v>0.33475986866818003</v>
      </c>
      <c r="K112" s="1">
        <f>[6]Comparative!B112</f>
        <v>0.19895180984064106</v>
      </c>
      <c r="L112" s="1">
        <f>[7]Comparative!B112</f>
        <v>1.1213750666911529E-2</v>
      </c>
      <c r="M112" s="1">
        <f>[8]Comparative!B112</f>
        <v>0.41518072993564153</v>
      </c>
      <c r="N112" s="1">
        <f>[9]Comparative!B112</f>
        <v>0.11032930854567069</v>
      </c>
      <c r="O112" s="1">
        <f>[10]Comparative!B112</f>
        <v>0.17923974983325661</v>
      </c>
      <c r="P112" s="1">
        <f>[11]Comparative!B112</f>
        <v>0.34508258084773025</v>
      </c>
    </row>
    <row r="113" spans="1:16" x14ac:dyDescent="0.25">
      <c r="A113">
        <v>9</v>
      </c>
      <c r="B113" t="s">
        <v>110</v>
      </c>
      <c r="C113" s="8" t="str">
        <f>HLOOKUP(LARGE($F113:$P113,1),$F113:$P$121,$A113,0)</f>
        <v>Atul</v>
      </c>
      <c r="D113" s="8" t="str">
        <f>HLOOKUP(LARGE($F113:$P113,2),$F113:$P$121,$A113,0)</f>
        <v>Ultramine</v>
      </c>
      <c r="E113" s="8" t="str">
        <f>HLOOKUP(LARGE($F113:$P113,3),$F113:$P$121,$A113,0)</f>
        <v>Sudarshan</v>
      </c>
      <c r="F113" s="1">
        <f>[1]Comparative!B113</f>
        <v>1.2410604575408013</v>
      </c>
      <c r="G113" s="1">
        <f>[2]Comparative!B113</f>
        <v>9.9900486685768584E-3</v>
      </c>
      <c r="H113" s="1">
        <f>[3]Comparative!B113</f>
        <v>6.6576291806515267E-2</v>
      </c>
      <c r="I113" s="1">
        <f>[4]Comparative!B113</f>
        <v>1.5866880486581427</v>
      </c>
      <c r="J113" s="1">
        <f>[5]Comparative!B113</f>
        <v>1.2601339306085757</v>
      </c>
      <c r="K113" s="1">
        <f>[6]Comparative!B113</f>
        <v>0.1989001416006447</v>
      </c>
      <c r="L113" s="1">
        <f>[7]Comparative!B113</f>
        <v>-0.15902014883583326</v>
      </c>
      <c r="M113" s="1">
        <f>[8]Comparative!B113</f>
        <v>-0.15033282923275826</v>
      </c>
      <c r="N113" s="1">
        <f>[9]Comparative!B113</f>
        <v>-0.26358763969375482</v>
      </c>
      <c r="O113" s="1">
        <f>[10]Comparative!B113</f>
        <v>-5.8761847721888388E-2</v>
      </c>
      <c r="P113" s="1">
        <f>[11]Comparative!B113</f>
        <v>-1.4366441412066741E-2</v>
      </c>
    </row>
    <row r="114" spans="1:16" x14ac:dyDescent="0.25">
      <c r="A114">
        <v>8</v>
      </c>
      <c r="B114" t="s">
        <v>111</v>
      </c>
      <c r="C114" s="8" t="str">
        <f>HLOOKUP(LARGE($F114:$P114,1),$F114:$P$121,$A114,0)</f>
        <v>Ultramine</v>
      </c>
      <c r="D114" s="8" t="str">
        <f>HLOOKUP(LARGE($F114:$P114,2),$F114:$P$121,$A114,0)</f>
        <v>Bodal</v>
      </c>
      <c r="E114" s="8" t="str">
        <f>HLOOKUP(LARGE($F114:$P114,3),$F114:$P$121,$A114,0)</f>
        <v>Shree Pushkar</v>
      </c>
      <c r="F114" s="1">
        <f>[1]Comparative!B114</f>
        <v>4.3066662144632215E-2</v>
      </c>
      <c r="G114" s="1">
        <f>[2]Comparative!B114</f>
        <v>0.2682206031752406</v>
      </c>
      <c r="H114" s="1">
        <f>[3]Comparative!B114</f>
        <v>0.16700395861589443</v>
      </c>
      <c r="I114" s="1">
        <f>[4]Comparative!B114</f>
        <v>0.1529935094520751</v>
      </c>
      <c r="J114" s="1">
        <f>[5]Comparative!B114</f>
        <v>0.48653715918324664</v>
      </c>
      <c r="K114" s="1">
        <f>[6]Comparative!B114</f>
        <v>4.1623123270102994E-2</v>
      </c>
      <c r="L114" s="1">
        <f>[7]Comparative!B114</f>
        <v>-0.23906963454033292</v>
      </c>
      <c r="M114" s="1">
        <f>[8]Comparative!B114</f>
        <v>3.1297810827195377E-3</v>
      </c>
      <c r="N114" s="1">
        <f>[9]Comparative!B114</f>
        <v>4.5203335499597597E-3</v>
      </c>
      <c r="O114" s="1">
        <f>[10]Comparative!B114</f>
        <v>0.13050852872226529</v>
      </c>
      <c r="P114" s="1">
        <f>[11]Comparative!B114</f>
        <v>9.5144228556580696E-2</v>
      </c>
    </row>
    <row r="115" spans="1:16" x14ac:dyDescent="0.25">
      <c r="A115">
        <v>7</v>
      </c>
      <c r="B115" t="s">
        <v>112</v>
      </c>
      <c r="C115" s="8" t="str">
        <f>HLOOKUP(LARGE($F115:$P115,1),$F115:$P$121,$A115,0)</f>
        <v>Ultramine</v>
      </c>
      <c r="D115" s="8" t="str">
        <f>HLOOKUP(LARGE($F115:$P115,2),$F115:$P$121,$A115,0)</f>
        <v>Bodal</v>
      </c>
      <c r="E115" s="8" t="str">
        <f>HLOOKUP(LARGE($F115:$P115,3),$F115:$P$121,$A115,0)</f>
        <v>Kiri</v>
      </c>
      <c r="F115" s="1">
        <f>[1]Comparative!B115</f>
        <v>0.18530525973861087</v>
      </c>
      <c r="G115" s="1">
        <f>[2]Comparative!B115</f>
        <v>0.45298803820994782</v>
      </c>
      <c r="H115" s="1">
        <f>[3]Comparative!B115</f>
        <v>0.11074333243987917</v>
      </c>
      <c r="I115" s="1">
        <f>[4]Comparative!B115</f>
        <v>0.1629001279385936</v>
      </c>
      <c r="J115" s="1">
        <f>[5]Comparative!B115</f>
        <v>0.55861180073848204</v>
      </c>
      <c r="K115" s="1">
        <f>[6]Comparative!B115</f>
        <v>0.11144995213339837</v>
      </c>
      <c r="L115" s="1">
        <f>[7]Comparative!B115</f>
        <v>-6.343841411514238E-2</v>
      </c>
      <c r="M115" s="1">
        <f>[8]Comparative!B115</f>
        <v>0.18132741188693804</v>
      </c>
      <c r="N115" s="1">
        <f>[9]Comparative!B115</f>
        <v>-1.2147478037416753E-2</v>
      </c>
      <c r="O115" s="1">
        <f>[10]Comparative!B115</f>
        <v>0.20648046709683454</v>
      </c>
      <c r="P115" s="1">
        <f>[11]Comparative!B115</f>
        <v>0.1564635563772673</v>
      </c>
    </row>
    <row r="116" spans="1:16" x14ac:dyDescent="0.25">
      <c r="A116">
        <v>6</v>
      </c>
      <c r="B116" t="s">
        <v>113</v>
      </c>
      <c r="C116" s="8" t="e">
        <f>HLOOKUP(LARGE($F116:$P116,1),$F116:$P$121,$A116,0)</f>
        <v>#DIV/0!</v>
      </c>
      <c r="D116" s="8" t="e">
        <f>HLOOKUP(LARGE($F116:$P116,2),$F116:$P$121,$A116,0)</f>
        <v>#DIV/0!</v>
      </c>
      <c r="E116" s="8" t="e">
        <f>HLOOKUP(LARGE($F116:$P116,3),$F116:$P$121,$A116,0)</f>
        <v>#DIV/0!</v>
      </c>
      <c r="F116" s="1">
        <f>[1]Comparative!B116</f>
        <v>0.20041945532627725</v>
      </c>
      <c r="G116" s="1">
        <f>[2]Comparative!B116</f>
        <v>1.419042861277722E-3</v>
      </c>
      <c r="H116" s="1" t="e">
        <f>[3]Comparative!B116</f>
        <v>#DIV/0!</v>
      </c>
      <c r="I116" s="1">
        <f>[4]Comparative!B116</f>
        <v>1.3831625079936618E-2</v>
      </c>
      <c r="J116" s="1">
        <f>[5]Comparative!B116</f>
        <v>4.2149090580900786E-2</v>
      </c>
      <c r="K116" s="1">
        <f>[6]Comparative!B116</f>
        <v>4.020934210577852E-2</v>
      </c>
      <c r="L116" s="1">
        <f>[7]Comparative!B116</f>
        <v>0</v>
      </c>
      <c r="M116" s="1">
        <f>[8]Comparative!B116</f>
        <v>1.9214485662509322E-2</v>
      </c>
      <c r="N116" s="1">
        <f>[9]Comparative!B116</f>
        <v>4.2545788315937326E-2</v>
      </c>
      <c r="O116" s="1">
        <f>[10]Comparative!B116</f>
        <v>0</v>
      </c>
      <c r="P116" s="1">
        <f>[11]Comparative!B116</f>
        <v>3.6953403752641487E-2</v>
      </c>
    </row>
    <row r="117" spans="1:16" x14ac:dyDescent="0.25">
      <c r="A117">
        <v>5</v>
      </c>
      <c r="B117" t="s">
        <v>114</v>
      </c>
      <c r="C117" s="8" t="e">
        <f>HLOOKUP(LARGE($F117:$P117,1),$F117:$P$121,$A117,0)</f>
        <v>#DIV/0!</v>
      </c>
      <c r="D117" s="8" t="e">
        <f>HLOOKUP(LARGE($F117:$P117,2),$F117:$P$121,$A117,0)</f>
        <v>#DIV/0!</v>
      </c>
      <c r="E117" s="8" t="e">
        <f>HLOOKUP(LARGE($F117:$P117,3),$F117:$P$121,$A117,0)</f>
        <v>#DIV/0!</v>
      </c>
      <c r="F117" s="1">
        <f>[1]Comparative!B117</f>
        <v>0.10268855303873263</v>
      </c>
      <c r="G117" s="1">
        <f>[2]Comparative!B117</f>
        <v>2.36507143546287E-3</v>
      </c>
      <c r="H117" s="1" t="e">
        <f>[3]Comparative!B117</f>
        <v>#DIV/0!</v>
      </c>
      <c r="I117" s="1">
        <f>[4]Comparative!B117</f>
        <v>9.4323172762050388E-3</v>
      </c>
      <c r="J117" s="1">
        <f>[5]Comparative!B117</f>
        <v>3.9655463912023549E-2</v>
      </c>
      <c r="K117" s="1">
        <f>[6]Comparative!B117</f>
        <v>4.3802551312516307E-2</v>
      </c>
      <c r="L117" s="1">
        <f>[7]Comparative!B117</f>
        <v>0</v>
      </c>
      <c r="M117" s="1">
        <f>[8]Comparative!B117</f>
        <v>2.5849709917975944E-2</v>
      </c>
      <c r="N117" s="1">
        <f>[9]Comparative!B117</f>
        <v>2.4319296214645809E-2</v>
      </c>
      <c r="O117" s="1">
        <f>[10]Comparative!B117</f>
        <v>0</v>
      </c>
      <c r="P117" s="1">
        <f>[11]Comparative!B117</f>
        <v>2.8266369525970819E-2</v>
      </c>
    </row>
    <row r="118" spans="1:16" x14ac:dyDescent="0.25">
      <c r="A118">
        <v>4</v>
      </c>
      <c r="B118" t="s">
        <v>115</v>
      </c>
      <c r="C118" s="8" t="str">
        <f>HLOOKUP(LARGE($F118:$P118,1),$F118:$P$121,$A118,0)</f>
        <v>Ultramine</v>
      </c>
      <c r="D118" s="8" t="str">
        <f>HLOOKUP(LARGE($F118:$P118,2),$F118:$P$121,$A118,0)</f>
        <v>Dynemic</v>
      </c>
      <c r="E118" s="8" t="str">
        <f>HLOOKUP(LARGE($F118:$P118,3),$F118:$P$121,$A118,0)</f>
        <v>Plasticbends</v>
      </c>
      <c r="F118" s="1">
        <f>[1]Comparative!B118</f>
        <v>0.28904742117260185</v>
      </c>
      <c r="G118" s="1">
        <f>[2]Comparative!B118</f>
        <v>0.11924068415734983</v>
      </c>
      <c r="H118" s="1">
        <f>[3]Comparative!B118</f>
        <v>9.8521922085572602E-2</v>
      </c>
      <c r="I118" s="1">
        <f>[4]Comparative!B118</f>
        <v>0.17501256533022908</v>
      </c>
      <c r="J118" s="1">
        <f>[5]Comparative!B118</f>
        <v>0.53600378449618824</v>
      </c>
      <c r="K118" s="1">
        <f>[6]Comparative!B118</f>
        <v>0.10488151257709602</v>
      </c>
      <c r="L118" s="1">
        <f>[7]Comparative!B118</f>
        <v>2.9109947643979055E-2</v>
      </c>
      <c r="M118" s="1">
        <f>[8]Comparative!B118</f>
        <v>5.0356170954214977E-2</v>
      </c>
      <c r="N118" s="1">
        <f>[9]Comparative!B118</f>
        <v>0.32386768479991379</v>
      </c>
      <c r="O118" s="1">
        <f>[10]Comparative!B118</f>
        <v>5.571296045977718E-2</v>
      </c>
      <c r="P118" s="1">
        <f>[11]Comparative!B118</f>
        <v>0.29269073257407047</v>
      </c>
    </row>
    <row r="119" spans="1:16" x14ac:dyDescent="0.25">
      <c r="A119">
        <v>3</v>
      </c>
      <c r="B119" t="s">
        <v>116</v>
      </c>
      <c r="C119" s="8" t="str">
        <f>HLOOKUP(LARGE($F119:$P119,1),$F119:$P$121,$A119,0)</f>
        <v>Ultramine</v>
      </c>
      <c r="D119" s="8" t="str">
        <f>HLOOKUP(LARGE($F119:$P119,2),$F119:$P$121,$A119,0)</f>
        <v>Sudarshan</v>
      </c>
      <c r="E119" s="8" t="str">
        <f>HLOOKUP(LARGE($F119:$P119,3),$F119:$P$121,$A119,0)</f>
        <v>Plasticbends</v>
      </c>
      <c r="F119" s="1">
        <f>[1]Comparative!B119</f>
        <v>0.30541780841060479</v>
      </c>
      <c r="G119" s="1">
        <f>[2]Comparative!B119</f>
        <v>1.51270207852194E-2</v>
      </c>
      <c r="H119" s="1">
        <f>[3]Comparative!B119</f>
        <v>0.13882394888318705</v>
      </c>
      <c r="I119" s="1">
        <f>[4]Comparative!B119</f>
        <v>0.12280436545756483</v>
      </c>
      <c r="J119" s="1">
        <f>[5]Comparative!B119</f>
        <v>0.50607659261909821</v>
      </c>
      <c r="K119" s="1">
        <f>[6]Comparative!B119</f>
        <v>0.20976302515419204</v>
      </c>
      <c r="L119" s="1">
        <f>[7]Comparative!B119</f>
        <v>0</v>
      </c>
      <c r="M119" s="1">
        <f>[8]Comparative!B119</f>
        <v>0.10071234190842995</v>
      </c>
      <c r="N119" s="1">
        <f>[9]Comparative!B119</f>
        <v>0.20181842906515723</v>
      </c>
      <c r="O119" s="1">
        <f>[10]Comparative!B119</f>
        <v>0</v>
      </c>
      <c r="P119" s="1">
        <f>[11]Comparative!B119</f>
        <v>0.2571705635301082</v>
      </c>
    </row>
    <row r="120" spans="1:16" x14ac:dyDescent="0.25">
      <c r="A120">
        <v>2</v>
      </c>
      <c r="B120" t="s">
        <v>117</v>
      </c>
      <c r="C120" s="8" t="str">
        <f>HLOOKUP(LARGE($F120:$P120,1),$F120:$P$121,$A120,0)</f>
        <v>Ultramine</v>
      </c>
      <c r="D120" s="8" t="str">
        <f>HLOOKUP(LARGE($F120:$P120,2),$F120:$P$121,$A120,0)</f>
        <v>Sudarshan</v>
      </c>
      <c r="E120" s="8" t="str">
        <f>HLOOKUP(LARGE($F120:$P120,3),$F120:$P$121,$A120,0)</f>
        <v>Vidhi</v>
      </c>
      <c r="F120" s="1">
        <f>[1]Comparative!B120</f>
        <v>0.29235900781265411</v>
      </c>
      <c r="G120" s="1">
        <f>[2]Comparative!B120</f>
        <v>2.5211701308699E-2</v>
      </c>
      <c r="H120" s="1">
        <f>[3]Comparative!B120</f>
        <v>0.10430603141487504</v>
      </c>
      <c r="I120" s="1">
        <f>[4]Comparative!B120</f>
        <v>0.11038691632406678</v>
      </c>
      <c r="J120" s="1">
        <f>[5]Comparative!B120</f>
        <v>0.44947354293502867</v>
      </c>
      <c r="K120" s="1">
        <f>[6]Comparative!B120</f>
        <v>0.26928375678309119</v>
      </c>
      <c r="L120" s="1">
        <f>[7]Comparative!B120</f>
        <v>0</v>
      </c>
      <c r="M120" s="1">
        <f>[8]Comparative!B120</f>
        <v>0.14586621628537796</v>
      </c>
      <c r="N120" s="1">
        <f>[9]Comparative!B120</f>
        <v>0.13074724596687534</v>
      </c>
      <c r="O120" s="1">
        <f>[10]Comparative!B120</f>
        <v>0</v>
      </c>
      <c r="P120" s="1">
        <f>[11]Comparative!B120</f>
        <v>0.23937599711121429</v>
      </c>
    </row>
    <row r="121" spans="1:16" x14ac:dyDescent="0.25">
      <c r="A121">
        <v>1</v>
      </c>
      <c r="C121" s="8" t="e">
        <f>HLOOKUP(LARGE($F121:$P121,1),$F121:$P$121,$A121,0)</f>
        <v>#NUM!</v>
      </c>
      <c r="D121" s="8" t="e">
        <f>HLOOKUP(LARGE($F121:$P121,2),$F121:$P$121,$A121,0)</f>
        <v>#NUM!</v>
      </c>
      <c r="E121" s="8" t="e">
        <f>HLOOKUP(LARGE($F121:$P121,3),$F121:$P$121,$A121,0)</f>
        <v>#NUM!</v>
      </c>
      <c r="F121" s="1" t="str">
        <f>F1</f>
        <v>Sudarshan</v>
      </c>
      <c r="G121" s="1" t="str">
        <f t="shared" ref="G121:P121" si="0">G1</f>
        <v>Bodal</v>
      </c>
      <c r="H121" s="1" t="str">
        <f t="shared" si="0"/>
        <v>Shree Pushkar</v>
      </c>
      <c r="I121" s="1" t="str">
        <f t="shared" si="0"/>
        <v>Atul</v>
      </c>
      <c r="J121" s="1" t="str">
        <f t="shared" si="0"/>
        <v>Ultramine</v>
      </c>
      <c r="K121" s="1" t="str">
        <f t="shared" si="0"/>
        <v>Vidhi</v>
      </c>
      <c r="L121" s="1" t="str">
        <f t="shared" si="0"/>
        <v>Reflon</v>
      </c>
      <c r="M121" s="1" t="str">
        <f t="shared" si="0"/>
        <v>Aksar</v>
      </c>
      <c r="N121" s="1" t="str">
        <f t="shared" si="0"/>
        <v>Dynemic</v>
      </c>
      <c r="O121" s="1" t="str">
        <f t="shared" si="0"/>
        <v>Kiri</v>
      </c>
      <c r="P121" s="1" t="str">
        <f t="shared" si="0"/>
        <v>Plasticbends</v>
      </c>
    </row>
    <row r="122" spans="1:16" x14ac:dyDescent="0.25">
      <c r="A122">
        <v>0</v>
      </c>
      <c r="C122" s="8" t="e">
        <f>HLOOKUP(LARGE($F122:$P122,1),$F$121:$P122,$A122,0)</f>
        <v>#NUM!</v>
      </c>
      <c r="D122" s="8" t="e">
        <f>HLOOKUP(LARGE($F122:$P122,2),$F$121:$P122,$A122,0)</f>
        <v>#NUM!</v>
      </c>
      <c r="E122" s="8" t="e">
        <f>HLOOKUP(LARGE($F122:$P122,3),$F$121:$P122,$A122,0)</f>
        <v>#NUM!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9"/>
  <sheetViews>
    <sheetView topLeftCell="V1" workbookViewId="0">
      <selection activeCell="B1" sqref="B1:AS1"/>
    </sheetView>
  </sheetViews>
  <sheetFormatPr defaultRowHeight="15" x14ac:dyDescent="0.25"/>
  <cols>
    <col min="1" max="1" width="32.42578125" customWidth="1"/>
  </cols>
  <sheetData>
    <row r="1" spans="1:45" x14ac:dyDescent="0.25">
      <c r="B1" s="20" t="s">
        <v>205</v>
      </c>
      <c r="C1" s="20" t="s">
        <v>205</v>
      </c>
      <c r="D1" s="20" t="s">
        <v>205</v>
      </c>
      <c r="E1" s="20" t="s">
        <v>205</v>
      </c>
      <c r="F1" s="20" t="s">
        <v>120</v>
      </c>
      <c r="G1" s="20" t="s">
        <v>120</v>
      </c>
      <c r="H1" s="20" t="s">
        <v>120</v>
      </c>
      <c r="I1" s="20" t="s">
        <v>120</v>
      </c>
      <c r="J1" s="20" t="s">
        <v>206</v>
      </c>
      <c r="K1" s="20" t="s">
        <v>206</v>
      </c>
      <c r="L1" s="20" t="s">
        <v>206</v>
      </c>
      <c r="M1" s="20" t="s">
        <v>206</v>
      </c>
      <c r="N1" s="20" t="s">
        <v>121</v>
      </c>
      <c r="O1" s="20" t="s">
        <v>121</v>
      </c>
      <c r="P1" s="20" t="s">
        <v>121</v>
      </c>
      <c r="Q1" s="20" t="s">
        <v>121</v>
      </c>
      <c r="R1" s="20" t="s">
        <v>122</v>
      </c>
      <c r="S1" s="20" t="s">
        <v>122</v>
      </c>
      <c r="T1" s="20" t="s">
        <v>122</v>
      </c>
      <c r="U1" s="20" t="s">
        <v>122</v>
      </c>
      <c r="V1" s="20" t="s">
        <v>123</v>
      </c>
      <c r="W1" s="20" t="s">
        <v>123</v>
      </c>
      <c r="X1" s="20" t="s">
        <v>123</v>
      </c>
      <c r="Y1" s="20" t="s">
        <v>123</v>
      </c>
      <c r="Z1" s="20" t="s">
        <v>207</v>
      </c>
      <c r="AA1" s="20" t="s">
        <v>207</v>
      </c>
      <c r="AB1" s="20" t="s">
        <v>207</v>
      </c>
      <c r="AC1" s="20" t="s">
        <v>207</v>
      </c>
      <c r="AD1" s="20" t="s">
        <v>124</v>
      </c>
      <c r="AE1" s="20" t="s">
        <v>124</v>
      </c>
      <c r="AF1" s="20" t="s">
        <v>124</v>
      </c>
      <c r="AG1" s="20" t="s">
        <v>124</v>
      </c>
      <c r="AH1" s="20" t="s">
        <v>125</v>
      </c>
      <c r="AI1" s="20" t="s">
        <v>125</v>
      </c>
      <c r="AJ1" s="20" t="s">
        <v>125</v>
      </c>
      <c r="AK1" s="20" t="s">
        <v>125</v>
      </c>
      <c r="AL1" s="20" t="s">
        <v>127</v>
      </c>
      <c r="AM1" s="20" t="s">
        <v>127</v>
      </c>
      <c r="AN1" s="20" t="s">
        <v>127</v>
      </c>
      <c r="AO1" s="20" t="s">
        <v>127</v>
      </c>
      <c r="AP1" s="20" t="s">
        <v>128</v>
      </c>
      <c r="AQ1" s="20" t="s">
        <v>128</v>
      </c>
      <c r="AR1" s="20" t="s">
        <v>128</v>
      </c>
      <c r="AS1" s="20" t="s">
        <v>128</v>
      </c>
    </row>
    <row r="2" spans="1:45" x14ac:dyDescent="0.25">
      <c r="B2" t="s">
        <v>132</v>
      </c>
      <c r="C2" t="s">
        <v>133</v>
      </c>
      <c r="D2" t="s">
        <v>134</v>
      </c>
      <c r="E2" t="s">
        <v>135</v>
      </c>
      <c r="F2" t="s">
        <v>132</v>
      </c>
      <c r="G2" t="s">
        <v>133</v>
      </c>
      <c r="H2" t="s">
        <v>134</v>
      </c>
      <c r="I2" t="s">
        <v>135</v>
      </c>
      <c r="J2" t="s">
        <v>132</v>
      </c>
      <c r="K2" t="s">
        <v>133</v>
      </c>
      <c r="L2" t="s">
        <v>134</v>
      </c>
      <c r="M2" t="s">
        <v>135</v>
      </c>
      <c r="N2" t="s">
        <v>132</v>
      </c>
      <c r="O2" t="s">
        <v>133</v>
      </c>
      <c r="P2" t="s">
        <v>134</v>
      </c>
      <c r="Q2" t="s">
        <v>135</v>
      </c>
      <c r="R2" t="s">
        <v>132</v>
      </c>
      <c r="S2" t="s">
        <v>133</v>
      </c>
      <c r="T2" t="s">
        <v>134</v>
      </c>
      <c r="U2" t="s">
        <v>135</v>
      </c>
      <c r="V2" t="s">
        <v>132</v>
      </c>
      <c r="W2" t="s">
        <v>133</v>
      </c>
      <c r="X2" t="s">
        <v>134</v>
      </c>
      <c r="Y2" t="s">
        <v>135</v>
      </c>
      <c r="Z2" t="s">
        <v>132</v>
      </c>
      <c r="AA2" t="s">
        <v>133</v>
      </c>
      <c r="AB2" t="s">
        <v>134</v>
      </c>
      <c r="AC2" t="s">
        <v>135</v>
      </c>
      <c r="AD2" t="s">
        <v>132</v>
      </c>
      <c r="AE2" t="s">
        <v>133</v>
      </c>
      <c r="AF2" t="s">
        <v>134</v>
      </c>
      <c r="AG2" t="s">
        <v>135</v>
      </c>
      <c r="AH2" t="s">
        <v>132</v>
      </c>
      <c r="AI2" t="s">
        <v>133</v>
      </c>
      <c r="AJ2" t="s">
        <v>134</v>
      </c>
      <c r="AK2" t="s">
        <v>135</v>
      </c>
      <c r="AL2" t="s">
        <v>132</v>
      </c>
      <c r="AM2" t="s">
        <v>133</v>
      </c>
      <c r="AN2" t="s">
        <v>134</v>
      </c>
      <c r="AO2" t="s">
        <v>135</v>
      </c>
      <c r="AP2" t="s">
        <v>132</v>
      </c>
      <c r="AQ2" t="s">
        <v>133</v>
      </c>
      <c r="AR2" t="s">
        <v>134</v>
      </c>
      <c r="AS2" t="s">
        <v>135</v>
      </c>
    </row>
    <row r="3" spans="1:45" x14ac:dyDescent="0.25">
      <c r="B3" t="str">
        <f>CONCATENATE(B1,"-",B2)</f>
        <v>Sudarashan-Overall</v>
      </c>
      <c r="C3" t="str">
        <f t="shared" ref="C3:AS3" si="0">CONCATENATE(C1,"-",C2)</f>
        <v>Sudarashan-5 Year</v>
      </c>
      <c r="D3" t="str">
        <f t="shared" si="0"/>
        <v>Sudarashan-3 Year</v>
      </c>
      <c r="E3" t="str">
        <f t="shared" si="0"/>
        <v>Sudarashan-Current</v>
      </c>
      <c r="F3" t="str">
        <f t="shared" si="0"/>
        <v>Bodal-Overall</v>
      </c>
      <c r="G3" t="str">
        <f t="shared" si="0"/>
        <v>Bodal-5 Year</v>
      </c>
      <c r="H3" t="str">
        <f t="shared" si="0"/>
        <v>Bodal-3 Year</v>
      </c>
      <c r="I3" t="str">
        <f t="shared" si="0"/>
        <v>Bodal-Current</v>
      </c>
      <c r="J3" t="str">
        <f t="shared" si="0"/>
        <v>Akshar-Overall</v>
      </c>
      <c r="K3" t="str">
        <f t="shared" si="0"/>
        <v>Akshar-5 Year</v>
      </c>
      <c r="L3" t="str">
        <f t="shared" si="0"/>
        <v>Akshar-3 Year</v>
      </c>
      <c r="M3" t="str">
        <f t="shared" si="0"/>
        <v>Akshar-Current</v>
      </c>
      <c r="N3" t="str">
        <f t="shared" si="0"/>
        <v>Shree Pushkar-Overall</v>
      </c>
      <c r="O3" t="str">
        <f t="shared" si="0"/>
        <v>Shree Pushkar-5 Year</v>
      </c>
      <c r="P3" t="str">
        <f t="shared" si="0"/>
        <v>Shree Pushkar-3 Year</v>
      </c>
      <c r="Q3" t="str">
        <f t="shared" si="0"/>
        <v>Shree Pushkar-Current</v>
      </c>
      <c r="R3" t="str">
        <f t="shared" si="0"/>
        <v>Atul-Overall</v>
      </c>
      <c r="S3" t="str">
        <f t="shared" si="0"/>
        <v>Atul-5 Year</v>
      </c>
      <c r="T3" t="str">
        <f t="shared" si="0"/>
        <v>Atul-3 Year</v>
      </c>
      <c r="U3" t="str">
        <f t="shared" si="0"/>
        <v>Atul-Current</v>
      </c>
      <c r="V3" t="str">
        <f t="shared" si="0"/>
        <v>Ultramine-Overall</v>
      </c>
      <c r="W3" t="str">
        <f t="shared" si="0"/>
        <v>Ultramine-5 Year</v>
      </c>
      <c r="X3" t="str">
        <f t="shared" si="0"/>
        <v>Ultramine-3 Year</v>
      </c>
      <c r="Y3" t="str">
        <f t="shared" si="0"/>
        <v>Ultramine-Current</v>
      </c>
      <c r="Z3" t="str">
        <f t="shared" si="0"/>
        <v>Plasticbedns-Overall</v>
      </c>
      <c r="AA3" t="str">
        <f t="shared" si="0"/>
        <v>Plasticbedns-5 Year</v>
      </c>
      <c r="AB3" t="str">
        <f t="shared" si="0"/>
        <v>Plasticbedns-3 Year</v>
      </c>
      <c r="AC3" t="str">
        <f t="shared" si="0"/>
        <v>Plasticbedns-Current</v>
      </c>
      <c r="AD3" t="str">
        <f t="shared" si="0"/>
        <v>Vidhi-Overall</v>
      </c>
      <c r="AE3" t="str">
        <f t="shared" si="0"/>
        <v>Vidhi-5 Year</v>
      </c>
      <c r="AF3" t="str">
        <f t="shared" si="0"/>
        <v>Vidhi-3 Year</v>
      </c>
      <c r="AG3" t="str">
        <f t="shared" si="0"/>
        <v>Vidhi-Current</v>
      </c>
      <c r="AH3" t="str">
        <f t="shared" si="0"/>
        <v>Reflon-Overall</v>
      </c>
      <c r="AI3" t="str">
        <f t="shared" si="0"/>
        <v>Reflon-5 Year</v>
      </c>
      <c r="AJ3" t="str">
        <f t="shared" si="0"/>
        <v>Reflon-3 Year</v>
      </c>
      <c r="AK3" t="str">
        <f t="shared" si="0"/>
        <v>Reflon-Current</v>
      </c>
      <c r="AL3" t="str">
        <f t="shared" si="0"/>
        <v>Dynemic-Overall</v>
      </c>
      <c r="AM3" t="str">
        <f t="shared" si="0"/>
        <v>Dynemic-5 Year</v>
      </c>
      <c r="AN3" t="str">
        <f t="shared" si="0"/>
        <v>Dynemic-3 Year</v>
      </c>
      <c r="AO3" t="str">
        <f t="shared" si="0"/>
        <v>Dynemic-Current</v>
      </c>
      <c r="AP3" t="str">
        <f t="shared" si="0"/>
        <v>Kiri-Overall</v>
      </c>
      <c r="AQ3" t="str">
        <f t="shared" si="0"/>
        <v>Kiri-5 Year</v>
      </c>
      <c r="AR3" t="str">
        <f t="shared" si="0"/>
        <v>Kiri-3 Year</v>
      </c>
      <c r="AS3" t="str">
        <f t="shared" si="0"/>
        <v>Kiri-Current</v>
      </c>
    </row>
    <row r="4" spans="1:45" x14ac:dyDescent="0.25">
      <c r="A4" s="14" t="s">
        <v>136</v>
      </c>
      <c r="B4" s="7">
        <f>[12]Comparative1!B2</f>
        <v>0.15388491760816025</v>
      </c>
      <c r="C4" s="7">
        <f>[12]Comparative1!C2</f>
        <v>0.1430807803801657</v>
      </c>
      <c r="D4" s="7">
        <f>[12]Comparative1!D2</f>
        <v>0.2399279025162695</v>
      </c>
      <c r="E4" s="7">
        <f>[12]Comparative1!E2</f>
        <v>0.10931828832388429</v>
      </c>
      <c r="F4" s="7">
        <f>[2]Comparative1!B2</f>
        <v>0.17281495581523254</v>
      </c>
      <c r="G4" s="7">
        <f>[2]Comparative1!C2</f>
        <v>0.12336323492498513</v>
      </c>
      <c r="H4" s="7">
        <f>[2]Comparative1!D2</f>
        <v>0.31790754060701709</v>
      </c>
      <c r="I4" s="7">
        <f>[2]Comparative1!E2</f>
        <v>-0.12960748486095025</v>
      </c>
      <c r="J4" s="7">
        <f>[8]Comparative1!B2</f>
        <v>0.23290557930468703</v>
      </c>
      <c r="K4" s="7">
        <f>[8]Comparative1!C2</f>
        <v>0.22062035752068065</v>
      </c>
      <c r="L4" s="7">
        <f>[8]Comparative1!D2</f>
        <v>0.39956463766322403</v>
      </c>
      <c r="M4" s="7">
        <f>[8]Comparative1!E2</f>
        <v>-6.0604544089680641E-2</v>
      </c>
      <c r="N4" s="7">
        <f>[3]Comparative1!B2</f>
        <v>0.13284169872325569</v>
      </c>
      <c r="O4" s="7">
        <f>[3]Comparative1!C2</f>
        <v>7.4634752812033023E-2</v>
      </c>
      <c r="P4" s="7">
        <f>[3]Comparative1!D2</f>
        <v>-4.996920085452683E-2</v>
      </c>
      <c r="Q4" s="7">
        <f>[3]Comparative1!E2</f>
        <v>-6.68617739756866E-2</v>
      </c>
      <c r="R4" s="7">
        <f>[4]Comparative1!B2</f>
        <v>0.13217338820148239</v>
      </c>
      <c r="S4" s="7">
        <f>[4]Comparative1!C2</f>
        <v>0.12945730644972997</v>
      </c>
      <c r="T4" s="7">
        <f>[4]Comparative1!D2</f>
        <v>0.10839563322352808</v>
      </c>
      <c r="U4" s="7">
        <f>[4]Comparative1!E2</f>
        <v>-3.7857296578169934E-2</v>
      </c>
      <c r="V4" s="7">
        <f>[5]Comparative1!B2</f>
        <v>0.13638571818178846</v>
      </c>
      <c r="W4" s="7">
        <f>[5]Comparative1!C2</f>
        <v>0.16924400076029267</v>
      </c>
      <c r="X4" s="7">
        <f>[5]Comparative1!D2</f>
        <v>0.25355007829245246</v>
      </c>
      <c r="Y4" s="7">
        <f>[5]Comparative1!E2</f>
        <v>0.27921700743494421</v>
      </c>
      <c r="Z4" s="7">
        <f>[11]Comparative1!B2</f>
        <v>0.19549332921599949</v>
      </c>
      <c r="AA4" s="7">
        <f>[11]Comparative1!C2</f>
        <v>0.16956259332553891</v>
      </c>
      <c r="AB4" s="7">
        <f>[11]Comparative1!D2</f>
        <v>0.12557800338653613</v>
      </c>
      <c r="AC4" s="7">
        <f>[11]Comparative1!E2</f>
        <v>4.8164256093860512E-2</v>
      </c>
      <c r="AD4" s="7">
        <f>[6]Comparative1!B2</f>
        <v>0.25317528951493107</v>
      </c>
      <c r="AE4" s="7">
        <f>[6]Comparative1!C2</f>
        <v>0.17148622908454847</v>
      </c>
      <c r="AF4" s="7">
        <f>[6]Comparative1!D2</f>
        <v>0.24058249238413576</v>
      </c>
      <c r="AG4" s="7">
        <f>[6]Comparative1!E2</f>
        <v>-2.1719552895057597E-2</v>
      </c>
      <c r="AH4" s="7">
        <f>[7]Comparative1!B2</f>
        <v>-0.10361188694788193</v>
      </c>
      <c r="AI4" s="7">
        <f>[7]Comparative1!C2</f>
        <v>-0.32715565675014868</v>
      </c>
      <c r="AJ4" s="7">
        <f>[7]Comparative1!D2</f>
        <v>8.6275206959409712E-2</v>
      </c>
      <c r="AK4" s="7">
        <f>[7]Comparative1!E2</f>
        <v>2.5214592274678049E-2</v>
      </c>
      <c r="AL4" s="7">
        <f>[9]Comparative1!B2</f>
        <v>0.1890114696459555</v>
      </c>
      <c r="AM4" s="7">
        <f>[9]Comparative1!C2</f>
        <v>0.18725723132589445</v>
      </c>
      <c r="AN4" s="7">
        <f>[9]Comparative1!D2</f>
        <v>0.2267901175577316</v>
      </c>
      <c r="AO4" s="7">
        <f>[9]Comparative1!E2</f>
        <v>5.5313181676533143E-3</v>
      </c>
      <c r="AP4" s="7">
        <f>[10]Comparative1!B2</f>
        <v>0.26730357631706858</v>
      </c>
      <c r="AQ4" s="7">
        <f>[10]Comparative1!C2</f>
        <v>0.11593231792605696</v>
      </c>
      <c r="AR4" s="7">
        <f>[10]Comparative1!D2</f>
        <v>0.30080047964421852</v>
      </c>
      <c r="AS4" s="7">
        <f>[10]Comparative1!E2</f>
        <v>0.13765394917274357</v>
      </c>
    </row>
    <row r="5" spans="1:45" x14ac:dyDescent="0.25">
      <c r="A5" s="14" t="s">
        <v>137</v>
      </c>
      <c r="B5" s="7">
        <f>[12]Comparative1!B3</f>
        <v>0.4302812829917364</v>
      </c>
      <c r="C5" s="7">
        <f>[12]Comparative1!C3</f>
        <v>6.4377614663484017E-2</v>
      </c>
      <c r="D5" s="7">
        <f>[12]Comparative1!D3</f>
        <v>0.84424363029975913</v>
      </c>
      <c r="E5" s="7">
        <f>[12]Comparative1!E3</f>
        <v>0.68898844612119781</v>
      </c>
      <c r="F5" s="7">
        <f>[2]Comparative1!B3</f>
        <v>0.29176374058027155</v>
      </c>
      <c r="G5" s="7">
        <f>[2]Comparative1!C3</f>
        <v>0.50768623374547284</v>
      </c>
      <c r="H5" s="7" t="e">
        <f>[2]Comparative1!D3</f>
        <v>#NUM!</v>
      </c>
      <c r="I5" s="7">
        <f>[2]Comparative1!E3</f>
        <v>-5.8900239078461224E-2</v>
      </c>
      <c r="J5" s="7">
        <f>[8]Comparative1!B3</f>
        <v>1.527226490671044</v>
      </c>
      <c r="K5" s="7">
        <f>[8]Comparative1!C3</f>
        <v>0.27131588178687416</v>
      </c>
      <c r="L5" s="7">
        <f>[8]Comparative1!D3</f>
        <v>1.0953523138749754</v>
      </c>
      <c r="M5" s="7">
        <f>[8]Comparative1!E3</f>
        <v>4.0000000000000036E-2</v>
      </c>
      <c r="N5" s="7">
        <f>[3]Comparative1!B3</f>
        <v>0.37945533577799262</v>
      </c>
      <c r="O5" s="7">
        <f>[3]Comparative1!C3</f>
        <v>0.23602334726031571</v>
      </c>
      <c r="P5" s="7">
        <f>[3]Comparative1!D3</f>
        <v>0.32013930603321361</v>
      </c>
      <c r="Q5" s="7">
        <f>[3]Comparative1!E3</f>
        <v>0.19517426273458449</v>
      </c>
      <c r="R5" s="7">
        <f>[4]Comparative1!B3</f>
        <v>0.31715195559091858</v>
      </c>
      <c r="S5" s="7">
        <f>[4]Comparative1!C3</f>
        <v>0.31370355742125433</v>
      </c>
      <c r="T5" s="7">
        <f>[4]Comparative1!D3</f>
        <v>0.4064176569347735</v>
      </c>
      <c r="U5" s="7">
        <f>[4]Comparative1!E3</f>
        <v>0.23291325545028063</v>
      </c>
      <c r="V5" s="7">
        <f>[5]Comparative1!B3</f>
        <v>3.9250301460238335E-2</v>
      </c>
      <c r="W5" s="7">
        <f>[5]Comparative1!C3</f>
        <v>0.1260644663560091</v>
      </c>
      <c r="X5" s="7">
        <f>[5]Comparative1!D3</f>
        <v>0.50219860872855526</v>
      </c>
      <c r="Y5" s="7">
        <f>[5]Comparative1!E3</f>
        <v>0.45944503735325526</v>
      </c>
      <c r="Z5" s="7">
        <f>[11]Comparative1!B3</f>
        <v>0.15276580609184109</v>
      </c>
      <c r="AA5" s="7">
        <f>[11]Comparative1!C3</f>
        <v>0.19390967781931345</v>
      </c>
      <c r="AB5" s="7">
        <f>[11]Comparative1!D3</f>
        <v>0.56552813274552727</v>
      </c>
      <c r="AC5" s="7">
        <f>[11]Comparative1!E3</f>
        <v>0.25357737104825295</v>
      </c>
      <c r="AD5" s="7">
        <f>[6]Comparative1!B3</f>
        <v>0.3962086422857265</v>
      </c>
      <c r="AE5" s="7">
        <f>[6]Comparative1!C3</f>
        <v>0.41445368693601781</v>
      </c>
      <c r="AF5" s="7">
        <f>[6]Comparative1!D3</f>
        <v>0.88398449843979487</v>
      </c>
      <c r="AG5" s="7">
        <f>[6]Comparative1!E3</f>
        <v>0.18599033816425126</v>
      </c>
      <c r="AH5" s="7">
        <f>[7]Comparative1!B3</f>
        <v>2.7375469065318958E-2</v>
      </c>
      <c r="AI5" s="7">
        <f>[7]Comparative1!C3</f>
        <v>-0.31440163861810366</v>
      </c>
      <c r="AJ5" s="7" t="e">
        <f>[7]Comparative1!D3</f>
        <v>#NUM!</v>
      </c>
      <c r="AK5" s="7">
        <f>[7]Comparative1!E3</f>
        <v>5.5937499999999991</v>
      </c>
      <c r="AL5" s="7">
        <f>[9]Comparative1!B3</f>
        <v>0.13818621762739935</v>
      </c>
      <c r="AM5" s="7">
        <f>[9]Comparative1!C3</f>
        <v>7.126134207325463E-2</v>
      </c>
      <c r="AN5" s="7">
        <f>[9]Comparative1!D3</f>
        <v>0.31784693886373505</v>
      </c>
      <c r="AO5" s="7">
        <f>[9]Comparative1!E3</f>
        <v>-0.19486081370449682</v>
      </c>
      <c r="AP5" s="7">
        <f>[10]Comparative1!B3</f>
        <v>9.3386399950108334E-3</v>
      </c>
      <c r="AQ5" s="7">
        <f>[10]Comparative1!C3</f>
        <v>-0.27621603755846491</v>
      </c>
      <c r="AR5" s="7" t="e">
        <f>[10]Comparative1!D3</f>
        <v>#NUM!</v>
      </c>
      <c r="AS5" s="7">
        <f>[10]Comparative1!E3</f>
        <v>-1.2460661964188822</v>
      </c>
    </row>
    <row r="6" spans="1:45" x14ac:dyDescent="0.25">
      <c r="A6" s="14" t="s">
        <v>138</v>
      </c>
      <c r="B6" s="7">
        <f>[12]Comparative1!B4</f>
        <v>0.2376077692602378</v>
      </c>
      <c r="C6" s="7">
        <f>[12]Comparative1!C4</f>
        <v>0.25223626752470701</v>
      </c>
      <c r="D6" s="7">
        <f>[12]Comparative1!D4</f>
        <v>0.24678526277767748</v>
      </c>
      <c r="E6" s="7">
        <f>[12]Comparative1!E4</f>
        <v>0.23974951543163858</v>
      </c>
      <c r="F6" s="7">
        <f>[2]Comparative1!B4</f>
        <v>0.22822475114172183</v>
      </c>
      <c r="G6" s="7">
        <f>[2]Comparative1!C4</f>
        <v>0.22254702784048155</v>
      </c>
      <c r="H6" s="7">
        <f>[2]Comparative1!D4</f>
        <v>0.2021484643043395</v>
      </c>
      <c r="I6" s="7">
        <f>[2]Comparative1!E4</f>
        <v>0.18209995273842366</v>
      </c>
      <c r="J6" s="7">
        <f>[8]Comparative1!B4</f>
        <v>0.11144878353509262</v>
      </c>
      <c r="K6" s="7">
        <f>[8]Comparative1!C4</f>
        <v>9.1369481638605338E-2</v>
      </c>
      <c r="L6" s="7">
        <f>[8]Comparative1!D4</f>
        <v>0.10747558226897071</v>
      </c>
      <c r="M6" s="7">
        <f>[8]Comparative1!E4</f>
        <v>0.12141068669756538</v>
      </c>
      <c r="N6" s="7">
        <f>[3]Comparative1!B4</f>
        <v>0.13724724909786842</v>
      </c>
      <c r="O6" s="7">
        <f>[3]Comparative1!C4</f>
        <v>0.13627429350769169</v>
      </c>
      <c r="P6" s="7">
        <f>[3]Comparative1!D4</f>
        <v>0.13922385177138027</v>
      </c>
      <c r="Q6" s="7">
        <f>[3]Comparative1!E4</f>
        <v>0.17659831121833536</v>
      </c>
      <c r="R6" s="7">
        <f>[4]Comparative1!B4</f>
        <v>0.21078077341682006</v>
      </c>
      <c r="S6" s="7">
        <f>[4]Comparative1!C4</f>
        <v>0.19288102826688963</v>
      </c>
      <c r="T6" s="7">
        <f>[4]Comparative1!D4</f>
        <v>0.17704200542005422</v>
      </c>
      <c r="U6" s="7">
        <f>[4]Comparative1!E4</f>
        <v>0.17085688722599535</v>
      </c>
      <c r="V6" s="7">
        <f>[5]Comparative1!B4</f>
        <v>0.14370735487203773</v>
      </c>
      <c r="W6" s="7">
        <f>[5]Comparative1!C4</f>
        <v>0.14870277818609437</v>
      </c>
      <c r="X6" s="7">
        <f>[5]Comparative1!D4</f>
        <v>0.12989071340373382</v>
      </c>
      <c r="Y6" s="7">
        <f>[5]Comparative1!E4</f>
        <v>0.12082822503746084</v>
      </c>
      <c r="Z6" s="7">
        <f>[11]Comparative1!B4</f>
        <v>0.17941473071757527</v>
      </c>
      <c r="AA6" s="7">
        <f>[11]Comparative1!C4</f>
        <v>0.19408793740957078</v>
      </c>
      <c r="AB6" s="7">
        <f>[11]Comparative1!D4</f>
        <v>0.19541380593228938</v>
      </c>
      <c r="AC6" s="7">
        <f>[11]Comparative1!E4</f>
        <v>0.20852632391539294</v>
      </c>
      <c r="AD6" s="7">
        <f>[6]Comparative1!B4</f>
        <v>0.29671315049009001</v>
      </c>
      <c r="AE6" s="7">
        <f>[6]Comparative1!C4</f>
        <v>0.29965919131568985</v>
      </c>
      <c r="AF6" s="7">
        <f>[6]Comparative1!D4</f>
        <v>0.25120108485083309</v>
      </c>
      <c r="AG6" s="7">
        <f>[6]Comparative1!E4</f>
        <v>0.21178318080901068</v>
      </c>
      <c r="AH6" s="7">
        <f>[7]Comparative1!B4</f>
        <v>0.15344286157122256</v>
      </c>
      <c r="AI6" s="7">
        <f>[7]Comparative1!C4</f>
        <v>0.1768800229621125</v>
      </c>
      <c r="AJ6" s="7">
        <f>[7]Comparative1!D4</f>
        <v>0.27267595031990965</v>
      </c>
      <c r="AK6" s="7">
        <f>[7]Comparative1!E4</f>
        <v>0.27341705913134484</v>
      </c>
      <c r="AL6" s="7">
        <f>[9]Comparative1!B4</f>
        <v>0.17583017837298223</v>
      </c>
      <c r="AM6" s="7">
        <f>[9]Comparative1!C4</f>
        <v>0.17076167076167076</v>
      </c>
      <c r="AN6" s="7">
        <f>[9]Comparative1!D4</f>
        <v>0.18060943310414934</v>
      </c>
      <c r="AO6" s="7">
        <f>[9]Comparative1!E4</f>
        <v>0.2005888277678779</v>
      </c>
      <c r="AP6" s="7">
        <f>[10]Comparative1!B4</f>
        <v>0.40537600702172355</v>
      </c>
      <c r="AQ6" s="7">
        <f>[10]Comparative1!C4</f>
        <v>0.49322304795788457</v>
      </c>
      <c r="AR6" s="7">
        <f>[10]Comparative1!D4</f>
        <v>0.42806948966583308</v>
      </c>
      <c r="AS6" s="7">
        <f>[10]Comparative1!E4</f>
        <v>0.22846682437760504</v>
      </c>
    </row>
    <row r="7" spans="1:45" x14ac:dyDescent="0.25">
      <c r="A7" s="14" t="s">
        <v>139</v>
      </c>
      <c r="B7" s="7">
        <f>[12]Comparative1!B5</f>
        <v>0.19548149113557106</v>
      </c>
      <c r="C7" s="7">
        <f>[12]Comparative1!C5</f>
        <v>0.2119267601317705</v>
      </c>
      <c r="D7" s="7">
        <f>[12]Comparative1!D5</f>
        <v>0.16654927457708749</v>
      </c>
      <c r="E7" s="7">
        <f>[12]Comparative1!E5</f>
        <v>0.14026804499445025</v>
      </c>
      <c r="F7" s="7">
        <f>[2]Comparative1!B5</f>
        <v>0.12228923300694483</v>
      </c>
      <c r="G7" s="7">
        <f>[2]Comparative1!C5</f>
        <v>0.13155379984951091</v>
      </c>
      <c r="H7" s="7">
        <f>[2]Comparative1!D5</f>
        <v>9.8598797793209458E-2</v>
      </c>
      <c r="I7" s="7">
        <f>[2]Comparative1!E5</f>
        <v>9.5940999967026805E-2</v>
      </c>
      <c r="J7" s="7">
        <f>[8]Comparative1!B5</f>
        <v>6.9324148643401029E-2</v>
      </c>
      <c r="K7" s="7">
        <f>[8]Comparative1!C5</f>
        <v>7.6653851252817179E-2</v>
      </c>
      <c r="L7" s="7">
        <f>[8]Comparative1!D5</f>
        <v>8.4654395191585269E-2</v>
      </c>
      <c r="M7" s="7">
        <f>[8]Comparative1!E5</f>
        <v>8.5131319588727286E-2</v>
      </c>
      <c r="N7" s="7">
        <f>[3]Comparative1!B5</f>
        <v>0.14061611990988956</v>
      </c>
      <c r="O7" s="7">
        <f>[3]Comparative1!C5</f>
        <v>0.13310535710704186</v>
      </c>
      <c r="P7" s="7">
        <f>[3]Comparative1!D5</f>
        <v>0.11342869213591646</v>
      </c>
      <c r="Q7" s="7">
        <f>[3]Comparative1!E5</f>
        <v>9.8512263771612388E-2</v>
      </c>
      <c r="R7" s="7">
        <f>[4]Comparative1!B5</f>
        <v>0.17037911667092159</v>
      </c>
      <c r="S7" s="7">
        <f>[4]Comparative1!C5</f>
        <v>0.16187366111082085</v>
      </c>
      <c r="T7" s="7">
        <f>[4]Comparative1!D5</f>
        <v>0.14899457994579945</v>
      </c>
      <c r="U7" s="7">
        <f>[4]Comparative1!E5</f>
        <v>0.15217373622351457</v>
      </c>
      <c r="V7" s="7">
        <f>[5]Comparative1!B5</f>
        <v>0.1140683183021589</v>
      </c>
      <c r="W7" s="7">
        <f>[5]Comparative1!C5</f>
        <v>0.10680949581067176</v>
      </c>
      <c r="X7" s="7">
        <f>[5]Comparative1!D5</f>
        <v>0.10937874348058457</v>
      </c>
      <c r="Y7" s="7">
        <f>[5]Comparative1!E5</f>
        <v>9.4174272351632379E-2</v>
      </c>
      <c r="Z7" s="7">
        <f>[11]Comparative1!B5</f>
        <v>0.15371102735810915</v>
      </c>
      <c r="AA7" s="7">
        <f>[11]Comparative1!C5</f>
        <v>0.15289239590590004</v>
      </c>
      <c r="AB7" s="7">
        <f>[11]Comparative1!D5</f>
        <v>0.10749822437176584</v>
      </c>
      <c r="AC7" s="7">
        <f>[11]Comparative1!E5</f>
        <v>0.10977304307549793</v>
      </c>
      <c r="AD7" s="7">
        <f>[6]Comparative1!B5</f>
        <v>0.16237902353050307</v>
      </c>
      <c r="AE7" s="7">
        <f>[6]Comparative1!C5</f>
        <v>0.15645643118609839</v>
      </c>
      <c r="AF7" s="7">
        <f>[6]Comparative1!D5</f>
        <v>0.17987214258039522</v>
      </c>
      <c r="AG7" s="7">
        <f>[6]Comparative1!E5</f>
        <v>0.15200086641035362</v>
      </c>
      <c r="AH7" s="7">
        <f>[7]Comparative1!B5</f>
        <v>0.15417065380001885</v>
      </c>
      <c r="AI7" s="7">
        <f>[7]Comparative1!C5</f>
        <v>0.14982778415614234</v>
      </c>
      <c r="AJ7" s="7">
        <f>[7]Comparative1!D5</f>
        <v>0.11272111403838916</v>
      </c>
      <c r="AK7" s="7">
        <f>[7]Comparative1!E5</f>
        <v>0.11172161172161171</v>
      </c>
      <c r="AL7" s="7">
        <f>[9]Comparative1!B5</f>
        <v>0.148895292987512</v>
      </c>
      <c r="AM7" s="7">
        <f>[9]Comparative1!C5</f>
        <v>0.15707673847208733</v>
      </c>
      <c r="AN7" s="7">
        <f>[9]Comparative1!D5</f>
        <v>0.16097273870355011</v>
      </c>
      <c r="AO7" s="7">
        <f>[9]Comparative1!E5</f>
        <v>0.15479972108158366</v>
      </c>
      <c r="AP7" s="7">
        <f>[10]Comparative1!B5</f>
        <v>0.26982226262499615</v>
      </c>
      <c r="AQ7" s="7">
        <f>[10]Comparative1!C5</f>
        <v>0.25126644573471918</v>
      </c>
      <c r="AR7" s="7">
        <f>[10]Comparative1!D5</f>
        <v>8.6759917735322725E-2</v>
      </c>
      <c r="AS7" s="7">
        <f>[10]Comparative1!E5</f>
        <v>5.6832263151965753E-2</v>
      </c>
    </row>
    <row r="8" spans="1:45" x14ac:dyDescent="0.25">
      <c r="A8" s="14" t="s">
        <v>140</v>
      </c>
      <c r="B8" s="7">
        <f>[12]Comparative1!B6</f>
        <v>0</v>
      </c>
      <c r="C8" s="7">
        <f>[12]Comparative1!C6</f>
        <v>0</v>
      </c>
      <c r="D8" s="7">
        <f>[12]Comparative1!D6</f>
        <v>0</v>
      </c>
      <c r="E8" s="7">
        <f>[12]Comparative1!E6</f>
        <v>0</v>
      </c>
      <c r="F8" s="7">
        <f>[2]Comparative1!B6</f>
        <v>0</v>
      </c>
      <c r="G8" s="7">
        <f>[2]Comparative1!C6</f>
        <v>0</v>
      </c>
      <c r="H8" s="7">
        <f>[2]Comparative1!D6</f>
        <v>0</v>
      </c>
      <c r="I8" s="7">
        <f>[2]Comparative1!E6</f>
        <v>0</v>
      </c>
      <c r="J8" s="7">
        <f>[8]Comparative1!B6</f>
        <v>0</v>
      </c>
      <c r="K8" s="7">
        <f>[8]Comparative1!C6</f>
        <v>0</v>
      </c>
      <c r="L8" s="7">
        <f>[8]Comparative1!D6</f>
        <v>0</v>
      </c>
      <c r="M8" s="7">
        <f>[8]Comparative1!E6</f>
        <v>0</v>
      </c>
      <c r="N8" s="7">
        <f>[3]Comparative1!B6</f>
        <v>0</v>
      </c>
      <c r="O8" s="7">
        <f>[3]Comparative1!C6</f>
        <v>0</v>
      </c>
      <c r="P8" s="7">
        <f>[3]Comparative1!D6</f>
        <v>0</v>
      </c>
      <c r="Q8" s="7">
        <f>[3]Comparative1!E6</f>
        <v>0</v>
      </c>
      <c r="R8" s="7">
        <f>[4]Comparative1!B6</f>
        <v>0</v>
      </c>
      <c r="S8" s="7">
        <f>[4]Comparative1!C6</f>
        <v>0</v>
      </c>
      <c r="T8" s="7">
        <f>[4]Comparative1!D6</f>
        <v>0</v>
      </c>
      <c r="U8" s="7">
        <f>[4]Comparative1!E6</f>
        <v>0</v>
      </c>
      <c r="V8" s="7">
        <f>[5]Comparative1!B6</f>
        <v>0</v>
      </c>
      <c r="W8" s="7">
        <f>[5]Comparative1!C6</f>
        <v>0</v>
      </c>
      <c r="X8" s="7">
        <f>[5]Comparative1!D6</f>
        <v>0</v>
      </c>
      <c r="Y8" s="7">
        <f>[5]Comparative1!E6</f>
        <v>0</v>
      </c>
      <c r="Z8" s="7">
        <f>[11]Comparative1!B6</f>
        <v>0</v>
      </c>
      <c r="AA8" s="7">
        <f>[11]Comparative1!C6</f>
        <v>0</v>
      </c>
      <c r="AB8" s="7">
        <f>[11]Comparative1!D6</f>
        <v>0</v>
      </c>
      <c r="AC8" s="7">
        <f>[11]Comparative1!E6</f>
        <v>0</v>
      </c>
      <c r="AD8" s="7">
        <f>[6]Comparative1!B6</f>
        <v>0</v>
      </c>
      <c r="AE8" s="7">
        <f>[6]Comparative1!C6</f>
        <v>0</v>
      </c>
      <c r="AF8" s="7">
        <f>[6]Comparative1!D6</f>
        <v>0</v>
      </c>
      <c r="AG8" s="7">
        <f>[6]Comparative1!E6</f>
        <v>0</v>
      </c>
      <c r="AH8" s="7">
        <f>[7]Comparative1!B6</f>
        <v>0</v>
      </c>
      <c r="AI8" s="7">
        <f>[7]Comparative1!C6</f>
        <v>0</v>
      </c>
      <c r="AJ8" s="7">
        <f>[7]Comparative1!D6</f>
        <v>0</v>
      </c>
      <c r="AK8" s="7">
        <f>[7]Comparative1!E6</f>
        <v>0</v>
      </c>
      <c r="AL8" s="7">
        <f>[9]Comparative1!B6</f>
        <v>0</v>
      </c>
      <c r="AM8" s="7">
        <f>[9]Comparative1!C6</f>
        <v>0</v>
      </c>
      <c r="AN8" s="7">
        <f>[9]Comparative1!D6</f>
        <v>0</v>
      </c>
      <c r="AO8" s="7">
        <f>[9]Comparative1!E6</f>
        <v>0</v>
      </c>
      <c r="AP8" s="7">
        <f>[10]Comparative1!B6</f>
        <v>0</v>
      </c>
      <c r="AQ8" s="7">
        <f>[10]Comparative1!C6</f>
        <v>0</v>
      </c>
      <c r="AR8" s="7">
        <f>[10]Comparative1!D6</f>
        <v>0</v>
      </c>
      <c r="AS8" s="7">
        <f>[10]Comparative1!E6</f>
        <v>0</v>
      </c>
    </row>
    <row r="9" spans="1:45" x14ac:dyDescent="0.25">
      <c r="A9" s="14" t="s">
        <v>141</v>
      </c>
      <c r="B9" s="7">
        <f>[12]Comparative1!B7</f>
        <v>4.4065433663898132E-2</v>
      </c>
      <c r="C9" s="7">
        <f>[12]Comparative1!C7</f>
        <v>4.5181950509461423E-2</v>
      </c>
      <c r="D9" s="7">
        <f>[12]Comparative1!D7</f>
        <v>4.4687255433146708E-2</v>
      </c>
      <c r="E9" s="7">
        <f>[12]Comparative1!E7</f>
        <v>5.9332703808624487E-2</v>
      </c>
      <c r="F9" s="7">
        <f>[2]Comparative1!B7</f>
        <v>6.9161190309299557E-3</v>
      </c>
      <c r="G9" s="7">
        <f>[2]Comparative1!C7</f>
        <v>-7.6373212942061738E-4</v>
      </c>
      <c r="H9" s="7">
        <f>[2]Comparative1!D7</f>
        <v>7.1799604753931878E-2</v>
      </c>
      <c r="I9" s="7">
        <f>[2]Comparative1!E7</f>
        <v>9.5182616532758862E-2</v>
      </c>
      <c r="J9" s="7">
        <f>[8]Comparative1!B7</f>
        <v>3.9845346029816479E-2</v>
      </c>
      <c r="K9" s="7">
        <f>[8]Comparative1!C7</f>
        <v>6.9760042423438945E-2</v>
      </c>
      <c r="L9" s="7">
        <f>[8]Comparative1!D7</f>
        <v>9.8948159278737791E-2</v>
      </c>
      <c r="M9" s="7">
        <f>[8]Comparative1!E7</f>
        <v>8.8647381599275474E-2</v>
      </c>
      <c r="N9" s="7">
        <f>[3]Comparative1!B7</f>
        <v>4.7458625199427562E-2</v>
      </c>
      <c r="O9" s="7">
        <f>[3]Comparative1!C7</f>
        <v>4.5779097053691403E-2</v>
      </c>
      <c r="P9" s="7">
        <f>[3]Comparative1!D7</f>
        <v>6.5676866437322706E-2</v>
      </c>
      <c r="Q9" s="7">
        <f>[3]Comparative1!E7</f>
        <v>8.9626055488540413E-2</v>
      </c>
      <c r="R9" s="7">
        <f>[4]Comparative1!B7</f>
        <v>5.7719891700146457E-2</v>
      </c>
      <c r="S9" s="7">
        <f>[4]Comparative1!C7</f>
        <v>6.8762735775118863E-2</v>
      </c>
      <c r="T9" s="7">
        <f>[4]Comparative1!D7</f>
        <v>9.4616531165311657E-2</v>
      </c>
      <c r="U9" s="7">
        <f>[4]Comparative1!E7</f>
        <v>0.10901622676806702</v>
      </c>
      <c r="V9" s="7">
        <f>[5]Comparative1!B7</f>
        <v>0.12620805441356897</v>
      </c>
      <c r="W9" s="7">
        <f>[5]Comparative1!C7</f>
        <v>0.10511906511833015</v>
      </c>
      <c r="X9" s="7">
        <f>[5]Comparative1!D7</f>
        <v>0.11146127052579199</v>
      </c>
      <c r="Y9" s="7">
        <f>[5]Comparative1!E7</f>
        <v>0.12418834854470327</v>
      </c>
      <c r="Z9" s="7">
        <f>[11]Comparative1!B7</f>
        <v>5.9512136181761571E-2</v>
      </c>
      <c r="AA9" s="7">
        <f>[11]Comparative1!C7</f>
        <v>5.2154225389850491E-2</v>
      </c>
      <c r="AB9" s="7">
        <f>[11]Comparative1!D7</f>
        <v>6.4233774140088615E-2</v>
      </c>
      <c r="AC9" s="7">
        <f>[11]Comparative1!E7</f>
        <v>7.2699552261849626E-2</v>
      </c>
      <c r="AD9" s="7">
        <f>[6]Comparative1!B7</f>
        <v>3.6300670974923462E-2</v>
      </c>
      <c r="AE9" s="7">
        <f>[6]Comparative1!C7</f>
        <v>3.6121513022257759E-2</v>
      </c>
      <c r="AF9" s="7">
        <f>[6]Comparative1!D7</f>
        <v>6.4161177838047284E-2</v>
      </c>
      <c r="AG9" s="7">
        <f>[6]Comparative1!E7</f>
        <v>7.9763903178642986E-2</v>
      </c>
      <c r="AH9" s="7">
        <f>[7]Comparative1!B7</f>
        <v>3.9300780355000876E-2</v>
      </c>
      <c r="AI9" s="7">
        <f>[7]Comparative1!C7</f>
        <v>1.9733065442020668E-2</v>
      </c>
      <c r="AJ9" s="7">
        <f>[7]Comparative1!D7</f>
        <v>9.1268347760632296E-3</v>
      </c>
      <c r="AK9" s="7">
        <f>[7]Comparative1!E7</f>
        <v>5.5206698063840917E-2</v>
      </c>
      <c r="AL9" s="7">
        <f>[9]Comparative1!B7</f>
        <v>6.9390292139910728E-2</v>
      </c>
      <c r="AM9" s="7">
        <f>[9]Comparative1!C7</f>
        <v>7.3052968401805612E-2</v>
      </c>
      <c r="AN9" s="7">
        <f>[9]Comparative1!D7</f>
        <v>7.2473848952620448E-2</v>
      </c>
      <c r="AO9" s="7">
        <f>[9]Comparative1!E7</f>
        <v>5.8262958084760209E-2</v>
      </c>
      <c r="AP9" s="7">
        <f>[10]Comparative1!B7</f>
        <v>-5.941193066048088E-2</v>
      </c>
      <c r="AQ9" s="7">
        <f>[10]Comparative1!C7</f>
        <v>-0.11348798569661291</v>
      </c>
      <c r="AR9" s="7">
        <f>[10]Comparative1!D7</f>
        <v>-4.6720295655341214E-2</v>
      </c>
      <c r="AS9" s="7">
        <f>[10]Comparative1!E7</f>
        <v>1.0217415793623973E-2</v>
      </c>
    </row>
    <row r="10" spans="1:45" x14ac:dyDescent="0.25">
      <c r="A10" s="14" t="s">
        <v>142</v>
      </c>
      <c r="B10" s="7">
        <f>[12]Comparative1!B8</f>
        <v>0.43248935693479723</v>
      </c>
      <c r="C10" s="7">
        <f>[12]Comparative1!C8</f>
        <v>0.4192892023874118</v>
      </c>
      <c r="D10" s="7">
        <f>[12]Comparative1!D8</f>
        <v>0.43432574430823129</v>
      </c>
      <c r="E10" s="7">
        <f>[12]Comparative1!E8</f>
        <v>0.27271804244085696</v>
      </c>
      <c r="F10" s="7">
        <f>[2]Comparative1!B8</f>
        <v>0.58491871324801115</v>
      </c>
      <c r="G10" s="7">
        <f>[2]Comparative1!C8</f>
        <v>-2.3300492610837429</v>
      </c>
      <c r="H10" s="7">
        <f>[2]Comparative1!D8</f>
        <v>0.52147942848951123</v>
      </c>
      <c r="I10" s="7">
        <f>[2]Comparative1!E8</f>
        <v>0.34324283330805394</v>
      </c>
      <c r="J10" s="7">
        <f>[8]Comparative1!B8</f>
        <v>0.38983050847457629</v>
      </c>
      <c r="K10" s="7">
        <f>[8]Comparative1!C8</f>
        <v>0.30406689471683773</v>
      </c>
      <c r="L10" s="7">
        <f>[8]Comparative1!D8</f>
        <v>0.48804100227790437</v>
      </c>
      <c r="M10" s="7">
        <f>[8]Comparative1!E8</f>
        <v>0.35827227150019281</v>
      </c>
      <c r="N10" s="7">
        <f>[3]Comparative1!B8</f>
        <v>0.39186264608281635</v>
      </c>
      <c r="O10" s="7">
        <f>[3]Comparative1!C8</f>
        <v>0.42497261774370204</v>
      </c>
      <c r="P10" s="7">
        <f>[3]Comparative1!D8</f>
        <v>0.30564234515714023</v>
      </c>
      <c r="Q10" s="7">
        <f>[3]Comparative1!E8</f>
        <v>0.23480947476828012</v>
      </c>
      <c r="R10" s="7">
        <f>[4]Comparative1!B8</f>
        <v>0.37445985072238147</v>
      </c>
      <c r="S10" s="7">
        <f>[4]Comparative1!C8</f>
        <v>0.42692146954902932</v>
      </c>
      <c r="T10" s="7">
        <f>[4]Comparative1!D8</f>
        <v>0.43530439514800873</v>
      </c>
      <c r="U10" s="7">
        <f>[4]Comparative1!E8</f>
        <v>0.31796554970358498</v>
      </c>
      <c r="V10" s="7">
        <f>[5]Comparative1!B8</f>
        <v>0.38057474204826469</v>
      </c>
      <c r="W10" s="7">
        <f>[5]Comparative1!C8</f>
        <v>0.42177940919419682</v>
      </c>
      <c r="X10" s="7">
        <f>[5]Comparative1!D8</f>
        <v>0.45717592592592593</v>
      </c>
      <c r="Y10" s="7">
        <f>[5]Comparative1!E8</f>
        <v>0.29943647540983603</v>
      </c>
      <c r="Z10" s="7">
        <f>[11]Comparative1!B8</f>
        <v>0.35280337341870999</v>
      </c>
      <c r="AA10" s="7">
        <f>[11]Comparative1!C8</f>
        <v>0.42820446956075009</v>
      </c>
      <c r="AB10" s="7">
        <f>[11]Comparative1!D8</f>
        <v>0.42459983150800329</v>
      </c>
      <c r="AC10" s="7">
        <f>[11]Comparative1!E8</f>
        <v>0.27381411492479751</v>
      </c>
      <c r="AD10" s="7">
        <f>[6]Comparative1!B8</f>
        <v>0.56047700170357762</v>
      </c>
      <c r="AE10" s="7">
        <f>[6]Comparative1!C8</f>
        <v>0.54397204426324974</v>
      </c>
      <c r="AF10" s="7">
        <f>[6]Comparative1!D8</f>
        <v>0.5377415458937197</v>
      </c>
      <c r="AG10" s="7">
        <f>[6]Comparative1!E8</f>
        <v>0.34634146341463412</v>
      </c>
      <c r="AH10" s="7">
        <f>[7]Comparative1!B8</f>
        <v>0.4183813443072702</v>
      </c>
      <c r="AI10" s="7">
        <f>[7]Comparative1!C8</f>
        <v>0.80727272727272725</v>
      </c>
      <c r="AJ10" s="7">
        <f>[7]Comparative1!D8</f>
        <v>0</v>
      </c>
      <c r="AK10" s="7">
        <f>[7]Comparative1!E8</f>
        <v>0</v>
      </c>
      <c r="AL10" s="7">
        <f>[9]Comparative1!B8</f>
        <v>0.53257328990228003</v>
      </c>
      <c r="AM10" s="7">
        <f>[9]Comparative1!C8</f>
        <v>0.52405162299569807</v>
      </c>
      <c r="AN10" s="7">
        <f>[9]Comparative1!D8</f>
        <v>0.48098929494278336</v>
      </c>
      <c r="AO10" s="7">
        <f>[9]Comparative1!E8</f>
        <v>0.34494773519163763</v>
      </c>
      <c r="AP10" s="7">
        <f>[10]Comparative1!B8</f>
        <v>-0.14340737614098034</v>
      </c>
      <c r="AQ10" s="7">
        <f>[10]Comparative1!C8</f>
        <v>-4.1295353278166774E-2</v>
      </c>
      <c r="AR10" s="7">
        <f>[10]Comparative1!D8</f>
        <v>-1.1884388667046969E-2</v>
      </c>
      <c r="AS10" s="7">
        <f>[10]Comparative1!E8</f>
        <v>-0.22402159244264505</v>
      </c>
    </row>
    <row r="11" spans="1:45" x14ac:dyDescent="0.25">
      <c r="A11" s="14" t="s">
        <v>143</v>
      </c>
      <c r="B11" s="13">
        <f>[12]Comparative1!B9</f>
        <v>243.60000000000002</v>
      </c>
      <c r="C11" s="13">
        <f>[12]Comparative1!C9</f>
        <v>249.26000000000002</v>
      </c>
      <c r="D11" s="13">
        <f>[12]Comparative1!D9</f>
        <v>237.06</v>
      </c>
      <c r="E11" s="13">
        <f>[12]Comparative1!E9</f>
        <v>81.38</v>
      </c>
      <c r="F11" s="13">
        <f>[2]Comparative1!B9</f>
        <v>314.28999999999996</v>
      </c>
      <c r="G11" s="13">
        <f>[2]Comparative1!C9</f>
        <v>239.43</v>
      </c>
      <c r="H11" s="13">
        <f>[2]Comparative1!D9</f>
        <v>170.09000000000003</v>
      </c>
      <c r="I11" s="13">
        <f>[2]Comparative1!E9</f>
        <v>46.140000000000015</v>
      </c>
      <c r="J11" s="13">
        <f>[8]Comparative1!B9</f>
        <v>12.579999999999998</v>
      </c>
      <c r="K11" s="13">
        <f>[8]Comparative1!C9</f>
        <v>11.969999999999999</v>
      </c>
      <c r="L11" s="13">
        <f>[8]Comparative1!D9</f>
        <v>11.18</v>
      </c>
      <c r="M11" s="13">
        <f>[8]Comparative1!E9</f>
        <v>-3.34</v>
      </c>
      <c r="N11" s="13">
        <f>[3]Comparative1!B9</f>
        <v>27.54000000000002</v>
      </c>
      <c r="O11" s="13">
        <f>[3]Comparative1!C9</f>
        <v>44.02000000000001</v>
      </c>
      <c r="P11" s="13">
        <f>[3]Comparative1!D9</f>
        <v>38.180000000000007</v>
      </c>
      <c r="Q11" s="13">
        <f>[3]Comparative1!E9</f>
        <v>5.1300000000000026</v>
      </c>
      <c r="R11" s="13">
        <f>[4]Comparative1!B9</f>
        <v>358.34999999999991</v>
      </c>
      <c r="S11" s="13">
        <f>[4]Comparative1!C9</f>
        <v>197.42000000000007</v>
      </c>
      <c r="T11" s="13">
        <f>[4]Comparative1!D9</f>
        <v>133.97000000000003</v>
      </c>
      <c r="U11" s="13">
        <f>[4]Comparative1!E9</f>
        <v>106.21999999999997</v>
      </c>
      <c r="V11" s="13">
        <f>[5]Comparative1!B9</f>
        <v>20.02000000000001</v>
      </c>
      <c r="W11" s="13">
        <f>[5]Comparative1!C9</f>
        <v>8.2900000000000205</v>
      </c>
      <c r="X11" s="13">
        <f>[5]Comparative1!D9</f>
        <v>6.6000000000000014</v>
      </c>
      <c r="Y11" s="13">
        <f>[5]Comparative1!E9</f>
        <v>-0.48000000000000043</v>
      </c>
      <c r="Z11" s="13">
        <f>[11]Comparative1!B9</f>
        <v>-21.389999999999986</v>
      </c>
      <c r="AA11" s="13">
        <f>[11]Comparative1!C9</f>
        <v>32.69</v>
      </c>
      <c r="AB11" s="13">
        <f>[11]Comparative1!D9</f>
        <v>50.079999999999984</v>
      </c>
      <c r="AC11" s="13">
        <f>[11]Comparative1!E9</f>
        <v>33.459999999999994</v>
      </c>
      <c r="AD11" s="13">
        <f>[6]Comparative1!B9</f>
        <v>-8.57</v>
      </c>
      <c r="AE11" s="13">
        <f>[6]Comparative1!C9</f>
        <v>5.6299999999999955</v>
      </c>
      <c r="AF11" s="13">
        <f>[6]Comparative1!D9</f>
        <v>7.9599999999999937</v>
      </c>
      <c r="AG11" s="13">
        <f>[6]Comparative1!E9</f>
        <v>2.5</v>
      </c>
      <c r="AH11" s="13">
        <f>[7]Comparative1!B9</f>
        <v>-6.9100000000000037</v>
      </c>
      <c r="AI11" s="13">
        <f>[7]Comparative1!C9</f>
        <v>9.57</v>
      </c>
      <c r="AJ11" s="13">
        <f>[7]Comparative1!D9</f>
        <v>4</v>
      </c>
      <c r="AK11" s="13">
        <f>[7]Comparative1!E9</f>
        <v>-0.42999999999999994</v>
      </c>
      <c r="AL11" s="13">
        <f>[9]Comparative1!B9</f>
        <v>-8.86</v>
      </c>
      <c r="AM11" s="13">
        <f>[9]Comparative1!C9</f>
        <v>-11.549999999999997</v>
      </c>
      <c r="AN11" s="13">
        <f>[9]Comparative1!D9</f>
        <v>-8.86</v>
      </c>
      <c r="AO11" s="13">
        <f>[9]Comparative1!E9</f>
        <v>2.3900000000000006</v>
      </c>
      <c r="AP11" s="13">
        <f>[10]Comparative1!B9</f>
        <v>637.77</v>
      </c>
      <c r="AQ11" s="13">
        <f>[10]Comparative1!C9</f>
        <v>759.28000000000009</v>
      </c>
      <c r="AR11" s="13">
        <f>[10]Comparative1!D9</f>
        <v>376.26</v>
      </c>
      <c r="AS11" s="13">
        <f>[10]Comparative1!E9</f>
        <v>194.95000000000002</v>
      </c>
    </row>
    <row r="12" spans="1:45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x14ac:dyDescent="0.25">
      <c r="A13" s="15" t="s">
        <v>144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x14ac:dyDescent="0.25">
      <c r="A14" s="14" t="s">
        <v>145</v>
      </c>
      <c r="B14" s="7">
        <f>[12]Comparative1!B12</f>
        <v>0.5767388222098474</v>
      </c>
      <c r="C14" s="7">
        <f>[12]Comparative1!C12</f>
        <v>0.58665440894813459</v>
      </c>
      <c r="D14" s="7">
        <f>[12]Comparative1!D12</f>
        <v>0.59244476551682634</v>
      </c>
      <c r="E14" s="7">
        <f>[12]Comparative1!E12</f>
        <v>0.57512052084886445</v>
      </c>
      <c r="F14" s="7">
        <f>[2]Comparative1!B12</f>
        <v>0.72350834551409182</v>
      </c>
      <c r="G14" s="7">
        <f>[2]Comparative1!C12</f>
        <v>0.69516177577125671</v>
      </c>
      <c r="H14" s="7">
        <f>[2]Comparative1!D12</f>
        <v>0.63947863200944199</v>
      </c>
      <c r="I14" s="7">
        <f>[2]Comparative1!E12</f>
        <v>0.63816317334007444</v>
      </c>
      <c r="J14" s="7">
        <f>[8]Comparative1!B12</f>
        <v>0.72469567272788671</v>
      </c>
      <c r="K14" s="7">
        <f>[8]Comparative1!C12</f>
        <v>0.68248707410844489</v>
      </c>
      <c r="L14" s="7">
        <f>[8]Comparative1!D12</f>
        <v>0.59367017280240419</v>
      </c>
      <c r="M14" s="7">
        <f>[8]Comparative1!E12</f>
        <v>0.5813755260774599</v>
      </c>
      <c r="N14" s="7">
        <f>[3]Comparative1!B12</f>
        <v>0.78525502762884891</v>
      </c>
      <c r="O14" s="7">
        <f>[3]Comparative1!C12</f>
        <v>0.79968511201588466</v>
      </c>
      <c r="P14" s="7">
        <f>[3]Comparative1!D12</f>
        <v>0.70558271470819001</v>
      </c>
      <c r="Q14" s="7">
        <f>[3]Comparative1!E12</f>
        <v>0.66831523924406921</v>
      </c>
      <c r="R14" s="7">
        <f>[4]Comparative1!B12</f>
        <v>0.57253134111766524</v>
      </c>
      <c r="S14" s="7">
        <f>[4]Comparative1!C12</f>
        <v>0.5727611160457704</v>
      </c>
      <c r="T14" s="7">
        <f>[4]Comparative1!D12</f>
        <v>0.51052981029810296</v>
      </c>
      <c r="U14" s="7">
        <f>[4]Comparative1!E12</f>
        <v>0.48025946561470578</v>
      </c>
      <c r="V14" s="7">
        <f>[5]Comparative1!B12</f>
        <v>0.38503842097333135</v>
      </c>
      <c r="W14" s="7">
        <f>[5]Comparative1!C12</f>
        <v>0.408036895487285</v>
      </c>
      <c r="X14" s="7">
        <f>[5]Comparative1!D12</f>
        <v>0.44536591658834157</v>
      </c>
      <c r="Y14" s="7">
        <f>[5]Comparative1!E12</f>
        <v>0.47014484856740685</v>
      </c>
      <c r="Z14" s="7">
        <f>[11]Comparative1!B12</f>
        <v>0.71542826338511878</v>
      </c>
      <c r="AA14" s="7">
        <f>[11]Comparative1!C12</f>
        <v>0.72000428701570129</v>
      </c>
      <c r="AB14" s="7">
        <f>[11]Comparative1!D12</f>
        <v>0.69133831636621912</v>
      </c>
      <c r="AC14" s="7">
        <f>[11]Comparative1!E12</f>
        <v>0.69175544233441411</v>
      </c>
      <c r="AD14" s="7">
        <f>[6]Comparative1!B12</f>
        <v>0.7528833369407254</v>
      </c>
      <c r="AE14" s="7">
        <f>[6]Comparative1!C12</f>
        <v>0.78171414145664142</v>
      </c>
      <c r="AF14" s="7">
        <f>[6]Comparative1!D12</f>
        <v>0.72768306857807064</v>
      </c>
      <c r="AG14" s="7">
        <f>[6]Comparative1!E12</f>
        <v>0.63659500731033747</v>
      </c>
      <c r="AH14" s="7">
        <f>[7]Comparative1!B12</f>
        <v>0.74246937207703811</v>
      </c>
      <c r="AI14" s="7">
        <f>[7]Comparative1!C12</f>
        <v>0.72298363949483357</v>
      </c>
      <c r="AJ14" s="7">
        <f>[7]Comparative1!D12</f>
        <v>0.57009785472337215</v>
      </c>
      <c r="AK14" s="7">
        <f>[7]Comparative1!E12</f>
        <v>0.53898482469911047</v>
      </c>
      <c r="AL14" s="7">
        <f>[9]Comparative1!B12</f>
        <v>0.61458627639336227</v>
      </c>
      <c r="AM14" s="7">
        <f>[9]Comparative1!C12</f>
        <v>0.6009085195131707</v>
      </c>
      <c r="AN14" s="7">
        <f>[9]Comparative1!D12</f>
        <v>0.58185077182375133</v>
      </c>
      <c r="AO14" s="7">
        <f>[9]Comparative1!E12</f>
        <v>0.55047648562795382</v>
      </c>
      <c r="AP14" s="7">
        <f>[10]Comparative1!B12</f>
        <v>0.72376101062662623</v>
      </c>
      <c r="AQ14" s="7">
        <f>[10]Comparative1!C12</f>
        <v>0.70802669243202743</v>
      </c>
      <c r="AR14" s="7">
        <f>[10]Comparative1!D12</f>
        <v>0.70381162632647343</v>
      </c>
      <c r="AS14" s="7">
        <f>[10]Comparative1!E12</f>
        <v>0.75510870789681184</v>
      </c>
    </row>
    <row r="15" spans="1:45" x14ac:dyDescent="0.25">
      <c r="A15" s="16" t="s">
        <v>146</v>
      </c>
      <c r="B15" s="7">
        <f>[12]Comparative1!B13</f>
        <v>9.1428616564574669E-3</v>
      </c>
      <c r="C15" s="7">
        <f>[12]Comparative1!C13</f>
        <v>1.3930897111775071E-2</v>
      </c>
      <c r="D15" s="7">
        <f>[12]Comparative1!D13</f>
        <v>-1.9444946120040938E-3</v>
      </c>
      <c r="E15" s="7">
        <f>[12]Comparative1!E13</f>
        <v>-5.309543925914882E-3</v>
      </c>
      <c r="F15" s="7">
        <f>[2]Comparative1!B13</f>
        <v>1.4731740225688919E-2</v>
      </c>
      <c r="G15" s="7">
        <f>[2]Comparative1!C13</f>
        <v>1.3205417607223477E-2</v>
      </c>
      <c r="H15" s="7">
        <f>[2]Comparative1!D13</f>
        <v>6.1963055471687765E-3</v>
      </c>
      <c r="I15" s="7">
        <f>[2]Comparative1!E13</f>
        <v>1.11669212929888E-2</v>
      </c>
      <c r="J15" s="7">
        <f>[8]Comparative1!B13</f>
        <v>6.5846122676391644E-3</v>
      </c>
      <c r="K15" s="7">
        <f>[8]Comparative1!C13</f>
        <v>1.2143709399443193E-2</v>
      </c>
      <c r="L15" s="7">
        <f>[8]Comparative1!D13</f>
        <v>3.7941397445529681E-3</v>
      </c>
      <c r="M15" s="7">
        <f>[8]Comparative1!E13</f>
        <v>4.6880826807309149E-3</v>
      </c>
      <c r="N15" s="7">
        <f>[3]Comparative1!B13</f>
        <v>1.2941393973007951E-3</v>
      </c>
      <c r="O15" s="7">
        <f>[3]Comparative1!C13</f>
        <v>5.0141398744459383E-3</v>
      </c>
      <c r="P15" s="7">
        <f>[3]Comparative1!D13</f>
        <v>-4.6677530327720443E-2</v>
      </c>
      <c r="Q15" s="7">
        <f>[3]Comparative1!E13</f>
        <v>-3.6509851226377163E-2</v>
      </c>
      <c r="R15" s="7">
        <f>[4]Comparative1!B13</f>
        <v>1.0668744877255686E-2</v>
      </c>
      <c r="S15" s="7">
        <f>[4]Comparative1!C13</f>
        <v>1.399367783060766E-2</v>
      </c>
      <c r="T15" s="7">
        <f>[4]Comparative1!D13</f>
        <v>1.0619241192411923E-2</v>
      </c>
      <c r="U15" s="7">
        <f>[4]Comparative1!E13</f>
        <v>1.139533937939729E-2</v>
      </c>
      <c r="V15" s="7">
        <f>[5]Comparative1!B13</f>
        <v>4.2618222518780004E-3</v>
      </c>
      <c r="W15" s="7">
        <f>[5]Comparative1!C13</f>
        <v>8.1030427752462157E-3</v>
      </c>
      <c r="X15" s="7">
        <f>[5]Comparative1!D13</f>
        <v>2.5985514457897941E-3</v>
      </c>
      <c r="Y15" s="7">
        <f>[5]Comparative1!E13</f>
        <v>-1.4348635517413614E-2</v>
      </c>
      <c r="Z15" s="7">
        <f>[11]Comparative1!B13</f>
        <v>9.1735871328125357E-3</v>
      </c>
      <c r="AA15" s="7">
        <f>[11]Comparative1!C13</f>
        <v>5.264991158030116E-3</v>
      </c>
      <c r="AB15" s="7">
        <f>[11]Comparative1!D13</f>
        <v>-9.4294314607501623E-3</v>
      </c>
      <c r="AC15" s="7">
        <f>[11]Comparative1!E13</f>
        <v>3.1071483711594878E-3</v>
      </c>
      <c r="AD15" s="7">
        <f>[6]Comparative1!B13</f>
        <v>1.1378745245972604E-2</v>
      </c>
      <c r="AE15" s="7">
        <f>[6]Comparative1!C13</f>
        <v>1.3989986115201752E-2</v>
      </c>
      <c r="AF15" s="7">
        <f>[6]Comparative1!D13</f>
        <v>1.4432390546299884E-2</v>
      </c>
      <c r="AG15" s="7">
        <f>[6]Comparative1!E13</f>
        <v>-5.1443114745221209E-2</v>
      </c>
      <c r="AH15" s="7">
        <f>[7]Comparative1!B13</f>
        <v>-4.3667533727778747E-3</v>
      </c>
      <c r="AI15" s="7">
        <f>[7]Comparative1!C13</f>
        <v>-4.6641791044776124E-4</v>
      </c>
      <c r="AJ15" s="7">
        <f>[7]Comparative1!D13</f>
        <v>-2.3522770041400076E-3</v>
      </c>
      <c r="AK15" s="7">
        <f>[7]Comparative1!E13</f>
        <v>7.0643642072213504E-3</v>
      </c>
      <c r="AL15" s="7">
        <f>[9]Comparative1!B13</f>
        <v>1.4409221902017294E-2</v>
      </c>
      <c r="AM15" s="7">
        <f>[9]Comparative1!C13</f>
        <v>2.0627392720415978E-2</v>
      </c>
      <c r="AN15" s="7">
        <f>[9]Comparative1!D13</f>
        <v>6.5812354530618818E-3</v>
      </c>
      <c r="AO15" s="7">
        <f>[9]Comparative1!E13</f>
        <v>-3.4012551328736346E-2</v>
      </c>
      <c r="AP15" s="7">
        <f>[10]Comparative1!B13</f>
        <v>1.5657816369392813E-2</v>
      </c>
      <c r="AQ15" s="7">
        <f>[10]Comparative1!C13</f>
        <v>-2.4132450809531983E-2</v>
      </c>
      <c r="AR15" s="7">
        <f>[10]Comparative1!D13</f>
        <v>-4.2225055191069928E-2</v>
      </c>
      <c r="AS15" s="7">
        <f>[10]Comparative1!E13</f>
        <v>6.4323532725019707E-3</v>
      </c>
    </row>
    <row r="16" spans="1:45" x14ac:dyDescent="0.25">
      <c r="A16" s="16" t="s">
        <v>147</v>
      </c>
      <c r="B16" s="7">
        <f>[12]Comparative1!B14</f>
        <v>7.3571403182426748E-2</v>
      </c>
      <c r="C16" s="7">
        <f>[12]Comparative1!C14</f>
        <v>7.4453382364207468E-2</v>
      </c>
      <c r="D16" s="7">
        <f>[12]Comparative1!D14</f>
        <v>6.5288062127505875E-2</v>
      </c>
      <c r="E16" s="7">
        <f>[12]Comparative1!E14</f>
        <v>6.4948726869108561E-2</v>
      </c>
      <c r="F16" s="7">
        <f>[2]Comparative1!B14</f>
        <v>6.9649218079036568E-2</v>
      </c>
      <c r="G16" s="7">
        <f>[2]Comparative1!C14</f>
        <v>6.9781790820165543E-2</v>
      </c>
      <c r="H16" s="7">
        <f>[2]Comparative1!D14</f>
        <v>5.0095380561578785E-2</v>
      </c>
      <c r="I16" s="7">
        <f>[2]Comparative1!E14</f>
        <v>5.4603607267291687E-2</v>
      </c>
      <c r="J16" s="7">
        <f>[8]Comparative1!B14</f>
        <v>7.2954127201202118E-2</v>
      </c>
      <c r="K16" s="7">
        <f>[8]Comparative1!C14</f>
        <v>7.7608378629192634E-2</v>
      </c>
      <c r="L16" s="7">
        <f>[8]Comparative1!D14</f>
        <v>7.3422238918106703E-2</v>
      </c>
      <c r="M16" s="7">
        <f>[8]Comparative1!E14</f>
        <v>7.2398913217196742E-2</v>
      </c>
      <c r="N16" s="7">
        <f>[3]Comparative1!B14</f>
        <v>1.7207260875221682E-2</v>
      </c>
      <c r="O16" s="7">
        <f>[3]Comparative1!C14</f>
        <v>1.5593975009526865E-2</v>
      </c>
      <c r="P16" s="7">
        <f>[3]Comparative1!D14</f>
        <v>3.149254632144366E-2</v>
      </c>
      <c r="Q16" s="7">
        <f>[3]Comparative1!E14</f>
        <v>4.3425814234016889E-2</v>
      </c>
      <c r="R16" s="7">
        <f>[4]Comparative1!B14</f>
        <v>0.10266483479569488</v>
      </c>
      <c r="S16" s="7">
        <f>[4]Comparative1!C14</f>
        <v>0.10387298186948117</v>
      </c>
      <c r="T16" s="7">
        <f>[4]Comparative1!D14</f>
        <v>0.11324254742547425</v>
      </c>
      <c r="U16" s="7">
        <f>[4]Comparative1!E14</f>
        <v>0.1070885355240148</v>
      </c>
      <c r="V16" s="7">
        <f>[5]Comparative1!B14</f>
        <v>8.9584364708667874E-2</v>
      </c>
      <c r="W16" s="7">
        <f>[5]Comparative1!C14</f>
        <v>9.8338968102307814E-2</v>
      </c>
      <c r="X16" s="7">
        <f>[5]Comparative1!D14</f>
        <v>6.8262656419896428E-2</v>
      </c>
      <c r="Y16" s="7">
        <f>[5]Comparative1!E14</f>
        <v>4.9312082822503746E-2</v>
      </c>
      <c r="Z16" s="7">
        <f>[11]Comparative1!B14</f>
        <v>2.4760320285524415E-2</v>
      </c>
      <c r="AA16" s="7">
        <f>[11]Comparative1!C14</f>
        <v>2.5099137238090135E-2</v>
      </c>
      <c r="AB16" s="7">
        <f>[11]Comparative1!D14</f>
        <v>2.6022254540535056E-2</v>
      </c>
      <c r="AC16" s="7">
        <f>[11]Comparative1!E14</f>
        <v>2.5880037054191757E-2</v>
      </c>
      <c r="AD16" s="7">
        <f>[6]Comparative1!B14</f>
        <v>2.9699143502056206E-2</v>
      </c>
      <c r="AE16" s="7">
        <f>[6]Comparative1!C14</f>
        <v>1.9922581730971518E-2</v>
      </c>
      <c r="AF16" s="7">
        <f>[6]Comparative1!D14</f>
        <v>2.0399070127857424E-2</v>
      </c>
      <c r="AG16" s="7">
        <f>[6]Comparative1!E14</f>
        <v>2.1822710781393841E-2</v>
      </c>
      <c r="AH16" s="7">
        <f>[7]Comparative1!B14</f>
        <v>2.063425744976212E-2</v>
      </c>
      <c r="AI16" s="7">
        <f>[7]Comparative1!C14</f>
        <v>2.0558266360505166E-2</v>
      </c>
      <c r="AJ16" s="7">
        <f>[7]Comparative1!D14</f>
        <v>2.3052314640572072E-2</v>
      </c>
      <c r="AK16" s="7">
        <f>[7]Comparative1!E14</f>
        <v>2.1978021978021976E-2</v>
      </c>
      <c r="AL16" s="7">
        <f>[9]Comparative1!B14</f>
        <v>9.0410804091088898E-2</v>
      </c>
      <c r="AM16" s="7">
        <f>[9]Comparative1!C14</f>
        <v>0.10607965259128051</v>
      </c>
      <c r="AN16" s="7">
        <f>[9]Comparative1!D14</f>
        <v>0.11123893095053371</v>
      </c>
      <c r="AO16" s="7">
        <f>[9]Comparative1!E14</f>
        <v>0.10885565971953205</v>
      </c>
      <c r="AP16" s="7">
        <f>[10]Comparative1!B14</f>
        <v>6.4236230839158664E-2</v>
      </c>
      <c r="AQ16" s="7">
        <f>[10]Comparative1!C14</f>
        <v>6.1037717959600161E-2</v>
      </c>
      <c r="AR16" s="7">
        <f>[10]Comparative1!D14</f>
        <v>6.4083828239171664E-2</v>
      </c>
      <c r="AS16" s="7">
        <f>[10]Comparative1!E14</f>
        <v>5.9896361383350229E-2</v>
      </c>
    </row>
    <row r="17" spans="1:45" x14ac:dyDescent="0.25">
      <c r="A17" s="16" t="s">
        <v>148</v>
      </c>
      <c r="B17" s="7">
        <f>[12]Comparative1!B15</f>
        <v>7.9866747234432447E-2</v>
      </c>
      <c r="C17" s="7">
        <f>[12]Comparative1!C15</f>
        <v>8.0061288592660693E-2</v>
      </c>
      <c r="D17" s="7">
        <f>[12]Comparative1!D15</f>
        <v>7.0329901872253325E-2</v>
      </c>
      <c r="E17" s="7">
        <f>[12]Comparative1!E15</f>
        <v>7.5062538309891819E-2</v>
      </c>
      <c r="F17" s="7">
        <f>[2]Comparative1!B15</f>
        <v>3.2398823948766656E-2</v>
      </c>
      <c r="G17" s="7">
        <f>[2]Comparative1!C15</f>
        <v>3.4755455229495857E-2</v>
      </c>
      <c r="H17" s="7">
        <f>[2]Comparative1!D15</f>
        <v>3.3654242033321444E-2</v>
      </c>
      <c r="I17" s="7">
        <f>[2]Comparative1!E15</f>
        <v>3.263246980205093E-2</v>
      </c>
      <c r="J17" s="7">
        <f>[8]Comparative1!B15</f>
        <v>7.5284066926674428E-2</v>
      </c>
      <c r="K17" s="7">
        <f>[8]Comparative1!C15</f>
        <v>7.8191700914755413E-2</v>
      </c>
      <c r="L17" s="7">
        <f>[8]Comparative1!D15</f>
        <v>9.5679939894815921E-2</v>
      </c>
      <c r="M17" s="7">
        <f>[8]Comparative1!E15</f>
        <v>0.10596132331788397</v>
      </c>
      <c r="N17" s="7">
        <f>[3]Comparative1!B15</f>
        <v>1.9692830193847016E-2</v>
      </c>
      <c r="O17" s="7">
        <f>[3]Comparative1!C15</f>
        <v>1.451092079664654E-2</v>
      </c>
      <c r="P17" s="7">
        <f>[3]Comparative1!D15</f>
        <v>2.2511919850322894E-2</v>
      </c>
      <c r="Q17" s="7">
        <f>[3]Comparative1!E15</f>
        <v>2.5894652191395258E-2</v>
      </c>
      <c r="R17" s="7">
        <f>[4]Comparative1!B15</f>
        <v>7.0110214584201122E-2</v>
      </c>
      <c r="S17" s="7">
        <f>[4]Comparative1!C15</f>
        <v>7.0801766027483157E-2</v>
      </c>
      <c r="T17" s="7">
        <f>[4]Comparative1!D15</f>
        <v>9.7806233062330619E-2</v>
      </c>
      <c r="U17" s="7">
        <f>[4]Comparative1!E15</f>
        <v>0.1084509333441783</v>
      </c>
      <c r="V17" s="7">
        <f>[5]Comparative1!B15</f>
        <v>6.6424158935835892E-2</v>
      </c>
      <c r="W17" s="7">
        <f>[5]Comparative1!C15</f>
        <v>5.9477436425106563E-2</v>
      </c>
      <c r="X17" s="7">
        <f>[5]Comparative1!D15</f>
        <v>4.8561581983376644E-2</v>
      </c>
      <c r="Y17" s="7">
        <f>[5]Comparative1!E15</f>
        <v>4.6451437133905468E-2</v>
      </c>
      <c r="Z17" s="7">
        <f>[11]Comparative1!B15</f>
        <v>2.6619203189843066E-2</v>
      </c>
      <c r="AA17" s="7">
        <f>[11]Comparative1!C15</f>
        <v>2.4985263383527141E-2</v>
      </c>
      <c r="AB17" s="7">
        <f>[11]Comparative1!D15</f>
        <v>2.3823857679169346E-2</v>
      </c>
      <c r="AC17" s="7">
        <f>[11]Comparative1!E15</f>
        <v>2.3641346302300449E-2</v>
      </c>
      <c r="AD17" s="7">
        <f>[6]Comparative1!B15</f>
        <v>5.9351906249033734E-2</v>
      </c>
      <c r="AE17" s="7">
        <f>[6]Comparative1!C15</f>
        <v>5.3708924138511388E-2</v>
      </c>
      <c r="AF17" s="7">
        <f>[6]Comparative1!D15</f>
        <v>6.1507167764432401E-2</v>
      </c>
      <c r="AG17" s="7">
        <f>[6]Comparative1!E15</f>
        <v>5.9511561163155903E-2</v>
      </c>
      <c r="AH17" s="7">
        <f>[7]Comparative1!B15</f>
        <v>3.436796635982587E-2</v>
      </c>
      <c r="AI17" s="7">
        <f>[7]Comparative1!C15</f>
        <v>4.0219575200918484E-2</v>
      </c>
      <c r="AJ17" s="7">
        <f>[7]Comparative1!D15</f>
        <v>9.0045163718479496E-2</v>
      </c>
      <c r="AK17" s="7">
        <f>[7]Comparative1!E15</f>
        <v>8.3987441130298268E-2</v>
      </c>
      <c r="AL17" s="7">
        <f>[9]Comparative1!B15</f>
        <v>0.10566762728146013</v>
      </c>
      <c r="AM17" s="7">
        <f>[9]Comparative1!C15</f>
        <v>0.10447974401462774</v>
      </c>
      <c r="AN17" s="7">
        <f>[9]Comparative1!D15</f>
        <v>0.10393536477701383</v>
      </c>
      <c r="AO17" s="7">
        <f>[9]Comparative1!E15</f>
        <v>0.10598899821802123</v>
      </c>
      <c r="AP17" s="7">
        <f>[10]Comparative1!B15</f>
        <v>2.8278110404062577E-2</v>
      </c>
      <c r="AQ17" s="7">
        <f>[10]Comparative1!C15</f>
        <v>1.582041302836297E-2</v>
      </c>
      <c r="AR17" s="7">
        <f>[10]Comparative1!D15</f>
        <v>2.145011482407708E-2</v>
      </c>
      <c r="AS17" s="7">
        <f>[10]Comparative1!E15</f>
        <v>2.1561338289962824E-2</v>
      </c>
    </row>
    <row r="18" spans="1:45" x14ac:dyDescent="0.25">
      <c r="A18" s="16" t="s">
        <v>149</v>
      </c>
      <c r="B18" s="7">
        <f>[12]Comparative1!B16</f>
        <v>7.4513335150057453E-2</v>
      </c>
      <c r="C18" s="7">
        <f>[12]Comparative1!C16</f>
        <v>7.0123343292729637E-2</v>
      </c>
      <c r="D18" s="7">
        <f>[12]Comparative1!D16</f>
        <v>6.3662633194870866E-2</v>
      </c>
      <c r="E18" s="7">
        <f>[12]Comparative1!E16</f>
        <v>5.9456952106422808E-2</v>
      </c>
      <c r="F18" s="7">
        <f>[2]Comparative1!B16</f>
        <v>4.109480896344337E-2</v>
      </c>
      <c r="G18" s="7">
        <f>[2]Comparative1!C16</f>
        <v>4.9495861550037622E-2</v>
      </c>
      <c r="H18" s="7">
        <f>[2]Comparative1!D16</f>
        <v>5.0987428979222142E-2</v>
      </c>
      <c r="I18" s="7">
        <f>[2]Comparative1!E16</f>
        <v>5.6702900541859468E-2</v>
      </c>
      <c r="J18" s="7">
        <f>[8]Comparative1!B16</f>
        <v>1.4688750443195059E-2</v>
      </c>
      <c r="K18" s="7">
        <f>[8]Comparative1!C16</f>
        <v>1.6014848203632512E-2</v>
      </c>
      <c r="L18" s="7">
        <f>[8]Comparative1!D16</f>
        <v>2.105559729526672E-2</v>
      </c>
      <c r="M18" s="7">
        <f>[8]Comparative1!E16</f>
        <v>2.690320174737627E-2</v>
      </c>
      <c r="N18" s="7">
        <f>[3]Comparative1!B16</f>
        <v>4.3274925877994835E-2</v>
      </c>
      <c r="O18" s="7">
        <f>[3]Comparative1!C16</f>
        <v>4.0915381375478843E-2</v>
      </c>
      <c r="P18" s="7">
        <f>[3]Comparative1!D16</f>
        <v>3.8578067475405875E-2</v>
      </c>
      <c r="Q18" s="7">
        <f>[3]Comparative1!E16</f>
        <v>4.0892641737032574E-2</v>
      </c>
      <c r="R18" s="7">
        <f>[4]Comparative1!B16</f>
        <v>6.9274619405291366E-2</v>
      </c>
      <c r="S18" s="7">
        <f>[4]Comparative1!C16</f>
        <v>6.3519515126182147E-2</v>
      </c>
      <c r="T18" s="7">
        <f>[4]Comparative1!D16</f>
        <v>6.3120596205962054E-2</v>
      </c>
      <c r="U18" s="7">
        <f>[4]Comparative1!E16</f>
        <v>7.0027247956403263E-2</v>
      </c>
      <c r="V18" s="7">
        <f>[5]Comparative1!B16</f>
        <v>0.14378269011386383</v>
      </c>
      <c r="W18" s="7">
        <f>[5]Comparative1!C16</f>
        <v>0.15456416286932237</v>
      </c>
      <c r="X18" s="7">
        <f>[5]Comparative1!D16</f>
        <v>0.15900923315088183</v>
      </c>
      <c r="Y18" s="7">
        <f>[5]Comparative1!E16</f>
        <v>0.14366798347182491</v>
      </c>
      <c r="Z18" s="7">
        <f>[11]Comparative1!B16</f>
        <v>2.7158279232095468E-2</v>
      </c>
      <c r="AA18" s="7">
        <f>[11]Comparative1!C16</f>
        <v>2.8488559026847438E-2</v>
      </c>
      <c r="AB18" s="7">
        <f>[11]Comparative1!D16</f>
        <v>3.3435925186863738E-2</v>
      </c>
      <c r="AC18" s="7">
        <f>[11]Comparative1!E16</f>
        <v>3.9408676856569402E-2</v>
      </c>
      <c r="AD18" s="7">
        <f>[6]Comparative1!B16</f>
        <v>1.3295816455891903E-2</v>
      </c>
      <c r="AE18" s="7">
        <f>[6]Comparative1!C16</f>
        <v>1.1781040939117263E-2</v>
      </c>
      <c r="AF18" s="7">
        <f>[6]Comparative1!D16</f>
        <v>9.7830298333979084E-3</v>
      </c>
      <c r="AG18" s="7">
        <f>[6]Comparative1!E16</f>
        <v>9.9095684193426115E-3</v>
      </c>
      <c r="AH18" s="7">
        <f>[7]Comparative1!B16</f>
        <v>5.5662627869051316E-2</v>
      </c>
      <c r="AI18" s="7">
        <f>[7]Comparative1!C16</f>
        <v>6.7809988518943751E-2</v>
      </c>
      <c r="AJ18" s="7">
        <f>[7]Comparative1!D16</f>
        <v>0.11413248024087318</v>
      </c>
      <c r="AK18" s="7">
        <f>[7]Comparative1!E16</f>
        <v>0.12166405023547883</v>
      </c>
      <c r="AL18" s="7">
        <f>[9]Comparative1!B16</f>
        <v>3.2208848957450416E-2</v>
      </c>
      <c r="AM18" s="7">
        <f>[9]Comparative1!C16</f>
        <v>3.4569453174104342E-2</v>
      </c>
      <c r="AN18" s="7">
        <f>[9]Comparative1!D16</f>
        <v>3.8497552101447334E-2</v>
      </c>
      <c r="AO18" s="7">
        <f>[9]Comparative1!E16</f>
        <v>4.3309831874176807E-2</v>
      </c>
      <c r="AP18" s="7">
        <f>[10]Comparative1!B16</f>
        <v>2.4632456662800544E-2</v>
      </c>
      <c r="AQ18" s="7">
        <f>[10]Comparative1!C16</f>
        <v>3.1893663707864159E-2</v>
      </c>
      <c r="AR18" s="7">
        <f>[10]Comparative1!D16</f>
        <v>3.4509410243995613E-2</v>
      </c>
      <c r="AS18" s="7">
        <f>[10]Comparative1!E16</f>
        <v>3.619466035822913E-2</v>
      </c>
    </row>
    <row r="19" spans="1:45" x14ac:dyDescent="0.25">
      <c r="A19" s="16" t="s">
        <v>150</v>
      </c>
      <c r="B19" s="7">
        <f>[12]Comparative1!B17</f>
        <v>8.8618618262816778E-2</v>
      </c>
      <c r="C19" s="7">
        <f>[12]Comparative1!C17</f>
        <v>8.2810081973492683E-2</v>
      </c>
      <c r="D19" s="7">
        <f>[12]Comparative1!D17</f>
        <v>7.4766720847631085E-2</v>
      </c>
      <c r="E19" s="7">
        <f>[12]Comparative1!E17</f>
        <v>7.1343372595795429E-2</v>
      </c>
      <c r="F19" s="7">
        <f>[2]Comparative1!B17</f>
        <v>5.6149508742634718E-2</v>
      </c>
      <c r="G19" s="7">
        <f>[2]Comparative1!C17</f>
        <v>4.3619262603461245E-2</v>
      </c>
      <c r="H19" s="7">
        <f>[2]Comparative1!D17</f>
        <v>3.8310048582329205E-2</v>
      </c>
      <c r="I19" s="7">
        <f>[2]Comparative1!E17</f>
        <v>4.9064110877856303E-2</v>
      </c>
      <c r="J19" s="7">
        <f>[8]Comparative1!B17</f>
        <v>4.1128501240946164E-2</v>
      </c>
      <c r="K19" s="7">
        <f>[8]Comparative1!C17</f>
        <v>4.059392814530028E-2</v>
      </c>
      <c r="L19" s="7">
        <f>[8]Comparative1!D17</f>
        <v>4.5116453794139755E-2</v>
      </c>
      <c r="M19" s="7">
        <f>[8]Comparative1!E17</f>
        <v>4.4483511800117198E-2</v>
      </c>
      <c r="N19" s="7">
        <f>[3]Comparative1!B17</f>
        <v>5.0040056695630747E-2</v>
      </c>
      <c r="O19" s="7">
        <f>[3]Comparative1!C17</f>
        <v>4.7864979241460916E-2</v>
      </c>
      <c r="P19" s="7">
        <f>[3]Comparative1!D17</f>
        <v>4.6375761965115565E-2</v>
      </c>
      <c r="Q19" s="7">
        <f>[3]Comparative1!E17</f>
        <v>5.1025331724969841E-2</v>
      </c>
      <c r="R19" s="7">
        <f>[4]Comparative1!B17</f>
        <v>5.496788627171708E-2</v>
      </c>
      <c r="S19" s="7">
        <f>[4]Comparative1!C17</f>
        <v>4.9054287057840019E-2</v>
      </c>
      <c r="T19" s="7">
        <f>[4]Comparative1!D17</f>
        <v>4.4350948509485094E-2</v>
      </c>
      <c r="U19" s="7">
        <f>[4]Comparative1!E17</f>
        <v>4.343405587864492E-2</v>
      </c>
      <c r="V19" s="7">
        <f>[5]Comparative1!B17</f>
        <v>0.10748186573107472</v>
      </c>
      <c r="W19" s="7">
        <f>[5]Comparative1!C17</f>
        <v>8.9647949434073199E-2</v>
      </c>
      <c r="X19" s="7">
        <f>[5]Comparative1!D17</f>
        <v>8.3319511251174871E-2</v>
      </c>
      <c r="Y19" s="7">
        <f>[5]Comparative1!E17</f>
        <v>7.9689415610952191E-2</v>
      </c>
      <c r="Z19" s="7">
        <f>[11]Comparative1!B17</f>
        <v>0.10358624984315676</v>
      </c>
      <c r="AA19" s="7">
        <f>[11]Comparative1!C17</f>
        <v>0.10005492738867157</v>
      </c>
      <c r="AB19" s="7">
        <f>[11]Comparative1!D17</f>
        <v>9.6337132614062987E-2</v>
      </c>
      <c r="AC19" s="7">
        <f>[11]Comparative1!E17</f>
        <v>9.441099274355412E-2</v>
      </c>
      <c r="AD19" s="7">
        <f>[6]Comparative1!B17</f>
        <v>5.5857889366438887E-2</v>
      </c>
      <c r="AE19" s="7">
        <f>[6]Comparative1!C17</f>
        <v>4.529389489628477E-2</v>
      </c>
      <c r="AF19" s="7">
        <f>[6]Comparative1!D17</f>
        <v>5.3099573808601322E-2</v>
      </c>
      <c r="AG19" s="7">
        <f>[6]Comparative1!E17</f>
        <v>6.3627010342773599E-2</v>
      </c>
      <c r="AH19" s="7">
        <f>[7]Comparative1!B17</f>
        <v>6.2334056633017505E-2</v>
      </c>
      <c r="AI19" s="7">
        <f>[7]Comparative1!C17</f>
        <v>7.4985648679678538E-2</v>
      </c>
      <c r="AJ19" s="7">
        <f>[7]Comparative1!D17</f>
        <v>0.13746706812194204</v>
      </c>
      <c r="AK19" s="7">
        <f>[7]Comparative1!E17</f>
        <v>0.15070643642072212</v>
      </c>
      <c r="AL19" s="7">
        <f>[9]Comparative1!B17</f>
        <v>3.1869808442108835E-2</v>
      </c>
      <c r="AM19" s="7">
        <f>[9]Comparative1!C17</f>
        <v>2.7798411519341756E-2</v>
      </c>
      <c r="AN19" s="7">
        <f>[9]Comparative1!D17</f>
        <v>2.3863666764760962E-2</v>
      </c>
      <c r="AO19" s="7">
        <f>[9]Comparative1!E17</f>
        <v>2.5877430851475945E-2</v>
      </c>
      <c r="AP19" s="7">
        <f>[10]Comparative1!B17</f>
        <v>3.3180778032036624E-2</v>
      </c>
      <c r="AQ19" s="7">
        <f>[10]Comparative1!C17</f>
        <v>2.8114643814958963E-2</v>
      </c>
      <c r="AR19" s="7">
        <f>[10]Comparative1!D17</f>
        <v>2.4106393280237375E-2</v>
      </c>
      <c r="AS19" s="7">
        <f>[10]Comparative1!E17</f>
        <v>2.2034471105103072E-2</v>
      </c>
    </row>
    <row r="20" spans="1:45" x14ac:dyDescent="0.25">
      <c r="A20" s="16" t="s">
        <v>151</v>
      </c>
      <c r="B20" s="7">
        <f>[12]Comparative1!B18</f>
        <v>1.1777111645596614E-2</v>
      </c>
      <c r="C20" s="7">
        <f>[12]Comparative1!C18</f>
        <v>7.1033478893740903E-3</v>
      </c>
      <c r="D20" s="7">
        <f>[12]Comparative1!D18</f>
        <v>1.3677683462765638E-2</v>
      </c>
      <c r="E20" s="7">
        <f>[12]Comparative1!E18</f>
        <v>1.8836041946225335E-2</v>
      </c>
      <c r="F20" s="7">
        <f>[2]Comparative1!B18</f>
        <v>2.6209961986464407E-2</v>
      </c>
      <c r="G20" s="7">
        <f>[2]Comparative1!C18</f>
        <v>4.4687735139202406E-2</v>
      </c>
      <c r="H20" s="7">
        <f>[2]Comparative1!D18</f>
        <v>3.5757417725688259E-2</v>
      </c>
      <c r="I20" s="7">
        <f>[2]Comparative1!E18</f>
        <v>3.7039886572216786E-3</v>
      </c>
      <c r="J20" s="7">
        <f>[8]Comparative1!B18</f>
        <v>2.7672255145283563E-2</v>
      </c>
      <c r="K20" s="7">
        <f>[8]Comparative1!C18</f>
        <v>1.6041362852976269E-2</v>
      </c>
      <c r="L20" s="7">
        <f>[8]Comparative1!D18</f>
        <v>4.6018031555221644E-3</v>
      </c>
      <c r="M20" s="7">
        <f>[8]Comparative1!E18</f>
        <v>1.8645783389270683E-3</v>
      </c>
      <c r="N20" s="7">
        <f>[3]Comparative1!B18</f>
        <v>1.4701149661401092E-2</v>
      </c>
      <c r="O20" s="7">
        <f>[3]Comparative1!C18</f>
        <v>1.0228845343869711E-2</v>
      </c>
      <c r="P20" s="7">
        <f>[3]Comparative1!D18</f>
        <v>5.4680427304001434E-3</v>
      </c>
      <c r="Q20" s="7">
        <f>[3]Comparative1!E18</f>
        <v>3.7796542018496181E-3</v>
      </c>
      <c r="R20" s="7">
        <f>[4]Comparative1!B18</f>
        <v>3.6833371404001447E-2</v>
      </c>
      <c r="S20" s="7">
        <f>[4]Comparative1!C18</f>
        <v>3.2446836302837137E-2</v>
      </c>
      <c r="T20" s="7">
        <f>[4]Comparative1!D18</f>
        <v>2.6651761517615176E-2</v>
      </c>
      <c r="U20" s="7">
        <f>[4]Comparative1!E18</f>
        <v>2.952133067631868E-2</v>
      </c>
      <c r="V20" s="7">
        <f>[5]Comparative1!B18</f>
        <v>2.9908091004972132E-2</v>
      </c>
      <c r="W20" s="7">
        <f>[5]Comparative1!C18</f>
        <v>2.866382478318389E-2</v>
      </c>
      <c r="X20" s="7">
        <f>[5]Comparative1!D18</f>
        <v>2.8289194817640657E-2</v>
      </c>
      <c r="Y20" s="7">
        <f>[5]Comparative1!E18</f>
        <v>2.5564182899695774E-2</v>
      </c>
      <c r="Z20" s="7">
        <f>[11]Comparative1!B18</f>
        <v>1.3978799440476246E-2</v>
      </c>
      <c r="AA20" s="7">
        <f>[11]Comparative1!C18</f>
        <v>1.2338567065001877E-2</v>
      </c>
      <c r="AB20" s="7">
        <f>[11]Comparative1!D18</f>
        <v>1.3217438360334156E-2</v>
      </c>
      <c r="AC20" s="7">
        <f>[11]Comparative1!E18</f>
        <v>1.3605836035201482E-2</v>
      </c>
      <c r="AD20" s="7">
        <f>[6]Comparative1!B18</f>
        <v>6.0294981602300483E-3</v>
      </c>
      <c r="AE20" s="7">
        <f>[6]Comparative1!C18</f>
        <v>4.1233643286910432E-3</v>
      </c>
      <c r="AF20" s="7">
        <f>[6]Comparative1!D18</f>
        <v>3.9325842696629216E-3</v>
      </c>
      <c r="AG20" s="7">
        <f>[6]Comparative1!E18</f>
        <v>5.4150647100232856E-5</v>
      </c>
      <c r="AH20" s="7">
        <f>[7]Comparative1!B18</f>
        <v>1.9502136204967855E-2</v>
      </c>
      <c r="AI20" s="7">
        <f>[7]Comparative1!C18</f>
        <v>1.1481056257175659E-2</v>
      </c>
      <c r="AJ20" s="7">
        <f>[7]Comparative1!D18</f>
        <v>1.2796386902521642E-2</v>
      </c>
      <c r="AK20" s="7">
        <f>[7]Comparative1!E18</f>
        <v>8.3725798011512302E-3</v>
      </c>
      <c r="AL20" s="7">
        <f>[9]Comparative1!B18</f>
        <v>8.4571772993539407E-3</v>
      </c>
      <c r="AM20" s="7">
        <f>[9]Comparative1!C18</f>
        <v>5.0854236900748535E-3</v>
      </c>
      <c r="AN20" s="7">
        <f>[9]Comparative1!D18</f>
        <v>5.0295620535594854E-3</v>
      </c>
      <c r="AO20" s="7">
        <f>[9]Comparative1!E18</f>
        <v>2.0144107848454329E-3</v>
      </c>
      <c r="AP20" s="7">
        <f>[10]Comparative1!B18</f>
        <v>6.434594526817343E-2</v>
      </c>
      <c r="AQ20" s="7">
        <f>[10]Comparative1!C18</f>
        <v>7.9652890024651687E-2</v>
      </c>
      <c r="AR20" s="7">
        <f>[10]Comparative1!D18</f>
        <v>2.8290698139272499E-2</v>
      </c>
      <c r="AS20" s="7">
        <f>[10]Comparative1!E18</f>
        <v>1.8868987270474258E-2</v>
      </c>
    </row>
    <row r="21" spans="1:45" x14ac:dyDescent="0.25">
      <c r="A21" s="14" t="s">
        <v>152</v>
      </c>
      <c r="B21" s="7">
        <f>[12]Comparative1!B19</f>
        <v>1.485171976635348E-2</v>
      </c>
      <c r="C21" s="7">
        <f>[12]Comparative1!C19</f>
        <v>1.1785796368650887E-2</v>
      </c>
      <c r="D21" s="7">
        <f>[12]Comparative1!D19</f>
        <v>1.2789717656974295E-2</v>
      </c>
      <c r="E21" s="7">
        <f>[12]Comparative1!E19</f>
        <v>1.0668787170949092E-2</v>
      </c>
      <c r="F21" s="7">
        <f>[2]Comparative1!B19</f>
        <v>1.4121705513517652E-2</v>
      </c>
      <c r="G21" s="7">
        <f>[2]Comparative1!C19</f>
        <v>5.7298720842738904E-3</v>
      </c>
      <c r="H21" s="7">
        <f>[2]Comparative1!D19</f>
        <v>7.0128729448576833E-3</v>
      </c>
      <c r="I21" s="7">
        <f>[2]Comparative1!E19</f>
        <v>1.320026818196806E-2</v>
      </c>
      <c r="J21" s="7">
        <f>[8]Comparative1!B19</f>
        <v>3.3969845852538455E-2</v>
      </c>
      <c r="K21" s="7">
        <f>[8]Comparative1!C19</f>
        <v>1.6279994697070133E-2</v>
      </c>
      <c r="L21" s="7">
        <f>[8]Comparative1!D19</f>
        <v>9.034560480841473E-3</v>
      </c>
      <c r="M21" s="7">
        <f>[8]Comparative1!E19</f>
        <v>6.872303020616909E-3</v>
      </c>
      <c r="N21" s="7">
        <f>[3]Comparative1!B19</f>
        <v>1.7412679827174184E-2</v>
      </c>
      <c r="O21" s="7">
        <f>[3]Comparative1!C19</f>
        <v>7.3306724964399602E-3</v>
      </c>
      <c r="P21" s="7">
        <f>[3]Comparative1!D19</f>
        <v>5.5163256684169232E-3</v>
      </c>
      <c r="Q21" s="7">
        <f>[3]Comparative1!E19</f>
        <v>1.0213108162444712E-2</v>
      </c>
      <c r="R21" s="7">
        <f>[4]Comparative1!B19</f>
        <v>2.338154871477903E-2</v>
      </c>
      <c r="S21" s="7">
        <f>[4]Comparative1!C19</f>
        <v>1.8100475468937772E-2</v>
      </c>
      <c r="T21" s="7">
        <f>[4]Comparative1!D19</f>
        <v>1.5047425474254743E-2</v>
      </c>
      <c r="U21" s="7">
        <f>[4]Comparative1!E19</f>
        <v>2.2823213632111917E-2</v>
      </c>
      <c r="V21" s="7">
        <f>[5]Comparative1!B19</f>
        <v>3.6731311478938426E-2</v>
      </c>
      <c r="W21" s="7">
        <f>[5]Comparative1!C19</f>
        <v>2.7487872997207112E-2</v>
      </c>
      <c r="X21" s="7">
        <f>[5]Comparative1!D19</f>
        <v>1.8023995134627081E-2</v>
      </c>
      <c r="Y21" s="7">
        <f>[5]Comparative1!E19</f>
        <v>2.2658130136675295E-2</v>
      </c>
      <c r="Z21" s="7">
        <f>[11]Comparative1!B19</f>
        <v>7.6167727004456658E-3</v>
      </c>
      <c r="AA21" s="7">
        <f>[11]Comparative1!C19</f>
        <v>3.8248218209099194E-3</v>
      </c>
      <c r="AB21" s="7">
        <f>[11]Comparative1!D19</f>
        <v>5.1949808908580515E-3</v>
      </c>
      <c r="AC21" s="7">
        <f>[11]Comparative1!E19</f>
        <v>4.5545777366064535E-3</v>
      </c>
      <c r="AD21" s="7">
        <f>[6]Comparative1!B19</f>
        <v>6.4314647042453864E-3</v>
      </c>
      <c r="AE21" s="7">
        <f>[6]Comparative1!C19</f>
        <v>3.5974250010518787E-3</v>
      </c>
      <c r="AF21" s="7">
        <f>[6]Comparative1!D19</f>
        <v>4.8624564122433179E-3</v>
      </c>
      <c r="AG21" s="7">
        <f>[6]Comparative1!E19</f>
        <v>7.2020360643309696E-3</v>
      </c>
      <c r="AH21" s="7">
        <f>[7]Comparative1!B19</f>
        <v>2.8518673261722163E-2</v>
      </c>
      <c r="AI21" s="7">
        <f>[7]Comparative1!C19</f>
        <v>1.0907003444316877E-2</v>
      </c>
      <c r="AJ21" s="7">
        <f>[7]Comparative1!D19</f>
        <v>9.1268347760632296E-3</v>
      </c>
      <c r="AK21" s="7">
        <f>[7]Comparative1!E19</f>
        <v>1.4913657770800627E-2</v>
      </c>
      <c r="AL21" s="7">
        <f>[9]Comparative1!B19</f>
        <v>1.2921210751351454E-2</v>
      </c>
      <c r="AM21" s="7">
        <f>[9]Comparative1!C19</f>
        <v>5.2282726701331356E-3</v>
      </c>
      <c r="AN21" s="7">
        <f>[9]Comparative1!D19</f>
        <v>2.3275100992535911E-3</v>
      </c>
      <c r="AO21" s="7">
        <f>[9]Comparative1!E19</f>
        <v>1.6270240954520802E-3</v>
      </c>
      <c r="AP21" s="7">
        <f>[10]Comparative1!B19</f>
        <v>7.9182470768941419E-3</v>
      </c>
      <c r="AQ21" s="7">
        <f>[10]Comparative1!C19</f>
        <v>3.9054387184743063E-3</v>
      </c>
      <c r="AR21" s="7">
        <f>[10]Comparative1!D19</f>
        <v>6.8672349385013789E-3</v>
      </c>
      <c r="AS21" s="7">
        <f>[10]Comparative1!E19</f>
        <v>1.4182719387180354E-2</v>
      </c>
    </row>
    <row r="22" spans="1:45" x14ac:dyDescent="0.25">
      <c r="A22" s="16" t="s">
        <v>153</v>
      </c>
      <c r="B22" s="7">
        <f>[12]Comparative1!B20</f>
        <v>2.7748486392341318E-2</v>
      </c>
      <c r="C22" s="7">
        <f>[12]Comparative1!C20</f>
        <v>2.7809698919788555E-2</v>
      </c>
      <c r="D22" s="7">
        <f>[12]Comparative1!D20</f>
        <v>3.5786527000180604E-2</v>
      </c>
      <c r="E22" s="7">
        <f>[12]Comparative1!E20</f>
        <v>3.6272219737256264E-2</v>
      </c>
      <c r="F22" s="7">
        <f>[2]Comparative1!B20</f>
        <v>2.394685281895844E-2</v>
      </c>
      <c r="G22" s="7">
        <f>[2]Comparative1!C20</f>
        <v>2.689240030097818E-2</v>
      </c>
      <c r="H22" s="7">
        <f>[2]Comparative1!D20</f>
        <v>2.5142041555732443E-2</v>
      </c>
      <c r="I22" s="7">
        <f>[2]Comparative1!E20</f>
        <v>2.8334963674532605E-2</v>
      </c>
      <c r="J22" s="7">
        <f>[8]Comparative1!B20</f>
        <v>1.1261375339782879E-2</v>
      </c>
      <c r="K22" s="7">
        <f>[8]Comparative1!C20</f>
        <v>1.1109638075036459E-2</v>
      </c>
      <c r="L22" s="7">
        <f>[8]Comparative1!D20</f>
        <v>1.7561983471074384E-2</v>
      </c>
      <c r="M22" s="7">
        <f>[8]Comparative1!E20</f>
        <v>2.258803473443077E-2</v>
      </c>
      <c r="N22" s="7">
        <f>[3]Comparative1!B20</f>
        <v>1.3153660223358874E-2</v>
      </c>
      <c r="O22" s="7">
        <f>[3]Comparative1!C20</f>
        <v>1.0309071581860845E-2</v>
      </c>
      <c r="P22" s="7">
        <f>[3]Comparative1!D20</f>
        <v>1.2094875973202968E-2</v>
      </c>
      <c r="Q22" s="7">
        <f>[3]Comparative1!E20</f>
        <v>1.5279453156413349E-2</v>
      </c>
      <c r="R22" s="7">
        <f>[4]Comparative1!B20</f>
        <v>2.6423283124840439E-2</v>
      </c>
      <c r="S22" s="7">
        <f>[4]Comparative1!C20</f>
        <v>2.4228016092794818E-2</v>
      </c>
      <c r="T22" s="7">
        <f>[4]Comparative1!D20</f>
        <v>2.3197831978319781E-2</v>
      </c>
      <c r="U22" s="7">
        <f>[4]Comparative1!E20</f>
        <v>2.5088454186831508E-2</v>
      </c>
      <c r="V22" s="7">
        <f>[5]Comparative1!B20</f>
        <v>3.7226371639510106E-2</v>
      </c>
      <c r="W22" s="7">
        <f>[5]Comparative1!C20</f>
        <v>3.8843157430545346E-2</v>
      </c>
      <c r="X22" s="7">
        <f>[5]Comparative1!D20</f>
        <v>2.2078472567774277E-2</v>
      </c>
      <c r="Y22" s="7">
        <f>[5]Comparative1!E20</f>
        <v>1.4621077963946785E-2</v>
      </c>
      <c r="Z22" s="7">
        <f>[11]Comparative1!B20</f>
        <v>1.2356924106458224E-2</v>
      </c>
      <c r="AA22" s="7">
        <f>[11]Comparative1!C20</f>
        <v>1.0751031563153102E-2</v>
      </c>
      <c r="AB22" s="7">
        <f>[11]Comparative1!D20</f>
        <v>1.1357256400717016E-2</v>
      </c>
      <c r="AC22" s="7">
        <f>[11]Comparative1!E20</f>
        <v>1.204261232051876E-2</v>
      </c>
      <c r="AD22" s="7">
        <f>[6]Comparative1!B20</f>
        <v>1.4347113571008936E-2</v>
      </c>
      <c r="AE22" s="7">
        <f>[6]Comparative1!C20</f>
        <v>1.1696890646694998E-2</v>
      </c>
      <c r="AF22" s="7">
        <f>[6]Comparative1!D20</f>
        <v>1.1158465710964743E-2</v>
      </c>
      <c r="AG22" s="7">
        <f>[6]Comparative1!E20</f>
        <v>1.1696539773650297E-2</v>
      </c>
      <c r="AH22" s="7">
        <f>[7]Comparative1!B20</f>
        <v>1.6941385770314163E-2</v>
      </c>
      <c r="AI22" s="7">
        <f>[7]Comparative1!C20</f>
        <v>1.3059701492537315E-2</v>
      </c>
      <c r="AJ22" s="7">
        <f>[7]Comparative1!D20</f>
        <v>1.0632292058712833E-2</v>
      </c>
      <c r="AK22" s="7">
        <f>[7]Comparative1!E20</f>
        <v>6.8027210884353748E-3</v>
      </c>
      <c r="AL22" s="7">
        <f>[9]Comparative1!B20</f>
        <v>1.9005104443314314E-2</v>
      </c>
      <c r="AM22" s="7">
        <f>[9]Comparative1!C20</f>
        <v>1.9113193531798182E-2</v>
      </c>
      <c r="AN22" s="7">
        <f>[9]Comparative1!D20</f>
        <v>2.1322132748334627E-2</v>
      </c>
      <c r="AO22" s="7">
        <f>[9]Comparative1!E20</f>
        <v>2.4327884093902536E-2</v>
      </c>
      <c r="AP22" s="7">
        <f>[10]Comparative1!B20</f>
        <v>4.1722830005329004E-2</v>
      </c>
      <c r="AQ22" s="7">
        <f>[10]Comparative1!C20</f>
        <v>5.1633060328869551E-2</v>
      </c>
      <c r="AR22" s="7">
        <f>[10]Comparative1!D20</f>
        <v>3.2914754782855896E-2</v>
      </c>
      <c r="AS22" s="7">
        <f>[10]Comparative1!E20</f>
        <v>2.2958206601329276E-2</v>
      </c>
    </row>
    <row r="23" spans="1:45" x14ac:dyDescent="0.25">
      <c r="A23" s="14" t="s">
        <v>140</v>
      </c>
      <c r="B23" s="7">
        <f>[12]Comparative1!B21</f>
        <v>0.4232611777901526</v>
      </c>
      <c r="C23" s="7">
        <f>[12]Comparative1!C21</f>
        <v>0.41334559105186541</v>
      </c>
      <c r="D23" s="7">
        <f>[12]Comparative1!D21</f>
        <v>0.40755523448317366</v>
      </c>
      <c r="E23" s="7">
        <f>[12]Comparative1!E21</f>
        <v>0.42487947915113555</v>
      </c>
      <c r="F23" s="7">
        <f>[2]Comparative1!B21</f>
        <v>0.27649165448590818</v>
      </c>
      <c r="G23" s="7">
        <f>[2]Comparative1!C21</f>
        <v>0.30483822422874329</v>
      </c>
      <c r="H23" s="7">
        <f>[2]Comparative1!D21</f>
        <v>0.36052136799055801</v>
      </c>
      <c r="I23" s="7">
        <f>[2]Comparative1!E21</f>
        <v>0.36183682665992556</v>
      </c>
      <c r="J23" s="7">
        <f>[8]Comparative1!B21</f>
        <v>0.27530432727211329</v>
      </c>
      <c r="K23" s="7">
        <f>[8]Comparative1!C21</f>
        <v>0.31751292589155511</v>
      </c>
      <c r="L23" s="7">
        <f>[8]Comparative1!D21</f>
        <v>0.40632982719759581</v>
      </c>
      <c r="M23" s="7">
        <f>[8]Comparative1!E21</f>
        <v>0.4186244739225401</v>
      </c>
      <c r="N23" s="7">
        <f>[3]Comparative1!B21</f>
        <v>0.21474497237115109</v>
      </c>
      <c r="O23" s="7">
        <f>[3]Comparative1!C21</f>
        <v>0.20031488798411534</v>
      </c>
      <c r="P23" s="7">
        <f>[3]Comparative1!D21</f>
        <v>0.29441728529180999</v>
      </c>
      <c r="Q23" s="7">
        <f>[3]Comparative1!E21</f>
        <v>0.33168476075593079</v>
      </c>
      <c r="R23" s="7">
        <f>[4]Comparative1!B21</f>
        <v>0.42746865888233476</v>
      </c>
      <c r="S23" s="7">
        <f>[4]Comparative1!C21</f>
        <v>0.4272388839542296</v>
      </c>
      <c r="T23" s="7">
        <f>[4]Comparative1!D21</f>
        <v>0.48947018970189704</v>
      </c>
      <c r="U23" s="7">
        <f>[4]Comparative1!E21</f>
        <v>0.51974053438529422</v>
      </c>
      <c r="V23" s="7">
        <f>[5]Comparative1!B21</f>
        <v>0.6149615790266687</v>
      </c>
      <c r="W23" s="7">
        <f>[5]Comparative1!C21</f>
        <v>0.59196310451271494</v>
      </c>
      <c r="X23" s="7">
        <f>[5]Comparative1!D21</f>
        <v>0.55463408341165843</v>
      </c>
      <c r="Y23" s="7">
        <f>[5]Comparative1!E21</f>
        <v>0.5298551514325931</v>
      </c>
      <c r="Z23" s="7">
        <f>[11]Comparative1!B21</f>
        <v>0.28457173661488122</v>
      </c>
      <c r="AA23" s="7">
        <f>[11]Comparative1!C21</f>
        <v>0.27999571298429871</v>
      </c>
      <c r="AB23" s="7">
        <f>[11]Comparative1!D21</f>
        <v>0.30866168363378088</v>
      </c>
      <c r="AC23" s="7">
        <f>[11]Comparative1!E21</f>
        <v>0.30824455766558589</v>
      </c>
      <c r="AD23" s="7">
        <f>[6]Comparative1!B21</f>
        <v>0.2471166630592746</v>
      </c>
      <c r="AE23" s="7">
        <f>[6]Comparative1!C21</f>
        <v>0.21828585854335858</v>
      </c>
      <c r="AF23" s="7">
        <f>[6]Comparative1!D21</f>
        <v>0.27231693142192936</v>
      </c>
      <c r="AG23" s="7">
        <f>[6]Comparative1!E21</f>
        <v>0.36340499268966253</v>
      </c>
      <c r="AH23" s="7">
        <f>[7]Comparative1!B21</f>
        <v>0.25753062792296189</v>
      </c>
      <c r="AI23" s="7">
        <f>[7]Comparative1!C21</f>
        <v>0.27701636050516643</v>
      </c>
      <c r="AJ23" s="7">
        <f>[7]Comparative1!D21</f>
        <v>0.42990214527662785</v>
      </c>
      <c r="AK23" s="7">
        <f>[7]Comparative1!E21</f>
        <v>0.46101517530088953</v>
      </c>
      <c r="AL23" s="7">
        <f>[9]Comparative1!B21</f>
        <v>0.38541372360663773</v>
      </c>
      <c r="AM23" s="7">
        <f>[9]Comparative1!C21</f>
        <v>0.3990914804868293</v>
      </c>
      <c r="AN23" s="7">
        <f>[9]Comparative1!D21</f>
        <v>0.41814922817624867</v>
      </c>
      <c r="AO23" s="7">
        <f>[9]Comparative1!E21</f>
        <v>0.44952351437204618</v>
      </c>
      <c r="AP23" s="7">
        <f>[10]Comparative1!B21</f>
        <v>0.27623898937337377</v>
      </c>
      <c r="AQ23" s="7">
        <f>[10]Comparative1!C21</f>
        <v>0.29197330756797257</v>
      </c>
      <c r="AR23" s="7">
        <f>[10]Comparative1!D21</f>
        <v>0.29618837367352657</v>
      </c>
      <c r="AS23" s="7">
        <f>[10]Comparative1!E21</f>
        <v>0.24489129210318816</v>
      </c>
    </row>
    <row r="24" spans="1:45" x14ac:dyDescent="0.25">
      <c r="A24" s="14" t="s">
        <v>154</v>
      </c>
      <c r="B24" s="7">
        <f>[12]Comparative1!B22</f>
        <v>9.3274961197142195E-2</v>
      </c>
      <c r="C24" s="7">
        <f>[12]Comparative1!C22</f>
        <v>9.6704205929671341E-2</v>
      </c>
      <c r="D24" s="7">
        <f>[12]Comparative1!D22</f>
        <v>9.4900969237252414E-2</v>
      </c>
      <c r="E24" s="7">
        <f>[12]Comparative1!E22</f>
        <v>0.10432715405132283</v>
      </c>
      <c r="F24" s="7">
        <f>[2]Comparative1!B22</f>
        <v>5.5898317978799489E-2</v>
      </c>
      <c r="G24" s="7">
        <f>[2]Comparative1!C22</f>
        <v>5.4544770504138446E-2</v>
      </c>
      <c r="H24" s="7">
        <f>[2]Comparative1!D22</f>
        <v>0.13879244091894713</v>
      </c>
      <c r="I24" s="7">
        <f>[2]Comparative1!E22</f>
        <v>0.1583372717980282</v>
      </c>
      <c r="J24" s="7">
        <f>[8]Comparative1!B22</f>
        <v>7.2852825474007663E-2</v>
      </c>
      <c r="K24" s="7">
        <f>[8]Comparative1!C22</f>
        <v>0.1063502585178311</v>
      </c>
      <c r="L24" s="7">
        <f>[8]Comparative1!D22</f>
        <v>0.16168294515401954</v>
      </c>
      <c r="M24" s="7">
        <f>[8]Comparative1!E22</f>
        <v>0.15598529646795589</v>
      </c>
      <c r="N24" s="7">
        <f>[3]Comparative1!B22</f>
        <v>7.5388755366570123E-2</v>
      </c>
      <c r="O24" s="7">
        <f>[3]Comparative1!C22</f>
        <v>7.3246555285906248E-2</v>
      </c>
      <c r="P24" s="7">
        <f>[3]Comparative1!D22</f>
        <v>9.6722795582111165E-2</v>
      </c>
      <c r="Q24" s="7">
        <f>[3]Comparative1!E22</f>
        <v>0.12505026135906713</v>
      </c>
      <c r="R24" s="7">
        <f>[4]Comparative1!B22</f>
        <v>0.10124474288862315</v>
      </c>
      <c r="S24" s="7">
        <f>[4]Comparative1!C22</f>
        <v>0.11540963477715659</v>
      </c>
      <c r="T24" s="7">
        <f>[4]Comparative1!D22</f>
        <v>0.14676693766937671</v>
      </c>
      <c r="U24" s="7">
        <f>[4]Comparative1!E22</f>
        <v>0.17034852983041193</v>
      </c>
      <c r="V24" s="7">
        <f>[5]Comparative1!B22</f>
        <v>0.1815471706235606</v>
      </c>
      <c r="W24" s="7">
        <f>[5]Comparative1!C22</f>
        <v>0.15801852124062915</v>
      </c>
      <c r="X24" s="7">
        <f>[5]Comparative1!D22</f>
        <v>0.16577283868708648</v>
      </c>
      <c r="Y24" s="7">
        <f>[5]Comparative1!E22</f>
        <v>0.17890387322344822</v>
      </c>
      <c r="Z24" s="7">
        <f>[11]Comparative1!B22</f>
        <v>9.2902320350585335E-2</v>
      </c>
      <c r="AA24" s="7">
        <f>[11]Comparative1!C22</f>
        <v>8.7368040297947605E-2</v>
      </c>
      <c r="AB24" s="7">
        <f>[11]Comparative1!D22</f>
        <v>0.10024013258024149</v>
      </c>
      <c r="AC24" s="7">
        <f>[11]Comparative1!E22</f>
        <v>0.10693608151922186</v>
      </c>
      <c r="AD24" s="7">
        <f>[6]Comparative1!B22</f>
        <v>8.6345505704832862E-2</v>
      </c>
      <c r="AE24" s="7">
        <f>[6]Comparative1!C22</f>
        <v>8.9346572979341107E-2</v>
      </c>
      <c r="AF24" s="7">
        <f>[6]Comparative1!D22</f>
        <v>0.13179000387446729</v>
      </c>
      <c r="AG24" s="7">
        <f>[6]Comparative1!E22</f>
        <v>0.15259652352845618</v>
      </c>
      <c r="AH24" s="7">
        <f>[7]Comparative1!B22</f>
        <v>7.2253595158833908E-2</v>
      </c>
      <c r="AI24" s="7">
        <f>[7]Comparative1!C22</f>
        <v>5.9378587830080348E-2</v>
      </c>
      <c r="AJ24" s="7">
        <f>[7]Comparative1!D22</f>
        <v>4.8456906285284151E-2</v>
      </c>
      <c r="AK24" s="7">
        <f>[7]Comparative1!E22</f>
        <v>8.9220303506017798E-2</v>
      </c>
      <c r="AL24" s="7">
        <f>[9]Comparative1!B22</f>
        <v>0.12510595016104425</v>
      </c>
      <c r="AM24" s="7">
        <f>[9]Comparative1!C22</f>
        <v>0.12779269756013945</v>
      </c>
      <c r="AN24" s="7">
        <f>[9]Comparative1!D22</f>
        <v>0.12260895155033576</v>
      </c>
      <c r="AO24" s="7">
        <f>[9]Comparative1!E22</f>
        <v>0.10513674750135586</v>
      </c>
      <c r="AP24" s="7">
        <f>[10]Comparative1!B22</f>
        <v>4.3428105702015614E-2</v>
      </c>
      <c r="AQ24" s="7">
        <f>[10]Comparative1!C22</f>
        <v>3.6074514867757055E-3</v>
      </c>
      <c r="AR24" s="7">
        <f>[10]Comparative1!D22</f>
        <v>5.548867972300079E-2</v>
      </c>
      <c r="AS24" s="7">
        <f>[10]Comparative1!E22</f>
        <v>8.3992339754421538E-2</v>
      </c>
    </row>
    <row r="25" spans="1:45" x14ac:dyDescent="0.25">
      <c r="A25" s="14" t="s">
        <v>141</v>
      </c>
      <c r="B25" s="7">
        <f>[12]Comparative1!B23</f>
        <v>4.4065433663898132E-2</v>
      </c>
      <c r="C25" s="7">
        <f>[12]Comparative1!C23</f>
        <v>4.5181950509461423E-2</v>
      </c>
      <c r="D25" s="7">
        <f>[12]Comparative1!D23</f>
        <v>4.4687255433146708E-2</v>
      </c>
      <c r="E25" s="7">
        <f>[12]Comparative1!E23</f>
        <v>5.9332703808624487E-2</v>
      </c>
      <c r="F25" s="7">
        <f>[2]Comparative1!B23</f>
        <v>6.9161190309299557E-3</v>
      </c>
      <c r="G25" s="7">
        <f>[2]Comparative1!C23</f>
        <v>-7.6373212942061738E-4</v>
      </c>
      <c r="H25" s="7">
        <f>[2]Comparative1!D23</f>
        <v>7.1799604753931878E-2</v>
      </c>
      <c r="I25" s="7">
        <f>[2]Comparative1!E23</f>
        <v>9.5182616532758862E-2</v>
      </c>
      <c r="J25" s="7">
        <f>[8]Comparative1!B23</f>
        <v>3.9845346029816479E-2</v>
      </c>
      <c r="K25" s="7">
        <f>[8]Comparative1!C23</f>
        <v>6.9760042423438945E-2</v>
      </c>
      <c r="L25" s="7">
        <f>[8]Comparative1!D23</f>
        <v>9.8948159278737791E-2</v>
      </c>
      <c r="M25" s="7">
        <f>[8]Comparative1!E23</f>
        <v>8.8647381599275474E-2</v>
      </c>
      <c r="N25" s="7">
        <f>[3]Comparative1!B23</f>
        <v>4.7458625199427562E-2</v>
      </c>
      <c r="O25" s="7">
        <f>[3]Comparative1!C23</f>
        <v>4.5779097053691403E-2</v>
      </c>
      <c r="P25" s="7">
        <f>[3]Comparative1!D23</f>
        <v>6.5676866437322706E-2</v>
      </c>
      <c r="Q25" s="7">
        <f>[3]Comparative1!E23</f>
        <v>8.9626055488540413E-2</v>
      </c>
      <c r="R25" s="7">
        <f>[4]Comparative1!B23</f>
        <v>5.7719891700146457E-2</v>
      </c>
      <c r="S25" s="7">
        <f>[4]Comparative1!C23</f>
        <v>6.8762735775118863E-2</v>
      </c>
      <c r="T25" s="7">
        <f>[4]Comparative1!D23</f>
        <v>9.4616531165311657E-2</v>
      </c>
      <c r="U25" s="7">
        <f>[4]Comparative1!E23</f>
        <v>0.10901622676806702</v>
      </c>
      <c r="V25" s="7">
        <f>[5]Comparative1!B23</f>
        <v>0.12620805441356897</v>
      </c>
      <c r="W25" s="7">
        <f>[5]Comparative1!C23</f>
        <v>0.10511906511833015</v>
      </c>
      <c r="X25" s="7">
        <f>[5]Comparative1!D23</f>
        <v>0.11146127052579199</v>
      </c>
      <c r="Y25" s="7">
        <f>[5]Comparative1!E23</f>
        <v>0.12418834854470327</v>
      </c>
      <c r="Z25" s="7">
        <f>[11]Comparative1!B23</f>
        <v>5.9512136181761571E-2</v>
      </c>
      <c r="AA25" s="7">
        <f>[11]Comparative1!C23</f>
        <v>5.2154225389850491E-2</v>
      </c>
      <c r="AB25" s="7">
        <f>[11]Comparative1!D23</f>
        <v>6.4233774140088615E-2</v>
      </c>
      <c r="AC25" s="7">
        <f>[11]Comparative1!E23</f>
        <v>7.2699552261849626E-2</v>
      </c>
      <c r="AD25" s="7">
        <f>[6]Comparative1!B23</f>
        <v>3.6300670974923462E-2</v>
      </c>
      <c r="AE25" s="7">
        <f>[6]Comparative1!C23</f>
        <v>3.6121513022257759E-2</v>
      </c>
      <c r="AF25" s="7">
        <f>[6]Comparative1!D23</f>
        <v>6.4161177838047284E-2</v>
      </c>
      <c r="AG25" s="7">
        <f>[6]Comparative1!E23</f>
        <v>7.9763903178642986E-2</v>
      </c>
      <c r="AH25" s="7">
        <f>[7]Comparative1!B23</f>
        <v>3.9300780355000876E-2</v>
      </c>
      <c r="AI25" s="7">
        <f>[7]Comparative1!C23</f>
        <v>1.9733065442020668E-2</v>
      </c>
      <c r="AJ25" s="7">
        <f>[7]Comparative1!D23</f>
        <v>9.1268347760632296E-3</v>
      </c>
      <c r="AK25" s="7">
        <f>[7]Comparative1!E23</f>
        <v>5.5206698063840917E-2</v>
      </c>
      <c r="AL25" s="7">
        <f>[9]Comparative1!B23</f>
        <v>6.9390292139910728E-2</v>
      </c>
      <c r="AM25" s="7">
        <f>[9]Comparative1!C23</f>
        <v>7.3052968401805612E-2</v>
      </c>
      <c r="AN25" s="7">
        <f>[9]Comparative1!D23</f>
        <v>7.2473848952620448E-2</v>
      </c>
      <c r="AO25" s="7">
        <f>[9]Comparative1!E23</f>
        <v>5.8262958084760209E-2</v>
      </c>
      <c r="AP25" s="7">
        <f>[10]Comparative1!B23</f>
        <v>-5.941193066048088E-2</v>
      </c>
      <c r="AQ25" s="7">
        <f>[10]Comparative1!C23</f>
        <v>-0.11348798569661291</v>
      </c>
      <c r="AR25" s="7">
        <f>[10]Comparative1!D23</f>
        <v>-4.6720295655341214E-2</v>
      </c>
      <c r="AS25" s="7">
        <f>[10]Comparative1!E23</f>
        <v>1.0217415793623973E-2</v>
      </c>
    </row>
    <row r="26" spans="1:45" x14ac:dyDescent="0.25">
      <c r="A26" s="14" t="s">
        <v>142</v>
      </c>
      <c r="B26" s="7">
        <f>[12]Comparative1!B24</f>
        <v>0.30192397935241672</v>
      </c>
      <c r="C26" s="7">
        <f>[12]Comparative1!C24</f>
        <v>0.29543608124253284</v>
      </c>
      <c r="D26" s="7">
        <f>[12]Comparative1!D24</f>
        <v>0.30280830280830284</v>
      </c>
      <c r="E26" s="7">
        <f>[12]Comparative1!E24</f>
        <v>0.27271804244085696</v>
      </c>
      <c r="F26" s="7">
        <f>[2]Comparative1!B24</f>
        <v>0.36897228889373784</v>
      </c>
      <c r="G26" s="7">
        <f>[2]Comparative1!C24</f>
        <v>1.7453874538745338</v>
      </c>
      <c r="H26" s="7">
        <f>[2]Comparative1!D24</f>
        <v>0.34273421060896325</v>
      </c>
      <c r="I26" s="7">
        <f>[2]Comparative1!E24</f>
        <v>0.34324283330805394</v>
      </c>
      <c r="J26" s="7">
        <f>[8]Comparative1!B24</f>
        <v>0.28048780487804886</v>
      </c>
      <c r="K26" s="7">
        <f>[8]Comparative1!C24</f>
        <v>0.23316817254444766</v>
      </c>
      <c r="L26" s="7">
        <f>[8]Comparative1!D24</f>
        <v>0.32797550707998468</v>
      </c>
      <c r="M26" s="7">
        <f>[8]Comparative1!E24</f>
        <v>0.35827227150019281</v>
      </c>
      <c r="N26" s="7">
        <f>[3]Comparative1!B24</f>
        <v>0.28156748911465895</v>
      </c>
      <c r="O26" s="7">
        <f>[3]Comparative1!C24</f>
        <v>0.29827798277982781</v>
      </c>
      <c r="P26" s="7">
        <f>[3]Comparative1!D24</f>
        <v>0.23412642545403348</v>
      </c>
      <c r="Q26" s="7">
        <f>[3]Comparative1!E24</f>
        <v>0.23480947476828012</v>
      </c>
      <c r="R26" s="7">
        <f>[4]Comparative1!B24</f>
        <v>0.27244146165897443</v>
      </c>
      <c r="S26" s="7">
        <f>[4]Comparative1!C24</f>
        <v>0.29919058522818048</v>
      </c>
      <c r="T26" s="7">
        <f>[4]Comparative1!D24</f>
        <v>0.30328367739939938</v>
      </c>
      <c r="U26" s="7">
        <f>[4]Comparative1!E24</f>
        <v>0.31796554970358498</v>
      </c>
      <c r="V26" s="7">
        <f>[5]Comparative1!B24</f>
        <v>0.27562994071146246</v>
      </c>
      <c r="W26" s="7">
        <f>[5]Comparative1!C24</f>
        <v>0.29658308751229101</v>
      </c>
      <c r="X26" s="7">
        <f>[5]Comparative1!D24</f>
        <v>0.31370546857272519</v>
      </c>
      <c r="Y26" s="7">
        <f>[5]Comparative1!E24</f>
        <v>0.29943647540983603</v>
      </c>
      <c r="Z26" s="7">
        <f>[11]Comparative1!B24</f>
        <v>0.26082438517492201</v>
      </c>
      <c r="AA26" s="7">
        <f>[11]Comparative1!C24</f>
        <v>0.29987407807159566</v>
      </c>
      <c r="AB26" s="7">
        <f>[11]Comparative1!D24</f>
        <v>0.29811460258780031</v>
      </c>
      <c r="AC26" s="7">
        <f>[11]Comparative1!E24</f>
        <v>0.27381411492479751</v>
      </c>
      <c r="AD26" s="7">
        <f>[6]Comparative1!B24</f>
        <v>0.3590723055934516</v>
      </c>
      <c r="AE26" s="7">
        <f>[6]Comparative1!C24</f>
        <v>0.35218702865761686</v>
      </c>
      <c r="AF26" s="7">
        <f>[6]Comparative1!D24</f>
        <v>0.34955839057899896</v>
      </c>
      <c r="AG26" s="7">
        <f>[6]Comparative1!E24</f>
        <v>0.34634146341463412</v>
      </c>
      <c r="AH26" s="7">
        <f>[7]Comparative1!B24</f>
        <v>0.29489968576262993</v>
      </c>
      <c r="AI26" s="7">
        <f>[7]Comparative1!C24</f>
        <v>0.44623115577889455</v>
      </c>
      <c r="AJ26" s="7">
        <f>[7]Comparative1!D24</f>
        <v>0</v>
      </c>
      <c r="AK26" s="7">
        <f>[7]Comparative1!E24</f>
        <v>0</v>
      </c>
      <c r="AL26" s="7">
        <f>[9]Comparative1!B24</f>
        <v>0.34756421612046051</v>
      </c>
      <c r="AM26" s="7">
        <f>[9]Comparative1!C24</f>
        <v>0.34394250513347019</v>
      </c>
      <c r="AN26" s="7">
        <f>[9]Comparative1!D24</f>
        <v>0.32477567298105681</v>
      </c>
      <c r="AO26" s="7">
        <f>[9]Comparative1!E24</f>
        <v>0.34494773519163763</v>
      </c>
      <c r="AP26" s="7">
        <f>[10]Comparative1!B24</f>
        <v>-0.16741607637819531</v>
      </c>
      <c r="AQ26" s="7">
        <f>[10]Comparative1!C24</f>
        <v>-4.3074114034359706E-2</v>
      </c>
      <c r="AR26" s="7">
        <f>[10]Comparative1!D24</f>
        <v>-1.2027326084864814E-2</v>
      </c>
      <c r="AS26" s="7">
        <f>[10]Comparative1!E24</f>
        <v>-0.22402159244264505</v>
      </c>
    </row>
    <row r="27" spans="1:45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1:45" x14ac:dyDescent="0.25">
      <c r="A28" s="15" t="s">
        <v>155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5" x14ac:dyDescent="0.25">
      <c r="A29" s="14" t="s">
        <v>156</v>
      </c>
      <c r="B29" s="7">
        <f>[12]Comparative1!B27</f>
        <v>0.26008488877995761</v>
      </c>
      <c r="C29" s="7">
        <f>[12]Comparative1!C27</f>
        <v>0.3215090505608042</v>
      </c>
      <c r="D29" s="7">
        <f>[12]Comparative1!D27</f>
        <v>0.29871502191159366</v>
      </c>
      <c r="E29" s="7">
        <f>[12]Comparative1!E27</f>
        <v>0.28154664281099345</v>
      </c>
      <c r="F29" s="7">
        <f>[2]Comparative1!B27</f>
        <v>0.31474321881040929</v>
      </c>
      <c r="G29" s="7">
        <f>[2]Comparative1!C27</f>
        <v>0.31305478256092667</v>
      </c>
      <c r="H29" s="7">
        <f>[2]Comparative1!D27</f>
        <v>0.19296000298460089</v>
      </c>
      <c r="I29" s="7">
        <f>[2]Comparative1!E27</f>
        <v>0.20909400657265639</v>
      </c>
      <c r="J29" s="7">
        <f>[8]Comparative1!B27</f>
        <v>0.21503834780829814</v>
      </c>
      <c r="K29" s="7">
        <f>[8]Comparative1!C27</f>
        <v>0.24964517385129842</v>
      </c>
      <c r="L29" s="7">
        <f>[8]Comparative1!D27</f>
        <v>0.24553675640352826</v>
      </c>
      <c r="M29" s="7">
        <f>[8]Comparative1!E27</f>
        <v>0.30674977358691596</v>
      </c>
      <c r="N29" s="7">
        <f>[3]Comparative1!B27</f>
        <v>0.17866471835025954</v>
      </c>
      <c r="O29" s="7">
        <f>[3]Comparative1!C27</f>
        <v>0.18529547569308624</v>
      </c>
      <c r="P29" s="7">
        <f>[3]Comparative1!D27</f>
        <v>0.2220655937251271</v>
      </c>
      <c r="Q29" s="7">
        <f>[3]Comparative1!E27</f>
        <v>0.34374748693204665</v>
      </c>
      <c r="R29" s="7">
        <f>[4]Comparative1!B27</f>
        <v>0.28814106461947653</v>
      </c>
      <c r="S29" s="7">
        <f>[4]Comparative1!C27</f>
        <v>0.24216295308518782</v>
      </c>
      <c r="T29" s="7">
        <f>[4]Comparative1!D27</f>
        <v>0.23984890345384943</v>
      </c>
      <c r="U29" s="7">
        <f>[4]Comparative1!E27</f>
        <v>0.29910122412460854</v>
      </c>
      <c r="V29" s="7">
        <f>[5]Comparative1!B27</f>
        <v>0.2723849835010258</v>
      </c>
      <c r="W29" s="7">
        <f>[5]Comparative1!C27</f>
        <v>0.27337622889662588</v>
      </c>
      <c r="X29" s="7">
        <f>[5]Comparative1!D27</f>
        <v>0.24932159540916624</v>
      </c>
      <c r="Y29" s="7">
        <f>[5]Comparative1!E27</f>
        <v>0.24279162693547654</v>
      </c>
      <c r="Z29" s="7">
        <f>[11]Comparative1!B27</f>
        <v>0.22640809143881174</v>
      </c>
      <c r="AA29" s="7">
        <f>[11]Comparative1!C27</f>
        <v>0.18671350369713052</v>
      </c>
      <c r="AB29" s="7">
        <f>[11]Comparative1!D27</f>
        <v>0.19675450199915634</v>
      </c>
      <c r="AC29" s="7">
        <f>[11]Comparative1!E27</f>
        <v>0.29687741238227577</v>
      </c>
      <c r="AD29" s="7">
        <f>[6]Comparative1!B27</f>
        <v>0.11792543815556936</v>
      </c>
      <c r="AE29" s="7">
        <f>[6]Comparative1!C27</f>
        <v>0.13536494186810644</v>
      </c>
      <c r="AF29" s="7">
        <f>[6]Comparative1!D27</f>
        <v>0.13128035658292492</v>
      </c>
      <c r="AG29" s="7">
        <f>[6]Comparative1!E27</f>
        <v>0.17100774354253537</v>
      </c>
      <c r="AH29" s="7">
        <f>[7]Comparative1!B27</f>
        <v>0.18442161270674104</v>
      </c>
      <c r="AI29" s="7">
        <f>[7]Comparative1!C27</f>
        <v>0.19920253880703029</v>
      </c>
      <c r="AJ29" s="7">
        <f>[7]Comparative1!D27</f>
        <v>0.17746496338832865</v>
      </c>
      <c r="AK29" s="7">
        <f>[7]Comparative1!E27</f>
        <v>0.15646258503401361</v>
      </c>
      <c r="AL29" s="7">
        <f>[9]Comparative1!B27</f>
        <v>0.37799770314448178</v>
      </c>
      <c r="AM29" s="7">
        <f>[9]Comparative1!C27</f>
        <v>0.31934428897828693</v>
      </c>
      <c r="AN29" s="7">
        <f>[9]Comparative1!D27</f>
        <v>0.27307639692679625</v>
      </c>
      <c r="AO29" s="7">
        <f>[9]Comparative1!E27</f>
        <v>0.26954365847989464</v>
      </c>
      <c r="AP29" s="7">
        <f>[10]Comparative1!B27</f>
        <v>0.41660270341224342</v>
      </c>
      <c r="AQ29" s="7">
        <f>[10]Comparative1!C27</f>
        <v>0.45089539018519015</v>
      </c>
      <c r="AR29" s="7">
        <f>[10]Comparative1!D27</f>
        <v>0.39109722542334419</v>
      </c>
      <c r="AS29" s="7">
        <f>[10]Comparative1!E27</f>
        <v>0.31808043257857382</v>
      </c>
    </row>
    <row r="30" spans="1:45" x14ac:dyDescent="0.25">
      <c r="A30" s="14" t="s">
        <v>157</v>
      </c>
      <c r="B30" s="7">
        <f>[12]Comparative1!B28</f>
        <v>0.24364504168873796</v>
      </c>
      <c r="C30" s="7">
        <f>[12]Comparative1!C28</f>
        <v>0.3095392161596151</v>
      </c>
      <c r="D30" s="7">
        <f>[12]Comparative1!D28</f>
        <v>0.28786168388205596</v>
      </c>
      <c r="E30" s="7">
        <f>[12]Comparative1!E28</f>
        <v>0.27196295744081639</v>
      </c>
      <c r="F30" s="7">
        <f>[2]Comparative1!B28</f>
        <v>0.30324556813356907</v>
      </c>
      <c r="G30" s="7">
        <f>[2]Comparative1!C28</f>
        <v>0.30463870756955069</v>
      </c>
      <c r="H30" s="7">
        <f>[2]Comparative1!D28</f>
        <v>0.18644032460905446</v>
      </c>
      <c r="I30" s="7">
        <f>[2]Comparative1!E28</f>
        <v>0.20242243056395148</v>
      </c>
      <c r="J30" s="7">
        <f>[8]Comparative1!B28</f>
        <v>0.20258489935956409</v>
      </c>
      <c r="K30" s="7">
        <f>[8]Comparative1!C28</f>
        <v>0.2395771393376572</v>
      </c>
      <c r="L30" s="7">
        <f>[8]Comparative1!D28</f>
        <v>0.23912458277531579</v>
      </c>
      <c r="M30" s="7">
        <f>[8]Comparative1!E28</f>
        <v>0.30062330190186987</v>
      </c>
      <c r="N30" s="7">
        <f>[3]Comparative1!B28</f>
        <v>0.17251193722166711</v>
      </c>
      <c r="O30" s="7">
        <f>[3]Comparative1!C28</f>
        <v>0.18119690696907972</v>
      </c>
      <c r="P30" s="7">
        <f>[3]Comparative1!D28</f>
        <v>0.21761473088937197</v>
      </c>
      <c r="Q30" s="7">
        <f>[3]Comparative1!E28</f>
        <v>0.33860072376357053</v>
      </c>
      <c r="R30" s="7">
        <f>[4]Comparative1!B28</f>
        <v>0.2779090128587397</v>
      </c>
      <c r="S30" s="7">
        <f>[4]Comparative1!C28</f>
        <v>0.23406142775044114</v>
      </c>
      <c r="T30" s="7">
        <f>[4]Comparative1!D28</f>
        <v>0.231750407777331</v>
      </c>
      <c r="U30" s="7">
        <f>[4]Comparative1!E28</f>
        <v>0.2900158607507422</v>
      </c>
      <c r="V30" s="7">
        <f>[5]Comparative1!B28</f>
        <v>0.26563907287124477</v>
      </c>
      <c r="W30" s="7">
        <f>[5]Comparative1!C28</f>
        <v>0.26780427431280029</v>
      </c>
      <c r="X30" s="7">
        <f>[5]Comparative1!D28</f>
        <v>0.24382370914263982</v>
      </c>
      <c r="Y30" s="7">
        <f>[5]Comparative1!E28</f>
        <v>0.23811469826999046</v>
      </c>
      <c r="Z30" s="7">
        <f>[11]Comparative1!B28</f>
        <v>0.21971323708821089</v>
      </c>
      <c r="AA30" s="7">
        <f>[11]Comparative1!C28</f>
        <v>0.18230857341930623</v>
      </c>
      <c r="AB30" s="7">
        <f>[11]Comparative1!D28</f>
        <v>0.1921794513122311</v>
      </c>
      <c r="AC30" s="7">
        <f>[11]Comparative1!E28</f>
        <v>0.29187895630693228</v>
      </c>
      <c r="AD30" s="7">
        <f>[6]Comparative1!B28</f>
        <v>0.11139016969378453</v>
      </c>
      <c r="AE30" s="7">
        <f>[6]Comparative1!C28</f>
        <v>0.13156477542073225</v>
      </c>
      <c r="AF30" s="7">
        <f>[6]Comparative1!D28</f>
        <v>0.12779084622187678</v>
      </c>
      <c r="AG30" s="7">
        <f>[6]Comparative1!E28</f>
        <v>0.1676504034223209</v>
      </c>
      <c r="AH30" s="7">
        <f>[7]Comparative1!B28</f>
        <v>0.17159204902899974</v>
      </c>
      <c r="AI30" s="7">
        <f>[7]Comparative1!C28</f>
        <v>0.17935713058374492</v>
      </c>
      <c r="AJ30" s="7">
        <f>[7]Comparative1!D28</f>
        <v>0.15874944229360313</v>
      </c>
      <c r="AK30" s="7">
        <f>[7]Comparative1!E28</f>
        <v>0.1391941391941392</v>
      </c>
      <c r="AL30" s="7">
        <f>[9]Comparative1!B28</f>
        <v>0.36607023018361917</v>
      </c>
      <c r="AM30" s="7">
        <f>[9]Comparative1!C28</f>
        <v>0.31181601303674589</v>
      </c>
      <c r="AN30" s="7">
        <f>[9]Comparative1!D28</f>
        <v>0.26677616240444041</v>
      </c>
      <c r="AO30" s="7">
        <f>[9]Comparative1!E28</f>
        <v>0.26342294878747968</v>
      </c>
      <c r="AP30" s="7">
        <f>[10]Comparative1!B28</f>
        <v>0.40223485950290366</v>
      </c>
      <c r="AQ30" s="7">
        <f>[10]Comparative1!C28</f>
        <v>0.44268554452143194</v>
      </c>
      <c r="AR30" s="7">
        <f>[10]Comparative1!D28</f>
        <v>0.38539613486909646</v>
      </c>
      <c r="AS30" s="7">
        <f>[10]Comparative1!E28</f>
        <v>0.31195223611580492</v>
      </c>
    </row>
    <row r="31" spans="1:45" x14ac:dyDescent="0.25">
      <c r="A31" s="14" t="s">
        <v>158</v>
      </c>
      <c r="B31" s="7">
        <f>[12]Comparative1!B29</f>
        <v>0.26137282940812367</v>
      </c>
      <c r="C31" s="7">
        <f>[12]Comparative1!C29</f>
        <v>0.2323011871875818</v>
      </c>
      <c r="D31" s="7">
        <f>[12]Comparative1!D29</f>
        <v>0.13235368900648473</v>
      </c>
      <c r="E31" s="7">
        <f>[12]Comparative1!E29</f>
        <v>0.20856134157105019</v>
      </c>
      <c r="F31" s="7">
        <f>[2]Comparative1!B29</f>
        <v>0.206419477170042</v>
      </c>
      <c r="G31" s="7">
        <f>[2]Comparative1!C29</f>
        <v>3.8057909083821229E-3</v>
      </c>
      <c r="H31" s="7">
        <f>[2]Comparative1!D29</f>
        <v>-2.3979950044815162E-2</v>
      </c>
      <c r="I31" s="7">
        <f>[2]Comparative1!E29</f>
        <v>9.062237174095869E-2</v>
      </c>
      <c r="J31" s="7">
        <f>[8]Comparative1!B29</f>
        <v>0.27521869860179726</v>
      </c>
      <c r="K31" s="7">
        <f>[8]Comparative1!C29</f>
        <v>0.2867347738268603</v>
      </c>
      <c r="L31" s="7">
        <f>[8]Comparative1!D29</f>
        <v>0.3847258962562467</v>
      </c>
      <c r="M31" s="7">
        <f>[8]Comparative1!E29</f>
        <v>0.13963181660298712</v>
      </c>
      <c r="N31" s="7">
        <f>[3]Comparative1!B29</f>
        <v>0.24209777701999416</v>
      </c>
      <c r="O31" s="7">
        <f>[3]Comparative1!C29</f>
        <v>0.24817027849893508</v>
      </c>
      <c r="P31" s="7">
        <f>[3]Comparative1!D29</f>
        <v>0.36432197461271554</v>
      </c>
      <c r="Q31" s="7">
        <f>[3]Comparative1!E29</f>
        <v>0.34799391741724178</v>
      </c>
      <c r="R31" s="7">
        <f>[4]Comparative1!B29</f>
        <v>0.21078228654930131</v>
      </c>
      <c r="S31" s="7">
        <f>[4]Comparative1!C29</f>
        <v>0.24790253193849096</v>
      </c>
      <c r="T31" s="7">
        <f>[4]Comparative1!D29</f>
        <v>0.2694504577770323</v>
      </c>
      <c r="U31" s="7">
        <f>[4]Comparative1!E29</f>
        <v>0.49782449079487662</v>
      </c>
      <c r="V31" s="7">
        <f>[5]Comparative1!B29</f>
        <v>0.21627430762514063</v>
      </c>
      <c r="W31" s="7">
        <f>[5]Comparative1!C29</f>
        <v>0.15640814578588458</v>
      </c>
      <c r="X31" s="7">
        <f>[5]Comparative1!D29</f>
        <v>0.15683619388655021</v>
      </c>
      <c r="Y31" s="7">
        <f>[5]Comparative1!E29</f>
        <v>0.33794651206283899</v>
      </c>
      <c r="Z31" s="7">
        <f>[11]Comparative1!B29</f>
        <v>0.18902485834417393</v>
      </c>
      <c r="AA31" s="7">
        <f>[11]Comparative1!C29</f>
        <v>0.21449751938436151</v>
      </c>
      <c r="AB31" s="7">
        <f>[11]Comparative1!D29</f>
        <v>0.28042114706468696</v>
      </c>
      <c r="AC31" s="7">
        <f>[11]Comparative1!E29</f>
        <v>0.52681531560813877</v>
      </c>
      <c r="AD31" s="7">
        <f>[6]Comparative1!B29</f>
        <v>0.48808735233272038</v>
      </c>
      <c r="AE31" s="7">
        <f>[6]Comparative1!C29</f>
        <v>0.30695153867023112</v>
      </c>
      <c r="AF31" s="7">
        <f>[6]Comparative1!D29</f>
        <v>0.26970396656382384</v>
      </c>
      <c r="AG31" s="7">
        <f>[6]Comparative1!E29</f>
        <v>0.23495883470550985</v>
      </c>
      <c r="AH31" s="7">
        <f>[7]Comparative1!B29</f>
        <v>-0.26225023231141148</v>
      </c>
      <c r="AI31" s="7">
        <f>[7]Comparative1!C29</f>
        <v>-0.66093533209660316</v>
      </c>
      <c r="AJ31" s="7">
        <f>[7]Comparative1!D29</f>
        <v>3.5577459485355359E-3</v>
      </c>
      <c r="AK31" s="7">
        <f>[7]Comparative1!E29</f>
        <v>1.6722408026755828E-2</v>
      </c>
      <c r="AL31" s="7">
        <f>[9]Comparative1!B29</f>
        <v>0.22498922073941449</v>
      </c>
      <c r="AM31" s="7">
        <f>[9]Comparative1!C29</f>
        <v>0.14550137440063926</v>
      </c>
      <c r="AN31" s="7">
        <f>[9]Comparative1!D29</f>
        <v>0.19152104510299481</v>
      </c>
      <c r="AO31" s="7">
        <f>[9]Comparative1!E29</f>
        <v>8.939350388042544E-2</v>
      </c>
      <c r="AP31" s="7">
        <f>[10]Comparative1!B29</f>
        <v>0.27636566165310206</v>
      </c>
      <c r="AQ31" s="7">
        <f>[10]Comparative1!C29</f>
        <v>8.4777577561867754E-2</v>
      </c>
      <c r="AR31" s="7">
        <f>[10]Comparative1!D29</f>
        <v>-2.555948367141701E-2</v>
      </c>
      <c r="AS31" s="7">
        <f>[10]Comparative1!E29</f>
        <v>-0.33595410114747121</v>
      </c>
    </row>
    <row r="32" spans="1:45" x14ac:dyDescent="0.25">
      <c r="A32" s="14" t="s">
        <v>159</v>
      </c>
      <c r="B32" s="7">
        <f>[12]Comparative1!B30</f>
        <v>0.28001445704826122</v>
      </c>
      <c r="C32" s="7">
        <f>[12]Comparative1!C30</f>
        <v>0.24147269267707419</v>
      </c>
      <c r="D32" s="7">
        <f>[12]Comparative1!D30</f>
        <v>0.13722612581588137</v>
      </c>
      <c r="E32" s="7">
        <f>[12]Comparative1!E30</f>
        <v>0.21591082142965906</v>
      </c>
      <c r="F32" s="7">
        <f>[2]Comparative1!B30</f>
        <v>0.21547192581820943</v>
      </c>
      <c r="G32" s="7">
        <f>[2]Comparative1!C30</f>
        <v>2.9940245396368526E-3</v>
      </c>
      <c r="H32" s="7">
        <f>[2]Comparative1!D30</f>
        <v>-2.6011968188086747E-2</v>
      </c>
      <c r="I32" s="7">
        <f>[2]Comparative1!E30</f>
        <v>9.3609165444969222E-2</v>
      </c>
      <c r="J32" s="7">
        <f>[8]Comparative1!B30</f>
        <v>0.29096382218667161</v>
      </c>
      <c r="K32" s="7">
        <f>[8]Comparative1!C30</f>
        <v>0.29696234263383731</v>
      </c>
      <c r="L32" s="7">
        <f>[8]Comparative1!D30</f>
        <v>0.39589077840614806</v>
      </c>
      <c r="M32" s="7">
        <f>[8]Comparative1!E30</f>
        <v>0.14247740563530037</v>
      </c>
      <c r="N32" s="7">
        <f>[3]Comparative1!B30</f>
        <v>0.24887563430201695</v>
      </c>
      <c r="O32" s="7">
        <f>[3]Comparative1!C30</f>
        <v>0.25311303582837447</v>
      </c>
      <c r="P32" s="7">
        <f>[3]Comparative1!D30</f>
        <v>0.37116682106525251</v>
      </c>
      <c r="Q32" s="7">
        <f>[3]Comparative1!E30</f>
        <v>0.3532834580216126</v>
      </c>
      <c r="R32" s="7">
        <f>[4]Comparative1!B30</f>
        <v>0.21805429582592228</v>
      </c>
      <c r="S32" s="7">
        <f>[4]Comparative1!C30</f>
        <v>0.2562639753586185</v>
      </c>
      <c r="T32" s="7">
        <f>[4]Comparative1!D30</f>
        <v>0.2784696564418816</v>
      </c>
      <c r="U32" s="7">
        <f>[4]Comparative1!E30</f>
        <v>0.51341990127888715</v>
      </c>
      <c r="V32" s="7">
        <f>[5]Comparative1!B30</f>
        <v>0.22152329351099778</v>
      </c>
      <c r="W32" s="7">
        <f>[5]Comparative1!C30</f>
        <v>0.15947816652240362</v>
      </c>
      <c r="X32" s="7">
        <f>[5]Comparative1!D30</f>
        <v>0.16006269376734897</v>
      </c>
      <c r="Y32" s="7">
        <f>[5]Comparative1!E30</f>
        <v>0.34458428680396647</v>
      </c>
      <c r="Z32" s="7">
        <f>[11]Comparative1!B30</f>
        <v>0.19396311563296936</v>
      </c>
      <c r="AA32" s="7">
        <f>[11]Comparative1!C30</f>
        <v>0.21951826058368962</v>
      </c>
      <c r="AB32" s="7">
        <f>[11]Comparative1!D30</f>
        <v>0.28688213413444824</v>
      </c>
      <c r="AC32" s="7">
        <f>[11]Comparative1!E30</f>
        <v>0.53583708013752962</v>
      </c>
      <c r="AD32" s="7">
        <f>[6]Comparative1!B30</f>
        <v>0.53929235392495434</v>
      </c>
      <c r="AE32" s="7">
        <f>[6]Comparative1!C30</f>
        <v>0.31598914362276592</v>
      </c>
      <c r="AF32" s="7">
        <f>[6]Comparative1!D30</f>
        <v>0.2762687738408906</v>
      </c>
      <c r="AG32" s="7">
        <f>[6]Comparative1!E30</f>
        <v>0.23966408268733855</v>
      </c>
      <c r="AH32" s="7">
        <f>[7]Comparative1!B30</f>
        <v>-0.29622558558952228</v>
      </c>
      <c r="AI32" s="7">
        <f>[7]Comparative1!C30</f>
        <v>-0.72806915997639621</v>
      </c>
      <c r="AJ32" s="7">
        <f>[7]Comparative1!D30</f>
        <v>4.0249338174809151E-3</v>
      </c>
      <c r="AK32" s="7">
        <f>[7]Comparative1!E30</f>
        <v>1.8796992481202982E-2</v>
      </c>
      <c r="AL32" s="7">
        <f>[9]Comparative1!B30</f>
        <v>0.23333301316146027</v>
      </c>
      <c r="AM32" s="7">
        <f>[9]Comparative1!C30</f>
        <v>0.14901545002716618</v>
      </c>
      <c r="AN32" s="7">
        <f>[9]Comparative1!D30</f>
        <v>0.19611556295818908</v>
      </c>
      <c r="AO32" s="7">
        <f>[9]Comparative1!E30</f>
        <v>9.1470588235294137E-2</v>
      </c>
      <c r="AP32" s="7">
        <f>[10]Comparative1!B30</f>
        <v>0.28959400751653686</v>
      </c>
      <c r="AQ32" s="7">
        <f>[10]Comparative1!C30</f>
        <v>8.6337096285251297E-2</v>
      </c>
      <c r="AR32" s="7">
        <f>[10]Comparative1!D30</f>
        <v>-2.6584800637980521E-2</v>
      </c>
      <c r="AS32" s="7">
        <f>[10]Comparative1!E30</f>
        <v>-0.34255380615340159</v>
      </c>
    </row>
    <row r="33" spans="1:45" x14ac:dyDescent="0.25">
      <c r="A33" s="14" t="s">
        <v>160</v>
      </c>
      <c r="B33" s="7">
        <f>[12]Comparative1!B31</f>
        <v>7.7430617103879815E-2</v>
      </c>
      <c r="C33" s="7">
        <f>[12]Comparative1!C31</f>
        <v>4.648780798917386E-2</v>
      </c>
      <c r="D33" s="7">
        <f>[12]Comparative1!D31</f>
        <v>2.9300813256974381E-2</v>
      </c>
      <c r="E33" s="7">
        <f>[12]Comparative1!E31</f>
        <v>4.5395704619005592E-2</v>
      </c>
      <c r="F33" s="7">
        <f>[2]Comparative1!B31</f>
        <v>0.13489914465385661</v>
      </c>
      <c r="G33" s="7">
        <f>[2]Comparative1!C31</f>
        <v>1.4317485907600144E-2</v>
      </c>
      <c r="H33" s="7">
        <f>[2]Comparative1!D31</f>
        <v>2.2060846198706227E-2</v>
      </c>
      <c r="I33" s="7">
        <f>[2]Comparative1!E31</f>
        <v>1.4192598822539951E-3</v>
      </c>
      <c r="J33" s="7">
        <f>[8]Comparative1!B31</f>
        <v>2.0240283196717501E-2</v>
      </c>
      <c r="K33" s="7">
        <f>[8]Comparative1!C31</f>
        <v>2.3870018179080493E-2</v>
      </c>
      <c r="L33" s="7">
        <f>[8]Comparative1!D31</f>
        <v>3.9783363631800822E-2</v>
      </c>
      <c r="M33" s="7">
        <f>[8]Comparative1!E31</f>
        <v>7.0163251128864193E-2</v>
      </c>
      <c r="N33" s="7">
        <f>[3]Comparative1!B31</f>
        <v>3.562140130286829E-2</v>
      </c>
      <c r="O33" s="7">
        <f>[3]Comparative1!C31</f>
        <v>5.6028001021120079E-2</v>
      </c>
      <c r="P33" s="7">
        <f>[3]Comparative1!D31</f>
        <v>9.3273095565454558E-2</v>
      </c>
      <c r="Q33" s="7">
        <f>[3]Comparative1!E31</f>
        <v>0.12703240145046205</v>
      </c>
      <c r="R33" s="7">
        <f>[4]Comparative1!B31</f>
        <v>0.12764622081940152</v>
      </c>
      <c r="S33" s="7">
        <f>[4]Comparative1!C31</f>
        <v>0.15233418336324647</v>
      </c>
      <c r="T33" s="7">
        <f>[4]Comparative1!D31</f>
        <v>0.17993247200836751</v>
      </c>
      <c r="U33" s="7">
        <f>[4]Comparative1!E31</f>
        <v>0.23068555733826449</v>
      </c>
      <c r="V33" s="7">
        <f>[5]Comparative1!B31</f>
        <v>6.7301273441789017E-2</v>
      </c>
      <c r="W33" s="7">
        <f>[5]Comparative1!C31</f>
        <v>4.275743452885563E-2</v>
      </c>
      <c r="X33" s="7">
        <f>[5]Comparative1!D31</f>
        <v>3.6850209185695114E-2</v>
      </c>
      <c r="Y33" s="7">
        <f>[5]Comparative1!E31</f>
        <v>3.9274359453899385E-2</v>
      </c>
      <c r="Z33" s="7">
        <f>[11]Comparative1!B31</f>
        <v>8.1443850789389732E-2</v>
      </c>
      <c r="AA33" s="7">
        <f>[11]Comparative1!C31</f>
        <v>2.0885908627550347E-2</v>
      </c>
      <c r="AB33" s="7">
        <f>[11]Comparative1!D31</f>
        <v>2.6961959863712266E-2</v>
      </c>
      <c r="AC33" s="7">
        <f>[11]Comparative1!E31</f>
        <v>7.6057986088539286E-3</v>
      </c>
      <c r="AD33" s="7">
        <f>[6]Comparative1!B31</f>
        <v>0.37063809706140771</v>
      </c>
      <c r="AE33" s="7">
        <f>[6]Comparative1!C31</f>
        <v>0.162512248742124</v>
      </c>
      <c r="AF33" s="7">
        <f>[6]Comparative1!D31</f>
        <v>0.1663798049340218</v>
      </c>
      <c r="AG33" s="7">
        <f>[6]Comparative1!E31</f>
        <v>0</v>
      </c>
      <c r="AH33" s="7">
        <f>[7]Comparative1!B31</f>
        <v>7.8346398923805505E-3</v>
      </c>
      <c r="AI33" s="7">
        <f>[7]Comparative1!C31</f>
        <v>0</v>
      </c>
      <c r="AJ33" s="7">
        <f>[7]Comparative1!D31</f>
        <v>0</v>
      </c>
      <c r="AK33" s="7">
        <f>[7]Comparative1!E31</f>
        <v>0</v>
      </c>
      <c r="AL33" s="7">
        <f>[9]Comparative1!B31</f>
        <v>0.17674001127191358</v>
      </c>
      <c r="AM33" s="7">
        <f>[9]Comparative1!C31</f>
        <v>0.16425223947230677</v>
      </c>
      <c r="AN33" s="7">
        <f>[9]Comparative1!D31</f>
        <v>0.2737537324538446</v>
      </c>
      <c r="AO33" s="7">
        <f>[9]Comparative1!E31</f>
        <v>0.27134233975280253</v>
      </c>
      <c r="AP33" s="7">
        <f>[10]Comparative1!B31</f>
        <v>0.21313719670720976</v>
      </c>
      <c r="AQ33" s="7">
        <f>[10]Comparative1!C31</f>
        <v>0.28419216216510851</v>
      </c>
      <c r="AR33" s="7">
        <f>[10]Comparative1!D31</f>
        <v>0.23507315934398076</v>
      </c>
      <c r="AS33" s="7">
        <f>[10]Comparative1!E31</f>
        <v>1.0730981725456862E-2</v>
      </c>
    </row>
    <row r="34" spans="1:45" x14ac:dyDescent="0.25">
      <c r="A34" s="14" t="s">
        <v>161</v>
      </c>
      <c r="B34" s="7">
        <f>[12]Comparative1!B32</f>
        <v>8.4152161210736418E-2</v>
      </c>
      <c r="C34" s="7">
        <f>[12]Comparative1!C32</f>
        <v>4.8321108689074313E-2</v>
      </c>
      <c r="D34" s="7">
        <f>[12]Comparative1!D32</f>
        <v>3.0381213396840787E-2</v>
      </c>
      <c r="E34" s="7">
        <f>[12]Comparative1!E32</f>
        <v>4.699540096853775E-2</v>
      </c>
      <c r="F34" s="7">
        <f>[2]Comparative1!B32</f>
        <v>0.14826237263373621</v>
      </c>
      <c r="G34" s="7">
        <f>[2]Comparative1!C32</f>
        <v>1.485631768937995E-2</v>
      </c>
      <c r="H34" s="7">
        <f>[2]Comparative1!D32</f>
        <v>2.2918654904866928E-2</v>
      </c>
      <c r="I34" s="7">
        <f>[2]Comparative1!E32</f>
        <v>1.4660368138133249E-3</v>
      </c>
      <c r="J34" s="7">
        <f>[8]Comparative1!B32</f>
        <v>2.133977359689445E-2</v>
      </c>
      <c r="K34" s="7">
        <f>[8]Comparative1!C32</f>
        <v>2.4461103211986142E-2</v>
      </c>
      <c r="L34" s="7">
        <f>[8]Comparative1!D32</f>
        <v>4.0768505353310239E-2</v>
      </c>
      <c r="M34" s="7">
        <f>[8]Comparative1!E32</f>
        <v>7.1593124224703167E-2</v>
      </c>
      <c r="N34" s="7">
        <f>[3]Comparative1!B32</f>
        <v>3.6639447668763071E-2</v>
      </c>
      <c r="O34" s="7">
        <f>[3]Comparative1!C32</f>
        <v>5.7029171078237552E-2</v>
      </c>
      <c r="P34" s="7">
        <f>[3]Comparative1!D32</f>
        <v>9.493871627667573E-2</v>
      </c>
      <c r="Q34" s="7">
        <f>[3]Comparative1!E32</f>
        <v>0.12896330602066264</v>
      </c>
      <c r="R34" s="7">
        <f>[4]Comparative1!B32</f>
        <v>0.13266439047004189</v>
      </c>
      <c r="S34" s="7">
        <f>[4]Comparative1!C32</f>
        <v>0.15776646175498998</v>
      </c>
      <c r="T34" s="7">
        <f>[4]Comparative1!D32</f>
        <v>0.18644433425622087</v>
      </c>
      <c r="U34" s="7">
        <f>[4]Comparative1!E32</f>
        <v>0.23791227282925734</v>
      </c>
      <c r="V34" s="7">
        <f>[5]Comparative1!B32</f>
        <v>6.8954974485542012E-2</v>
      </c>
      <c r="W34" s="7">
        <f>[5]Comparative1!C32</f>
        <v>4.3649181265643974E-2</v>
      </c>
      <c r="X34" s="7">
        <f>[5]Comparative1!D32</f>
        <v>3.7685080425465457E-2</v>
      </c>
      <c r="Y34" s="7">
        <f>[5]Comparative1!E32</f>
        <v>4.0045766590389019E-2</v>
      </c>
      <c r="Z34" s="7">
        <f>[11]Comparative1!B32</f>
        <v>8.5869439425103472E-2</v>
      </c>
      <c r="AA34" s="7">
        <f>[11]Comparative1!C32</f>
        <v>2.1518320880694101E-2</v>
      </c>
      <c r="AB34" s="7">
        <f>[11]Comparative1!D32</f>
        <v>2.7818158239157526E-2</v>
      </c>
      <c r="AC34" s="7">
        <f>[11]Comparative1!E32</f>
        <v>7.736048664374503E-3</v>
      </c>
      <c r="AD34" s="7">
        <f>[6]Comparative1!B32</f>
        <v>0.41697512093056888</v>
      </c>
      <c r="AE34" s="7">
        <f>[6]Comparative1!C32</f>
        <v>0.16743716782271867</v>
      </c>
      <c r="AF34" s="7">
        <f>[6]Comparative1!D32</f>
        <v>0.17058823529411762</v>
      </c>
      <c r="AG34" s="7">
        <f>[6]Comparative1!E32</f>
        <v>0</v>
      </c>
      <c r="AH34" s="7">
        <f>[7]Comparative1!B32</f>
        <v>8.1248621296442954E-3</v>
      </c>
      <c r="AI34" s="7">
        <f>[7]Comparative1!C32</f>
        <v>0</v>
      </c>
      <c r="AJ34" s="7">
        <f>[7]Comparative1!D32</f>
        <v>0</v>
      </c>
      <c r="AK34" s="7">
        <f>[7]Comparative1!E32</f>
        <v>0</v>
      </c>
      <c r="AL34" s="7">
        <f>[9]Comparative1!B32</f>
        <v>0.18373287942376026</v>
      </c>
      <c r="AM34" s="7">
        <f>[9]Comparative1!C32</f>
        <v>0.16813611483730284</v>
      </c>
      <c r="AN34" s="7">
        <f>[9]Comparative1!D32</f>
        <v>0.2802268580621714</v>
      </c>
      <c r="AO34" s="7">
        <f>[9]Comparative1!E32</f>
        <v>0.27764705882352941</v>
      </c>
      <c r="AP34" s="7">
        <f>[10]Comparative1!B32</f>
        <v>0.21996578377972842</v>
      </c>
      <c r="AQ34" s="7">
        <f>[10]Comparative1!C32</f>
        <v>0.2892435076333979</v>
      </c>
      <c r="AR34" s="7">
        <f>[10]Comparative1!D32</f>
        <v>0.23803752051048074</v>
      </c>
      <c r="AS34" s="7">
        <f>[10]Comparative1!E32</f>
        <v>1.0941788242091577E-2</v>
      </c>
    </row>
    <row r="35" spans="1:45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x14ac:dyDescent="0.25">
      <c r="A36" s="17" t="s">
        <v>162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x14ac:dyDescent="0.25">
      <c r="A37" s="14" t="s">
        <v>163</v>
      </c>
      <c r="B37" s="4">
        <f>[12]Comparative1!B35</f>
        <v>1.1299046860299296</v>
      </c>
      <c r="C37" s="4">
        <f>[12]Comparative1!C35</f>
        <v>1.3794832580686103</v>
      </c>
      <c r="D37" s="4">
        <f>[12]Comparative1!D35</f>
        <v>1.287377435490886</v>
      </c>
      <c r="E37" s="4">
        <f>[12]Comparative1!E35</f>
        <v>1.0617620067298865</v>
      </c>
      <c r="F37" s="4">
        <f>[2]Comparative1!B35</f>
        <v>3.9983206537756706</v>
      </c>
      <c r="G37" s="4">
        <f>[2]Comparative1!C35</f>
        <v>4.3800402645107308</v>
      </c>
      <c r="H37" s="4">
        <f>[2]Comparative1!D35</f>
        <v>2.4291100342717349</v>
      </c>
      <c r="I37" s="4">
        <f>[2]Comparative1!E35</f>
        <v>0.59656007347415885</v>
      </c>
      <c r="J37" s="4">
        <f>[8]Comparative1!B35</f>
        <v>1.0097401979343799</v>
      </c>
      <c r="K37" s="4">
        <f>[8]Comparative1!C35</f>
        <v>0.56698160766896144</v>
      </c>
      <c r="L37" s="4">
        <f>[8]Comparative1!D35</f>
        <v>0.32322451018448944</v>
      </c>
      <c r="M37" s="4">
        <f>[8]Comparative1!E35</f>
        <v>0.36564705882352938</v>
      </c>
      <c r="N37" s="4">
        <f>[3]Comparative1!B35</f>
        <v>0.25529680906791463</v>
      </c>
      <c r="O37" s="4">
        <f>[3]Comparative1!C35</f>
        <v>0.2070354365310636</v>
      </c>
      <c r="P37" s="4">
        <f>[3]Comparative1!D35</f>
        <v>0.15751675803015111</v>
      </c>
      <c r="Q37" s="4">
        <f>[3]Comparative1!E35</f>
        <v>0.10856372218476062</v>
      </c>
      <c r="R37" s="4">
        <f>[4]Comparative1!B35</f>
        <v>0.73707491591426133</v>
      </c>
      <c r="S37" s="4">
        <f>[4]Comparative1!C35</f>
        <v>0.4392190803747934</v>
      </c>
      <c r="T37" s="4">
        <f>[4]Comparative1!D35</f>
        <v>0.312386457287888</v>
      </c>
      <c r="U37" s="4">
        <f>[4]Comparative1!E35</f>
        <v>0.24259527216621762</v>
      </c>
      <c r="V37" s="4">
        <f>[5]Comparative1!B35</f>
        <v>5.8523795611615623E-2</v>
      </c>
      <c r="W37" s="4">
        <f>[5]Comparative1!C35</f>
        <v>4.2257019629356525E-2</v>
      </c>
      <c r="X37" s="4">
        <f>[5]Comparative1!D35</f>
        <v>7.9924776680771036E-3</v>
      </c>
      <c r="Y37" s="4">
        <f>[5]Comparative1!E35</f>
        <v>0</v>
      </c>
      <c r="Z37" s="4">
        <f>[11]Comparative1!B35</f>
        <v>0.32694411426613496</v>
      </c>
      <c r="AA37" s="4">
        <f>[11]Comparative1!C35</f>
        <v>0.35160424415214225</v>
      </c>
      <c r="AB37" s="4">
        <f>[11]Comparative1!D35</f>
        <v>0.26792944417687026</v>
      </c>
      <c r="AC37" s="4">
        <f>[11]Comparative1!E35</f>
        <v>0.44773689352002605</v>
      </c>
      <c r="AD37" s="4">
        <f>[6]Comparative1!B35</f>
        <v>0.82924070052537202</v>
      </c>
      <c r="AE37" s="4">
        <f>[6]Comparative1!C35</f>
        <v>1.1580046124977927</v>
      </c>
      <c r="AF37" s="4">
        <f>[6]Comparative1!D35</f>
        <v>1.0456121797714746</v>
      </c>
      <c r="AG37" s="4">
        <f>[6]Comparative1!E35</f>
        <v>0.89330430048992915</v>
      </c>
      <c r="AH37" s="4">
        <f>[7]Comparative1!B35</f>
        <v>0.85202280746929715</v>
      </c>
      <c r="AI37" s="4">
        <f>[7]Comparative1!C35</f>
        <v>1.4004874333338284</v>
      </c>
      <c r="AJ37" s="4">
        <f>[7]Comparative1!D35</f>
        <v>1.5387623477686916</v>
      </c>
      <c r="AK37" s="4">
        <f>[7]Comparative1!E35</f>
        <v>1.0809352517985611</v>
      </c>
      <c r="AL37" s="4">
        <f>[9]Comparative1!B35</f>
        <v>0.48754991941704012</v>
      </c>
      <c r="AM37" s="4">
        <f>[9]Comparative1!C35</f>
        <v>0.55917387115705353</v>
      </c>
      <c r="AN37" s="4">
        <f>[9]Comparative1!D35</f>
        <v>0.56602973272432189</v>
      </c>
      <c r="AO37" s="4">
        <f>[9]Comparative1!E35</f>
        <v>0.51650086846676146</v>
      </c>
      <c r="AP37" s="4">
        <f>[10]Comparative1!B35</f>
        <v>2.9202111280487046</v>
      </c>
      <c r="AQ37" s="4">
        <f>[10]Comparative1!C35</f>
        <v>4.3015162148007828</v>
      </c>
      <c r="AR37" s="4">
        <f>[10]Comparative1!D35</f>
        <v>5.4527887385156539</v>
      </c>
      <c r="AS37" s="4">
        <f>[10]Comparative1!E35</f>
        <v>2.6237642706805278</v>
      </c>
    </row>
    <row r="38" spans="1:45" x14ac:dyDescent="0.25">
      <c r="A38" s="14" t="s">
        <v>164</v>
      </c>
      <c r="B38" s="4">
        <f>[12]Comparative1!B36</f>
        <v>2.1025110631222899</v>
      </c>
      <c r="C38" s="4">
        <f>[12]Comparative1!C36</f>
        <v>2.068486026067649</v>
      </c>
      <c r="D38" s="4">
        <f>[12]Comparative1!D36</f>
        <v>2.0274182561141409</v>
      </c>
      <c r="E38" s="4">
        <f>[12]Comparative1!E36</f>
        <v>1.9764832196169428</v>
      </c>
      <c r="F38" s="4">
        <f>[2]Comparative1!B36</f>
        <v>1.9051660314869554</v>
      </c>
      <c r="G38" s="4">
        <f>[2]Comparative1!C36</f>
        <v>2.1162063716538366</v>
      </c>
      <c r="H38" s="4">
        <f>[2]Comparative1!D36</f>
        <v>2.3603188370476627</v>
      </c>
      <c r="I38" s="4">
        <f>[2]Comparative1!E36</f>
        <v>2.4747727272727276</v>
      </c>
      <c r="J38" s="4">
        <f>[8]Comparative1!B36</f>
        <v>1.9881246469388039</v>
      </c>
      <c r="K38" s="4">
        <f>[8]Comparative1!C36</f>
        <v>1.7232484715076359</v>
      </c>
      <c r="L38" s="4">
        <f>[8]Comparative1!D36</f>
        <v>1.5812557009141894</v>
      </c>
      <c r="M38" s="4">
        <f>[8]Comparative1!E36</f>
        <v>1.8352674066599395</v>
      </c>
      <c r="N38" s="4">
        <f>[3]Comparative1!B36</f>
        <v>2.5873101881466596</v>
      </c>
      <c r="O38" s="4">
        <f>[3]Comparative1!C36</f>
        <v>2.9361106877648733</v>
      </c>
      <c r="P38" s="4">
        <f>[3]Comparative1!D36</f>
        <v>2.8687058394028271</v>
      </c>
      <c r="Q38" s="4">
        <f>[3]Comparative1!E36</f>
        <v>3.0856447688564472</v>
      </c>
      <c r="R38" s="4">
        <f>[4]Comparative1!B36</f>
        <v>1.7649438159053439</v>
      </c>
      <c r="S38" s="4">
        <f>[4]Comparative1!C36</f>
        <v>1.8511629159764571</v>
      </c>
      <c r="T38" s="4">
        <f>[4]Comparative1!D36</f>
        <v>1.9959949001391861</v>
      </c>
      <c r="U38" s="4">
        <f>[4]Comparative1!E36</f>
        <v>1.9776825467497774</v>
      </c>
      <c r="V38" s="4">
        <f>[5]Comparative1!B36</f>
        <v>2.0626987166357309</v>
      </c>
      <c r="W38" s="4">
        <f>[5]Comparative1!C36</f>
        <v>2.1246745178044142</v>
      </c>
      <c r="X38" s="4">
        <f>[5]Comparative1!D36</f>
        <v>2.152074389187435</v>
      </c>
      <c r="Y38" s="4">
        <f>[5]Comparative1!E36</f>
        <v>2.1489686783804429</v>
      </c>
      <c r="Z38" s="4">
        <f>[11]Comparative1!B36</f>
        <v>2.3669693223863413</v>
      </c>
      <c r="AA38" s="4">
        <f>[11]Comparative1!C36</f>
        <v>2.4617646851047956</v>
      </c>
      <c r="AB38" s="4">
        <f>[11]Comparative1!D36</f>
        <v>2.2096171252305994</v>
      </c>
      <c r="AC38" s="4">
        <f>[11]Comparative1!E36</f>
        <v>2.1705777123013785</v>
      </c>
      <c r="AD38" s="4">
        <f>[6]Comparative1!B36</f>
        <v>4.5778892748076663</v>
      </c>
      <c r="AE38" s="4">
        <f>[6]Comparative1!C36</f>
        <v>4.0299458485387634</v>
      </c>
      <c r="AF38" s="4">
        <f>[6]Comparative1!D36</f>
        <v>3.8701507023738149</v>
      </c>
      <c r="AG38" s="4">
        <f>[6]Comparative1!E36</f>
        <v>4.9723427331887198</v>
      </c>
      <c r="AH38" s="4">
        <f>[7]Comparative1!B36</f>
        <v>1.812693470519974</v>
      </c>
      <c r="AI38" s="4">
        <f>[7]Comparative1!C36</f>
        <v>1.3868772525115018</v>
      </c>
      <c r="AJ38" s="4">
        <f>[7]Comparative1!D36</f>
        <v>1.4206012616079402</v>
      </c>
      <c r="AK38" s="4">
        <f>[7]Comparative1!E36</f>
        <v>1.5131362889983579</v>
      </c>
      <c r="AL38" s="4">
        <f>[9]Comparative1!B36</f>
        <v>2.823753992216445</v>
      </c>
      <c r="AM38" s="4">
        <f>[9]Comparative1!C36</f>
        <v>3.2119672612679886</v>
      </c>
      <c r="AN38" s="4">
        <f>[9]Comparative1!D36</f>
        <v>3.5798454794808792</v>
      </c>
      <c r="AO38" s="4">
        <f>[9]Comparative1!E36</f>
        <v>4.5373443983402488</v>
      </c>
      <c r="AP38" s="4">
        <f>[10]Comparative1!B36</f>
        <v>2.9878503849130413</v>
      </c>
      <c r="AQ38" s="4">
        <f>[10]Comparative1!C36</f>
        <v>2.6417921978864909</v>
      </c>
      <c r="AR38" s="4">
        <f>[10]Comparative1!D36</f>
        <v>2.2493521383027697</v>
      </c>
      <c r="AS38" s="4">
        <f>[10]Comparative1!E36</f>
        <v>1.5679912140575081</v>
      </c>
    </row>
    <row r="39" spans="1:45" x14ac:dyDescent="0.25">
      <c r="A39" s="14" t="s">
        <v>165</v>
      </c>
      <c r="B39" s="4">
        <f>[12]Comparative1!B37</f>
        <v>3.6100809120673496</v>
      </c>
      <c r="C39" s="4">
        <f>[12]Comparative1!C37</f>
        <v>2.9345327041449765</v>
      </c>
      <c r="D39" s="4">
        <f>[12]Comparative1!D37</f>
        <v>3.2185663747778164</v>
      </c>
      <c r="E39" s="4">
        <f>[12]Comparative1!E37</f>
        <v>4.5866715222141288</v>
      </c>
      <c r="F39" s="4">
        <f>[2]Comparative1!B37</f>
        <v>3.2653992699039938</v>
      </c>
      <c r="G39" s="4">
        <f>[2]Comparative1!C37</f>
        <v>3.9998241437960331</v>
      </c>
      <c r="H39" s="4">
        <f>[2]Comparative1!D37</f>
        <v>6.6433383932618142</v>
      </c>
      <c r="I39" s="4">
        <f>[2]Comparative1!E37</f>
        <v>11.808196721311477</v>
      </c>
      <c r="J39" s="4">
        <f>[8]Comparative1!B37</f>
        <v>5.4084535948878187</v>
      </c>
      <c r="K39" s="4">
        <f>[8]Comparative1!C37</f>
        <v>9.1964697324960731</v>
      </c>
      <c r="L39" s="4">
        <f>[8]Comparative1!D37</f>
        <v>14.844592562943925</v>
      </c>
      <c r="M39" s="4">
        <f>[8]Comparative1!E37</f>
        <v>8.7402985074626862</v>
      </c>
      <c r="N39" s="4">
        <f>[3]Comparative1!B37</f>
        <v>8.6409731764806352</v>
      </c>
      <c r="O39" s="4">
        <f>[3]Comparative1!C37</f>
        <v>10.088539305931928</v>
      </c>
      <c r="P39" s="4">
        <f>[3]Comparative1!D37</f>
        <v>11.054344913384123</v>
      </c>
      <c r="Q39" s="4">
        <f>[3]Comparative1!E37</f>
        <v>15.786802030456851</v>
      </c>
      <c r="R39" s="4">
        <f>[4]Comparative1!B37</f>
        <v>6.8513349275813997</v>
      </c>
      <c r="S39" s="4">
        <f>[4]Comparative1!C37</f>
        <v>10.358469661593723</v>
      </c>
      <c r="T39" s="4">
        <f>[4]Comparative1!D37</f>
        <v>13.621731990864641</v>
      </c>
      <c r="U39" s="4">
        <f>[4]Comparative1!E37</f>
        <v>16.210139318885446</v>
      </c>
      <c r="V39" s="4">
        <f>[5]Comparative1!B37</f>
        <v>51.897159810390328</v>
      </c>
      <c r="W39" s="4">
        <f>[5]Comparative1!C37</f>
        <v>42.777972575669949</v>
      </c>
      <c r="X39" s="4">
        <f>[5]Comparative1!D37</f>
        <v>63.358961640211646</v>
      </c>
      <c r="Y39" s="4">
        <f>[5]Comparative1!E37</f>
        <v>109.44444444444444</v>
      </c>
      <c r="Z39" s="4">
        <f>[11]Comparative1!B37</f>
        <v>10.650774685174831</v>
      </c>
      <c r="AA39" s="4">
        <f>[11]Comparative1!C37</f>
        <v>9.5687256887582315</v>
      </c>
      <c r="AB39" s="4">
        <f>[11]Comparative1!D37</f>
        <v>12.169584316491926</v>
      </c>
      <c r="AC39" s="4">
        <f>[11]Comparative1!E37</f>
        <v>15.608450704225351</v>
      </c>
      <c r="AD39" s="4">
        <f>[6]Comparative1!B37</f>
        <v>3.6161526798947214</v>
      </c>
      <c r="AE39" s="4">
        <f>[6]Comparative1!C37</f>
        <v>3.316500849970152</v>
      </c>
      <c r="AF39" s="4">
        <f>[6]Comparative1!D37</f>
        <v>3.9563041927881173</v>
      </c>
      <c r="AG39" s="4">
        <f>[6]Comparative1!E37</f>
        <v>5.0053285968028423</v>
      </c>
      <c r="AH39" s="4">
        <f>[7]Comparative1!B37</f>
        <v>4.0150188905656687</v>
      </c>
      <c r="AI39" s="4">
        <f>[7]Comparative1!C37</f>
        <v>0.83663073410199851</v>
      </c>
      <c r="AJ39" s="4">
        <f>[7]Comparative1!D37</f>
        <v>1.2742625190901054</v>
      </c>
      <c r="AK39" s="4">
        <f>[7]Comparative1!E37</f>
        <v>2.6230769230769231</v>
      </c>
      <c r="AL39" s="4">
        <f>[9]Comparative1!B37</f>
        <v>6.9323502631035225</v>
      </c>
      <c r="AM39" s="4">
        <f>[9]Comparative1!C37</f>
        <v>7.4027694563621385</v>
      </c>
      <c r="AN39" s="4">
        <f>[9]Comparative1!D37</f>
        <v>8.5793486665864691</v>
      </c>
      <c r="AO39" s="4">
        <f>[9]Comparative1!E37</f>
        <v>6.4928229665071777</v>
      </c>
      <c r="AP39" s="4">
        <f>[10]Comparative1!B37</f>
        <v>1.3453757216731164</v>
      </c>
      <c r="AQ39" s="4">
        <f>[10]Comparative1!C37</f>
        <v>0.18597179048559556</v>
      </c>
      <c r="AR39" s="4">
        <f>[10]Comparative1!D37</f>
        <v>0.56878085292687741</v>
      </c>
      <c r="AS39" s="4">
        <f>[10]Comparative1!E37</f>
        <v>1.110349962769918</v>
      </c>
    </row>
    <row r="40" spans="1:45" x14ac:dyDescent="0.25">
      <c r="A40" s="14" t="s">
        <v>166</v>
      </c>
      <c r="B40" s="4">
        <f>[12]Comparative1!B38</f>
        <v>3.0835523534205032</v>
      </c>
      <c r="C40" s="4">
        <f>[12]Comparative1!C38</f>
        <v>3.3665249944051263</v>
      </c>
      <c r="D40" s="4">
        <f>[12]Comparative1!D38</f>
        <v>3.2482968060451163</v>
      </c>
      <c r="E40" s="4">
        <f>[12]Comparative1!E38</f>
        <v>2.944998470480269</v>
      </c>
      <c r="F40" s="4">
        <f>[2]Comparative1!B38</f>
        <v>7.2190321329640224</v>
      </c>
      <c r="G40" s="4">
        <f>[2]Comparative1!C38</f>
        <v>7.4982621303131056</v>
      </c>
      <c r="H40" s="4">
        <f>[2]Comparative1!D38</f>
        <v>4.7638451097696599</v>
      </c>
      <c r="I40" s="4">
        <f>[2]Comparative1!E38</f>
        <v>2.1476162645069721</v>
      </c>
      <c r="J40" s="4">
        <f>[8]Comparative1!B38</f>
        <v>3.0524522000214791</v>
      </c>
      <c r="K40" s="4">
        <f>[8]Comparative1!C38</f>
        <v>2.337595344208673</v>
      </c>
      <c r="L40" s="4">
        <f>[8]Comparative1!D38</f>
        <v>1.9979379732965805</v>
      </c>
      <c r="M40" s="4">
        <f>[8]Comparative1!E38</f>
        <v>1.8320000000000001</v>
      </c>
      <c r="N40" s="4">
        <f>[3]Comparative1!B38</f>
        <v>1.7163342305353395</v>
      </c>
      <c r="O40" s="4">
        <f>[3]Comparative1!C38</f>
        <v>1.5448323355163978</v>
      </c>
      <c r="P40" s="4">
        <f>[3]Comparative1!D38</f>
        <v>1.4738788823004347</v>
      </c>
      <c r="Q40" s="4">
        <f>[3]Comparative1!E38</f>
        <v>1.3605100226812972</v>
      </c>
      <c r="R40" s="4">
        <f>[4]Comparative1!B38</f>
        <v>2.6158863612072936</v>
      </c>
      <c r="S40" s="4">
        <f>[4]Comparative1!C38</f>
        <v>2.1204454518649052</v>
      </c>
      <c r="T40" s="4">
        <f>[4]Comparative1!D38</f>
        <v>1.847686283216093</v>
      </c>
      <c r="U40" s="4">
        <f>[4]Comparative1!E38</f>
        <v>1.6735204534371526</v>
      </c>
      <c r="V40" s="4">
        <f>[5]Comparative1!B38</f>
        <v>1.4115386292056209</v>
      </c>
      <c r="W40" s="4">
        <f>[5]Comparative1!C38</f>
        <v>1.4207078607782817</v>
      </c>
      <c r="X40" s="4">
        <f>[5]Comparative1!D38</f>
        <v>1.3796930016886009</v>
      </c>
      <c r="Y40" s="4">
        <f>[5]Comparative1!E38</f>
        <v>1.342879594865974</v>
      </c>
      <c r="Z40" s="4">
        <f>[11]Comparative1!B38</f>
        <v>1.7808085755779905</v>
      </c>
      <c r="AA40" s="4">
        <f>[11]Comparative1!C38</f>
        <v>1.8660262904673268</v>
      </c>
      <c r="AB40" s="4">
        <f>[11]Comparative1!D38</f>
        <v>1.8043707955701755</v>
      </c>
      <c r="AC40" s="4">
        <f>[11]Comparative1!E38</f>
        <v>1.9634755237164878</v>
      </c>
      <c r="AD40" s="4">
        <f>[6]Comparative1!B38</f>
        <v>2.2741208460515545</v>
      </c>
      <c r="AE40" s="4">
        <f>[6]Comparative1!C38</f>
        <v>2.7250179263396026</v>
      </c>
      <c r="AF40" s="4">
        <f>[6]Comparative1!D38</f>
        <v>2.6378944832312476</v>
      </c>
      <c r="AG40" s="4">
        <f>[6]Comparative1!E38</f>
        <v>2.2279078207221921</v>
      </c>
      <c r="AH40" s="4">
        <f>[7]Comparative1!B38</f>
        <v>3.4945190693659143</v>
      </c>
      <c r="AI40" s="4">
        <f>[7]Comparative1!C38</f>
        <v>5.1012020131775468</v>
      </c>
      <c r="AJ40" s="4">
        <f>[7]Comparative1!D38</f>
        <v>5.4768040764953803</v>
      </c>
      <c r="AK40" s="4">
        <f>[7]Comparative1!E38</f>
        <v>4.2715827338129495</v>
      </c>
      <c r="AL40" s="4">
        <f>[9]Comparative1!B38</f>
        <v>1.8184304312388306</v>
      </c>
      <c r="AM40" s="4">
        <f>[9]Comparative1!C38</f>
        <v>1.9085042256729807</v>
      </c>
      <c r="AN40" s="4">
        <f>[9]Comparative1!D38</f>
        <v>1.8907840749277076</v>
      </c>
      <c r="AO40" s="4">
        <f>[9]Comparative1!E38</f>
        <v>1.7448286751934312</v>
      </c>
      <c r="AP40" s="4">
        <f>[10]Comparative1!B38</f>
        <v>4.8810909992511551</v>
      </c>
      <c r="AQ40" s="4">
        <f>[10]Comparative1!C38</f>
        <v>6.6173312133709938</v>
      </c>
      <c r="AR40" s="4">
        <f>[10]Comparative1!D38</f>
        <v>8.2223834611001205</v>
      </c>
      <c r="AS40" s="4">
        <f>[10]Comparative1!E38</f>
        <v>4.9013967727533636</v>
      </c>
    </row>
    <row r="41" spans="1:45" x14ac:dyDescent="0.25">
      <c r="A41" s="14" t="s">
        <v>167</v>
      </c>
      <c r="B41" s="4">
        <f>[12]Comparative1!B39</f>
        <v>1.3739634724715335</v>
      </c>
      <c r="C41" s="4">
        <f>[12]Comparative1!C39</f>
        <v>1.3666011664775719</v>
      </c>
      <c r="D41" s="4">
        <f>[12]Comparative1!D39</f>
        <v>1.3497896347565519</v>
      </c>
      <c r="E41" s="4">
        <f>[12]Comparative1!E39</f>
        <v>1.3899837218162294</v>
      </c>
      <c r="F41" s="4">
        <f>[2]Comparative1!B39</f>
        <v>1.4269415566460513</v>
      </c>
      <c r="G41" s="4">
        <f>[2]Comparative1!C39</f>
        <v>1.5678707042590181</v>
      </c>
      <c r="H41" s="4">
        <f>[2]Comparative1!D39</f>
        <v>1.7404507865939325</v>
      </c>
      <c r="I41" s="4">
        <f>[2]Comparative1!E39</f>
        <v>1.8134848484848485</v>
      </c>
      <c r="J41" s="4">
        <f>[8]Comparative1!B39</f>
        <v>1.6458564502379833</v>
      </c>
      <c r="K41" s="4">
        <f>[8]Comparative1!C39</f>
        <v>1.3724323350973837</v>
      </c>
      <c r="L41" s="4">
        <f>[8]Comparative1!D39</f>
        <v>1.2016605003415679</v>
      </c>
      <c r="M41" s="4">
        <f>[8]Comparative1!E39</f>
        <v>1.4321392532795154</v>
      </c>
      <c r="N41" s="4">
        <f>[3]Comparative1!B39</f>
        <v>1.5868417638822769</v>
      </c>
      <c r="O41" s="4">
        <f>[3]Comparative1!C39</f>
        <v>1.8071810533588142</v>
      </c>
      <c r="P41" s="4">
        <f>[3]Comparative1!D39</f>
        <v>1.8831367559118017</v>
      </c>
      <c r="Q41" s="4">
        <f>[3]Comparative1!E39</f>
        <v>2.4895377128953768</v>
      </c>
      <c r="R41" s="4">
        <f>[4]Comparative1!B39</f>
        <v>1.166626144767553</v>
      </c>
      <c r="S41" s="4">
        <f>[4]Comparative1!C39</f>
        <v>1.2108032927496386</v>
      </c>
      <c r="T41" s="4">
        <f>[4]Comparative1!D39</f>
        <v>1.3080679905451362</v>
      </c>
      <c r="U41" s="4">
        <f>[4]Comparative1!E39</f>
        <v>1.2835225586227366</v>
      </c>
      <c r="V41" s="4">
        <f>[5]Comparative1!B39</f>
        <v>1.5634245299722225</v>
      </c>
      <c r="W41" s="4">
        <f>[5]Comparative1!C39</f>
        <v>1.6419584900787054</v>
      </c>
      <c r="X41" s="4">
        <f>[5]Comparative1!D39</f>
        <v>1.6282966208533018</v>
      </c>
      <c r="Y41" s="4">
        <f>[5]Comparative1!E39</f>
        <v>1.6208301502419149</v>
      </c>
      <c r="Z41" s="4">
        <f>[11]Comparative1!B39</f>
        <v>1.45992223962084</v>
      </c>
      <c r="AA41" s="4">
        <f>[11]Comparative1!C39</f>
        <v>1.6511623279616132</v>
      </c>
      <c r="AB41" s="4">
        <f>[11]Comparative1!D39</f>
        <v>1.5852491301918044</v>
      </c>
      <c r="AC41" s="4">
        <f>[11]Comparative1!E39</f>
        <v>1.5720298852993793</v>
      </c>
      <c r="AD41" s="4">
        <f>[6]Comparative1!B39</f>
        <v>3.2896512895684347</v>
      </c>
      <c r="AE41" s="4">
        <f>[6]Comparative1!C39</f>
        <v>2.8450660281358422</v>
      </c>
      <c r="AF41" s="4">
        <f>[6]Comparative1!D39</f>
        <v>2.6125388839768395</v>
      </c>
      <c r="AG41" s="4">
        <f>[6]Comparative1!E39</f>
        <v>3.4501084598698477</v>
      </c>
      <c r="AH41" s="4">
        <f>[7]Comparative1!B39</f>
        <v>1.2009822634709226</v>
      </c>
      <c r="AI41" s="4">
        <f>[7]Comparative1!C39</f>
        <v>1.0354620525361053</v>
      </c>
      <c r="AJ41" s="4">
        <f>[7]Comparative1!D39</f>
        <v>1.0923857578403331</v>
      </c>
      <c r="AK41" s="4">
        <f>[7]Comparative1!E39</f>
        <v>1.1625615763546799</v>
      </c>
      <c r="AL41" s="4">
        <f>[9]Comparative1!B39</f>
        <v>1.9157646793594842</v>
      </c>
      <c r="AM41" s="4">
        <f>[9]Comparative1!C39</f>
        <v>2.1070382506146363</v>
      </c>
      <c r="AN41" s="4">
        <f>[9]Comparative1!D39</f>
        <v>2.4214102035419742</v>
      </c>
      <c r="AO41" s="4">
        <f>[9]Comparative1!E39</f>
        <v>3.1556016597510368</v>
      </c>
      <c r="AP41" s="4">
        <f>[10]Comparative1!B39</f>
        <v>2.0660132157193405</v>
      </c>
      <c r="AQ41" s="4">
        <f>[10]Comparative1!C39</f>
        <v>2.0695591918570697</v>
      </c>
      <c r="AR41" s="4">
        <f>[10]Comparative1!D39</f>
        <v>1.9168545069758174</v>
      </c>
      <c r="AS41" s="4">
        <f>[10]Comparative1!E39</f>
        <v>1.3161441693290736</v>
      </c>
    </row>
    <row r="42" spans="1:45" x14ac:dyDescent="0.25">
      <c r="A42" s="14" t="s">
        <v>168</v>
      </c>
      <c r="B42" s="4">
        <f>[12]Comparative1!B40</f>
        <v>0.31835781175071259</v>
      </c>
      <c r="C42" s="4">
        <f>[12]Comparative1!C40</f>
        <v>0.34025509304825369</v>
      </c>
      <c r="D42" s="4">
        <f>[12]Comparative1!D40</f>
        <v>0.46505212205905666</v>
      </c>
      <c r="E42" s="4">
        <f>[12]Comparative1!E40</f>
        <v>0.5299414678072939</v>
      </c>
      <c r="F42" s="4">
        <f>[2]Comparative1!B40</f>
        <v>0.31128138850435449</v>
      </c>
      <c r="G42" s="4">
        <f>[2]Comparative1!C40</f>
        <v>0.52161916630565908</v>
      </c>
      <c r="H42" s="4">
        <f>[2]Comparative1!D40</f>
        <v>0.82205361190153958</v>
      </c>
      <c r="I42" s="4">
        <f>[2]Comparative1!E40</f>
        <v>1.0056060606060606</v>
      </c>
      <c r="J42" s="4">
        <f>[8]Comparative1!B40</f>
        <v>0.23322733793627451</v>
      </c>
      <c r="K42" s="4">
        <f>[8]Comparative1!C40</f>
        <v>0.33921606642806251</v>
      </c>
      <c r="L42" s="4">
        <f>[8]Comparative1!D40</f>
        <v>0.55672424856970992</v>
      </c>
      <c r="M42" s="4">
        <f>[8]Comparative1!E40</f>
        <v>0.33551967709384461</v>
      </c>
      <c r="N42" s="4">
        <f>[3]Comparative1!B40</f>
        <v>0.49849708986051178</v>
      </c>
      <c r="O42" s="4">
        <f>[3]Comparative1!C40</f>
        <v>0.85525024614599554</v>
      </c>
      <c r="P42" s="4">
        <f>[3]Comparative1!D40</f>
        <v>1.0116864385613575</v>
      </c>
      <c r="Q42" s="4">
        <f>[3]Comparative1!E40</f>
        <v>0.6671532846715329</v>
      </c>
      <c r="R42" s="4">
        <f>[4]Comparative1!B40</f>
        <v>0.33890214142482677</v>
      </c>
      <c r="S42" s="4">
        <f>[4]Comparative1!C40</f>
        <v>0.42852802863767747</v>
      </c>
      <c r="T42" s="4">
        <f>[4]Comparative1!D40</f>
        <v>0.53333034678035407</v>
      </c>
      <c r="U42" s="4">
        <f>[4]Comparative1!E40</f>
        <v>0.69434550311665177</v>
      </c>
      <c r="V42" s="4">
        <f>[5]Comparative1!B40</f>
        <v>0.6176072577286621</v>
      </c>
      <c r="W42" s="4">
        <f>[5]Comparative1!C40</f>
        <v>0.52423436859191908</v>
      </c>
      <c r="X42" s="4">
        <f>[5]Comparative1!D40</f>
        <v>0.58767522625964952</v>
      </c>
      <c r="Y42" s="4">
        <f>[5]Comparative1!E40</f>
        <v>0.68423733129615483</v>
      </c>
      <c r="Z42" s="4">
        <f>[11]Comparative1!B40</f>
        <v>0.23539976270986065</v>
      </c>
      <c r="AA42" s="4">
        <f>[11]Comparative1!C40</f>
        <v>0.3937560089810519</v>
      </c>
      <c r="AB42" s="4">
        <f>[11]Comparative1!D40</f>
        <v>0.55720967514579722</v>
      </c>
      <c r="AC42" s="4">
        <f>[11]Comparative1!E40</f>
        <v>0.74850047353467319</v>
      </c>
      <c r="AD42" s="4">
        <f>[6]Comparative1!B40</f>
        <v>0.16299813583094772</v>
      </c>
      <c r="AE42" s="4">
        <f>[6]Comparative1!C40</f>
        <v>0.40068496864452535</v>
      </c>
      <c r="AF42" s="4">
        <f>[6]Comparative1!D40</f>
        <v>0.56489725851603856</v>
      </c>
      <c r="AG42" s="4">
        <f>[6]Comparative1!E40</f>
        <v>0.93438177874186545</v>
      </c>
      <c r="AH42" s="4">
        <f>[7]Comparative1!B40</f>
        <v>0.13912781051559237</v>
      </c>
      <c r="AI42" s="4">
        <f>[7]Comparative1!C40</f>
        <v>0.13651168745615666</v>
      </c>
      <c r="AJ42" s="4">
        <f>[7]Comparative1!D40</f>
        <v>0.13605751744794217</v>
      </c>
      <c r="AK42" s="4">
        <f>[7]Comparative1!E40</f>
        <v>0.13793103448275862</v>
      </c>
      <c r="AL42" s="4">
        <f>[9]Comparative1!B40</f>
        <v>0.32462508484408037</v>
      </c>
      <c r="AM42" s="4">
        <f>[9]Comparative1!C40</f>
        <v>0.30953057758618463</v>
      </c>
      <c r="AN42" s="4">
        <f>[9]Comparative1!D40</f>
        <v>0.36070424006104207</v>
      </c>
      <c r="AO42" s="4">
        <f>[9]Comparative1!E40</f>
        <v>0.68533886583679116</v>
      </c>
      <c r="AP42" s="4">
        <f>[10]Comparative1!B40</f>
        <v>0.21875142110106366</v>
      </c>
      <c r="AQ42" s="4">
        <f>[10]Comparative1!C40</f>
        <v>0.54441329369572877</v>
      </c>
      <c r="AR42" s="4">
        <f>[10]Comparative1!D40</f>
        <v>0.55619756816097898</v>
      </c>
      <c r="AS42" s="4">
        <f>[10]Comparative1!E40</f>
        <v>1.0184704472843451</v>
      </c>
    </row>
    <row r="43" spans="1:45" x14ac:dyDescent="0.25">
      <c r="A43" s="14" t="s">
        <v>169</v>
      </c>
      <c r="B43" s="12">
        <f>[12]Comparative1!B41</f>
        <v>0.88694253183918337</v>
      </c>
      <c r="C43" s="12">
        <f>[12]Comparative1!C41</f>
        <v>0.73268236313372759</v>
      </c>
      <c r="D43" s="12">
        <f>[12]Comparative1!D41</f>
        <v>0.75825799962315543</v>
      </c>
      <c r="E43" s="12">
        <f>[12]Comparative1!E41</f>
        <v>0.83185917197268733</v>
      </c>
      <c r="F43" s="12">
        <f>[2]Comparative1!B41</f>
        <v>0.64591920065668107</v>
      </c>
      <c r="G43" s="12">
        <f>[2]Comparative1!C41</f>
        <v>0.62688482715167004</v>
      </c>
      <c r="H43" s="12">
        <f>[2]Comparative1!D41</f>
        <v>0.72715846236538972</v>
      </c>
      <c r="I43" s="12">
        <f>[2]Comparative1!E41</f>
        <v>0.92372288313505946</v>
      </c>
      <c r="J43" s="12">
        <f>[8]Comparative1!B41</f>
        <v>1.3737634621026877</v>
      </c>
      <c r="K43" s="12">
        <f>[8]Comparative1!C41</f>
        <v>1.7036649013388878</v>
      </c>
      <c r="L43" s="12">
        <f>[8]Comparative1!D41</f>
        <v>2.1764461455242023</v>
      </c>
      <c r="M43" s="12">
        <f>[8]Comparative1!E41</f>
        <v>1.2754182754182755</v>
      </c>
      <c r="N43" s="12">
        <f>[3]Comparative1!B41</f>
        <v>2.2176450843295998</v>
      </c>
      <c r="O43" s="12">
        <f>[3]Comparative1!C41</f>
        <v>2.271351192714699</v>
      </c>
      <c r="P43" s="12">
        <f>[3]Comparative1!D41</f>
        <v>2.8252709084239132</v>
      </c>
      <c r="Q43" s="12">
        <f>[3]Comparative1!E41</f>
        <v>2.320722755505364</v>
      </c>
      <c r="R43" s="12">
        <f>[4]Comparative1!B41</f>
        <v>1.3593326214079893</v>
      </c>
      <c r="S43" s="12">
        <f>[4]Comparative1!C41</f>
        <v>1.6064721009294174</v>
      </c>
      <c r="T43" s="12">
        <f>[4]Comparative1!D41</f>
        <v>1.7194794007664598</v>
      </c>
      <c r="U43" s="12">
        <f>[4]Comparative1!E41</f>
        <v>1.7763131878995584</v>
      </c>
      <c r="V43" s="12" t="e">
        <f>[5]Comparative1!B41</f>
        <v>#DIV/0!</v>
      </c>
      <c r="W43" s="12" t="e">
        <f>[5]Comparative1!C41</f>
        <v>#DIV/0!</v>
      </c>
      <c r="X43" s="12" t="e">
        <f>[5]Comparative1!D41</f>
        <v>#DIV/0!</v>
      </c>
      <c r="Y43" s="12" t="e">
        <f>[5]Comparative1!E41</f>
        <v>#DIV/0!</v>
      </c>
      <c r="Z43" s="12">
        <f>[11]Comparative1!B41</f>
        <v>1.7297048739194913</v>
      </c>
      <c r="AA43" s="12">
        <f>[11]Comparative1!C41</f>
        <v>1.9373068422227984</v>
      </c>
      <c r="AB43" s="12">
        <f>[11]Comparative1!D41</f>
        <v>2.5578863136895165</v>
      </c>
      <c r="AC43" s="12">
        <f>[11]Comparative1!E41</f>
        <v>1.1518787878787879</v>
      </c>
      <c r="AD43" s="12">
        <f>[6]Comparative1!B41</f>
        <v>0.61983087558185357</v>
      </c>
      <c r="AE43" s="12">
        <f>[6]Comparative1!C41</f>
        <v>0.49725572912737481</v>
      </c>
      <c r="AF43" s="12">
        <f>[6]Comparative1!D41</f>
        <v>0.56284426632625484</v>
      </c>
      <c r="AG43" s="12">
        <f>[6]Comparative1!E41</f>
        <v>0.37456835263050992</v>
      </c>
      <c r="AH43" s="12">
        <f>[7]Comparative1!B41</f>
        <v>2.0597016117778302</v>
      </c>
      <c r="AI43" s="12">
        <f>[7]Comparative1!C41</f>
        <v>1.9554642476111597</v>
      </c>
      <c r="AJ43" s="12">
        <f>[7]Comparative1!D41</f>
        <v>1.9393874034065395</v>
      </c>
      <c r="AK43" s="12">
        <f>[7]Comparative1!E41</f>
        <v>2.0266222961730449</v>
      </c>
      <c r="AL43" s="12">
        <f>[9]Comparative1!B41</f>
        <v>0.71870653432596121</v>
      </c>
      <c r="AM43" s="12">
        <f>[9]Comparative1!C41</f>
        <v>0.62437600348646249</v>
      </c>
      <c r="AN43" s="12">
        <f>[9]Comparative1!D41</f>
        <v>0.57195481874690679</v>
      </c>
      <c r="AO43" s="12">
        <f>[9]Comparative1!E41</f>
        <v>0.4420666462855396</v>
      </c>
      <c r="AP43" s="12">
        <f>[10]Comparative1!B41</f>
        <v>0.35856749070077287</v>
      </c>
      <c r="AQ43" s="12">
        <f>[10]Comparative1!C41</f>
        <v>0.32227711181401453</v>
      </c>
      <c r="AR43" s="12">
        <f>[10]Comparative1!D41</f>
        <v>0.35723021390285603</v>
      </c>
      <c r="AS43" s="12">
        <f>[10]Comparative1!E41</f>
        <v>0.48694637561378773</v>
      </c>
    </row>
    <row r="44" spans="1:45" x14ac:dyDescent="0.25">
      <c r="A44" s="14" t="s">
        <v>170</v>
      </c>
      <c r="B44" s="7">
        <f>[12]Comparative1!B42</f>
        <v>0.11229208377855163</v>
      </c>
      <c r="C44" s="7">
        <f>[12]Comparative1!C42</f>
        <v>9.6131017787446926E-2</v>
      </c>
      <c r="D44" s="7">
        <f>[12]Comparative1!D42</f>
        <v>0.11076311909267678</v>
      </c>
      <c r="E44" s="7">
        <f>[12]Comparative1!E42</f>
        <v>0.11767709341072771</v>
      </c>
      <c r="F44" s="7">
        <f>[2]Comparative1!B42</f>
        <v>7.7106400186990692E-2</v>
      </c>
      <c r="G44" s="7">
        <f>[2]Comparative1!C42</f>
        <v>9.4266493065996812E-2</v>
      </c>
      <c r="H44" s="7">
        <f>[2]Comparative1!D42</f>
        <v>0.11940654994256746</v>
      </c>
      <c r="I44" s="7">
        <f>[2]Comparative1!E42</f>
        <v>0.12279114074779711</v>
      </c>
      <c r="J44" s="7">
        <f>[8]Comparative1!B42</f>
        <v>7.0045418975326956E-2</v>
      </c>
      <c r="K44" s="7">
        <f>[8]Comparative1!C42</f>
        <v>6.3073850901382664E-2</v>
      </c>
      <c r="L44" s="7">
        <f>[8]Comparative1!D42</f>
        <v>6.3810783352445374E-2</v>
      </c>
      <c r="M44" s="7">
        <f>[8]Comparative1!E42</f>
        <v>6.9886269985165658E-2</v>
      </c>
      <c r="N44" s="7">
        <f>[3]Comparative1!B42</f>
        <v>8.483500990967055E-2</v>
      </c>
      <c r="O44" s="7">
        <f>[3]Comparative1!C42</f>
        <v>6.8707145370556055E-2</v>
      </c>
      <c r="P44" s="7">
        <f>[3]Comparative1!D42</f>
        <v>6.1603180933213299E-2</v>
      </c>
      <c r="Q44" s="7">
        <f>[3]Comparative1!E42</f>
        <v>4.3176911714577888E-2</v>
      </c>
      <c r="R44" s="7">
        <f>[4]Comparative1!B42</f>
        <v>8.9475379805167746E-2</v>
      </c>
      <c r="S44" s="7">
        <f>[4]Comparative1!C42</f>
        <v>9.3153665971523206E-2</v>
      </c>
      <c r="T44" s="7">
        <f>[4]Comparative1!D42</f>
        <v>9.2839117507939758E-2</v>
      </c>
      <c r="U44" s="7">
        <f>[4]Comparative1!E42</f>
        <v>7.9619519624165927E-2</v>
      </c>
      <c r="V44" s="7">
        <f>[5]Comparative1!B42</f>
        <v>0.10819789783411218</v>
      </c>
      <c r="W44" s="7">
        <f>[5]Comparative1!C42</f>
        <v>9.8407573231250434E-2</v>
      </c>
      <c r="X44" s="7">
        <f>[5]Comparative1!D42</f>
        <v>8.4975633535755504E-2</v>
      </c>
      <c r="Y44" s="7">
        <f>[5]Comparative1!E42</f>
        <v>5.7851239669421496E-2</v>
      </c>
      <c r="Z44" s="7">
        <f>[11]Comparative1!B42</f>
        <v>5.8714628308358538E-2</v>
      </c>
      <c r="AA44" s="7">
        <f>[11]Comparative1!C42</f>
        <v>6.0661052221229361E-2</v>
      </c>
      <c r="AB44" s="7">
        <f>[11]Comparative1!D42</f>
        <v>6.0549881584857738E-2</v>
      </c>
      <c r="AC44" s="7">
        <f>[11]Comparative1!E42</f>
        <v>3.9624079248158493E-2</v>
      </c>
      <c r="AD44" s="7">
        <f>[6]Comparative1!B42</f>
        <v>0.14063044241449782</v>
      </c>
      <c r="AE44" s="7">
        <f>[6]Comparative1!C42</f>
        <v>8.0251655540891045E-2</v>
      </c>
      <c r="AF44" s="7">
        <f>[6]Comparative1!D42</f>
        <v>8.3885311779191729E-2</v>
      </c>
      <c r="AG44" s="7">
        <f>[6]Comparative1!E42</f>
        <v>6.5217391304347824E-2</v>
      </c>
      <c r="AH44" s="7">
        <f>[7]Comparative1!B42</f>
        <v>8.1322554712788986E-2</v>
      </c>
      <c r="AI44" s="7">
        <f>[7]Comparative1!C42</f>
        <v>6.1682234976792996E-2</v>
      </c>
      <c r="AJ44" s="7">
        <f>[7]Comparative1!D42</f>
        <v>6.290948823572079E-2</v>
      </c>
      <c r="AK44" s="7">
        <f>[7]Comparative1!E42</f>
        <v>4.6594982078853049E-2</v>
      </c>
      <c r="AL44" s="7">
        <f>[9]Comparative1!B42</f>
        <v>5.3991217694596784E-2</v>
      </c>
      <c r="AM44" s="7">
        <f>[9]Comparative1!C42</f>
        <v>6.4065097072591809E-2</v>
      </c>
      <c r="AN44" s="7">
        <f>[9]Comparative1!D42</f>
        <v>7.3335494694523148E-2</v>
      </c>
      <c r="AO44" s="7">
        <f>[9]Comparative1!E42</f>
        <v>8.4544964997307487E-2</v>
      </c>
      <c r="AP44" s="7">
        <f>[10]Comparative1!B42</f>
        <v>6.8572402976072103E-2</v>
      </c>
      <c r="AQ44" s="7">
        <f>[10]Comparative1!C42</f>
        <v>8.8803103195908131E-2</v>
      </c>
      <c r="AR44" s="7">
        <f>[10]Comparative1!D42</f>
        <v>8.1106134227908147E-2</v>
      </c>
      <c r="AS44" s="7">
        <f>[10]Comparative1!E42</f>
        <v>6.8550285906491759E-2</v>
      </c>
    </row>
    <row r="45" spans="1:45" x14ac:dyDescent="0.25">
      <c r="A45" s="14" t="s">
        <v>171</v>
      </c>
      <c r="B45" s="7">
        <f>[12]Comparative1!B43</f>
        <v>0.12737736679562867</v>
      </c>
      <c r="C45" s="7">
        <f>[12]Comparative1!C43</f>
        <v>0.10683219245435907</v>
      </c>
      <c r="D45" s="7">
        <f>[12]Comparative1!D43</f>
        <v>0.12463490258728614</v>
      </c>
      <c r="E45" s="7">
        <f>[12]Comparative1!E43</f>
        <v>0.13337191240520208</v>
      </c>
      <c r="F45" s="7">
        <f>[2]Comparative1!B43</f>
        <v>8.4632159486328878E-2</v>
      </c>
      <c r="G45" s="7">
        <f>[2]Comparative1!C43</f>
        <v>0.10543888740135128</v>
      </c>
      <c r="H45" s="7">
        <f>[2]Comparative1!D43</f>
        <v>0.135764212919424</v>
      </c>
      <c r="I45" s="7">
        <f>[2]Comparative1!E43</f>
        <v>0.13997936688928708</v>
      </c>
      <c r="J45" s="7">
        <f>[8]Comparative1!B43</f>
        <v>7.675835858791373E-2</v>
      </c>
      <c r="K45" s="7">
        <f>[8]Comparative1!C43</f>
        <v>6.739220589281103E-2</v>
      </c>
      <c r="L45" s="7">
        <f>[8]Comparative1!D43</f>
        <v>6.8209796465649397E-2</v>
      </c>
      <c r="M45" s="7">
        <f>[8]Comparative1!E43</f>
        <v>7.513733829523303E-2</v>
      </c>
      <c r="N45" s="7">
        <f>[3]Comparative1!B43</f>
        <v>9.339711600543224E-2</v>
      </c>
      <c r="O45" s="7">
        <f>[3]Comparative1!C43</f>
        <v>7.4086870491750528E-2</v>
      </c>
      <c r="P45" s="7">
        <f>[3]Comparative1!D43</f>
        <v>6.6007581224154052E-2</v>
      </c>
      <c r="Q45" s="7">
        <f>[3]Comparative1!E43</f>
        <v>4.5125282033012706E-2</v>
      </c>
      <c r="R45" s="7">
        <f>[4]Comparative1!B43</f>
        <v>9.8487479928024826E-2</v>
      </c>
      <c r="S45" s="7">
        <f>[4]Comparative1!C43</f>
        <v>0.10280647844716698</v>
      </c>
      <c r="T45" s="7">
        <f>[4]Comparative1!D43</f>
        <v>0.10247882044017671</v>
      </c>
      <c r="U45" s="7">
        <f>[4]Comparative1!E43</f>
        <v>8.6507179717298627E-2</v>
      </c>
      <c r="V45" s="7">
        <f>[5]Comparative1!B43</f>
        <v>0.12200866534110207</v>
      </c>
      <c r="W45" s="7">
        <f>[5]Comparative1!C43</f>
        <v>0.11009433556015061</v>
      </c>
      <c r="X45" s="7">
        <f>[5]Comparative1!D43</f>
        <v>9.3789666052031498E-2</v>
      </c>
      <c r="Y45" s="7">
        <f>[5]Comparative1!E43</f>
        <v>6.1403508771929828E-2</v>
      </c>
      <c r="Z45" s="7">
        <f>[11]Comparative1!B43</f>
        <v>6.2492780233523795E-2</v>
      </c>
      <c r="AA45" s="7">
        <f>[11]Comparative1!C43</f>
        <v>6.4767059944019725E-2</v>
      </c>
      <c r="AB45" s="7">
        <f>[11]Comparative1!D43</f>
        <v>6.476473984660068E-2</v>
      </c>
      <c r="AC45" s="7">
        <f>[11]Comparative1!E43</f>
        <v>4.1258926209997354E-2</v>
      </c>
      <c r="AD45" s="7">
        <f>[6]Comparative1!B43</f>
        <v>0.17028080493840952</v>
      </c>
      <c r="AE45" s="7">
        <f>[6]Comparative1!C43</f>
        <v>8.7461180350075579E-2</v>
      </c>
      <c r="AF45" s="7">
        <f>[6]Comparative1!D43</f>
        <v>9.182009139244611E-2</v>
      </c>
      <c r="AG45" s="7">
        <f>[6]Comparative1!E43</f>
        <v>6.9767441860465115E-2</v>
      </c>
      <c r="AH45" s="7">
        <f>[7]Comparative1!B43</f>
        <v>8.9299428489164556E-2</v>
      </c>
      <c r="AI45" s="7">
        <f>[7]Comparative1!C43</f>
        <v>6.5891495459215174E-2</v>
      </c>
      <c r="AJ45" s="7">
        <f>[7]Comparative1!D43</f>
        <v>6.7325309968414085E-2</v>
      </c>
      <c r="AK45" s="7">
        <f>[7]Comparative1!E43</f>
        <v>4.8872180451127817E-2</v>
      </c>
      <c r="AL45" s="7">
        <f>[9]Comparative1!B43</f>
        <v>5.736757135326833E-2</v>
      </c>
      <c r="AM45" s="7">
        <f>[9]Comparative1!C43</f>
        <v>6.8741602770874016E-2</v>
      </c>
      <c r="AN45" s="7">
        <f>[9]Comparative1!D43</f>
        <v>7.9362313720721056E-2</v>
      </c>
      <c r="AO45" s="7">
        <f>[9]Comparative1!E43</f>
        <v>9.2352941176470596E-2</v>
      </c>
      <c r="AP45" s="7">
        <f>[10]Comparative1!B43</f>
        <v>7.4496763184083437E-2</v>
      </c>
      <c r="AQ45" s="7">
        <f>[10]Comparative1!C43</f>
        <v>9.8009498691565014E-2</v>
      </c>
      <c r="AR45" s="7">
        <f>[10]Comparative1!D43</f>
        <v>8.8937754547831191E-2</v>
      </c>
      <c r="AS45" s="7">
        <f>[10]Comparative1!E43</f>
        <v>7.3595262169579651E-2</v>
      </c>
    </row>
    <row r="46" spans="1:45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x14ac:dyDescent="0.25">
      <c r="A47" s="17" t="s">
        <v>172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x14ac:dyDescent="0.25">
      <c r="A48" s="14" t="s">
        <v>173</v>
      </c>
      <c r="B48" s="7">
        <f>[12]Comparative1!B46</f>
        <v>0.27570035840639556</v>
      </c>
      <c r="C48" s="7">
        <f>[12]Comparative1!C46</f>
        <v>0.28985238498484639</v>
      </c>
      <c r="D48" s="7">
        <f>[12]Comparative1!D46</f>
        <v>0.25474139505623244</v>
      </c>
      <c r="E48" s="7">
        <f>[12]Comparative1!E46</f>
        <v>0.23353710054172253</v>
      </c>
      <c r="F48" s="7">
        <f>[2]Comparative1!B46</f>
        <v>0.20002969043436022</v>
      </c>
      <c r="G48" s="7">
        <f>[2]Comparative1!C46</f>
        <v>0.21239101076535261</v>
      </c>
      <c r="H48" s="7">
        <f>[2]Comparative1!D46</f>
        <v>0.21759293533229751</v>
      </c>
      <c r="I48" s="7">
        <f>[2]Comparative1!E46</f>
        <v>0.21396304804194191</v>
      </c>
      <c r="J48" s="7">
        <f>[8]Comparative1!B46</f>
        <v>0.18915074837194751</v>
      </c>
      <c r="K48" s="7">
        <f>[8]Comparative1!C46</f>
        <v>0.14972127767315524</v>
      </c>
      <c r="L48" s="7">
        <f>[8]Comparative1!D46</f>
        <v>0.12638467036339904</v>
      </c>
      <c r="M48" s="7">
        <f>[8]Comparative1!E46</f>
        <v>0.17638911086250064</v>
      </c>
      <c r="N48" s="7">
        <f>[3]Comparative1!B46</f>
        <v>0.2230575931937881</v>
      </c>
      <c r="O48" s="7">
        <f>[3]Comparative1!C46</f>
        <v>0.22023888446589415</v>
      </c>
      <c r="P48" s="7">
        <f>[3]Comparative1!D46</f>
        <v>0.23412338544347797</v>
      </c>
      <c r="Q48" s="7">
        <f>[3]Comparative1!E46</f>
        <v>0.34467229593888221</v>
      </c>
      <c r="R48" s="7">
        <f>[4]Comparative1!B46</f>
        <v>0.20906363426202806</v>
      </c>
      <c r="S48" s="7">
        <f>[4]Comparative1!C46</f>
        <v>0.19913958107599389</v>
      </c>
      <c r="T48" s="7">
        <f>[4]Comparative1!D46</f>
        <v>0.21349895081484913</v>
      </c>
      <c r="U48" s="7">
        <f>[4]Comparative1!E46</f>
        <v>0.21432754483712227</v>
      </c>
      <c r="V48" s="7">
        <f>[5]Comparative1!B46</f>
        <v>0.2337166160462319</v>
      </c>
      <c r="W48" s="7">
        <f>[5]Comparative1!C46</f>
        <v>0.24715672216382306</v>
      </c>
      <c r="X48" s="7">
        <f>[5]Comparative1!D46</f>
        <v>0.24502223203921014</v>
      </c>
      <c r="Y48" s="7">
        <f>[5]Comparative1!E46</f>
        <v>0.20487671979294375</v>
      </c>
      <c r="Z48" s="7">
        <f>[11]Comparative1!B46</f>
        <v>0.21744225384077076</v>
      </c>
      <c r="AA48" s="7">
        <f>[11]Comparative1!C46</f>
        <v>0.22999556307451172</v>
      </c>
      <c r="AB48" s="7">
        <f>[11]Comparative1!D46</f>
        <v>0.20839442449378254</v>
      </c>
      <c r="AC48" s="7">
        <f>[11]Comparative1!E46</f>
        <v>0.21468272348309406</v>
      </c>
      <c r="AD48" s="7">
        <f>[6]Comparative1!B46</f>
        <v>0.46042115260001043</v>
      </c>
      <c r="AE48" s="7">
        <f>[6]Comparative1!C46</f>
        <v>0.41605139498673765</v>
      </c>
      <c r="AF48" s="7">
        <f>[6]Comparative1!D46</f>
        <v>0.3921504459890765</v>
      </c>
      <c r="AG48" s="7">
        <f>[6]Comparative1!E46</f>
        <v>0.39665349000920563</v>
      </c>
      <c r="AH48" s="7">
        <f>[7]Comparative1!B46</f>
        <v>0.17953294008219317</v>
      </c>
      <c r="AI48" s="7">
        <f>[7]Comparative1!C46</f>
        <v>0.13318957824270433</v>
      </c>
      <c r="AJ48" s="7">
        <f>[7]Comparative1!D46</f>
        <v>0.14349854488828531</v>
      </c>
      <c r="AK48" s="7">
        <f>[7]Comparative1!E46</f>
        <v>0.16352694924123495</v>
      </c>
      <c r="AL48" s="7">
        <f>[9]Comparative1!B46</f>
        <v>0.29884956134049279</v>
      </c>
      <c r="AM48" s="7">
        <f>[9]Comparative1!C46</f>
        <v>0.32895930615747426</v>
      </c>
      <c r="AN48" s="7">
        <f>[9]Comparative1!D46</f>
        <v>0.34967583490521875</v>
      </c>
      <c r="AO48" s="7">
        <f>[9]Comparative1!E46</f>
        <v>0.39629658324939954</v>
      </c>
      <c r="AP48" s="7">
        <f>[10]Comparative1!B46</f>
        <v>0.49890591439167703</v>
      </c>
      <c r="AQ48" s="7">
        <f>[10]Comparative1!C46</f>
        <v>0.50063435605064899</v>
      </c>
      <c r="AR48" s="7">
        <f>[10]Comparative1!D46</f>
        <v>0.37135736282492599</v>
      </c>
      <c r="AS48" s="7">
        <f>[10]Comparative1!E46</f>
        <v>0.12817393263489921</v>
      </c>
    </row>
    <row r="49" spans="1:45" x14ac:dyDescent="0.25">
      <c r="A49" s="14" t="s">
        <v>174</v>
      </c>
      <c r="B49" s="13">
        <f>[12]Comparative1!B47</f>
        <v>85.292549235157736</v>
      </c>
      <c r="C49" s="13">
        <f>[12]Comparative1!C47</f>
        <v>90.777515244501714</v>
      </c>
      <c r="D49" s="13">
        <f>[12]Comparative1!D47</f>
        <v>90.245294996996265</v>
      </c>
      <c r="E49" s="13">
        <f>[12]Comparative1!E47</f>
        <v>87.508573132548079</v>
      </c>
      <c r="F49" s="13">
        <f>[2]Comparative1!B47</f>
        <v>81.157729807761584</v>
      </c>
      <c r="G49" s="13">
        <f>[2]Comparative1!C47</f>
        <v>75.017451772608666</v>
      </c>
      <c r="H49" s="13">
        <f>[2]Comparative1!D47</f>
        <v>73.804770402829931</v>
      </c>
      <c r="I49" s="13">
        <f>[2]Comparative1!E47</f>
        <v>66.466482749524644</v>
      </c>
      <c r="J49" s="13">
        <f>[8]Comparative1!B47</f>
        <v>44.413300709588192</v>
      </c>
      <c r="K49" s="13">
        <f>[8]Comparative1!C47</f>
        <v>39.599682537588102</v>
      </c>
      <c r="L49" s="13">
        <f>[8]Comparative1!D47</f>
        <v>38.834794632612812</v>
      </c>
      <c r="M49" s="13">
        <f>[8]Comparative1!E47</f>
        <v>44.314900644611363</v>
      </c>
      <c r="N49" s="13">
        <f>[3]Comparative1!B47</f>
        <v>50.752070656983896</v>
      </c>
      <c r="O49" s="13">
        <f>[3]Comparative1!C47</f>
        <v>50.557469634079958</v>
      </c>
      <c r="P49" s="13">
        <f>[3]Comparative1!D47</f>
        <v>51.198965711557399</v>
      </c>
      <c r="Q49" s="13">
        <f>[3]Comparative1!E47</f>
        <v>64.458383594692407</v>
      </c>
      <c r="R49" s="13">
        <f>[4]Comparative1!B47</f>
        <v>76.763276976240732</v>
      </c>
      <c r="S49" s="13">
        <f>[4]Comparative1!C47</f>
        <v>67.13001480894232</v>
      </c>
      <c r="T49" s="13">
        <f>[4]Comparative1!D47</f>
        <v>64.700848342076611</v>
      </c>
      <c r="U49" s="13">
        <f>[4]Comparative1!E47</f>
        <v>62.362763837488302</v>
      </c>
      <c r="V49" s="13">
        <f>[5]Comparative1!B47</f>
        <v>50.968325798012131</v>
      </c>
      <c r="W49" s="13">
        <f>[5]Comparative1!C47</f>
        <v>52.219506206714641</v>
      </c>
      <c r="X49" s="13">
        <f>[5]Comparative1!D47</f>
        <v>47.967533923488268</v>
      </c>
      <c r="Y49" s="13">
        <f>[5]Comparative1!E47</f>
        <v>44.102302138673203</v>
      </c>
      <c r="Z49" s="13">
        <f>[11]Comparative1!B47</f>
        <v>63.785010341569034</v>
      </c>
      <c r="AA49" s="13">
        <f>[11]Comparative1!C47</f>
        <v>71.523920471786482</v>
      </c>
      <c r="AB49" s="13">
        <f>[11]Comparative1!D47</f>
        <v>71.209110113287622</v>
      </c>
      <c r="AC49" s="13">
        <f>[11]Comparative1!E47</f>
        <v>76.112108229118419</v>
      </c>
      <c r="AD49" s="13">
        <f>[6]Comparative1!B47</f>
        <v>106.13608679803815</v>
      </c>
      <c r="AE49" s="13">
        <f>[6]Comparative1!C47</f>
        <v>99.516423101629442</v>
      </c>
      <c r="AF49" s="13">
        <f>[6]Comparative1!D47</f>
        <v>93.181316578422525</v>
      </c>
      <c r="AG49" s="13">
        <f>[6]Comparative1!E47</f>
        <v>77.3008609952889</v>
      </c>
      <c r="AH49" s="13">
        <f>[7]Comparative1!B47</f>
        <v>73.193588999520415</v>
      </c>
      <c r="AI49" s="13">
        <f>[7]Comparative1!C47</f>
        <v>95.440506319152973</v>
      </c>
      <c r="AJ49" s="13">
        <f>[7]Comparative1!D47</f>
        <v>99.818757048449427</v>
      </c>
      <c r="AK49" s="13">
        <f>[7]Comparative1!E47</f>
        <v>99.797226582940866</v>
      </c>
      <c r="AL49" s="13">
        <f>[9]Comparative1!B47</f>
        <v>65.867035830896796</v>
      </c>
      <c r="AM49" s="13">
        <f>[9]Comparative1!C47</f>
        <v>63.214264074164795</v>
      </c>
      <c r="AN49" s="13">
        <f>[9]Comparative1!D47</f>
        <v>65.797980718949347</v>
      </c>
      <c r="AO49" s="13">
        <f>[9]Comparative1!E47</f>
        <v>73.21492213527543</v>
      </c>
      <c r="AP49" s="13">
        <f>[10]Comparative1!B47</f>
        <v>132.14953892422221</v>
      </c>
      <c r="AQ49" s="13">
        <f>[10]Comparative1!C47</f>
        <v>175.3400512915585</v>
      </c>
      <c r="AR49" s="13">
        <f>[10]Comparative1!D47</f>
        <v>163.27412133781795</v>
      </c>
      <c r="AS49" s="13">
        <f>[10]Comparative1!E47</f>
        <v>83.390390897825839</v>
      </c>
    </row>
    <row r="50" spans="1:45" x14ac:dyDescent="0.25">
      <c r="A50" s="14" t="s">
        <v>175</v>
      </c>
      <c r="B50" s="12">
        <f>[12]Comparative1!B48</f>
        <v>4.3420849721406052</v>
      </c>
      <c r="C50" s="12">
        <f>[12]Comparative1!C48</f>
        <v>4.0235642096554143</v>
      </c>
      <c r="D50" s="12">
        <f>[12]Comparative1!D48</f>
        <v>4.0483077033695203</v>
      </c>
      <c r="E50" s="12">
        <f>[12]Comparative1!E48</f>
        <v>4.1710199004975124</v>
      </c>
      <c r="F50" s="12">
        <f>[2]Comparative1!B48</f>
        <v>4.6305102213601135</v>
      </c>
      <c r="G50" s="12">
        <f>[2]Comparative1!C48</f>
        <v>4.9846522244801053</v>
      </c>
      <c r="H50" s="12">
        <f>[2]Comparative1!D48</f>
        <v>5.010669963128918</v>
      </c>
      <c r="I50" s="12">
        <f>[2]Comparative1!E48</f>
        <v>5.4914896185417668</v>
      </c>
      <c r="J50" s="12">
        <f>[8]Comparative1!B48</f>
        <v>8.9420354776577007</v>
      </c>
      <c r="K50" s="12">
        <f>[8]Comparative1!C48</f>
        <v>9.4964312375702118</v>
      </c>
      <c r="L50" s="12">
        <f>[8]Comparative1!D48</f>
        <v>9.5140994644441736</v>
      </c>
      <c r="M50" s="12">
        <f>[8]Comparative1!E48</f>
        <v>8.2365072400175521</v>
      </c>
      <c r="N50" s="12">
        <f>[3]Comparative1!B48</f>
        <v>7.3096478957593005</v>
      </c>
      <c r="O50" s="12">
        <f>[3]Comparative1!C48</f>
        <v>7.3978800545983834</v>
      </c>
      <c r="P50" s="12">
        <f>[3]Comparative1!D48</f>
        <v>7.414222581038401</v>
      </c>
      <c r="Q50" s="12">
        <f>[3]Comparative1!E48</f>
        <v>5.662568306010928</v>
      </c>
      <c r="R50" s="12">
        <f>[4]Comparative1!B48</f>
        <v>4.9015535768710752</v>
      </c>
      <c r="S50" s="12">
        <f>[4]Comparative1!C48</f>
        <v>5.4646899765607326</v>
      </c>
      <c r="T50" s="12">
        <f>[4]Comparative1!D48</f>
        <v>5.6535391672237933</v>
      </c>
      <c r="U50" s="12">
        <f>[4]Comparative1!E48</f>
        <v>5.8528515662191758</v>
      </c>
      <c r="V50" s="12">
        <f>[5]Comparative1!B48</f>
        <v>7.2833640644790707</v>
      </c>
      <c r="W50" s="12">
        <f>[5]Comparative1!C48</f>
        <v>7.0954585812390665</v>
      </c>
      <c r="X50" s="12">
        <f>[5]Comparative1!D48</f>
        <v>7.6576814032764977</v>
      </c>
      <c r="Y50" s="12">
        <f>[5]Comparative1!E48</f>
        <v>8.2762119503945897</v>
      </c>
      <c r="Z50" s="12">
        <f>[11]Comparative1!B48</f>
        <v>5.8720917308676039</v>
      </c>
      <c r="AA50" s="12">
        <f>[11]Comparative1!C48</f>
        <v>5.1176092677862375</v>
      </c>
      <c r="AB50" s="12">
        <f>[11]Comparative1!D48</f>
        <v>5.137696004109042</v>
      </c>
      <c r="AC50" s="12">
        <f>[11]Comparative1!E48</f>
        <v>4.795557612216566</v>
      </c>
      <c r="AD50" s="12">
        <f>[6]Comparative1!B48</f>
        <v>3.5707496110341266</v>
      </c>
      <c r="AE50" s="12">
        <f>[6]Comparative1!C48</f>
        <v>3.7435624205071663</v>
      </c>
      <c r="AF50" s="12">
        <f>[6]Comparative1!D48</f>
        <v>4.0051366907279125</v>
      </c>
      <c r="AG50" s="12">
        <f>[6]Comparative1!E48</f>
        <v>4.7218102787010992</v>
      </c>
      <c r="AH50" s="12">
        <f>[7]Comparative1!B48</f>
        <v>5.5307874476155625</v>
      </c>
      <c r="AI50" s="12">
        <f>[7]Comparative1!C48</f>
        <v>3.8401591583109052</v>
      </c>
      <c r="AJ50" s="12">
        <f>[7]Comparative1!D48</f>
        <v>3.6621843573315971</v>
      </c>
      <c r="AK50" s="12">
        <f>[7]Comparative1!E48</f>
        <v>3.6574162679425837</v>
      </c>
      <c r="AL50" s="12">
        <f>[9]Comparative1!B48</f>
        <v>5.6277896978159641</v>
      </c>
      <c r="AM50" s="12">
        <f>[9]Comparative1!C48</f>
        <v>5.8119511592378181</v>
      </c>
      <c r="AN50" s="12">
        <f>[9]Comparative1!D48</f>
        <v>5.5809216858891375</v>
      </c>
      <c r="AO50" s="12">
        <f>[9]Comparative1!E48</f>
        <v>4.9853225183468526</v>
      </c>
      <c r="AP50" s="12">
        <f>[10]Comparative1!B48</f>
        <v>3.3500225914180968</v>
      </c>
      <c r="AQ50" s="12">
        <f>[10]Comparative1!C48</f>
        <v>2.3516384947890594</v>
      </c>
      <c r="AR50" s="12">
        <f>[10]Comparative1!D48</f>
        <v>2.6567058669241175</v>
      </c>
      <c r="AS50" s="12">
        <f>[10]Comparative1!E48</f>
        <v>4.3770031063557022</v>
      </c>
    </row>
    <row r="51" spans="1:45" x14ac:dyDescent="0.25">
      <c r="A51" s="14" t="s">
        <v>176</v>
      </c>
      <c r="B51" s="13">
        <f>[12]Comparative1!B49</f>
        <v>66.635996779858743</v>
      </c>
      <c r="C51" s="13">
        <f>[12]Comparative1!C49</f>
        <v>69.515808373449858</v>
      </c>
      <c r="D51" s="13">
        <f>[12]Comparative1!D49</f>
        <v>61.410889256152956</v>
      </c>
      <c r="E51" s="13">
        <f>[12]Comparative1!E49</f>
        <v>51.197836422974341</v>
      </c>
      <c r="F51" s="13">
        <f>[2]Comparative1!B49</f>
        <v>40.706698677530142</v>
      </c>
      <c r="G51" s="13">
        <f>[2]Comparative1!C49</f>
        <v>39.598773598388121</v>
      </c>
      <c r="H51" s="13">
        <f>[2]Comparative1!D49</f>
        <v>36.233159528156982</v>
      </c>
      <c r="I51" s="13">
        <f>[2]Comparative1!E49</f>
        <v>35.018464987964784</v>
      </c>
      <c r="J51" s="13">
        <f>[8]Comparative1!B49</f>
        <v>26.27013338449391</v>
      </c>
      <c r="K51" s="13">
        <f>[8]Comparative1!C49</f>
        <v>27.695373229517308</v>
      </c>
      <c r="L51" s="13">
        <f>[8]Comparative1!D49</f>
        <v>30.596617507450407</v>
      </c>
      <c r="M51" s="13">
        <f>[8]Comparative1!E49</f>
        <v>31.072931649885458</v>
      </c>
      <c r="N51" s="13">
        <f>[3]Comparative1!B49</f>
        <v>51.430779883912862</v>
      </c>
      <c r="O51" s="13">
        <f>[3]Comparative1!C49</f>
        <v>43.902226571924402</v>
      </c>
      <c r="P51" s="13">
        <f>[3]Comparative1!D49</f>
        <v>41.123507245789625</v>
      </c>
      <c r="Q51" s="13">
        <f>[3]Comparative1!E49</f>
        <v>35.956976276638521</v>
      </c>
      <c r="R51" s="13">
        <f>[4]Comparative1!B49</f>
        <v>61.551971286522679</v>
      </c>
      <c r="S51" s="13">
        <f>[4]Comparative1!C49</f>
        <v>56.005129123269782</v>
      </c>
      <c r="T51" s="13">
        <f>[4]Comparative1!D49</f>
        <v>54.486897394772917</v>
      </c>
      <c r="U51" s="13">
        <f>[4]Comparative1!E49</f>
        <v>55.543413721582816</v>
      </c>
      <c r="V51" s="13">
        <f>[5]Comparative1!B49</f>
        <v>41.7055322629638</v>
      </c>
      <c r="W51" s="13">
        <f>[5]Comparative1!C49</f>
        <v>38.967779334863643</v>
      </c>
      <c r="X51" s="13">
        <f>[5]Comparative1!D49</f>
        <v>40.621328942305844</v>
      </c>
      <c r="Y51" s="13">
        <f>[5]Comparative1!E49</f>
        <v>34.373609408345821</v>
      </c>
      <c r="Z51" s="13">
        <f>[11]Comparative1!B49</f>
        <v>52.833664490681642</v>
      </c>
      <c r="AA51" s="13">
        <f>[11]Comparative1!C49</f>
        <v>46.221139925021113</v>
      </c>
      <c r="AB51" s="13">
        <f>[11]Comparative1!D49</f>
        <v>39.335632206508372</v>
      </c>
      <c r="AC51" s="13">
        <f>[11]Comparative1!E49</f>
        <v>40.067160722556743</v>
      </c>
      <c r="AD51" s="13">
        <f>[6]Comparative1!B49</f>
        <v>61.751295538869932</v>
      </c>
      <c r="AE51" s="13">
        <f>[6]Comparative1!C49</f>
        <v>61.355853289553899</v>
      </c>
      <c r="AF51" s="13">
        <f>[6]Comparative1!D49</f>
        <v>65.725388742901828</v>
      </c>
      <c r="AG51" s="13">
        <f>[6]Comparative1!E49</f>
        <v>55.480316239779071</v>
      </c>
      <c r="AH51" s="13">
        <f>[7]Comparative1!B49</f>
        <v>51.841136415029197</v>
      </c>
      <c r="AI51" s="13">
        <f>[7]Comparative1!C49</f>
        <v>44.722939634157058</v>
      </c>
      <c r="AJ51" s="13">
        <f>[7]Comparative1!D49</f>
        <v>41.415363965678644</v>
      </c>
      <c r="AK51" s="13">
        <f>[7]Comparative1!E49</f>
        <v>40.778388278388277</v>
      </c>
      <c r="AL51" s="13">
        <f>[9]Comparative1!B49</f>
        <v>55.308268793559897</v>
      </c>
      <c r="AM51" s="13">
        <f>[9]Comparative1!C49</f>
        <v>61.951550274789724</v>
      </c>
      <c r="AN51" s="13">
        <f>[9]Comparative1!D49</f>
        <v>58.554828155236272</v>
      </c>
      <c r="AO51" s="13">
        <f>[9]Comparative1!E49</f>
        <v>56.501898194778036</v>
      </c>
      <c r="AP51" s="13">
        <f>[10]Comparative1!B49</f>
        <v>83.72767764633096</v>
      </c>
      <c r="AQ51" s="13">
        <f>[10]Comparative1!C49</f>
        <v>63.016888614464712</v>
      </c>
      <c r="AR51" s="13">
        <f>[10]Comparative1!D49</f>
        <v>34.295477022889351</v>
      </c>
      <c r="AS51" s="13">
        <f>[10]Comparative1!E49</f>
        <v>20.743776050467499</v>
      </c>
    </row>
    <row r="52" spans="1:45" x14ac:dyDescent="0.25">
      <c r="A52" s="14" t="s">
        <v>177</v>
      </c>
      <c r="B52" s="12">
        <f>[12]Comparative1!B50</f>
        <v>5.6601220028900352</v>
      </c>
      <c r="C52" s="12">
        <f>[12]Comparative1!C50</f>
        <v>5.451837561428075</v>
      </c>
      <c r="D52" s="12">
        <f>[12]Comparative1!D50</f>
        <v>6.0970653768359382</v>
      </c>
      <c r="E52" s="12">
        <f>[12]Comparative1!E50</f>
        <v>7.1292075115152942</v>
      </c>
      <c r="F52" s="12">
        <f>[2]Comparative1!B50</f>
        <v>9.3397896426308531</v>
      </c>
      <c r="G52" s="12">
        <f>[2]Comparative1!C50</f>
        <v>9.6121691166235284</v>
      </c>
      <c r="H52" s="12">
        <f>[2]Comparative1!D50</f>
        <v>10.562580453585461</v>
      </c>
      <c r="I52" s="12">
        <f>[2]Comparative1!E50</f>
        <v>10.423072516897697</v>
      </c>
      <c r="J52" s="12">
        <f>[8]Comparative1!B50</f>
        <v>15.294591885011437</v>
      </c>
      <c r="K52" s="12">
        <f>[8]Comparative1!C50</f>
        <v>14.653802268496117</v>
      </c>
      <c r="L52" s="12">
        <f>[8]Comparative1!D50</f>
        <v>11.999384978760311</v>
      </c>
      <c r="M52" s="12">
        <f>[8]Comparative1!E50</f>
        <v>11.746558197747186</v>
      </c>
      <c r="N52" s="12">
        <f>[3]Comparative1!B50</f>
        <v>7.3832178179232866</v>
      </c>
      <c r="O52" s="12">
        <f>[3]Comparative1!C50</f>
        <v>8.4104658020389902</v>
      </c>
      <c r="P52" s="12">
        <f>[3]Comparative1!D50</f>
        <v>8.9514905016697082</v>
      </c>
      <c r="Q52" s="12">
        <f>[3]Comparative1!E50</f>
        <v>10.151020408163266</v>
      </c>
      <c r="R52" s="12">
        <f>[4]Comparative1!B50</f>
        <v>6.0052209451168013</v>
      </c>
      <c r="S52" s="12">
        <f>[4]Comparative1!C50</f>
        <v>6.5437904319617743</v>
      </c>
      <c r="T52" s="12">
        <f>[4]Comparative1!D50</f>
        <v>6.7252928769257068</v>
      </c>
      <c r="U52" s="12">
        <f>[4]Comparative1!E50</f>
        <v>6.5714362071730186</v>
      </c>
      <c r="V52" s="12">
        <f>[5]Comparative1!B50</f>
        <v>9.0837569071817725</v>
      </c>
      <c r="W52" s="12">
        <f>[5]Comparative1!C50</f>
        <v>9.5808596009824534</v>
      </c>
      <c r="X52" s="12">
        <f>[5]Comparative1!D50</f>
        <v>9.1026483850907081</v>
      </c>
      <c r="Y52" s="12">
        <f>[5]Comparative1!E50</f>
        <v>10.618611378977821</v>
      </c>
      <c r="Z52" s="12">
        <f>[11]Comparative1!B50</f>
        <v>7.2455608463253212</v>
      </c>
      <c r="AA52" s="12">
        <f>[11]Comparative1!C50</f>
        <v>8.2556137675293293</v>
      </c>
      <c r="AB52" s="12">
        <f>[11]Comparative1!D50</f>
        <v>9.4374837019597617</v>
      </c>
      <c r="AC52" s="12">
        <f>[11]Comparative1!E50</f>
        <v>9.109704641350211</v>
      </c>
      <c r="AD52" s="12">
        <f>[6]Comparative1!B50</f>
        <v>6.0826659050143252</v>
      </c>
      <c r="AE52" s="12">
        <f>[6]Comparative1!C50</f>
        <v>6.1227220873565811</v>
      </c>
      <c r="AF52" s="12">
        <f>[6]Comparative1!D50</f>
        <v>5.6354902655348909</v>
      </c>
      <c r="AG52" s="12">
        <f>[6]Comparative1!E50</f>
        <v>6.5789098681866758</v>
      </c>
      <c r="AH52" s="12">
        <f>[7]Comparative1!B50</f>
        <v>7.3234603110488123</v>
      </c>
      <c r="AI52" s="12">
        <f>[7]Comparative1!C50</f>
        <v>8.2909507882900417</v>
      </c>
      <c r="AJ52" s="12">
        <f>[7]Comparative1!D50</f>
        <v>8.8693432731655779</v>
      </c>
      <c r="AK52" s="12">
        <f>[7]Comparative1!E50</f>
        <v>8.9508196721311482</v>
      </c>
      <c r="AL52" s="12">
        <f>[9]Comparative1!B50</f>
        <v>6.8511824561836985</v>
      </c>
      <c r="AM52" s="12">
        <f>[9]Comparative1!C50</f>
        <v>5.9620365564790347</v>
      </c>
      <c r="AN52" s="12">
        <f>[9]Comparative1!D50</f>
        <v>6.301093069020351</v>
      </c>
      <c r="AO52" s="12">
        <f>[9]Comparative1!E50</f>
        <v>6.4599599599599591</v>
      </c>
      <c r="AP52" s="12">
        <f>[10]Comparative1!B50</f>
        <v>6.3901397601600483</v>
      </c>
      <c r="AQ52" s="12">
        <f>[10]Comparative1!C50</f>
        <v>9.0742921521025188</v>
      </c>
      <c r="AR52" s="12">
        <f>[10]Comparative1!D50</f>
        <v>12.829337014558284</v>
      </c>
      <c r="AS52" s="12">
        <f>[10]Comparative1!E50</f>
        <v>17.59563924677899</v>
      </c>
    </row>
    <row r="53" spans="1:45" x14ac:dyDescent="0.25">
      <c r="A53" s="14" t="s">
        <v>178</v>
      </c>
      <c r="B53" s="7">
        <f>[12]Comparative1!B51</f>
        <v>9.6248604220353168E-2</v>
      </c>
      <c r="C53" s="7">
        <f>[12]Comparative1!C51</f>
        <v>0.10175795208440144</v>
      </c>
      <c r="D53" s="7">
        <f>[12]Comparative1!D51</f>
        <v>0.13864205663648327</v>
      </c>
      <c r="E53" s="7">
        <f>[12]Comparative1!E51</f>
        <v>0.15893510054844606</v>
      </c>
      <c r="F53" s="7">
        <f>[2]Comparative1!B51</f>
        <v>8.9058480253407374E-2</v>
      </c>
      <c r="G53" s="7">
        <f>[2]Comparative1!C51</f>
        <v>0.14858636954746016</v>
      </c>
      <c r="H53" s="7">
        <f>[2]Comparative1!D51</f>
        <v>0.23511016049563435</v>
      </c>
      <c r="I53" s="7">
        <f>[2]Comparative1!E51</f>
        <v>0.25802814711142213</v>
      </c>
      <c r="J53" s="7">
        <f>[8]Comparative1!B51</f>
        <v>8.1971220709858336E-2</v>
      </c>
      <c r="K53" s="7">
        <f>[8]Comparative1!C51</f>
        <v>0.12014693685039042</v>
      </c>
      <c r="L53" s="7">
        <f>[8]Comparative1!D51</f>
        <v>0.19659706838913635</v>
      </c>
      <c r="M53" s="7">
        <f>[8]Comparative1!E51</f>
        <v>8.5409709735422557E-2</v>
      </c>
      <c r="N53" s="7">
        <f>[3]Comparative1!B51</f>
        <v>0.10959115516797494</v>
      </c>
      <c r="O53" s="7">
        <f>[3]Comparative1!C51</f>
        <v>0.17439346823424268</v>
      </c>
      <c r="P53" s="7">
        <f>[3]Comparative1!D51</f>
        <v>0.20182102106289537</v>
      </c>
      <c r="Q53" s="7">
        <f>[3]Comparative1!E51</f>
        <v>0.12354690456880239</v>
      </c>
      <c r="R53" s="7">
        <f>[4]Comparative1!B51</f>
        <v>0.10513638241393194</v>
      </c>
      <c r="S53" s="7">
        <f>[4]Comparative1!C51</f>
        <v>0.12571077973122474</v>
      </c>
      <c r="T53" s="7">
        <f>[4]Comparative1!D51</f>
        <v>0.145598768696518</v>
      </c>
      <c r="U53" s="7">
        <f>[4]Comparative1!E51</f>
        <v>0.17879133845102918</v>
      </c>
      <c r="V53" s="7">
        <f>[5]Comparative1!B51</f>
        <v>0.14668384719252797</v>
      </c>
      <c r="W53" s="7">
        <f>[5]Comparative1!C51</f>
        <v>0.13892664589822457</v>
      </c>
      <c r="X53" s="7">
        <f>[5]Comparative1!D51</f>
        <v>0.15782211054499501</v>
      </c>
      <c r="Y53" s="7">
        <f>[5]Comparative1!E51</f>
        <v>0.17470741222366709</v>
      </c>
      <c r="Z53" s="7">
        <f>[11]Comparative1!B51</f>
        <v>6.6557514882732233E-2</v>
      </c>
      <c r="AA53" s="7">
        <f>[11]Comparative1!C51</f>
        <v>0.11176035013280498</v>
      </c>
      <c r="AB53" s="7">
        <f>[11]Comparative1!D51</f>
        <v>0.1629999817823902</v>
      </c>
      <c r="AC53" s="7">
        <f>[11]Comparative1!E51</f>
        <v>0.19660576577572622</v>
      </c>
      <c r="AD53" s="7">
        <f>[6]Comparative1!B51</f>
        <v>3.3527891719719274E-2</v>
      </c>
      <c r="AE53" s="7">
        <f>[6]Comparative1!C51</f>
        <v>7.9189103580116285E-2</v>
      </c>
      <c r="AF53" s="7">
        <f>[6]Comparative1!D51</f>
        <v>0.11269044268897942</v>
      </c>
      <c r="AG53" s="7">
        <f>[6]Comparative1!E51</f>
        <v>0.1403323016777977</v>
      </c>
      <c r="AH53" s="7">
        <f>[7]Comparative1!B51</f>
        <v>5.8384342795332334E-2</v>
      </c>
      <c r="AI53" s="7">
        <f>[7]Comparative1!C51</f>
        <v>7.1979843488957487E-2</v>
      </c>
      <c r="AJ53" s="7">
        <f>[7]Comparative1!D51</f>
        <v>7.2394125835166773E-2</v>
      </c>
      <c r="AK53" s="7">
        <f>[7]Comparative1!E51</f>
        <v>7.0736842105263154E-2</v>
      </c>
      <c r="AL53" s="7">
        <f>[9]Comparative1!B51</f>
        <v>5.7619944582639734E-2</v>
      </c>
      <c r="AM53" s="7">
        <f>[9]Comparative1!C51</f>
        <v>5.2877737903681901E-2</v>
      </c>
      <c r="AN53" s="7">
        <f>[9]Comparative1!D51</f>
        <v>5.7933108105669047E-2</v>
      </c>
      <c r="AO53" s="7">
        <f>[9]Comparative1!E51</f>
        <v>8.9683257918552042E-2</v>
      </c>
      <c r="AP53" s="7">
        <f>[10]Comparative1!B51</f>
        <v>4.3411831282247848E-2</v>
      </c>
      <c r="AQ53" s="7">
        <f>[10]Comparative1!C51</f>
        <v>0.10020469370241152</v>
      </c>
      <c r="AR53" s="7">
        <f>[10]Comparative1!D51</f>
        <v>0.11292310117565191</v>
      </c>
      <c r="AS53" s="7">
        <f>[10]Comparative1!E51</f>
        <v>0.2654816588374605</v>
      </c>
    </row>
    <row r="54" spans="1:45" x14ac:dyDescent="0.25">
      <c r="A54" s="14" t="s">
        <v>179</v>
      </c>
      <c r="B54" s="7">
        <f>[12]Comparative1!B52</f>
        <v>5.6098013665496382E-2</v>
      </c>
      <c r="C54" s="7">
        <f>[12]Comparative1!C52</f>
        <v>4.6643769299680823E-2</v>
      </c>
      <c r="D54" s="7">
        <f>[12]Comparative1!D52</f>
        <v>5.310137570545672E-2</v>
      </c>
      <c r="E54" s="7">
        <f>[12]Comparative1!E52</f>
        <v>7.4403772644174831E-2</v>
      </c>
      <c r="F54" s="7">
        <f>[2]Comparative1!B52</f>
        <v>4.5197365545598459E-2</v>
      </c>
      <c r="G54" s="7">
        <f>[2]Comparative1!C52</f>
        <v>6.0001909722566325E-2</v>
      </c>
      <c r="H54" s="7">
        <f>[2]Comparative1!D52</f>
        <v>0.12984475262748765</v>
      </c>
      <c r="I54" s="7">
        <f>[2]Comparative1!E52</f>
        <v>0.16833838737267706</v>
      </c>
      <c r="J54" s="7">
        <f>[8]Comparative1!B52</f>
        <v>5.4758593876114869E-2</v>
      </c>
      <c r="K54" s="7">
        <f>[8]Comparative1!C52</f>
        <v>9.598450098877942E-2</v>
      </c>
      <c r="L54" s="7">
        <f>[8]Comparative1!D52</f>
        <v>0.16542750164218553</v>
      </c>
      <c r="M54" s="7">
        <f>[8]Comparative1!E52</f>
        <v>0.1068584639095813</v>
      </c>
      <c r="N54" s="7">
        <f>[3]Comparative1!B52</f>
        <v>9.5513811614569927E-2</v>
      </c>
      <c r="O54" s="7">
        <f>[3]Comparative1!C52</f>
        <v>0.11052978697473229</v>
      </c>
      <c r="P54" s="7">
        <f>[3]Comparative1!D52</f>
        <v>0.11512688886391055</v>
      </c>
      <c r="Q54" s="7">
        <f>[3]Comparative1!E52</f>
        <v>0.10043254933765883</v>
      </c>
      <c r="R54" s="7">
        <f>[4]Comparative1!B52</f>
        <v>7.4127100574714708E-2</v>
      </c>
      <c r="S54" s="7">
        <f>[4]Comparative1!C52</f>
        <v>0.10384602153111619</v>
      </c>
      <c r="T54" s="7">
        <f>[4]Comparative1!D52</f>
        <v>0.1233614995410371</v>
      </c>
      <c r="U54" s="7">
        <f>[4]Comparative1!E52</f>
        <v>0.12805067378749302</v>
      </c>
      <c r="V54" s="7">
        <f>[5]Comparative1!B52</f>
        <v>0.13875463264036364</v>
      </c>
      <c r="W54" s="7">
        <f>[5]Comparative1!C52</f>
        <v>0.12627616036775774</v>
      </c>
      <c r="X54" s="7">
        <f>[5]Comparative1!D52</f>
        <v>0.14140925597032533</v>
      </c>
      <c r="Y54" s="7">
        <f>[5]Comparative1!E52</f>
        <v>0.17782834850455137</v>
      </c>
      <c r="Z54" s="7">
        <f>[11]Comparative1!B52</f>
        <v>0.10160067755428585</v>
      </c>
      <c r="AA54" s="7">
        <f>[11]Comparative1!C52</f>
        <v>9.5651181934520893E-2</v>
      </c>
      <c r="AB54" s="7">
        <f>[11]Comparative1!D52</f>
        <v>0.11017084423684192</v>
      </c>
      <c r="AC54" s="7">
        <f>[11]Comparative1!E52</f>
        <v>0.10412117526742033</v>
      </c>
      <c r="AD54" s="7">
        <f>[6]Comparative1!B52</f>
        <v>6.0971294654614594E-2</v>
      </c>
      <c r="AE54" s="7">
        <f>[6]Comparative1!C52</f>
        <v>7.198203513022175E-2</v>
      </c>
      <c r="AF54" s="7">
        <f>[6]Comparative1!D52</f>
        <v>9.1468670441457567E-2</v>
      </c>
      <c r="AG54" s="7">
        <f>[6]Comparative1!E52</f>
        <v>0.11997067926372373</v>
      </c>
      <c r="AH54" s="7">
        <f>[7]Comparative1!B52</f>
        <v>3.148128090517497E-2</v>
      </c>
      <c r="AI54" s="7">
        <f>[7]Comparative1!C52</f>
        <v>-1.7535274444057659E-2</v>
      </c>
      <c r="AJ54" s="7">
        <f>[7]Comparative1!D52</f>
        <v>1.2094427544185429E-2</v>
      </c>
      <c r="AK54" s="7">
        <f>[7]Comparative1!E52</f>
        <v>8.8842105263157889E-2</v>
      </c>
      <c r="AL54" s="7">
        <f>[9]Comparative1!B52</f>
        <v>7.0540571103229824E-2</v>
      </c>
      <c r="AM54" s="7">
        <f>[9]Comparative1!C52</f>
        <v>7.6628235724159083E-2</v>
      </c>
      <c r="AN54" s="7">
        <f>[9]Comparative1!D52</f>
        <v>8.5469224092982257E-2</v>
      </c>
      <c r="AO54" s="7">
        <f>[9]Comparative1!E52</f>
        <v>6.8054298642533928E-2</v>
      </c>
      <c r="AP54" s="7">
        <f>[10]Comparative1!B52</f>
        <v>-7.8898002020514094E-4</v>
      </c>
      <c r="AQ54" s="7">
        <f>[10]Comparative1!C52</f>
        <v>-5.743130035025442E-2</v>
      </c>
      <c r="AR54" s="7">
        <f>[10]Comparative1!D52</f>
        <v>-3.1255063989485382E-2</v>
      </c>
      <c r="AS54" s="7">
        <f>[10]Comparative1!E52</f>
        <v>1.1802365678148057E-2</v>
      </c>
    </row>
    <row r="55" spans="1:45" x14ac:dyDescent="0.25">
      <c r="A55" s="14" t="s">
        <v>180</v>
      </c>
      <c r="B55" s="12">
        <f>[12]Comparative1!B53</f>
        <v>1.2546039839429448</v>
      </c>
      <c r="C55" s="12">
        <f>[12]Comparative1!C53</f>
        <v>1.102465709492354</v>
      </c>
      <c r="D55" s="12">
        <f>[12]Comparative1!D53</f>
        <v>1.1969639555107039</v>
      </c>
      <c r="E55" s="12">
        <f>[12]Comparative1!E53</f>
        <v>1.2540094731593816</v>
      </c>
      <c r="F55" s="12">
        <f>[2]Comparative1!B53</f>
        <v>1.3468981447722275</v>
      </c>
      <c r="G55" s="12">
        <f>[2]Comparative1!C53</f>
        <v>1.4687398538021239</v>
      </c>
      <c r="H55" s="12">
        <f>[2]Comparative1!D53</f>
        <v>1.7634571454653536</v>
      </c>
      <c r="I55" s="12">
        <f>[2]Comparative1!E53</f>
        <v>1.7685833138947205</v>
      </c>
      <c r="J55" s="12">
        <f>[8]Comparative1!B53</f>
        <v>1.6139461409949789</v>
      </c>
      <c r="K55" s="12">
        <f>[8]Comparative1!C53</f>
        <v>1.5915792702237905</v>
      </c>
      <c r="L55" s="12">
        <f>[8]Comparative1!D53</f>
        <v>1.5296223544845171</v>
      </c>
      <c r="M55" s="12">
        <f>[8]Comparative1!E53</f>
        <v>1.2054328281530953</v>
      </c>
      <c r="N55" s="12">
        <f>[3]Comparative1!B53</f>
        <v>1.8566025875193393</v>
      </c>
      <c r="O55" s="12">
        <f>[3]Comparative1!C53</f>
        <v>2.0364668966320982</v>
      </c>
      <c r="P55" s="12">
        <f>[3]Comparative1!D53</f>
        <v>1.8736372680027629</v>
      </c>
      <c r="Q55" s="12">
        <f>[3]Comparative1!E53</f>
        <v>1.1205731278723978</v>
      </c>
      <c r="R55" s="12">
        <f>[4]Comparative1!B53</f>
        <v>1.168378597559347</v>
      </c>
      <c r="S55" s="12">
        <f>[4]Comparative1!C53</f>
        <v>1.2950794431400292</v>
      </c>
      <c r="T55" s="12">
        <f>[4]Comparative1!D53</f>
        <v>1.3144914838446791</v>
      </c>
      <c r="U55" s="12">
        <f>[4]Comparative1!E53</f>
        <v>1.1746019614118728</v>
      </c>
      <c r="V55" s="12">
        <f>[5]Comparative1!B53</f>
        <v>1.0866705632279061</v>
      </c>
      <c r="W55" s="12">
        <f>[5]Comparative1!C53</f>
        <v>1.2113425804892526</v>
      </c>
      <c r="X55" s="12">
        <f>[5]Comparative1!D53</f>
        <v>1.2784844384158671</v>
      </c>
      <c r="Y55" s="12">
        <f>[5]Comparative1!E53</f>
        <v>1.4319245773732119</v>
      </c>
      <c r="Z55" s="12">
        <f>[11]Comparative1!B53</f>
        <v>1.5717285622515396</v>
      </c>
      <c r="AA55" s="12">
        <f>[11]Comparative1!C53</f>
        <v>1.7292804896256608</v>
      </c>
      <c r="AB55" s="12">
        <f>[11]Comparative1!D53</f>
        <v>1.742682920175713</v>
      </c>
      <c r="AC55" s="12">
        <f>[11]Comparative1!E53</f>
        <v>1.4322120567179855</v>
      </c>
      <c r="AD55" s="12">
        <f>[6]Comparative1!B53</f>
        <v>1.3875854718332279</v>
      </c>
      <c r="AE55" s="12">
        <f>[6]Comparative1!C53</f>
        <v>1.4098690516051986</v>
      </c>
      <c r="AF55" s="12">
        <f>[6]Comparative1!D53</f>
        <v>1.4567139177817265</v>
      </c>
      <c r="AG55" s="12">
        <f>[6]Comparative1!E53</f>
        <v>1.5040723244828147</v>
      </c>
      <c r="AH55" s="12">
        <f>[7]Comparative1!B53</f>
        <v>1.5982721852815671</v>
      </c>
      <c r="AI55" s="12">
        <f>[7]Comparative1!C53</f>
        <v>1.5198060921565535</v>
      </c>
      <c r="AJ55" s="12">
        <f>[7]Comparative1!D53</f>
        <v>1.5485863482132878</v>
      </c>
      <c r="AK55" s="12">
        <f>[7]Comparative1!E53</f>
        <v>1.6092631578947367</v>
      </c>
      <c r="AL55" s="12">
        <f>[9]Comparative1!B53</f>
        <v>1.0472963945883969</v>
      </c>
      <c r="AM55" s="12">
        <f>[9]Comparative1!C53</f>
        <v>1.1452558992171027</v>
      </c>
      <c r="AN55" s="12">
        <f>[9]Comparative1!D53</f>
        <v>1.1696719059383616</v>
      </c>
      <c r="AO55" s="12">
        <f>[9]Comparative1!E53</f>
        <v>1.168054298642534</v>
      </c>
      <c r="AP55" s="12">
        <f>[10]Comparative1!B53</f>
        <v>0.76687072469754614</v>
      </c>
      <c r="AQ55" s="12">
        <f>[10]Comparative1!C53</f>
        <v>0.67196240698801313</v>
      </c>
      <c r="AR55" s="12">
        <f>[10]Comparative1!D53</f>
        <v>0.793508882225335</v>
      </c>
      <c r="AS55" s="12">
        <f>[10]Comparative1!E53</f>
        <v>1.155122382854689</v>
      </c>
    </row>
    <row r="56" spans="1:45" x14ac:dyDescent="0.25">
      <c r="A56" s="14" t="s">
        <v>181</v>
      </c>
      <c r="B56" s="12">
        <f>[12]Comparative1!B54</f>
        <v>4.4735145105086582</v>
      </c>
      <c r="C56" s="12">
        <f>[12]Comparative1!C54</f>
        <v>3.2849735811310041</v>
      </c>
      <c r="D56" s="12">
        <f>[12]Comparative1!D54</f>
        <v>3.48289319698091</v>
      </c>
      <c r="E56" s="12">
        <f>[12]Comparative1!E54</f>
        <v>3.6769713398105566</v>
      </c>
      <c r="F56" s="12">
        <f>[2]Comparative1!B54</f>
        <v>4.1377753635907073</v>
      </c>
      <c r="G56" s="12">
        <f>[2]Comparative1!C54</f>
        <v>4.06221332738121</v>
      </c>
      <c r="H56" s="12">
        <f>[2]Comparative1!D54</f>
        <v>5.3837136452174192</v>
      </c>
      <c r="I56" s="12">
        <f>[2]Comparative1!E54</f>
        <v>4.9401639789325085</v>
      </c>
      <c r="J56" s="12">
        <f>[8]Comparative1!B54</f>
        <v>5.8865815602881089</v>
      </c>
      <c r="K56" s="12">
        <f>[8]Comparative1!C54</f>
        <v>4.6614988328566422</v>
      </c>
      <c r="L56" s="12">
        <f>[8]Comparative1!D54</f>
        <v>4.6645799354611635</v>
      </c>
      <c r="M56" s="12">
        <f>[8]Comparative1!E54</f>
        <v>3.3264221158958001</v>
      </c>
      <c r="N56" s="12">
        <f>[3]Comparative1!B54</f>
        <v>6.5634254503163927</v>
      </c>
      <c r="O56" s="12">
        <f>[3]Comparative1!C54</f>
        <v>6.9224067162591965</v>
      </c>
      <c r="P56" s="12">
        <f>[3]Comparative1!D54</f>
        <v>6.1791209964346514</v>
      </c>
      <c r="Q56" s="12">
        <f>[3]Comparative1!E54</f>
        <v>2.9533309583184897</v>
      </c>
      <c r="R56" s="12">
        <f>[4]Comparative1!B54</f>
        <v>3.7764529081739902</v>
      </c>
      <c r="S56" s="12">
        <f>[4]Comparative1!C54</f>
        <v>4.3620502291249297</v>
      </c>
      <c r="T56" s="12">
        <f>[4]Comparative1!D54</f>
        <v>4.4630807666650361</v>
      </c>
      <c r="U56" s="12">
        <f>[4]Comparative1!E54</f>
        <v>3.4480872784384116</v>
      </c>
      <c r="V56" s="12">
        <f>[5]Comparative1!B54</f>
        <v>3.8025670951094823</v>
      </c>
      <c r="W56" s="12">
        <f>[5]Comparative1!C54</f>
        <v>3.79843163465027</v>
      </c>
      <c r="X56" s="12">
        <f>[5]Comparative1!D54</f>
        <v>4.1310924532814512</v>
      </c>
      <c r="Y56" s="12">
        <f>[5]Comparative1!E54</f>
        <v>4.1996567505720828</v>
      </c>
      <c r="Z56" s="12">
        <f>[11]Comparative1!B54</f>
        <v>4.9649437828049914</v>
      </c>
      <c r="AA56" s="12">
        <f>[11]Comparative1!C54</f>
        <v>5.8942963800312045</v>
      </c>
      <c r="AB56" s="12">
        <f>[11]Comparative1!D54</f>
        <v>5.8320950155787017</v>
      </c>
      <c r="AC56" s="12">
        <f>[11]Comparative1!E54</f>
        <v>3.4260777572070875</v>
      </c>
      <c r="AD56" s="12">
        <f>[6]Comparative1!B54</f>
        <v>11.876927650605179</v>
      </c>
      <c r="AE56" s="12">
        <f>[6]Comparative1!C54</f>
        <v>8.0060170426138981</v>
      </c>
      <c r="AF56" s="12">
        <f>[6]Comparative1!D54</f>
        <v>8.3421824983482633</v>
      </c>
      <c r="AG56" s="12">
        <f>[6]Comparative1!E54</f>
        <v>5.9647932816537459</v>
      </c>
      <c r="AH56" s="12">
        <f>[7]Comparative1!B54</f>
        <v>5.9818945975070097</v>
      </c>
      <c r="AI56" s="12">
        <f>[7]Comparative1!C54</f>
        <v>5.7593450106404314</v>
      </c>
      <c r="AJ56" s="12">
        <f>[7]Comparative1!D54</f>
        <v>6.4162228986278151</v>
      </c>
      <c r="AK56" s="12">
        <f>[7]Comparative1!E54</f>
        <v>7.1842105263157885</v>
      </c>
      <c r="AL56" s="12">
        <f>[9]Comparative1!B54</f>
        <v>2.9215843506226582</v>
      </c>
      <c r="AM56" s="12">
        <f>[9]Comparative1!C54</f>
        <v>3.3037599147257737</v>
      </c>
      <c r="AN56" s="12">
        <f>[9]Comparative1!D54</f>
        <v>3.7488183042907521</v>
      </c>
      <c r="AO56" s="12">
        <f>[9]Comparative1!E54</f>
        <v>3.796176470588235</v>
      </c>
      <c r="AP56" s="12">
        <f>[10]Comparative1!B54</f>
        <v>2.6959284212730585</v>
      </c>
      <c r="AQ56" s="12">
        <f>[10]Comparative1!C54</f>
        <v>2.3514972594268593</v>
      </c>
      <c r="AR56" s="12">
        <f>[10]Comparative1!D54</f>
        <v>2.6554301927605723</v>
      </c>
      <c r="AS56" s="12">
        <f>[10]Comparative1!E54</f>
        <v>3.2056189513216813</v>
      </c>
    </row>
    <row r="57" spans="1:45" x14ac:dyDescent="0.25">
      <c r="A57" s="14" t="s">
        <v>182</v>
      </c>
      <c r="B57" s="12">
        <f>[12]Comparative1!B55</f>
        <v>2.1777253679698143</v>
      </c>
      <c r="C57" s="12">
        <f>[12]Comparative1!C55</f>
        <v>2.0483044343434176</v>
      </c>
      <c r="D57" s="12">
        <f>[12]Comparative1!D55</f>
        <v>2.6906407249565043</v>
      </c>
      <c r="E57" s="12">
        <f>[12]Comparative1!E55</f>
        <v>2.1361161524500907</v>
      </c>
      <c r="F57" s="12">
        <f>[2]Comparative1!B55</f>
        <v>0.46655047932701726</v>
      </c>
      <c r="G57" s="12">
        <f>[2]Comparative1!C55</f>
        <v>0.88100412596967692</v>
      </c>
      <c r="H57" s="12">
        <f>[2]Comparative1!D55</f>
        <v>1.7583831178419456</v>
      </c>
      <c r="I57" s="12">
        <f>[2]Comparative1!E55</f>
        <v>1.5327944572748271</v>
      </c>
      <c r="J57" s="12">
        <f>[8]Comparative1!B55</f>
        <v>27.690209037080518</v>
      </c>
      <c r="K57" s="12">
        <f>[8]Comparative1!C55</f>
        <v>0.88339830476188685</v>
      </c>
      <c r="L57" s="12">
        <f>[8]Comparative1!D55</f>
        <v>1.2258491030758996</v>
      </c>
      <c r="M57" s="12">
        <f>[8]Comparative1!E55</f>
        <v>0.79927884615384615</v>
      </c>
      <c r="N57" s="12">
        <f>[3]Comparative1!B55</f>
        <v>1.1112892682761044</v>
      </c>
      <c r="O57" s="12">
        <f>[3]Comparative1!C55</f>
        <v>1.5354602029783506</v>
      </c>
      <c r="P57" s="12">
        <f>[3]Comparative1!D55</f>
        <v>1.6709273605940569</v>
      </c>
      <c r="Q57" s="12">
        <f>[3]Comparative1!E55</f>
        <v>1.2301480484522209</v>
      </c>
      <c r="R57" s="12">
        <f>[4]Comparative1!B55</f>
        <v>1.6838922271167607</v>
      </c>
      <c r="S57" s="12">
        <f>[4]Comparative1!C55</f>
        <v>1.2227244617462449</v>
      </c>
      <c r="T57" s="12">
        <f>[4]Comparative1!D55</f>
        <v>1.1722344201741981</v>
      </c>
      <c r="U57" s="12">
        <f>[4]Comparative1!E55</f>
        <v>1.3962545698724165</v>
      </c>
      <c r="V57" s="12">
        <f>[5]Comparative1!B55</f>
        <v>1.0817320919106415</v>
      </c>
      <c r="W57" s="12">
        <f>[5]Comparative1!C55</f>
        <v>1.1084620013303146</v>
      </c>
      <c r="X57" s="12">
        <f>[5]Comparative1!D55</f>
        <v>1.1338487834335156</v>
      </c>
      <c r="Y57" s="12">
        <f>[5]Comparative1!E55</f>
        <v>0.98244972577696521</v>
      </c>
      <c r="Z57" s="12">
        <f>[11]Comparative1!B55</f>
        <v>0.61426195790360349</v>
      </c>
      <c r="AA57" s="12">
        <f>[11]Comparative1!C55</f>
        <v>1.0751961384680708</v>
      </c>
      <c r="AB57" s="12">
        <f>[11]Comparative1!D55</f>
        <v>1.4918250108100752</v>
      </c>
      <c r="AC57" s="12">
        <f>[11]Comparative1!E55</f>
        <v>1.8882399787629411</v>
      </c>
      <c r="AD57" s="12">
        <f>[6]Comparative1!B55</f>
        <v>0.34173610027050616</v>
      </c>
      <c r="AE57" s="12">
        <f>[6]Comparative1!C55</f>
        <v>1.0002149901264441</v>
      </c>
      <c r="AF57" s="12">
        <f>[6]Comparative1!D55</f>
        <v>1.2228292093493718</v>
      </c>
      <c r="AG57" s="12">
        <f>[6]Comparative1!E55</f>
        <v>1.1697216564833672</v>
      </c>
      <c r="AH57" s="12">
        <f>[7]Comparative1!B55</f>
        <v>0.7123818859120592</v>
      </c>
      <c r="AI57" s="12">
        <f>[7]Comparative1!C55</f>
        <v>0.73764543825025997</v>
      </c>
      <c r="AJ57" s="12">
        <f>[7]Comparative1!D55</f>
        <v>2.0415158573005261</v>
      </c>
      <c r="AK57" s="12">
        <f>[7]Comparative1!E55</f>
        <v>0.79620853080568721</v>
      </c>
      <c r="AL57" s="12">
        <f>[9]Comparative1!B55</f>
        <v>0.98652743095774476</v>
      </c>
      <c r="AM57" s="12">
        <f>[9]Comparative1!C55</f>
        <v>0.73746681687918214</v>
      </c>
      <c r="AN57" s="12">
        <f>[9]Comparative1!D55</f>
        <v>0.71260664811541174</v>
      </c>
      <c r="AO57" s="12">
        <f>[9]Comparative1!E55</f>
        <v>1.3178191489361704</v>
      </c>
      <c r="AP57" s="12">
        <f>[10]Comparative1!B55</f>
        <v>1.7801235072890744</v>
      </c>
      <c r="AQ57" s="12">
        <f>[10]Comparative1!C55</f>
        <v>3.5904156467950892</v>
      </c>
      <c r="AR57" s="12">
        <f>[10]Comparative1!D55</f>
        <v>7.6351452216063374</v>
      </c>
      <c r="AS57" s="12">
        <f>[10]Comparative1!E55</f>
        <v>22.493936052921722</v>
      </c>
    </row>
    <row r="58" spans="1:45" x14ac:dyDescent="0.25">
      <c r="A58" s="14" t="s">
        <v>183</v>
      </c>
      <c r="B58" s="7">
        <f>[12]Comparative1!B56</f>
        <v>7.3786232827886072E-2</v>
      </c>
      <c r="C58" s="7">
        <f>[12]Comparative1!C56</f>
        <v>8.746775482345856E-2</v>
      </c>
      <c r="D58" s="7">
        <f>[12]Comparative1!D56</f>
        <v>0.11498609930307009</v>
      </c>
      <c r="E58" s="7">
        <f>[12]Comparative1!E56</f>
        <v>0.12674154697413978</v>
      </c>
      <c r="F58" s="7">
        <f>[2]Comparative1!B56</f>
        <v>5.7883346105932008E-2</v>
      </c>
      <c r="G58" s="7">
        <f>[2]Comparative1!C56</f>
        <v>8.4496907138296273E-2</v>
      </c>
      <c r="H58" s="7">
        <f>[2]Comparative1!D56</f>
        <v>0.12866740554605996</v>
      </c>
      <c r="I58" s="7">
        <f>[2]Comparative1!E56</f>
        <v>0.14589538705032809</v>
      </c>
      <c r="J58" s="7">
        <f>[8]Comparative1!B56</f>
        <v>4.9205187438737918E-2</v>
      </c>
      <c r="K58" s="7">
        <f>[8]Comparative1!C56</f>
        <v>7.2814315802539026E-2</v>
      </c>
      <c r="L58" s="7">
        <f>[8]Comparative1!D56</f>
        <v>0.12210875542210486</v>
      </c>
      <c r="M58" s="7">
        <f>[8]Comparative1!E56</f>
        <v>7.0853976879228592E-2</v>
      </c>
      <c r="N58" s="7">
        <f>[3]Comparative1!B56</f>
        <v>5.9520632059200274E-2</v>
      </c>
      <c r="O58" s="7">
        <f>[3]Comparative1!C56</f>
        <v>9.3336585014445445E-2</v>
      </c>
      <c r="P58" s="7">
        <f>[3]Comparative1!D56</f>
        <v>0.1156510649933583</v>
      </c>
      <c r="Q58" s="7">
        <f>[3]Comparative1!E56</f>
        <v>0.11025331724969845</v>
      </c>
      <c r="R58" s="7">
        <f>[4]Comparative1!B56</f>
        <v>8.8579277316553656E-2</v>
      </c>
      <c r="S58" s="7">
        <f>[4]Comparative1!C56</f>
        <v>9.7372206399570602E-2</v>
      </c>
      <c r="T58" s="7">
        <f>[4]Comparative1!D56</f>
        <v>0.11194858527606916</v>
      </c>
      <c r="U58" s="7">
        <f>[4]Comparative1!E56</f>
        <v>0.15221440481516124</v>
      </c>
      <c r="V58" s="7">
        <f>[5]Comparative1!B56</f>
        <v>0.13942667136952058</v>
      </c>
      <c r="W58" s="7">
        <f>[5]Comparative1!C56</f>
        <v>0.11381789296170294</v>
      </c>
      <c r="X58" s="7">
        <f>[5]Comparative1!D56</f>
        <v>0.12331673189403052</v>
      </c>
      <c r="Y58" s="7">
        <f>[5]Comparative1!E56</f>
        <v>0.12200880897243792</v>
      </c>
      <c r="Z58" s="7">
        <f>[11]Comparative1!B56</f>
        <v>4.1259146340523058E-2</v>
      </c>
      <c r="AA58" s="7">
        <f>[11]Comparative1!C56</f>
        <v>6.6491464843005194E-2</v>
      </c>
      <c r="AB58" s="7">
        <f>[11]Comparative1!D56</f>
        <v>9.7129278537898475E-2</v>
      </c>
      <c r="AC58" s="7">
        <f>[11]Comparative1!E56</f>
        <v>0.13727420101899027</v>
      </c>
      <c r="AD58" s="7">
        <f>[6]Comparative1!B56</f>
        <v>2.3695898240498846E-2</v>
      </c>
      <c r="AE58" s="7">
        <f>[6]Comparative1!C56</f>
        <v>5.4967188327194473E-2</v>
      </c>
      <c r="AF58" s="7">
        <f>[6]Comparative1!D56</f>
        <v>7.6999804537932301E-2</v>
      </c>
      <c r="AG58" s="7">
        <f>[6]Comparative1!E56</f>
        <v>9.3301564953701205E-2</v>
      </c>
      <c r="AH58" s="7">
        <f>[7]Comparative1!B56</f>
        <v>3.6750278684416673E-2</v>
      </c>
      <c r="AI58" s="7">
        <f>[7]Comparative1!C56</f>
        <v>4.7795878264878258E-2</v>
      </c>
      <c r="AJ58" s="7">
        <f>[7]Comparative1!D56</f>
        <v>4.6523696652012787E-2</v>
      </c>
      <c r="AK58" s="7">
        <f>[7]Comparative1!E56</f>
        <v>4.3956043956043953E-2</v>
      </c>
      <c r="AL58" s="7">
        <f>[9]Comparative1!B56</f>
        <v>5.5407564547484925E-2</v>
      </c>
      <c r="AM58" s="7">
        <f>[9]Comparative1!C56</f>
        <v>4.5825371020993856E-2</v>
      </c>
      <c r="AN58" s="7">
        <f>[9]Comparative1!D56</f>
        <v>4.9234602324836646E-2</v>
      </c>
      <c r="AO58" s="7">
        <f>[9]Comparative1!E56</f>
        <v>7.6780041837762464E-2</v>
      </c>
      <c r="AP58" s="7">
        <f>[10]Comparative1!B56</f>
        <v>6.4438834064948228E-2</v>
      </c>
      <c r="AQ58" s="7">
        <f>[10]Comparative1!C56</f>
        <v>0.14307862331082807</v>
      </c>
      <c r="AR58" s="7">
        <f>[10]Comparative1!D56</f>
        <v>0.12791228515737049</v>
      </c>
      <c r="AS58" s="7">
        <f>[10]Comparative1!E56</f>
        <v>0.22982989748789004</v>
      </c>
    </row>
    <row r="59" spans="1:45" x14ac:dyDescent="0.25">
      <c r="A59" s="14" t="s">
        <v>184</v>
      </c>
      <c r="B59" s="11">
        <f>[12]Comparative1!B57</f>
        <v>1.5746806980307075</v>
      </c>
      <c r="C59" s="11">
        <f>[12]Comparative1!C57</f>
        <v>2.1530067438800389</v>
      </c>
      <c r="D59" s="11">
        <f>[12]Comparative1!D57</f>
        <v>0.8586613523021831</v>
      </c>
      <c r="E59" s="11">
        <f>[12]Comparative1!E57</f>
        <v>0.98966913304481308</v>
      </c>
      <c r="F59" s="11">
        <f>[2]Comparative1!B57</f>
        <v>0.34846807787662365</v>
      </c>
      <c r="G59" s="11">
        <f>[2]Comparative1!C57</f>
        <v>-0.47692354381896812</v>
      </c>
      <c r="H59" s="11">
        <f>[2]Comparative1!D57</f>
        <v>-0.47966006661148058</v>
      </c>
      <c r="I59" s="11">
        <f>[2]Comparative1!E57</f>
        <v>0.19907621247113144</v>
      </c>
      <c r="J59" s="11">
        <f>[8]Comparative1!B57</f>
        <v>1.2263866749951753</v>
      </c>
      <c r="K59" s="11">
        <f>[8]Comparative1!C57</f>
        <v>0.42492684014076509</v>
      </c>
      <c r="L59" s="11">
        <f>[8]Comparative1!D57</f>
        <v>1.0968361354214646</v>
      </c>
      <c r="M59" s="11">
        <f>[8]Comparative1!E57</f>
        <v>0.48317307692307687</v>
      </c>
      <c r="N59" s="11">
        <f>[3]Comparative1!B57</f>
        <v>0.7822958130048665</v>
      </c>
      <c r="O59" s="11">
        <f>[3]Comparative1!C57</f>
        <v>0.84233850748236194</v>
      </c>
      <c r="P59" s="11">
        <f>[3]Comparative1!D57</f>
        <v>1.2520006524152161</v>
      </c>
      <c r="Q59" s="11">
        <f>[3]Comparative1!E57</f>
        <v>1.3346792283535216</v>
      </c>
      <c r="R59" s="11">
        <f>[4]Comparative1!B57</f>
        <v>1.0359007722806619</v>
      </c>
      <c r="S59" s="11">
        <f>[4]Comparative1!C57</f>
        <v>0.79590925924299039</v>
      </c>
      <c r="T59" s="11">
        <f>[4]Comparative1!D57</f>
        <v>0.70618851265126859</v>
      </c>
      <c r="U59" s="11">
        <f>[4]Comparative1!E57</f>
        <v>1.3658509288965157</v>
      </c>
      <c r="V59" s="11">
        <f>[5]Comparative1!B57</f>
        <v>0.43381684906365592</v>
      </c>
      <c r="W59" s="11">
        <f>[5]Comparative1!C57</f>
        <v>0.40996905347756113</v>
      </c>
      <c r="X59" s="11">
        <f>[5]Comparative1!D57</f>
        <v>0.3436931037240078</v>
      </c>
      <c r="Y59" s="11">
        <f>[5]Comparative1!E57</f>
        <v>0.66069469835466177</v>
      </c>
      <c r="Z59" s="11">
        <f>[11]Comparative1!B57</f>
        <v>0.630572510185061</v>
      </c>
      <c r="AA59" s="11">
        <f>[11]Comparative1!C57</f>
        <v>0.77211517853002043</v>
      </c>
      <c r="AB59" s="11">
        <f>[11]Comparative1!D57</f>
        <v>0.97813976447733741</v>
      </c>
      <c r="AC59" s="11">
        <f>[11]Comparative1!E57</f>
        <v>2.1513140430050437</v>
      </c>
      <c r="AD59" s="11">
        <f>[6]Comparative1!B57</f>
        <v>0.83772385574212738</v>
      </c>
      <c r="AE59" s="11">
        <f>[6]Comparative1!C57</f>
        <v>0.88535389238562634</v>
      </c>
      <c r="AF59" s="11">
        <f>[6]Comparative1!D57</f>
        <v>0.45677509586824167</v>
      </c>
      <c r="AG59" s="11">
        <f>[6]Comparative1!E57</f>
        <v>0.50373387644263423</v>
      </c>
      <c r="AH59" s="11">
        <f>[7]Comparative1!B57</f>
        <v>1.5567295897698088</v>
      </c>
      <c r="AI59" s="11">
        <f>[7]Comparative1!C57</f>
        <v>2.3912060610122459</v>
      </c>
      <c r="AJ59" s="11">
        <f>[7]Comparative1!D57</f>
        <v>3.7629980090459376E-2</v>
      </c>
      <c r="AK59" s="11">
        <f>[7]Comparative1!E57</f>
        <v>4.7393364928909894E-2</v>
      </c>
      <c r="AL59" s="11">
        <f>[9]Comparative1!B57</f>
        <v>1.5308773766704813</v>
      </c>
      <c r="AM59" s="11">
        <f>[9]Comparative1!C57</f>
        <v>0.61562397012648196</v>
      </c>
      <c r="AN59" s="11">
        <f>[9]Comparative1!D57</f>
        <v>0.6802311277494032</v>
      </c>
      <c r="AO59" s="11">
        <f>[9]Comparative1!E57</f>
        <v>0.41356382978723416</v>
      </c>
      <c r="AP59" s="11">
        <f>[10]Comparative1!B57</f>
        <v>-4.2696192128622988E-2</v>
      </c>
      <c r="AQ59" s="11">
        <f>[10]Comparative1!C57</f>
        <v>-3.5602314705084597</v>
      </c>
      <c r="AR59" s="11">
        <f>[10]Comparative1!D57</f>
        <v>-4.0147287829946556</v>
      </c>
      <c r="AS59" s="11">
        <f>[10]Comparative1!E57</f>
        <v>-10.458654906284451</v>
      </c>
    </row>
    <row r="60" spans="1:45" x14ac:dyDescent="0.25">
      <c r="A60" s="14" t="s">
        <v>185</v>
      </c>
      <c r="B60" s="7">
        <f>[12]Comparative1!B58</f>
        <v>0.28904742117260185</v>
      </c>
      <c r="C60" s="7">
        <f>[12]Comparative1!C58</f>
        <v>0.30541780841060479</v>
      </c>
      <c r="D60" s="7">
        <f>[12]Comparative1!D58</f>
        <v>0.29235900781265411</v>
      </c>
      <c r="E60" s="7">
        <f>[12]Comparative1!E58</f>
        <v>0.28996230629624459</v>
      </c>
      <c r="F60" s="7">
        <f>[2]Comparative1!B58</f>
        <v>0.11924068415734983</v>
      </c>
      <c r="G60" s="7">
        <f>[2]Comparative1!C58</f>
        <v>1.51270207852194E-2</v>
      </c>
      <c r="H60" s="7">
        <f>[2]Comparative1!D58</f>
        <v>2.5211701308699E-2</v>
      </c>
      <c r="I60" s="7">
        <f>[2]Comparative1!E58</f>
        <v>7.5635103926097E-2</v>
      </c>
      <c r="J60" s="7">
        <f>[8]Comparative1!B58</f>
        <v>5.0356170954214977E-2</v>
      </c>
      <c r="K60" s="7">
        <f>[8]Comparative1!C58</f>
        <v>0.10071234190842995</v>
      </c>
      <c r="L60" s="7">
        <f>[8]Comparative1!D58</f>
        <v>0.14586621628537796</v>
      </c>
      <c r="M60" s="7">
        <f>[8]Comparative1!E58</f>
        <v>0.15384615384615385</v>
      </c>
      <c r="N60" s="7">
        <f>[3]Comparative1!B58</f>
        <v>9.8521922085572602E-2</v>
      </c>
      <c r="O60" s="7">
        <f>[3]Comparative1!C58</f>
        <v>0.13882394888318705</v>
      </c>
      <c r="P60" s="7">
        <f>[3]Comparative1!D58</f>
        <v>0.10430603141487504</v>
      </c>
      <c r="Q60" s="7">
        <f>[3]Comparative1!E58</f>
        <v>0.13548676536563481</v>
      </c>
      <c r="R60" s="7">
        <f>[4]Comparative1!B58</f>
        <v>0.17501256533022908</v>
      </c>
      <c r="S60" s="7">
        <f>[4]Comparative1!C58</f>
        <v>0.12280436545756483</v>
      </c>
      <c r="T60" s="7">
        <f>[4]Comparative1!D58</f>
        <v>0.11038691632406678</v>
      </c>
      <c r="U60" s="7">
        <f>[4]Comparative1!E58</f>
        <v>0.11064687010370812</v>
      </c>
      <c r="V60" s="7">
        <f>[5]Comparative1!B58</f>
        <v>0.53600378449618824</v>
      </c>
      <c r="W60" s="7">
        <f>[5]Comparative1!C58</f>
        <v>0.50607659261909821</v>
      </c>
      <c r="X60" s="7">
        <f>[5]Comparative1!D58</f>
        <v>0.44947354293502867</v>
      </c>
      <c r="Y60" s="7">
        <f>[5]Comparative1!E58</f>
        <v>0.37367458866544789</v>
      </c>
      <c r="Z60" s="7">
        <f>[11]Comparative1!B58</f>
        <v>0.29269073257407047</v>
      </c>
      <c r="AA60" s="7">
        <f>[11]Comparative1!C58</f>
        <v>0.2571705635301082</v>
      </c>
      <c r="AB60" s="7">
        <f>[11]Comparative1!D58</f>
        <v>0.23937599711121429</v>
      </c>
      <c r="AC60" s="7">
        <f>[11]Comparative1!E58</f>
        <v>0.2415715423413857</v>
      </c>
      <c r="AD60" s="7">
        <f>[6]Comparative1!B58</f>
        <v>0.10488151257709602</v>
      </c>
      <c r="AE60" s="7">
        <f>[6]Comparative1!C58</f>
        <v>0.20976302515419204</v>
      </c>
      <c r="AF60" s="7">
        <f>[6]Comparative1!D58</f>
        <v>0.26928375678309119</v>
      </c>
      <c r="AG60" s="7">
        <f>[6]Comparative1!E58</f>
        <v>0.27155465037338766</v>
      </c>
      <c r="AH60" s="7">
        <f>[7]Comparative1!B58</f>
        <v>2.9109947643979055E-2</v>
      </c>
      <c r="AI60" s="7">
        <f>[7]Comparative1!C58</f>
        <v>0</v>
      </c>
      <c r="AJ60" s="7">
        <f>[7]Comparative1!D58</f>
        <v>0</v>
      </c>
      <c r="AK60" s="7">
        <f>[7]Comparative1!E58</f>
        <v>0</v>
      </c>
      <c r="AL60" s="7">
        <f>[9]Comparative1!B58</f>
        <v>0.32386768479991379</v>
      </c>
      <c r="AM60" s="7">
        <f>[9]Comparative1!C58</f>
        <v>0.20181842906515723</v>
      </c>
      <c r="AN60" s="7">
        <f>[9]Comparative1!D58</f>
        <v>0.13074724596687534</v>
      </c>
      <c r="AO60" s="7">
        <f>[9]Comparative1!E58</f>
        <v>0.22606382978723405</v>
      </c>
      <c r="AP60" s="7">
        <f>[10]Comparative1!B58</f>
        <v>5.571296045977718E-2</v>
      </c>
      <c r="AQ60" s="7">
        <f>[10]Comparative1!C58</f>
        <v>0</v>
      </c>
      <c r="AR60" s="7">
        <f>[10]Comparative1!D58</f>
        <v>0</v>
      </c>
      <c r="AS60" s="7">
        <f>[10]Comparative1!E58</f>
        <v>0</v>
      </c>
    </row>
    <row r="61" spans="1:45" x14ac:dyDescent="0.25">
      <c r="A61" s="14" t="s">
        <v>186</v>
      </c>
      <c r="B61" s="12">
        <f>[12]Comparative1!B59</f>
        <v>0.221626577029572</v>
      </c>
      <c r="C61" s="12">
        <f>[12]Comparative1!C59</f>
        <v>-0.10470230953662121</v>
      </c>
      <c r="D61" s="12">
        <f>[12]Comparative1!D59</f>
        <v>1.831979372654321</v>
      </c>
      <c r="E61" s="12">
        <f>[12]Comparative1!E59</f>
        <v>1.1464470194052776</v>
      </c>
      <c r="F61" s="12">
        <f>[2]Comparative1!B59</f>
        <v>0.30134113018808384</v>
      </c>
      <c r="G61" s="12">
        <f>[2]Comparative1!C59</f>
        <v>1.3579276697886453</v>
      </c>
      <c r="H61" s="12">
        <f>[2]Comparative1!D59</f>
        <v>2.2380431844534265</v>
      </c>
      <c r="I61" s="12">
        <f>[2]Comparative1!E59</f>
        <v>1.3337182448036955</v>
      </c>
      <c r="J61" s="12">
        <f>[8]Comparative1!B59</f>
        <v>0.2638223620853406</v>
      </c>
      <c r="K61" s="12">
        <f>[8]Comparative1!C59</f>
        <v>0.45847146462112187</v>
      </c>
      <c r="L61" s="12">
        <f>[8]Comparative1!D59</f>
        <v>0.12901296765443487</v>
      </c>
      <c r="M61" s="12">
        <f>[8]Comparative1!E59</f>
        <v>0.31610576923076933</v>
      </c>
      <c r="N61" s="12">
        <f>[3]Comparative1!B59</f>
        <v>0.21428757291829661</v>
      </c>
      <c r="O61" s="12">
        <f>[3]Comparative1!C59</f>
        <v>0.69312169549598868</v>
      </c>
      <c r="P61" s="12">
        <f>[3]Comparative1!D59</f>
        <v>0.41892670817884087</v>
      </c>
      <c r="Q61" s="12">
        <f>[3]Comparative1!E59</f>
        <v>-0.1045311799013008</v>
      </c>
      <c r="R61" s="12">
        <f>[4]Comparative1!B59</f>
        <v>0.39986708849611896</v>
      </c>
      <c r="S61" s="12">
        <f>[4]Comparative1!C59</f>
        <v>0.42681520250325444</v>
      </c>
      <c r="T61" s="12">
        <f>[4]Comparative1!D59</f>
        <v>0.46604590752292968</v>
      </c>
      <c r="U61" s="12">
        <f>[4]Comparative1!E59</f>
        <v>3.0403640975900832E-2</v>
      </c>
      <c r="V61" s="12">
        <f>[5]Comparative1!B59</f>
        <v>0.58667146175245821</v>
      </c>
      <c r="W61" s="12">
        <f>[5]Comparative1!C59</f>
        <v>0.69849294785275362</v>
      </c>
      <c r="X61" s="12">
        <f>[5]Comparative1!D59</f>
        <v>0.79015567970950784</v>
      </c>
      <c r="Y61" s="12">
        <f>[5]Comparative1!E59</f>
        <v>0.3217550274223035</v>
      </c>
      <c r="Z61" s="12">
        <f>[11]Comparative1!B59</f>
        <v>-4.2138366850993862E-2</v>
      </c>
      <c r="AA61" s="12">
        <f>[11]Comparative1!C59</f>
        <v>0.3030809599380504</v>
      </c>
      <c r="AB61" s="12">
        <f>[11]Comparative1!D59</f>
        <v>0.51368524633273793</v>
      </c>
      <c r="AC61" s="12">
        <f>[11]Comparative1!E59</f>
        <v>-0.26307406424210239</v>
      </c>
      <c r="AD61" s="12">
        <f>[6]Comparative1!B59</f>
        <v>-0.43520344174613079</v>
      </c>
      <c r="AE61" s="12">
        <f>[6]Comparative1!C59</f>
        <v>0.11486109774081785</v>
      </c>
      <c r="AF61" s="12">
        <f>[6]Comparative1!D59</f>
        <v>0.76605411348113028</v>
      </c>
      <c r="AG61" s="12">
        <f>[6]Comparative1!E59</f>
        <v>0.66598778004073311</v>
      </c>
      <c r="AH61" s="12">
        <f>[7]Comparative1!B59</f>
        <v>-0.95905358621069081</v>
      </c>
      <c r="AI61" s="12">
        <f>[7]Comparative1!C59</f>
        <v>-1.6535606227619859</v>
      </c>
      <c r="AJ61" s="12">
        <f>[7]Comparative1!D59</f>
        <v>2.0038858772100663</v>
      </c>
      <c r="AK61" s="12">
        <f>[7]Comparative1!E59</f>
        <v>0.74881516587677732</v>
      </c>
      <c r="AL61" s="12">
        <f>[9]Comparative1!B59</f>
        <v>-0.5477207322295905</v>
      </c>
      <c r="AM61" s="12">
        <f>[9]Comparative1!C59</f>
        <v>0.12184284675270018</v>
      </c>
      <c r="AN61" s="12">
        <f>[9]Comparative1!D59</f>
        <v>3.2375520366008624E-2</v>
      </c>
      <c r="AO61" s="12">
        <f>[9]Comparative1!E59</f>
        <v>0.90425531914893609</v>
      </c>
      <c r="AP61" s="12">
        <f>[10]Comparative1!B59</f>
        <v>1.8808957089188845</v>
      </c>
      <c r="AQ61" s="12">
        <f>[10]Comparative1!C59</f>
        <v>7.1506471173035475</v>
      </c>
      <c r="AR61" s="12">
        <f>[10]Comparative1!D59</f>
        <v>11.64987400460099</v>
      </c>
      <c r="AS61" s="12">
        <f>[10]Comparative1!E59</f>
        <v>32.952590959206169</v>
      </c>
    </row>
    <row r="62" spans="1:45" x14ac:dyDescent="0.25">
      <c r="A62" s="14" t="s">
        <v>187</v>
      </c>
      <c r="B62" s="12">
        <f>[12]Comparative1!B60</f>
        <v>3.7237426289248496</v>
      </c>
      <c r="C62" s="12">
        <f>[12]Comparative1!C60</f>
        <v>-1.4443161457131761</v>
      </c>
      <c r="D62" s="12">
        <f>[12]Comparative1!D60</f>
        <v>0.66157129561506178</v>
      </c>
      <c r="E62" s="12">
        <f>[12]Comparative1!E60</f>
        <v>0.53669694791190148</v>
      </c>
      <c r="F62" s="12">
        <f>[2]Comparative1!B60</f>
        <v>-0.62577001171331459</v>
      </c>
      <c r="G62" s="12">
        <f>[2]Comparative1!C60</f>
        <v>0.40794646884343405</v>
      </c>
      <c r="H62" s="12">
        <f>[2]Comparative1!D60</f>
        <v>1.322183408481681</v>
      </c>
      <c r="I62" s="12">
        <f>[2]Comparative1!E60</f>
        <v>0.87012204309175845</v>
      </c>
      <c r="J62" s="12">
        <f>[8]Comparative1!B60</f>
        <v>0.87750016293254451</v>
      </c>
      <c r="K62" s="12">
        <f>[8]Comparative1!C60</f>
        <v>1.4004644638345325</v>
      </c>
      <c r="L62" s="12">
        <f>[8]Comparative1!D60</f>
        <v>0.23112669772478633</v>
      </c>
      <c r="M62" s="12">
        <f>[8]Comparative1!E60</f>
        <v>0.39548872180451139</v>
      </c>
      <c r="N62" s="12">
        <f>[3]Comparative1!B60</f>
        <v>4.1715978072106257</v>
      </c>
      <c r="O62" s="12">
        <f>[3]Comparative1!C60</f>
        <v>0.53978220173086067</v>
      </c>
      <c r="P62" s="12">
        <f>[3]Comparative1!D60</f>
        <v>0.33820978328623624</v>
      </c>
      <c r="Q62" s="12">
        <f>[3]Comparative1!E60</f>
        <v>-8.4974471188913006E-2</v>
      </c>
      <c r="R62" s="12">
        <f>[4]Comparative1!B60</f>
        <v>-0.98926897642967815</v>
      </c>
      <c r="S62" s="12">
        <f>[4]Comparative1!C60</f>
        <v>0.33889068437123054</v>
      </c>
      <c r="T62" s="12">
        <f>[4]Comparative1!D60</f>
        <v>0.37230871091958745</v>
      </c>
      <c r="U62" s="12">
        <f>[4]Comparative1!E60</f>
        <v>2.1775141605215289E-2</v>
      </c>
      <c r="V62" s="12">
        <f>[5]Comparative1!B60</f>
        <v>0.50040062431239818</v>
      </c>
      <c r="W62" s="12">
        <f>[5]Comparative1!C60</f>
        <v>0.60512860904334242</v>
      </c>
      <c r="X62" s="12">
        <f>[5]Comparative1!D60</f>
        <v>0.67155076338262365</v>
      </c>
      <c r="Y62" s="12">
        <f>[5]Comparative1!E60</f>
        <v>0.32750279121697062</v>
      </c>
      <c r="Z62" s="12">
        <f>[11]Comparative1!B60</f>
        <v>-0.10603273576132607</v>
      </c>
      <c r="AA62" s="12">
        <f>[11]Comparative1!C60</f>
        <v>0.13832989276663607</v>
      </c>
      <c r="AB62" s="12">
        <f>[11]Comparative1!D60</f>
        <v>0.41070597411404269</v>
      </c>
      <c r="AC62" s="12">
        <f>[11]Comparative1!E60</f>
        <v>-0.1393223674961338</v>
      </c>
      <c r="AD62" s="12">
        <f>[6]Comparative1!B60</f>
        <v>0.45544987634566397</v>
      </c>
      <c r="AE62" s="12">
        <f>[6]Comparative1!C60</f>
        <v>-0.40839471091343132</v>
      </c>
      <c r="AF62" s="12">
        <f>[6]Comparative1!D60</f>
        <v>0.64139247398416133</v>
      </c>
      <c r="AG62" s="12">
        <f>[6]Comparative1!E60</f>
        <v>0.56935577481137545</v>
      </c>
      <c r="AH62" s="12">
        <f>[7]Comparative1!B60</f>
        <v>5.5037191787973665</v>
      </c>
      <c r="AI62" s="12">
        <f>[7]Comparative1!C60</f>
        <v>3.2040249449043423</v>
      </c>
      <c r="AJ62" s="12">
        <f>[7]Comparative1!D60</f>
        <v>0.99130420110319595</v>
      </c>
      <c r="AK62" s="12">
        <f>[7]Comparative1!E60</f>
        <v>0.94047619047619058</v>
      </c>
      <c r="AL62" s="12">
        <f>[9]Comparative1!B60</f>
        <v>-1.0715171248367323</v>
      </c>
      <c r="AM62" s="12">
        <f>[9]Comparative1!C60</f>
        <v>-1.4781762409866759</v>
      </c>
      <c r="AN62" s="12">
        <f>[9]Comparative1!D60</f>
        <v>-2.2536822140000741</v>
      </c>
      <c r="AO62" s="12">
        <f>[9]Comparative1!E60</f>
        <v>0.68617558022199787</v>
      </c>
      <c r="AP62" s="12">
        <f>[10]Comparative1!B60</f>
        <v>0.2926665476485219</v>
      </c>
      <c r="AQ62" s="12">
        <f>[10]Comparative1!C60</f>
        <v>0.85487451947931936</v>
      </c>
      <c r="AR62" s="12">
        <f>[10]Comparative1!D60</f>
        <v>1.246559664415068</v>
      </c>
      <c r="AS62" s="12">
        <f>[10]Comparative1!E60</f>
        <v>1.4649544162337025</v>
      </c>
    </row>
    <row r="63" spans="1:45" x14ac:dyDescent="0.25">
      <c r="A63" s="14" t="s">
        <v>188</v>
      </c>
      <c r="B63" s="7">
        <f>[12]Comparative1!B61</f>
        <v>7.630238013569754E-3</v>
      </c>
      <c r="C63" s="7">
        <f>[12]Comparative1!C61</f>
        <v>9.8190725839776838E-3</v>
      </c>
      <c r="D63" s="7">
        <f>[12]Comparative1!D61</f>
        <v>7.6213781337162168E-2</v>
      </c>
      <c r="E63" s="7">
        <f>[12]Comparative1!E61</f>
        <v>6.8021801434653709E-2</v>
      </c>
      <c r="F63" s="7">
        <f>[2]Comparative1!B61</f>
        <v>2.6045391508639575E-3</v>
      </c>
      <c r="G63" s="7">
        <f>[2]Comparative1!C61</f>
        <v>7.7826202848739465E-2</v>
      </c>
      <c r="H63" s="7">
        <f>[2]Comparative1!D61</f>
        <v>0.13197096878719072</v>
      </c>
      <c r="I63" s="7">
        <f>[2]Comparative1!E61</f>
        <v>0.12694679225789435</v>
      </c>
      <c r="J63" s="7">
        <f>[8]Comparative1!B61</f>
        <v>-2.0369204628941321E-2</v>
      </c>
      <c r="K63" s="7">
        <f>[8]Comparative1!C61</f>
        <v>-3.1502072940081194E-3</v>
      </c>
      <c r="L63" s="7">
        <f>[8]Comparative1!D61</f>
        <v>2.6447875543235352E-2</v>
      </c>
      <c r="M63" s="7">
        <f>[8]Comparative1!E61</f>
        <v>2.8021948750732519E-2</v>
      </c>
      <c r="N63" s="7">
        <f>[3]Comparative1!B61</f>
        <v>1.0419630544174226E-2</v>
      </c>
      <c r="O63" s="7">
        <f>[3]Comparative1!C61</f>
        <v>3.1608141389697905E-2</v>
      </c>
      <c r="P63" s="7">
        <f>[3]Comparative1!D61</f>
        <v>1.9572566868293759E-2</v>
      </c>
      <c r="Q63" s="7">
        <f>[3]Comparative1!E61</f>
        <v>-9.3687173301165855E-3</v>
      </c>
      <c r="R63" s="7">
        <f>[4]Comparative1!B61</f>
        <v>2.4451307608753282E-2</v>
      </c>
      <c r="S63" s="7">
        <f>[4]Comparative1!C61</f>
        <v>3.3151991080882168E-2</v>
      </c>
      <c r="T63" s="7">
        <f>[4]Comparative1!D61</f>
        <v>4.020148958331362E-2</v>
      </c>
      <c r="U63" s="7">
        <f>[4]Comparative1!E61</f>
        <v>3.3144902192036997E-3</v>
      </c>
      <c r="V63" s="7">
        <f>[5]Comparative1!B61</f>
        <v>7.0916019762362947E-2</v>
      </c>
      <c r="W63" s="7">
        <f>[5]Comparative1!C61</f>
        <v>7.0517206634506308E-2</v>
      </c>
      <c r="X63" s="7">
        <f>[5]Comparative1!D61</f>
        <v>8.397952572384039E-2</v>
      </c>
      <c r="Y63" s="7">
        <f>[5]Comparative1!E61</f>
        <v>3.9958225491531586E-2</v>
      </c>
      <c r="Z63" s="7">
        <f>[11]Comparative1!B61</f>
        <v>-4.4674405161509931E-3</v>
      </c>
      <c r="AA63" s="7">
        <f>[11]Comparative1!C61</f>
        <v>1.7817411728389344E-2</v>
      </c>
      <c r="AB63" s="7">
        <f>[11]Comparative1!D61</f>
        <v>2.9238909872482583E-2</v>
      </c>
      <c r="AC63" s="7">
        <f>[11]Comparative1!E61</f>
        <v>-1.9125366682105908E-2</v>
      </c>
      <c r="AD63" s="7">
        <f>[6]Comparative1!B61</f>
        <v>-7.3169585518559318E-3</v>
      </c>
      <c r="AE63" s="7">
        <f>[6]Comparative1!C61</f>
        <v>1.7159251375565288E-2</v>
      </c>
      <c r="AF63" s="7">
        <f>[6]Comparative1!D61</f>
        <v>4.5484472048691736E-2</v>
      </c>
      <c r="AG63" s="7">
        <f>[6]Comparative1!E61</f>
        <v>5.312178480532842E-2</v>
      </c>
      <c r="AH63" s="7">
        <f>[7]Comparative1!B61</f>
        <v>0.10007968441826935</v>
      </c>
      <c r="AI63" s="7">
        <f>[7]Comparative1!C61</f>
        <v>0.21092824913788819</v>
      </c>
      <c r="AJ63" s="7">
        <f>[7]Comparative1!D61</f>
        <v>4.6103616624607942E-2</v>
      </c>
      <c r="AK63" s="7">
        <f>[7]Comparative1!E61</f>
        <v>4.1339612768184202E-2</v>
      </c>
      <c r="AL63" s="7">
        <f>[9]Comparative1!B61</f>
        <v>-2.3996166160753226E-2</v>
      </c>
      <c r="AM63" s="7">
        <f>[9]Comparative1!C61</f>
        <v>2.3793622798321131E-3</v>
      </c>
      <c r="AN63" s="7">
        <f>[9]Comparative1!D61</f>
        <v>-3.3284697498216936E-3</v>
      </c>
      <c r="AO63" s="7">
        <f>[9]Comparative1!E61</f>
        <v>5.2684589757495924E-2</v>
      </c>
      <c r="AP63" s="7">
        <f>[10]Comparative1!B61</f>
        <v>-3.7863229193288196E-2</v>
      </c>
      <c r="AQ63" s="7">
        <f>[10]Comparative1!C61</f>
        <v>8.6412783317581246E-2</v>
      </c>
      <c r="AR63" s="7">
        <f>[10]Comparative1!D61</f>
        <v>0.12673454500348283</v>
      </c>
      <c r="AS63" s="7">
        <f>[10]Comparative1!E61</f>
        <v>0.33669032330742366</v>
      </c>
    </row>
    <row r="64" spans="1:45" x14ac:dyDescent="0.25">
      <c r="A64" s="18" t="s">
        <v>189</v>
      </c>
      <c r="B64" s="7">
        <f>[12]Comparative1!B62</f>
        <v>4.3658246912930826E-2</v>
      </c>
      <c r="C64" s="7">
        <f>[12]Comparative1!C62</f>
        <v>4.1444358460526631E-2</v>
      </c>
      <c r="D64" s="7">
        <f>[12]Comparative1!D62</f>
        <v>4.394287148190823E-2</v>
      </c>
      <c r="E64" s="7">
        <f>[12]Comparative1!E62</f>
        <v>5.9332703808624487E-2</v>
      </c>
      <c r="F64" s="7">
        <f>[2]Comparative1!B62</f>
        <v>2.4490378871286973E-2</v>
      </c>
      <c r="G64" s="7">
        <f>[2]Comparative1!C62</f>
        <v>2.558025702642578E-2</v>
      </c>
      <c r="H64" s="7">
        <f>[2]Comparative1!D62</f>
        <v>7.1719212979908117E-2</v>
      </c>
      <c r="I64" s="7">
        <f>[2]Comparative1!E62</f>
        <v>9.5182616532758862E-2</v>
      </c>
      <c r="J64" s="7">
        <f>[8]Comparative1!B62</f>
        <v>2.9127084196377773E-2</v>
      </c>
      <c r="K64" s="7">
        <f>[8]Comparative1!C62</f>
        <v>5.4326658146221382E-2</v>
      </c>
      <c r="L64" s="7">
        <f>[8]Comparative1!D62</f>
        <v>0.10235012127728187</v>
      </c>
      <c r="M64" s="7">
        <f>[8]Comparative1!E62</f>
        <v>8.8647381599275474E-2</v>
      </c>
      <c r="N64" s="7">
        <f>[3]Comparative1!B62</f>
        <v>5.2744823123655693E-2</v>
      </c>
      <c r="O64" s="7">
        <f>[3]Comparative1!C62</f>
        <v>5.8672429441454496E-2</v>
      </c>
      <c r="P64" s="7">
        <f>[3]Comparative1!D62</f>
        <v>6.753519533438071E-2</v>
      </c>
      <c r="Q64" s="7">
        <f>[3]Comparative1!E62</f>
        <v>8.9626055488540413E-2</v>
      </c>
      <c r="R64" s="7">
        <f>[4]Comparative1!B62</f>
        <v>6.1079447227305649E-2</v>
      </c>
      <c r="S64" s="7">
        <f>[4]Comparative1!C62</f>
        <v>8.0264496624938425E-2</v>
      </c>
      <c r="T64" s="7">
        <f>[4]Comparative1!D62</f>
        <v>9.468266246456529E-2</v>
      </c>
      <c r="U64" s="7">
        <f>[4]Comparative1!E62</f>
        <v>0.10901622676806702</v>
      </c>
      <c r="V64" s="7">
        <f>[5]Comparative1!B62</f>
        <v>0.13150536868516027</v>
      </c>
      <c r="W64" s="7">
        <f>[5]Comparative1!C62</f>
        <v>0.10318887119066286</v>
      </c>
      <c r="X64" s="7">
        <f>[5]Comparative1!D62</f>
        <v>0.10961113873337407</v>
      </c>
      <c r="Y64" s="7">
        <f>[5]Comparative1!E62</f>
        <v>0.12418834854470327</v>
      </c>
      <c r="Z64" s="7">
        <f>[11]Comparative1!B62</f>
        <v>6.6398636010993314E-2</v>
      </c>
      <c r="AA64" s="7">
        <f>[11]Comparative1!C62</f>
        <v>5.5705506428461303E-2</v>
      </c>
      <c r="AB64" s="7">
        <f>[11]Comparative1!D62</f>
        <v>6.3987152340010775E-2</v>
      </c>
      <c r="AC64" s="7">
        <f>[11]Comparative1!E62</f>
        <v>7.2699552261849626E-2</v>
      </c>
      <c r="AD64" s="7">
        <f>[6]Comparative1!B62</f>
        <v>4.3052616995896006E-2</v>
      </c>
      <c r="AE64" s="7">
        <f>[6]Comparative1!C62</f>
        <v>5.0276988823932389E-2</v>
      </c>
      <c r="AF64" s="7">
        <f>[6]Comparative1!D62</f>
        <v>6.2458897543911783E-2</v>
      </c>
      <c r="AG64" s="7">
        <f>[6]Comparative1!E62</f>
        <v>7.9763903178642986E-2</v>
      </c>
      <c r="AH64" s="7">
        <f>[7]Comparative1!B62</f>
        <v>1.6363968645517819E-2</v>
      </c>
      <c r="AI64" s="7">
        <f>[7]Comparative1!C62</f>
        <v>-1.408927951482126E-2</v>
      </c>
      <c r="AJ64" s="7">
        <f>[7]Comparative1!D62</f>
        <v>5.4523302467913634E-3</v>
      </c>
      <c r="AK64" s="7">
        <f>[7]Comparative1!E62</f>
        <v>5.5206698063840917E-2</v>
      </c>
      <c r="AL64" s="7">
        <f>[9]Comparative1!B62</f>
        <v>6.7025551417929527E-2</v>
      </c>
      <c r="AM64" s="7">
        <f>[9]Comparative1!C62</f>
        <v>6.6667044676565271E-2</v>
      </c>
      <c r="AN64" s="7">
        <f>[9]Comparative1!D62</f>
        <v>7.2981289650367542E-2</v>
      </c>
      <c r="AO64" s="7">
        <f>[9]Comparative1!E62</f>
        <v>5.8262958084760209E-2</v>
      </c>
      <c r="AP64" s="7">
        <f>[10]Comparative1!B62</f>
        <v>-2.4899819025035349E-2</v>
      </c>
      <c r="AQ64" s="7">
        <f>[10]Comparative1!C62</f>
        <v>-0.11269541755234298</v>
      </c>
      <c r="AR64" s="7">
        <f>[10]Comparative1!D62</f>
        <v>-5.6567377845773231E-2</v>
      </c>
      <c r="AS64" s="7">
        <f>[10]Comparative1!E62</f>
        <v>1.0217415793623973E-2</v>
      </c>
    </row>
    <row r="65" spans="1:45" x14ac:dyDescent="0.25">
      <c r="A65" s="18" t="s">
        <v>190</v>
      </c>
      <c r="B65" s="12">
        <f>[12]Comparative1!B63</f>
        <v>1.2546039839429448</v>
      </c>
      <c r="C65" s="12">
        <f>[12]Comparative1!C63</f>
        <v>1.102465709492354</v>
      </c>
      <c r="D65" s="12">
        <f>[12]Comparative1!D63</f>
        <v>1.1969639555107039</v>
      </c>
      <c r="E65" s="12">
        <f>[12]Comparative1!E63</f>
        <v>1.2540094731593816</v>
      </c>
      <c r="F65" s="12">
        <f>[2]Comparative1!B63</f>
        <v>1.3468981447722275</v>
      </c>
      <c r="G65" s="12">
        <f>[2]Comparative1!C63</f>
        <v>1.4687398538021239</v>
      </c>
      <c r="H65" s="12">
        <f>[2]Comparative1!D63</f>
        <v>1.7634571454653536</v>
      </c>
      <c r="I65" s="12">
        <f>[2]Comparative1!E63</f>
        <v>1.7685833138947205</v>
      </c>
      <c r="J65" s="12">
        <f>[8]Comparative1!B63</f>
        <v>1.6139461409949789</v>
      </c>
      <c r="K65" s="12">
        <f>[8]Comparative1!C63</f>
        <v>1.5915792702237905</v>
      </c>
      <c r="L65" s="12">
        <f>[8]Comparative1!D63</f>
        <v>1.5296223544845171</v>
      </c>
      <c r="M65" s="12">
        <f>[8]Comparative1!E63</f>
        <v>1.2054328281530953</v>
      </c>
      <c r="N65" s="12">
        <f>[3]Comparative1!B63</f>
        <v>1.8566025875193393</v>
      </c>
      <c r="O65" s="12">
        <f>[3]Comparative1!C63</f>
        <v>2.0364668966320982</v>
      </c>
      <c r="P65" s="12">
        <f>[3]Comparative1!D63</f>
        <v>1.8736372680027629</v>
      </c>
      <c r="Q65" s="12">
        <f>[3]Comparative1!E63</f>
        <v>1.1205731278723978</v>
      </c>
      <c r="R65" s="12">
        <f>[4]Comparative1!B63</f>
        <v>1.168378597559347</v>
      </c>
      <c r="S65" s="12">
        <f>[4]Comparative1!C63</f>
        <v>1.2950794431400292</v>
      </c>
      <c r="T65" s="12">
        <f>[4]Comparative1!D63</f>
        <v>1.3144914838446791</v>
      </c>
      <c r="U65" s="12">
        <f>[4]Comparative1!E63</f>
        <v>1.1746019614118728</v>
      </c>
      <c r="V65" s="12">
        <f>[5]Comparative1!B63</f>
        <v>1.0866705632279061</v>
      </c>
      <c r="W65" s="12">
        <f>[5]Comparative1!C63</f>
        <v>1.2113425804892526</v>
      </c>
      <c r="X65" s="12">
        <f>[5]Comparative1!D63</f>
        <v>1.2784844384158671</v>
      </c>
      <c r="Y65" s="12">
        <f>[5]Comparative1!E63</f>
        <v>1.4319245773732119</v>
      </c>
      <c r="Z65" s="12">
        <f>[11]Comparative1!B63</f>
        <v>1.5717285622515396</v>
      </c>
      <c r="AA65" s="12">
        <f>[11]Comparative1!C63</f>
        <v>1.7292804896256608</v>
      </c>
      <c r="AB65" s="12">
        <f>[11]Comparative1!D63</f>
        <v>1.742682920175713</v>
      </c>
      <c r="AC65" s="12">
        <f>[11]Comparative1!E63</f>
        <v>1.4322120567179855</v>
      </c>
      <c r="AD65" s="12">
        <f>[6]Comparative1!B63</f>
        <v>1.3875854718332279</v>
      </c>
      <c r="AE65" s="12">
        <f>[6]Comparative1!C63</f>
        <v>1.4098690516051986</v>
      </c>
      <c r="AF65" s="12">
        <f>[6]Comparative1!D63</f>
        <v>1.4567139177817265</v>
      </c>
      <c r="AG65" s="12">
        <f>[6]Comparative1!E63</f>
        <v>1.5040723244828147</v>
      </c>
      <c r="AH65" s="12">
        <f>[7]Comparative1!B63</f>
        <v>1.5982721852815671</v>
      </c>
      <c r="AI65" s="12">
        <f>[7]Comparative1!C63</f>
        <v>1.5198060921565535</v>
      </c>
      <c r="AJ65" s="12">
        <f>[7]Comparative1!D63</f>
        <v>1.5485863482132878</v>
      </c>
      <c r="AK65" s="12">
        <f>[7]Comparative1!E63</f>
        <v>1.6092631578947367</v>
      </c>
      <c r="AL65" s="12">
        <f>[9]Comparative1!B63</f>
        <v>1.0472963945883969</v>
      </c>
      <c r="AM65" s="12">
        <f>[9]Comparative1!C63</f>
        <v>1.1452558992171027</v>
      </c>
      <c r="AN65" s="12">
        <f>[9]Comparative1!D63</f>
        <v>1.1696719059383616</v>
      </c>
      <c r="AO65" s="12">
        <f>[9]Comparative1!E63</f>
        <v>1.168054298642534</v>
      </c>
      <c r="AP65" s="12">
        <f>[10]Comparative1!B63</f>
        <v>0.76687072469754614</v>
      </c>
      <c r="AQ65" s="12">
        <f>[10]Comparative1!C63</f>
        <v>0.67196240698801313</v>
      </c>
      <c r="AR65" s="12">
        <f>[10]Comparative1!D63</f>
        <v>0.793508882225335</v>
      </c>
      <c r="AS65" s="12">
        <f>[10]Comparative1!E63</f>
        <v>1.155122382854689</v>
      </c>
    </row>
    <row r="66" spans="1:45" x14ac:dyDescent="0.25">
      <c r="A66" s="18" t="s">
        <v>191</v>
      </c>
      <c r="B66" s="12">
        <f>[12]Comparative1!B64</f>
        <v>3.0835523534205032</v>
      </c>
      <c r="C66" s="12">
        <f>[12]Comparative1!C64</f>
        <v>3.3665249944051263</v>
      </c>
      <c r="D66" s="12">
        <f>[12]Comparative1!D64</f>
        <v>3.2482968060451163</v>
      </c>
      <c r="E66" s="12">
        <f>[12]Comparative1!E64</f>
        <v>2.944998470480269</v>
      </c>
      <c r="F66" s="12">
        <f>[2]Comparative1!B64</f>
        <v>7.2190321329640224</v>
      </c>
      <c r="G66" s="12">
        <f>[2]Comparative1!C64</f>
        <v>7.4982621303131056</v>
      </c>
      <c r="H66" s="12">
        <f>[2]Comparative1!D64</f>
        <v>4.7638451097696599</v>
      </c>
      <c r="I66" s="12">
        <f>[2]Comparative1!E64</f>
        <v>2.1476162645069721</v>
      </c>
      <c r="J66" s="12">
        <f>[8]Comparative1!B64</f>
        <v>3.0524522000214791</v>
      </c>
      <c r="K66" s="12">
        <f>[8]Comparative1!C64</f>
        <v>2.337595344208673</v>
      </c>
      <c r="L66" s="12">
        <f>[8]Comparative1!D64</f>
        <v>1.9979379732965805</v>
      </c>
      <c r="M66" s="12">
        <f>[8]Comparative1!E64</f>
        <v>1.8320000000000001</v>
      </c>
      <c r="N66" s="12">
        <f>[3]Comparative1!B64</f>
        <v>1.7163342305353395</v>
      </c>
      <c r="O66" s="12">
        <f>[3]Comparative1!C64</f>
        <v>1.5448323355163978</v>
      </c>
      <c r="P66" s="12">
        <f>[3]Comparative1!D64</f>
        <v>1.4738788823004347</v>
      </c>
      <c r="Q66" s="12">
        <f>[3]Comparative1!E64</f>
        <v>1.3605100226812972</v>
      </c>
      <c r="R66" s="12">
        <f>[4]Comparative1!B64</f>
        <v>2.6158863612072936</v>
      </c>
      <c r="S66" s="12">
        <f>[4]Comparative1!C64</f>
        <v>2.1204454518649052</v>
      </c>
      <c r="T66" s="12">
        <f>[4]Comparative1!D64</f>
        <v>1.847686283216093</v>
      </c>
      <c r="U66" s="12">
        <f>[4]Comparative1!E64</f>
        <v>1.6735204534371526</v>
      </c>
      <c r="V66" s="12">
        <f>[5]Comparative1!B64</f>
        <v>1.4115386292056209</v>
      </c>
      <c r="W66" s="12">
        <f>[5]Comparative1!C64</f>
        <v>1.4207078607782817</v>
      </c>
      <c r="X66" s="12">
        <f>[5]Comparative1!D64</f>
        <v>1.3796930016886009</v>
      </c>
      <c r="Y66" s="12">
        <f>[5]Comparative1!E64</f>
        <v>1.342879594865974</v>
      </c>
      <c r="Z66" s="12">
        <f>[11]Comparative1!B64</f>
        <v>1.7808085755779905</v>
      </c>
      <c r="AA66" s="12">
        <f>[11]Comparative1!C64</f>
        <v>1.8660262904673268</v>
      </c>
      <c r="AB66" s="12">
        <f>[11]Comparative1!D64</f>
        <v>1.8043707955701755</v>
      </c>
      <c r="AC66" s="12">
        <f>[11]Comparative1!E64</f>
        <v>1.9634755237164878</v>
      </c>
      <c r="AD66" s="12">
        <f>[6]Comparative1!B64</f>
        <v>2.2741208460515545</v>
      </c>
      <c r="AE66" s="12">
        <f>[6]Comparative1!C64</f>
        <v>2.7250179263396026</v>
      </c>
      <c r="AF66" s="12">
        <f>[6]Comparative1!D64</f>
        <v>2.6378944832312476</v>
      </c>
      <c r="AG66" s="12">
        <f>[6]Comparative1!E64</f>
        <v>2.2279078207221921</v>
      </c>
      <c r="AH66" s="12">
        <f>[7]Comparative1!B64</f>
        <v>3.4945190693659143</v>
      </c>
      <c r="AI66" s="12">
        <f>[7]Comparative1!C64</f>
        <v>5.1012020131775468</v>
      </c>
      <c r="AJ66" s="12">
        <f>[7]Comparative1!D64</f>
        <v>5.4768040764953803</v>
      </c>
      <c r="AK66" s="12">
        <f>[7]Comparative1!E64</f>
        <v>4.2715827338129495</v>
      </c>
      <c r="AL66" s="12">
        <f>[9]Comparative1!B64</f>
        <v>1.8184304312388306</v>
      </c>
      <c r="AM66" s="12">
        <f>[9]Comparative1!C64</f>
        <v>1.9085042256729807</v>
      </c>
      <c r="AN66" s="12">
        <f>[9]Comparative1!D64</f>
        <v>1.8907840749277076</v>
      </c>
      <c r="AO66" s="12">
        <f>[9]Comparative1!E64</f>
        <v>1.7448286751934312</v>
      </c>
      <c r="AP66" s="12">
        <f>[10]Comparative1!B64</f>
        <v>4.8810909992511551</v>
      </c>
      <c r="AQ66" s="12">
        <f>[10]Comparative1!C64</f>
        <v>6.6173312133709938</v>
      </c>
      <c r="AR66" s="12">
        <f>[10]Comparative1!D64</f>
        <v>8.2223834611001205</v>
      </c>
      <c r="AS66" s="12">
        <f>[10]Comparative1!E64</f>
        <v>4.9013967727533636</v>
      </c>
    </row>
    <row r="67" spans="1:45" x14ac:dyDescent="0.25">
      <c r="A67" s="14" t="s">
        <v>192</v>
      </c>
      <c r="B67" s="7">
        <f>[12]Comparative1!B65</f>
        <v>0.16363693205192176</v>
      </c>
      <c r="C67" s="7">
        <f>[12]Comparative1!C65</f>
        <v>0.15227474855771669</v>
      </c>
      <c r="D67" s="7">
        <f>[12]Comparative1!D65</f>
        <v>0.16873883471851725</v>
      </c>
      <c r="E67" s="7">
        <f>[12]Comparative1!E65</f>
        <v>0.21911899663505655</v>
      </c>
      <c r="F67" s="7">
        <f>[2]Comparative1!B65</f>
        <v>0.13640155299769591</v>
      </c>
      <c r="G67" s="7">
        <f>[2]Comparative1!C65</f>
        <v>6.9937090084226272E-2</v>
      </c>
      <c r="H67" s="7">
        <f>[2]Comparative1!D65</f>
        <v>0.45946723625895519</v>
      </c>
      <c r="I67" s="7">
        <f>[2]Comparative1!E65</f>
        <v>0.36152625866243643</v>
      </c>
      <c r="J67" s="7">
        <f>[8]Comparative1!B65</f>
        <v>8.6951848151208724E-2</v>
      </c>
      <c r="K67" s="7">
        <f>[8]Comparative1!C65</f>
        <v>0.18838653827832982</v>
      </c>
      <c r="L67" s="7">
        <f>[8]Comparative1!D65</f>
        <v>0.33585106739589016</v>
      </c>
      <c r="M67" s="7">
        <f>[8]Comparative1!E65</f>
        <v>0.19576470588235292</v>
      </c>
      <c r="N67" s="7">
        <f>[3]Comparative1!B65</f>
        <v>0.16074421942074785</v>
      </c>
      <c r="O67" s="7">
        <f>[3]Comparative1!C65</f>
        <v>0.17083941080888673</v>
      </c>
      <c r="P67" s="7">
        <f>[3]Comparative1!D65</f>
        <v>0.17091737554088962</v>
      </c>
      <c r="Q67" s="7">
        <f>[3]Comparative1!E65</f>
        <v>0.1366394899773187</v>
      </c>
      <c r="R67" s="7">
        <f>[4]Comparative1!B65</f>
        <v>0.17283905610461597</v>
      </c>
      <c r="S67" s="7">
        <f>[4]Comparative1!C65</f>
        <v>0.21088800503101535</v>
      </c>
      <c r="T67" s="7">
        <f>[4]Comparative1!D65</f>
        <v>0.22730125700054915</v>
      </c>
      <c r="U67" s="7">
        <f>[4]Comparative1!E65</f>
        <v>0.21429542165977822</v>
      </c>
      <c r="V67" s="7">
        <f>[5]Comparative1!B65</f>
        <v>0.19379957432580208</v>
      </c>
      <c r="W67" s="7">
        <f>[5]Comparative1!C65</f>
        <v>0.17818197365129432</v>
      </c>
      <c r="X67" s="7">
        <f>[5]Comparative1!D65</f>
        <v>0.19443539561218928</v>
      </c>
      <c r="Y67" s="7">
        <f>[5]Comparative1!E65</f>
        <v>0.23880206059547718</v>
      </c>
      <c r="Z67" s="7">
        <f>[11]Comparative1!B65</f>
        <v>0.17910080813608445</v>
      </c>
      <c r="AA67" s="7">
        <f>[11]Comparative1!C65</f>
        <v>0.17649730156019944</v>
      </c>
      <c r="AB67" s="7">
        <f>[11]Comparative1!D65</f>
        <v>0.19811627225307626</v>
      </c>
      <c r="AC67" s="7">
        <f>[11]Comparative1!E65</f>
        <v>0.20443937913817434</v>
      </c>
      <c r="AD67" s="7">
        <f>[6]Comparative1!B65</f>
        <v>0.14159923803226121</v>
      </c>
      <c r="AE67" s="7">
        <f>[6]Comparative1!C65</f>
        <v>0.19047887796216811</v>
      </c>
      <c r="AF67" s="7">
        <f>[6]Comparative1!D65</f>
        <v>0.23604783950279085</v>
      </c>
      <c r="AG67" s="7">
        <f>[6]Comparative1!E65</f>
        <v>0.26728361458900385</v>
      </c>
      <c r="AH67" s="7">
        <f>[7]Comparative1!B65</f>
        <v>1.8213882258470114E-2</v>
      </c>
      <c r="AI67" s="7">
        <f>[7]Comparative1!C65</f>
        <v>-0.11422126351566872</v>
      </c>
      <c r="AJ67" s="7">
        <f>[7]Comparative1!D65</f>
        <v>-6.1228688125698856E-3</v>
      </c>
      <c r="AK67" s="7">
        <f>[7]Comparative1!E65</f>
        <v>0.37949640287769781</v>
      </c>
      <c r="AL67" s="7">
        <f>[9]Comparative1!B65</f>
        <v>0.12965945445083538</v>
      </c>
      <c r="AM67" s="7">
        <f>[9]Comparative1!C65</f>
        <v>0.14705171054944977</v>
      </c>
      <c r="AN67" s="7">
        <f>[9]Comparative1!D65</f>
        <v>0.16313748779050954</v>
      </c>
      <c r="AO67" s="7">
        <f>[9]Comparative1!E65</f>
        <v>0.11874309174167062</v>
      </c>
      <c r="AP67" s="7">
        <f>[10]Comparative1!B65</f>
        <v>-0.10851977325439736</v>
      </c>
      <c r="AQ67" s="7">
        <f>[10]Comparative1!C65</f>
        <v>-0.39380262662412274</v>
      </c>
      <c r="AR67" s="7">
        <f>[10]Comparative1!D65</f>
        <v>-0.31890125021185822</v>
      </c>
      <c r="AS67" s="7">
        <f>[10]Comparative1!E65</f>
        <v>5.7848077045729952E-2</v>
      </c>
    </row>
    <row r="68" spans="1:45" x14ac:dyDescent="0.25">
      <c r="A68" s="14" t="s">
        <v>193</v>
      </c>
      <c r="B68" s="7">
        <f>[12]Comparative1!B66</f>
        <v>0.16679386095009616</v>
      </c>
      <c r="C68" s="7">
        <f>[12]Comparative1!C66</f>
        <v>0.14372626550594061</v>
      </c>
      <c r="D68" s="7">
        <f>[12]Comparative1!D66</f>
        <v>0.16116583199989484</v>
      </c>
      <c r="E68" s="7">
        <f>[12]Comparative1!E66</f>
        <v>0.1868722087864805</v>
      </c>
      <c r="F68" s="7">
        <f>[2]Comparative1!B66</f>
        <v>0.16410727319507928</v>
      </c>
      <c r="G68" s="7">
        <f>[2]Comparative1!C66</f>
        <v>0.21002318966069092</v>
      </c>
      <c r="H68" s="7">
        <f>[2]Comparative1!D66</f>
        <v>0.34685099706986761</v>
      </c>
      <c r="I68" s="7">
        <f>[2]Comparative1!E66</f>
        <v>0.37668653906495136</v>
      </c>
      <c r="J68" s="7">
        <f>[8]Comparative1!B66</f>
        <v>0.17665485622706056</v>
      </c>
      <c r="K68" s="7">
        <f>[8]Comparative1!C66</f>
        <v>0.258333457139651</v>
      </c>
      <c r="L68" s="7">
        <f>[8]Comparative1!D66</f>
        <v>0.40912730099250544</v>
      </c>
      <c r="M68" s="7">
        <f>[8]Comparative1!E66</f>
        <v>0.2522398345968298</v>
      </c>
      <c r="N68" s="7">
        <f>[3]Comparative1!B66</f>
        <v>0.20383642902731372</v>
      </c>
      <c r="O68" s="7">
        <f>[3]Comparative1!C66</f>
        <v>0.21709118962554799</v>
      </c>
      <c r="P68" s="7">
        <f>[3]Comparative1!D66</f>
        <v>0.21891437922379717</v>
      </c>
      <c r="Q68" s="7">
        <f>[3]Comparative1!E66</f>
        <v>0.17197522671975224</v>
      </c>
      <c r="R68" s="7">
        <f>[4]Comparative1!B66</f>
        <v>0.18812605732030213</v>
      </c>
      <c r="S68" s="7">
        <f>[4]Comparative1!C66</f>
        <v>0.24149094134279286</v>
      </c>
      <c r="T68" s="7">
        <f>[4]Comparative1!D66</f>
        <v>0.26816037199936105</v>
      </c>
      <c r="U68" s="7">
        <f>[4]Comparative1!E66</f>
        <v>0.26948242030430719</v>
      </c>
      <c r="V68" s="7">
        <f>[5]Comparative1!B66</f>
        <v>0.26387046675320402</v>
      </c>
      <c r="W68" s="7">
        <f>[5]Comparative1!C66</f>
        <v>0.25752971084101084</v>
      </c>
      <c r="X68" s="7">
        <f>[5]Comparative1!D66</f>
        <v>0.28813533944984798</v>
      </c>
      <c r="Y68" s="7">
        <f>[5]Comparative1!E66</f>
        <v>0.34401466864576963</v>
      </c>
      <c r="Z68" s="7">
        <f>[11]Comparative1!B66</f>
        <v>0.20617859728942958</v>
      </c>
      <c r="AA68" s="7">
        <f>[11]Comparative1!C66</f>
        <v>0.21851094810928381</v>
      </c>
      <c r="AB68" s="7">
        <f>[11]Comparative1!D66</f>
        <v>0.24831574800793574</v>
      </c>
      <c r="AC68" s="7">
        <f>[11]Comparative1!E66</f>
        <v>0.20771479982006297</v>
      </c>
      <c r="AD68" s="7">
        <f>[6]Comparative1!B66</f>
        <v>0.16603878170103642</v>
      </c>
      <c r="AE68" s="7">
        <f>[6]Comparative1!C66</f>
        <v>0.20070788846014906</v>
      </c>
      <c r="AF68" s="7">
        <f>[6]Comparative1!D66</f>
        <v>0.24280473717762294</v>
      </c>
      <c r="AG68" s="7">
        <f>[6]Comparative1!E66</f>
        <v>0.27007858922752537</v>
      </c>
      <c r="AH68" s="7">
        <f>[7]Comparative1!B66</f>
        <v>0.14592616738971903</v>
      </c>
      <c r="AI68" s="7">
        <f>[7]Comparative1!C66</f>
        <v>0.10127066635035864</v>
      </c>
      <c r="AJ68" s="7">
        <f>[7]Comparative1!D66</f>
        <v>0.15288669858453777</v>
      </c>
      <c r="AK68" s="7">
        <f>[7]Comparative1!E66</f>
        <v>0.29472774416594644</v>
      </c>
      <c r="AL68" s="7">
        <f>[9]Comparative1!B66</f>
        <v>0.15485536348250756</v>
      </c>
      <c r="AM68" s="7">
        <f>[9]Comparative1!C66</f>
        <v>0.16406176774363893</v>
      </c>
      <c r="AN68" s="7">
        <f>[9]Comparative1!D66</f>
        <v>0.17567867613557461</v>
      </c>
      <c r="AO68" s="7">
        <f>[9]Comparative1!E66</f>
        <v>0.14129529362765517</v>
      </c>
      <c r="AP68" s="7">
        <f>[10]Comparative1!B66</f>
        <v>7.9277422588823615E-2</v>
      </c>
      <c r="AQ68" s="7">
        <f>[10]Comparative1!C66</f>
        <v>2.1338314821784766E-2</v>
      </c>
      <c r="AR68" s="7">
        <f>[10]Comparative1!D66</f>
        <v>6.2778352233485504E-2</v>
      </c>
      <c r="AS68" s="7">
        <f>[10]Comparative1!E66</f>
        <v>0.13122832954925462</v>
      </c>
    </row>
    <row r="69" spans="1:45" x14ac:dyDescent="0.25">
      <c r="A69" s="18" t="s">
        <v>194</v>
      </c>
      <c r="B69" s="12">
        <f>[12]Comparative1!B67</f>
        <v>1.8217654890197696</v>
      </c>
      <c r="C69" s="12">
        <f>[12]Comparative1!C67</f>
        <v>1.5645533220834562</v>
      </c>
      <c r="D69" s="12">
        <f>[12]Comparative1!D67</f>
        <v>1.7019278368571769</v>
      </c>
      <c r="E69" s="12">
        <f>[12]Comparative1!E67</f>
        <v>1.7912135194884198</v>
      </c>
      <c r="F69" s="12">
        <f>[2]Comparative1!B67</f>
        <v>1.9597194540083032</v>
      </c>
      <c r="G69" s="12">
        <f>[2]Comparative1!C67</f>
        <v>2.0573257171035033</v>
      </c>
      <c r="H69" s="12">
        <f>[2]Comparative1!D67</f>
        <v>2.4616559822231801</v>
      </c>
      <c r="I69" s="12">
        <f>[2]Comparative1!E67</f>
        <v>2.3790137014956594</v>
      </c>
      <c r="J69" s="12">
        <f>[8]Comparative1!B67</f>
        <v>2.4836664210946848</v>
      </c>
      <c r="K69" s="12">
        <f>[8]Comparative1!C67</f>
        <v>2.4102568242014364</v>
      </c>
      <c r="L69" s="12">
        <f>[8]Comparative1!D67</f>
        <v>2.3537784230654992</v>
      </c>
      <c r="M69" s="12">
        <f>[8]Comparative1!E67</f>
        <v>1.6170744314266023</v>
      </c>
      <c r="N69" s="12">
        <f>[3]Comparative1!B67</f>
        <v>2.5352929070593104</v>
      </c>
      <c r="O69" s="12">
        <f>[3]Comparative1!C67</f>
        <v>2.6349820123734529</v>
      </c>
      <c r="P69" s="12">
        <f>[3]Comparative1!D67</f>
        <v>2.4254904434311797</v>
      </c>
      <c r="Q69" s="12">
        <f>[3]Comparative1!E67</f>
        <v>1.3752488387524884</v>
      </c>
      <c r="R69" s="12">
        <f>[4]Comparative1!B67</f>
        <v>1.7494227729285037</v>
      </c>
      <c r="S69" s="12">
        <f>[4]Comparative1!C67</f>
        <v>1.8931735845020541</v>
      </c>
      <c r="T69" s="12">
        <f>[4]Comparative1!D67</f>
        <v>1.8468810329934016</v>
      </c>
      <c r="U69" s="12">
        <f>[4]Comparative1!E67</f>
        <v>1.5819474378357512</v>
      </c>
      <c r="V69" s="12">
        <f>[5]Comparative1!B67</f>
        <v>1.4541685423947872</v>
      </c>
      <c r="W69" s="12">
        <f>[5]Comparative1!C67</f>
        <v>1.6499028945361733</v>
      </c>
      <c r="X69" s="12">
        <f>[5]Comparative1!D67</f>
        <v>1.7483840617368684</v>
      </c>
      <c r="Y69" s="12">
        <f>[5]Comparative1!E67</f>
        <v>1.9229022963415698</v>
      </c>
      <c r="Z69" s="12">
        <f>[11]Comparative1!B67</f>
        <v>2.1241739950499898</v>
      </c>
      <c r="AA69" s="12">
        <f>[11]Comparative1!C67</f>
        <v>2.4059990800874811</v>
      </c>
      <c r="AB69" s="12">
        <f>[11]Comparative1!D67</f>
        <v>2.4991822597743876</v>
      </c>
      <c r="AC69" s="12">
        <f>[11]Comparative1!E67</f>
        <v>1.9424201529464686</v>
      </c>
      <c r="AD69" s="12">
        <f>[6]Comparative1!B67</f>
        <v>1.7181009686503745</v>
      </c>
      <c r="AE69" s="12">
        <f>[6]Comparative1!C67</f>
        <v>1.7817846514744751</v>
      </c>
      <c r="AF69" s="12">
        <f>[6]Comparative1!D67</f>
        <v>1.8737586833404165</v>
      </c>
      <c r="AG69" s="12">
        <f>[6]Comparative1!E67</f>
        <v>1.7698869081847803</v>
      </c>
      <c r="AH69" s="12">
        <f>[7]Comparative1!B67</f>
        <v>2.8236227411527262</v>
      </c>
      <c r="AI69" s="12">
        <f>[7]Comparative1!C67</f>
        <v>3.2116416805602839</v>
      </c>
      <c r="AJ69" s="12">
        <f>[7]Comparative1!D67</f>
        <v>3.316133566360044</v>
      </c>
      <c r="AK69" s="12">
        <f>[7]Comparative1!E67</f>
        <v>3.3033707865168536</v>
      </c>
      <c r="AL69" s="12">
        <f>[9]Comparative1!B67</f>
        <v>1.2804690667832237</v>
      </c>
      <c r="AM69" s="12">
        <f>[9]Comparative1!C67</f>
        <v>1.4013067058453406</v>
      </c>
      <c r="AN69" s="12">
        <f>[9]Comparative1!D67</f>
        <v>1.4123002838826035</v>
      </c>
      <c r="AO69" s="12">
        <f>[9]Comparative1!E67</f>
        <v>1.3439192003331946</v>
      </c>
      <c r="AP69" s="12">
        <f>[10]Comparative1!B67</f>
        <v>0.95728942222419366</v>
      </c>
      <c r="AQ69" s="12">
        <f>[10]Comparative1!C67</f>
        <v>0.85288845654686152</v>
      </c>
      <c r="AR69" s="12">
        <f>[10]Comparative1!D67</f>
        <v>1.0361267495367772</v>
      </c>
      <c r="AS69" s="12">
        <f>[10]Comparative1!E67</f>
        <v>1.5623844975975498</v>
      </c>
    </row>
    <row r="70" spans="1:45" x14ac:dyDescent="0.25">
      <c r="A70" s="18" t="s">
        <v>195</v>
      </c>
      <c r="B70" s="7">
        <f>[12]Comparative1!B68</f>
        <v>8.0907959178938643E-2</v>
      </c>
      <c r="C70" s="7">
        <f>[12]Comparative1!C68</f>
        <v>6.6424008284962796E-2</v>
      </c>
      <c r="D70" s="7">
        <f>[12]Comparative1!D68</f>
        <v>7.56068145732611E-2</v>
      </c>
      <c r="E70" s="7">
        <f>[12]Comparative1!E68</f>
        <v>0.10627754120981023</v>
      </c>
      <c r="F70" s="7">
        <f>[2]Comparative1!B68</f>
        <v>6.5934159887496388E-2</v>
      </c>
      <c r="G70" s="7">
        <f>[2]Comparative1!C68</f>
        <v>8.3573744093546162E-2</v>
      </c>
      <c r="H70" s="7">
        <f>[2]Comparative1!D68</f>
        <v>0.18165775424019981</v>
      </c>
      <c r="I70" s="7">
        <f>[2]Comparative1!E68</f>
        <v>0.22644074887564061</v>
      </c>
      <c r="J70" s="7">
        <f>[8]Comparative1!B68</f>
        <v>9.1873373859235191E-2</v>
      </c>
      <c r="K70" s="7">
        <f>[8]Comparative1!C68</f>
        <v>0.15108495559126645</v>
      </c>
      <c r="L70" s="7">
        <f>[8]Comparative1!D68</f>
        <v>0.25815711147505438</v>
      </c>
      <c r="M70" s="7">
        <f>[8]Comparative1!E68</f>
        <v>0.14334941419710545</v>
      </c>
      <c r="N70" s="7">
        <f>[3]Comparative1!B68</f>
        <v>0.12936446122412543</v>
      </c>
      <c r="O70" s="7">
        <f>[3]Comparative1!C68</f>
        <v>0.14172451391385715</v>
      </c>
      <c r="P70" s="7">
        <f>[3]Comparative1!D68</f>
        <v>0.14680799498117311</v>
      </c>
      <c r="Q70" s="7">
        <f>[3]Comparative1!E68</f>
        <v>0.12325812873258128</v>
      </c>
      <c r="R70" s="7">
        <f>[4]Comparative1!B68</f>
        <v>0.10958889187626242</v>
      </c>
      <c r="S70" s="7">
        <f>[4]Comparative1!C68</f>
        <v>0.14991498522665156</v>
      </c>
      <c r="T70" s="7">
        <f>[4]Comparative1!D68</f>
        <v>0.1729826879625728</v>
      </c>
      <c r="U70" s="7">
        <f>[4]Comparative1!E68</f>
        <v>0.17245794061826486</v>
      </c>
      <c r="V70" s="7">
        <f>[5]Comparative1!B68</f>
        <v>0.18325470032313809</v>
      </c>
      <c r="W70" s="7">
        <f>[5]Comparative1!C68</f>
        <v>0.17210413504869448</v>
      </c>
      <c r="X70" s="7">
        <f>[5]Comparative1!D68</f>
        <v>0.19321679258566218</v>
      </c>
      <c r="Y70" s="7">
        <f>[5]Comparative1!E68</f>
        <v>0.23880206059547718</v>
      </c>
      <c r="Z70" s="7">
        <f>[11]Comparative1!B68</f>
        <v>0.13700406771250004</v>
      </c>
      <c r="AA70" s="7">
        <f>[11]Comparative1!C68</f>
        <v>0.13354795501702907</v>
      </c>
      <c r="AB70" s="7">
        <f>[11]Comparative1!D68</f>
        <v>0.15749126872715682</v>
      </c>
      <c r="AC70" s="7">
        <f>[11]Comparative1!E68</f>
        <v>0.14121307542360176</v>
      </c>
      <c r="AD70" s="7">
        <f>[6]Comparative1!B68</f>
        <v>7.5961474989952274E-2</v>
      </c>
      <c r="AE70" s="7">
        <f>[6]Comparative1!C68</f>
        <v>9.1292426790440723E-2</v>
      </c>
      <c r="AF70" s="7">
        <f>[6]Comparative1!D68</f>
        <v>0.11715842163064405</v>
      </c>
      <c r="AG70" s="7">
        <f>[6]Comparative1!E68</f>
        <v>0.14117308798159861</v>
      </c>
      <c r="AH70" s="7">
        <f>[7]Comparative1!B68</f>
        <v>3.9038640644870393E-2</v>
      </c>
      <c r="AI70" s="7">
        <f>[7]Comparative1!C68</f>
        <v>-3.8927127244652859E-2</v>
      </c>
      <c r="AJ70" s="7">
        <f>[7]Comparative1!D68</f>
        <v>2.1394296369864747E-2</v>
      </c>
      <c r="AK70" s="7">
        <f>[7]Comparative1!E68</f>
        <v>0.18236819360414863</v>
      </c>
      <c r="AL70" s="7">
        <f>[9]Comparative1!B68</f>
        <v>8.6602046347378336E-2</v>
      </c>
      <c r="AM70" s="7">
        <f>[9]Comparative1!C68</f>
        <v>9.406258825114007E-2</v>
      </c>
      <c r="AN70" s="7">
        <f>[9]Comparative1!D68</f>
        <v>0.10394527263010778</v>
      </c>
      <c r="AO70" s="7">
        <f>[9]Comparative1!E68</f>
        <v>7.8300708038317374E-2</v>
      </c>
      <c r="AP70" s="7">
        <f>[10]Comparative1!B68</f>
        <v>5.8165041449446844E-4</v>
      </c>
      <c r="AQ70" s="7">
        <f>[10]Comparative1!C68</f>
        <v>-6.8103976293048915E-2</v>
      </c>
      <c r="AR70" s="7">
        <f>[10]Comparative1!D68</f>
        <v>-3.7853117436614667E-2</v>
      </c>
      <c r="AS70" s="7">
        <f>[10]Comparative1!E68</f>
        <v>1.5963532041466461E-2</v>
      </c>
    </row>
    <row r="71" spans="1:45" x14ac:dyDescent="0.25">
      <c r="A71" s="18" t="s">
        <v>196</v>
      </c>
      <c r="B71" s="7">
        <f>[12]Comparative1!B69</f>
        <v>0.13841612946521017</v>
      </c>
      <c r="C71" s="7">
        <f>[12]Comparative1!C69</f>
        <v>0.14525794222053245</v>
      </c>
      <c r="D71" s="7">
        <f>[12]Comparative1!D69</f>
        <v>0.19760353166319022</v>
      </c>
      <c r="E71" s="7">
        <f>[12]Comparative1!E69</f>
        <v>0.22702117242095579</v>
      </c>
      <c r="F71" s="7">
        <f>[2]Comparative1!B69</f>
        <v>0.12530031952746132</v>
      </c>
      <c r="G71" s="7">
        <f>[2]Comparative1!C69</f>
        <v>0.20894039975953235</v>
      </c>
      <c r="H71" s="7">
        <f>[2]Comparative1!D69</f>
        <v>0.33101809509354346</v>
      </c>
      <c r="I71" s="7">
        <f>[2]Comparative1!E69</f>
        <v>0.34708712477774295</v>
      </c>
      <c r="J71" s="7">
        <f>[8]Comparative1!B69</f>
        <v>0.13083395820882213</v>
      </c>
      <c r="K71" s="7">
        <f>[8]Comparative1!C69</f>
        <v>0.18903364592280519</v>
      </c>
      <c r="L71" s="7">
        <f>[8]Comparative1!D69</f>
        <v>0.3090648320750175</v>
      </c>
      <c r="M71" s="7">
        <f>[8]Comparative1!E69</f>
        <v>0.11457615437629222</v>
      </c>
      <c r="N71" s="7">
        <f>[3]Comparative1!B69</f>
        <v>0.1430054628961325</v>
      </c>
      <c r="O71" s="7">
        <f>[3]Comparative1!C69</f>
        <v>0.22039424057141196</v>
      </c>
      <c r="P71" s="7">
        <f>[3]Comparative1!D69</f>
        <v>0.25384070458372426</v>
      </c>
      <c r="Q71" s="7">
        <f>[3]Comparative1!E69</f>
        <v>0.15162574651625746</v>
      </c>
      <c r="R71" s="7">
        <f>[4]Comparative1!B69</f>
        <v>0.15485693853031571</v>
      </c>
      <c r="S71" s="7">
        <f>[4]Comparative1!C69</f>
        <v>0.18009936417084699</v>
      </c>
      <c r="T71" s="7">
        <f>[4]Comparative1!D69</f>
        <v>0.20123985348245219</v>
      </c>
      <c r="U71" s="7">
        <f>[4]Comparative1!E69</f>
        <v>0.24079518769903815</v>
      </c>
      <c r="V71" s="7">
        <f>[5]Comparative1!B69</f>
        <v>0.19485746560658773</v>
      </c>
      <c r="W71" s="7">
        <f>[5]Comparative1!C69</f>
        <v>0.18943245719051416</v>
      </c>
      <c r="X71" s="7">
        <f>[5]Comparative1!D69</f>
        <v>0.21600666515532249</v>
      </c>
      <c r="Y71" s="7">
        <f>[5]Comparative1!E69</f>
        <v>0.23461101894700079</v>
      </c>
      <c r="Z71" s="7">
        <f>[11]Comparative1!B69</f>
        <v>9.3216875931657575E-2</v>
      </c>
      <c r="AA71" s="7">
        <f>[11]Comparative1!C69</f>
        <v>0.15721765897135792</v>
      </c>
      <c r="AB71" s="7">
        <f>[11]Comparative1!D69</f>
        <v>0.23156558946998271</v>
      </c>
      <c r="AC71" s="7">
        <f>[11]Comparative1!E69</f>
        <v>0.26664417453891137</v>
      </c>
      <c r="AD71" s="7">
        <f>[6]Comparative1!B69</f>
        <v>4.3236512767836896E-2</v>
      </c>
      <c r="AE71" s="7">
        <f>[6]Comparative1!C69</f>
        <v>0.10145005124282806</v>
      </c>
      <c r="AF71" s="7">
        <f>[6]Comparative1!D69</f>
        <v>0.14533495627372092</v>
      </c>
      <c r="AG71" s="7">
        <f>[6]Comparative1!E69</f>
        <v>0.16513321832470768</v>
      </c>
      <c r="AH71" s="7">
        <f>[7]Comparative1!B69</f>
        <v>0.1090679088677465</v>
      </c>
      <c r="AI71" s="7">
        <f>[7]Comparative1!C69</f>
        <v>0.15251913251464</v>
      </c>
      <c r="AJ71" s="7">
        <f>[7]Comparative1!D69</f>
        <v>0.15501759389668715</v>
      </c>
      <c r="AK71" s="7">
        <f>[7]Comparative1!E69</f>
        <v>0.14520311149524631</v>
      </c>
      <c r="AL71" s="7">
        <f>[9]Comparative1!B69</f>
        <v>7.0724507704455528E-2</v>
      </c>
      <c r="AM71" s="7">
        <f>[9]Comparative1!C69</f>
        <v>6.4532259368079922E-2</v>
      </c>
      <c r="AN71" s="7">
        <f>[9]Comparative1!D69</f>
        <v>7.0052300752515104E-2</v>
      </c>
      <c r="AO71" s="7">
        <f>[9]Comparative1!E69</f>
        <v>0.10318617242815495</v>
      </c>
      <c r="AP71" s="7">
        <f>[10]Comparative1!B69</f>
        <v>5.5119726526272214E-2</v>
      </c>
      <c r="AQ71" s="7">
        <f>[10]Comparative1!C69</f>
        <v>0.12538468112623655</v>
      </c>
      <c r="AR71" s="7">
        <f>[10]Comparative1!D69</f>
        <v>0.14501996153108632</v>
      </c>
      <c r="AS71" s="7">
        <f>[10]Comparative1!E69</f>
        <v>0.35908266891951351</v>
      </c>
    </row>
    <row r="72" spans="1:45" x14ac:dyDescent="0.25">
      <c r="A72" s="18" t="s">
        <v>197</v>
      </c>
      <c r="B72" s="7">
        <f>[12]Comparative1!B70</f>
        <v>2.6873969831497119E-2</v>
      </c>
      <c r="C72" s="7">
        <f>[12]Comparative1!C70</f>
        <v>3.2182874602524392E-2</v>
      </c>
      <c r="D72" s="7">
        <f>[12]Comparative1!D70</f>
        <v>0.13058927706980009</v>
      </c>
      <c r="E72" s="7">
        <f>[12]Comparative1!E70</f>
        <v>0.12184157034970849</v>
      </c>
      <c r="F72" s="7">
        <f>[2]Comparative1!B70</f>
        <v>3.3135256789617984E-2</v>
      </c>
      <c r="G72" s="7">
        <f>[2]Comparative1!C70</f>
        <v>0.19469393658485129</v>
      </c>
      <c r="H72" s="7">
        <f>[2]Comparative1!D70</f>
        <v>0.32895762976771858</v>
      </c>
      <c r="I72" s="7">
        <f>[2]Comparative1!E70</f>
        <v>0.3020081581424538</v>
      </c>
      <c r="J72" s="7">
        <f>[8]Comparative1!B70</f>
        <v>-2.0564278957176323E-2</v>
      </c>
      <c r="K72" s="7">
        <f>[8]Comparative1!C70</f>
        <v>2.5841602820984744E-2</v>
      </c>
      <c r="L72" s="7">
        <f>[8]Comparative1!D70</f>
        <v>9.6314673013947361E-2</v>
      </c>
      <c r="M72" s="7">
        <f>[8]Comparative1!E70</f>
        <v>4.5313576843556184E-2</v>
      </c>
      <c r="N72" s="7">
        <f>[3]Comparative1!B70</f>
        <v>3.7868449673540958E-2</v>
      </c>
      <c r="O72" s="7">
        <f>[3]Comparative1!C70</f>
        <v>9.6474625315545168E-2</v>
      </c>
      <c r="P72" s="7">
        <f>[3]Comparative1!D70</f>
        <v>6.6384724656596353E-2</v>
      </c>
      <c r="Q72" s="7">
        <f>[3]Comparative1!E70</f>
        <v>-1.2884317628843147E-2</v>
      </c>
      <c r="R72" s="7">
        <f>[4]Comparative1!B70</f>
        <v>5.0925207071939704E-2</v>
      </c>
      <c r="S72" s="7">
        <f>[4]Comparative1!C70</f>
        <v>6.5164071809886551E-2</v>
      </c>
      <c r="T72" s="7">
        <f>[4]Comparative1!D70</f>
        <v>7.8899219807292489E-2</v>
      </c>
      <c r="U72" s="7">
        <f>[4]Comparative1!E70</f>
        <v>5.2433493100009498E-3</v>
      </c>
      <c r="V72" s="7">
        <f>[5]Comparative1!B70</f>
        <v>0.10112002949033036</v>
      </c>
      <c r="W72" s="7">
        <f>[5]Comparative1!C70</f>
        <v>0.11687019438959163</v>
      </c>
      <c r="X72" s="7">
        <f>[5]Comparative1!D70</f>
        <v>0.144150146615562</v>
      </c>
      <c r="Y72" s="7">
        <f>[5]Comparative1!E70</f>
        <v>7.6835763555400338E-2</v>
      </c>
      <c r="Z72" s="7">
        <f>[11]Comparative1!B70</f>
        <v>1.6888467055228493E-3</v>
      </c>
      <c r="AA72" s="7">
        <f>[11]Comparative1!C70</f>
        <v>5.2234402239373777E-2</v>
      </c>
      <c r="AB72" s="7">
        <f>[11]Comparative1!D70</f>
        <v>8.6520209978384902E-2</v>
      </c>
      <c r="AC72" s="7">
        <f>[11]Comparative1!E70</f>
        <v>-3.714949767581345E-2</v>
      </c>
      <c r="AD72" s="7">
        <f>[6]Comparative1!B70</f>
        <v>-1.2969782729335124E-2</v>
      </c>
      <c r="AE72" s="7">
        <f>[6]Comparative1!C70</f>
        <v>3.376741561187073E-2</v>
      </c>
      <c r="AF72" s="7">
        <f>[6]Comparative1!D70</f>
        <v>8.4805263694744545E-2</v>
      </c>
      <c r="AG72" s="7">
        <f>[6]Comparative1!E70</f>
        <v>9.4019551466359957E-2</v>
      </c>
      <c r="AH72" s="7">
        <f>[7]Comparative1!B70</f>
        <v>0.30356193757270494</v>
      </c>
      <c r="AI72" s="7">
        <f>[7]Comparative1!C70</f>
        <v>0.62786160111387324</v>
      </c>
      <c r="AJ72" s="7">
        <f>[7]Comparative1!D70</f>
        <v>0.15351588130858232</v>
      </c>
      <c r="AK72" s="7">
        <f>[7]Comparative1!E70</f>
        <v>0.1365600691443388</v>
      </c>
      <c r="AL72" s="7">
        <f>[9]Comparative1!B70</f>
        <v>-2.3050753613184899E-2</v>
      </c>
      <c r="AM72" s="7">
        <f>[9]Comparative1!C70</f>
        <v>2.2808272728314428E-3</v>
      </c>
      <c r="AN72" s="7">
        <f>[9]Comparative1!D70</f>
        <v>-6.2014197254462305E-3</v>
      </c>
      <c r="AO72" s="7">
        <f>[9]Comparative1!E70</f>
        <v>7.0803831736776332E-2</v>
      </c>
      <c r="AP72" s="7">
        <f>[10]Comparative1!B70</f>
        <v>-1.8496555847374686E-2</v>
      </c>
      <c r="AQ72" s="7">
        <f>[10]Comparative1!C70</f>
        <v>0.10926515104341324</v>
      </c>
      <c r="AR72" s="7">
        <f>[10]Comparative1!D70</f>
        <v>0.1722218569409226</v>
      </c>
      <c r="AS72" s="7">
        <f>[10]Comparative1!E70</f>
        <v>0.52603974162662581</v>
      </c>
    </row>
    <row r="73" spans="1:45" x14ac:dyDescent="0.25">
      <c r="A73" s="18" t="s">
        <v>198</v>
      </c>
      <c r="B73" s="12">
        <f>[12]Comparative1!B71</f>
        <v>3.3301839641788904</v>
      </c>
      <c r="C73" s="12">
        <f>[12]Comparative1!C71</f>
        <v>1.3552662900865495</v>
      </c>
      <c r="D73" s="12">
        <f>[12]Comparative1!D71</f>
        <v>1.572113995628907</v>
      </c>
      <c r="E73" s="12">
        <f>[12]Comparative1!E71</f>
        <v>1.7037029370976755</v>
      </c>
      <c r="F73" s="12">
        <f>[2]Comparative1!B71</f>
        <v>1.6640509613381154</v>
      </c>
      <c r="G73" s="12">
        <f>[2]Comparative1!C71</f>
        <v>1.9374634460596423</v>
      </c>
      <c r="H73" s="12">
        <f>[2]Comparative1!D71</f>
        <v>2.4983423759396524</v>
      </c>
      <c r="I73" s="12">
        <f>[2]Comparative1!E71</f>
        <v>2.3763546083867935</v>
      </c>
      <c r="J73" s="12">
        <f>[8]Comparative1!B71</f>
        <v>4.1897576795914508</v>
      </c>
      <c r="K73" s="12">
        <f>[8]Comparative1!C71</f>
        <v>3.0038939915336234</v>
      </c>
      <c r="L73" s="12">
        <f>[8]Comparative1!D71</f>
        <v>2.7239593824115658</v>
      </c>
      <c r="M73" s="12">
        <f>[8]Comparative1!E71</f>
        <v>1.5657395052858463</v>
      </c>
      <c r="N73" s="12">
        <f>[3]Comparative1!B71</f>
        <v>2.5080274690642295</v>
      </c>
      <c r="O73" s="12">
        <f>[3]Comparative1!C71</f>
        <v>2.8409973889776441</v>
      </c>
      <c r="P73" s="12">
        <f>[3]Comparative1!D71</f>
        <v>2.5493094868177812</v>
      </c>
      <c r="Q73" s="12">
        <f>[3]Comparative1!E71</f>
        <v>1.0879296008869179</v>
      </c>
      <c r="R73" s="12">
        <f>[4]Comparative1!B71</f>
        <v>6.5928240994006266</v>
      </c>
      <c r="S73" s="12">
        <f>[4]Comparative1!C71</f>
        <v>2.7229804288846435</v>
      </c>
      <c r="T73" s="12">
        <f>[4]Comparative1!D71</f>
        <v>2.358180294937775</v>
      </c>
      <c r="U73" s="12">
        <f>[4]Comparative1!E71</f>
        <v>1.7336386848235084</v>
      </c>
      <c r="V73" s="12">
        <f>[5]Comparative1!B71</f>
        <v>6.5332612196231006</v>
      </c>
      <c r="W73" s="12">
        <f>[5]Comparative1!C71</f>
        <v>3.3856681543491431</v>
      </c>
      <c r="X73" s="12">
        <f>[5]Comparative1!D71</f>
        <v>3.4932426494495492</v>
      </c>
      <c r="Y73" s="12">
        <f>[5]Comparative1!E71</f>
        <v>3.4509420112551989</v>
      </c>
      <c r="Z73" s="12">
        <f>[11]Comparative1!B71</f>
        <v>2.7218934921281406</v>
      </c>
      <c r="AA73" s="12">
        <f>[11]Comparative1!C71</f>
        <v>2.9327372038603068</v>
      </c>
      <c r="AB73" s="12">
        <f>[11]Comparative1!D71</f>
        <v>3.0697177771949966</v>
      </c>
      <c r="AC73" s="12">
        <f>[11]Comparative1!E71</f>
        <v>2.0387600910784514</v>
      </c>
      <c r="AD73" s="12">
        <f>[6]Comparative1!B71</f>
        <v>2.436133938916988</v>
      </c>
      <c r="AE73" s="12">
        <f>[6]Comparative1!C71</f>
        <v>1.919359951533983</v>
      </c>
      <c r="AF73" s="12">
        <f>[6]Comparative1!D71</f>
        <v>2.0274473163291122</v>
      </c>
      <c r="AG73" s="12">
        <f>[6]Comparative1!E71</f>
        <v>1.8701975518119014</v>
      </c>
      <c r="AH73" s="12">
        <f>[7]Comparative1!B71</f>
        <v>2.1665477170677567</v>
      </c>
      <c r="AI73" s="12">
        <f>[7]Comparative1!C71</f>
        <v>2.2263338353839925</v>
      </c>
      <c r="AJ73" s="12">
        <f>[7]Comparative1!D71</f>
        <v>2.1750736383861562</v>
      </c>
      <c r="AK73" s="12">
        <f>[7]Comparative1!E71</f>
        <v>2.1430861723446899</v>
      </c>
      <c r="AL73" s="12">
        <f>[9]Comparative1!B71</f>
        <v>1.6459443257861974</v>
      </c>
      <c r="AM73" s="12">
        <f>[9]Comparative1!C71</f>
        <v>1.7045292320992949</v>
      </c>
      <c r="AN73" s="12">
        <f>[9]Comparative1!D71</f>
        <v>1.6476879338102151</v>
      </c>
      <c r="AO73" s="12">
        <f>[9]Comparative1!E71</f>
        <v>1.5066957334163811</v>
      </c>
      <c r="AP73" s="12">
        <f>[10]Comparative1!B71</f>
        <v>0.82591275662590258</v>
      </c>
      <c r="AQ73" s="12">
        <f>[10]Comparative1!C71</f>
        <v>0.78887571562065895</v>
      </c>
      <c r="AR73" s="12">
        <f>[10]Comparative1!D71</f>
        <v>0.9936835920612207</v>
      </c>
      <c r="AS73" s="12">
        <f>[10]Comparative1!E71</f>
        <v>1.5897652067613708</v>
      </c>
    </row>
    <row r="74" spans="1:45" x14ac:dyDescent="0.25">
      <c r="A74" s="18" t="s">
        <v>199</v>
      </c>
      <c r="B74" s="7">
        <f>[12]Comparative1!B72</f>
        <v>0.60047625055044829</v>
      </c>
      <c r="C74" s="7">
        <f>[12]Comparative1!C72</f>
        <v>8.7065618545153919E-2</v>
      </c>
      <c r="D74" s="7">
        <f>[12]Comparative1!D72</f>
        <v>9.7868824841800858E-2</v>
      </c>
      <c r="E74" s="7">
        <f>[12]Comparative1!E72</f>
        <v>0.13979674207770165</v>
      </c>
      <c r="F74" s="7">
        <f>[2]Comparative1!B72</f>
        <v>3.6383350557630839E-2</v>
      </c>
      <c r="G74" s="7">
        <f>[2]Comparative1!C72</f>
        <v>7.6912460655206447E-2</v>
      </c>
      <c r="H74" s="7">
        <f>[2]Comparative1!D72</f>
        <v>0.21300727990159773</v>
      </c>
      <c r="I74" s="7">
        <f>[2]Comparative1!E72</f>
        <v>0.27338624913921206</v>
      </c>
      <c r="J74" s="7">
        <f>[8]Comparative1!B72</f>
        <v>0.21383308767103196</v>
      </c>
      <c r="K74" s="7">
        <f>[8]Comparative1!C72</f>
        <v>0.21182874682077454</v>
      </c>
      <c r="L74" s="7">
        <f>[8]Comparative1!D72</f>
        <v>0.39783425641186992</v>
      </c>
      <c r="M74" s="7">
        <f>[8]Comparative1!E72</f>
        <v>0.17068664682336035</v>
      </c>
      <c r="N74" s="7">
        <f>[3]Comparative1!B72</f>
        <v>0.24489381897997531</v>
      </c>
      <c r="O74" s="7">
        <f>[3]Comparative1!C72</f>
        <v>0.19850969947826524</v>
      </c>
      <c r="P74" s="7">
        <f>[3]Comparative1!D72</f>
        <v>0.19694871719921658</v>
      </c>
      <c r="Q74" s="7">
        <f>[3]Comparative1!E72</f>
        <v>0.14266906873614191</v>
      </c>
      <c r="R74" s="7">
        <f>[4]Comparative1!B72</f>
        <v>0.65205386026240286</v>
      </c>
      <c r="S74" s="7">
        <f>[4]Comparative1!C72</f>
        <v>0.28887165215367661</v>
      </c>
      <c r="T74" s="7">
        <f>[4]Comparative1!D72</f>
        <v>0.30309696596940655</v>
      </c>
      <c r="U74" s="7">
        <f>[4]Comparative1!E72</f>
        <v>0.26705563519082598</v>
      </c>
      <c r="V74" s="7">
        <f>[5]Comparative1!B72</f>
        <v>-1.5300813303971368</v>
      </c>
      <c r="W74" s="7">
        <f>[5]Comparative1!C72</f>
        <v>-0.18739544060846733</v>
      </c>
      <c r="X74" s="7">
        <f>[5]Comparative1!D72</f>
        <v>-5.0286589240584101E-2</v>
      </c>
      <c r="Y74" s="7">
        <f>[5]Comparative1!E72</f>
        <v>0.17739172987521407</v>
      </c>
      <c r="Z74" s="7">
        <f>[11]Comparative1!B72</f>
        <v>9.2101152178122758E-2</v>
      </c>
      <c r="AA74" s="7">
        <f>[11]Comparative1!C72</f>
        <v>0.11083056694768176</v>
      </c>
      <c r="AB74" s="7">
        <f>[11]Comparative1!D72</f>
        <v>0.15513317849167327</v>
      </c>
      <c r="AC74" s="7">
        <f>[11]Comparative1!E72</f>
        <v>0.13242599875802114</v>
      </c>
      <c r="AD74" s="7">
        <f>[6]Comparative1!B72</f>
        <v>0.12701372954231352</v>
      </c>
      <c r="AE74" s="7">
        <f>[6]Comparative1!C72</f>
        <v>0.10493916369563867</v>
      </c>
      <c r="AF74" s="7">
        <f>[6]Comparative1!D72</f>
        <v>0.13826177751489646</v>
      </c>
      <c r="AG74" s="7">
        <f>[6]Comparative1!E72</f>
        <v>0.1661616773724397</v>
      </c>
      <c r="AH74" s="7">
        <f>[7]Comparative1!B72</f>
        <v>0.17698990455482771</v>
      </c>
      <c r="AI74" s="7">
        <f>[7]Comparative1!C72</f>
        <v>7.6282653512999551E-2</v>
      </c>
      <c r="AJ74" s="7">
        <f>[7]Comparative1!D72</f>
        <v>5.1749551539824246E-2</v>
      </c>
      <c r="AK74" s="7">
        <f>[7]Comparative1!E72</f>
        <v>-1.6432865731462926E-2</v>
      </c>
      <c r="AL74" s="7">
        <f>[9]Comparative1!B72</f>
        <v>5.930930614945995E-2</v>
      </c>
      <c r="AM74" s="7">
        <f>[9]Comparative1!C72</f>
        <v>0.10036073439763833</v>
      </c>
      <c r="AN74" s="7">
        <f>[9]Comparative1!D72</f>
        <v>0.11755726951182188</v>
      </c>
      <c r="AO74" s="7">
        <f>[9]Comparative1!E72</f>
        <v>7.5521644347555275E-2</v>
      </c>
      <c r="AP74" s="7">
        <f>[10]Comparative1!B72</f>
        <v>-1.721089141399253E-2</v>
      </c>
      <c r="AQ74" s="7">
        <f>[10]Comparative1!C72</f>
        <v>-8.7666942632445857E-2</v>
      </c>
      <c r="AR74" s="7">
        <f>[10]Comparative1!D72</f>
        <v>-5.4970220415007487E-2</v>
      </c>
      <c r="AS74" s="7">
        <f>[10]Comparative1!E72</f>
        <v>1.3699785018758174E-3</v>
      </c>
    </row>
    <row r="75" spans="1:45" x14ac:dyDescent="0.25">
      <c r="A75" s="18" t="s">
        <v>200</v>
      </c>
      <c r="B75" s="7">
        <f>[12]Comparative1!B73</f>
        <v>1.3686376316607101</v>
      </c>
      <c r="C75" s="7">
        <f>[12]Comparative1!C73</f>
        <v>0.17289724611707019</v>
      </c>
      <c r="D75" s="7">
        <f>[12]Comparative1!D73</f>
        <v>0.245834184826068</v>
      </c>
      <c r="E75" s="7">
        <f>[12]Comparative1!E73</f>
        <v>0.28441620267836815</v>
      </c>
      <c r="F75" s="7">
        <f>[2]Comparative1!B73</f>
        <v>0.3454355058405959</v>
      </c>
      <c r="G75" s="7">
        <f>[2]Comparative1!C73</f>
        <v>0.361852518919067</v>
      </c>
      <c r="H75" s="7">
        <f>[2]Comparative1!D73</f>
        <v>0.53079512983628752</v>
      </c>
      <c r="I75" s="7">
        <f>[2]Comparative1!E73</f>
        <v>0.55528976840274014</v>
      </c>
      <c r="J75" s="7">
        <f>[8]Comparative1!B73</f>
        <v>5.2015680348587542E-2</v>
      </c>
      <c r="K75" s="7">
        <f>[8]Comparative1!C73</f>
        <v>0.15131062922779764</v>
      </c>
      <c r="L75" s="7">
        <f>[8]Comparative1!D73</f>
        <v>0.41518072993564153</v>
      </c>
      <c r="M75" s="7">
        <f>[8]Comparative1!E73</f>
        <v>0.10961716103869444</v>
      </c>
      <c r="N75" s="7">
        <f>[3]Comparative1!B73</f>
        <v>0.22104521094262458</v>
      </c>
      <c r="O75" s="7">
        <f>[3]Comparative1!C73</f>
        <v>0.31449478445184709</v>
      </c>
      <c r="P75" s="7">
        <f>[3]Comparative1!D73</f>
        <v>0.34989836273246383</v>
      </c>
      <c r="Q75" s="7">
        <f>[3]Comparative1!E73</f>
        <v>0.17648281596452331</v>
      </c>
      <c r="R75" s="7">
        <f>[4]Comparative1!B73</f>
        <v>0.82949442476238899</v>
      </c>
      <c r="S75" s="7">
        <f>[4]Comparative1!C73</f>
        <v>0.26031900965896659</v>
      </c>
      <c r="T75" s="7">
        <f>[4]Comparative1!D73</f>
        <v>0.28270358325422856</v>
      </c>
      <c r="U75" s="7">
        <f>[4]Comparative1!E73</f>
        <v>0.33692438631069693</v>
      </c>
      <c r="V75" s="7">
        <f>[5]Comparative1!B73</f>
        <v>-0.40242524207271135</v>
      </c>
      <c r="W75" s="7">
        <f>[5]Comparative1!C73</f>
        <v>0.23229751100218282</v>
      </c>
      <c r="X75" s="7">
        <f>[5]Comparative1!D73</f>
        <v>0.33475986866818003</v>
      </c>
      <c r="Y75" s="7">
        <f>[5]Comparative1!E73</f>
        <v>0.35625152923905062</v>
      </c>
      <c r="Z75" s="7">
        <f>[11]Comparative1!B73</f>
        <v>0.20300754929064979</v>
      </c>
      <c r="AA75" s="7">
        <f>[11]Comparative1!C73</f>
        <v>0.22710088908688456</v>
      </c>
      <c r="AB75" s="7">
        <f>[11]Comparative1!D73</f>
        <v>0.34508258084773025</v>
      </c>
      <c r="AC75" s="7">
        <f>[11]Comparative1!E73</f>
        <v>0.35194576692196228</v>
      </c>
      <c r="AD75" s="7">
        <f>[6]Comparative1!B73</f>
        <v>0.46831290148492827</v>
      </c>
      <c r="AE75" s="7">
        <f>[6]Comparative1!C73</f>
        <v>0.14477076559845978</v>
      </c>
      <c r="AF75" s="7">
        <f>[6]Comparative1!D73</f>
        <v>0.19895180984064106</v>
      </c>
      <c r="AG75" s="7">
        <f>[6]Comparative1!E73</f>
        <v>0.21633741364683068</v>
      </c>
      <c r="AH75" s="7">
        <f>[7]Comparative1!B73</f>
        <v>5.3944783383748786E-2</v>
      </c>
      <c r="AI75" s="7">
        <f>[7]Comparative1!C73</f>
        <v>1.3714014845870651E-2</v>
      </c>
      <c r="AJ75" s="7">
        <f>[7]Comparative1!D73</f>
        <v>1.1213750666911529E-2</v>
      </c>
      <c r="AK75" s="7">
        <f>[7]Comparative1!E73</f>
        <v>1.0821643286573149E-2</v>
      </c>
      <c r="AL75" s="7">
        <f>[9]Comparative1!B73</f>
        <v>0.23788888532747116</v>
      </c>
      <c r="AM75" s="7">
        <f>[9]Comparative1!C73</f>
        <v>0.11145791721504612</v>
      </c>
      <c r="AN75" s="7">
        <f>[9]Comparative1!D73</f>
        <v>0.11032930854567069</v>
      </c>
      <c r="AO75" s="7">
        <f>[9]Comparative1!E73</f>
        <v>0.15291186546247276</v>
      </c>
      <c r="AP75" s="7">
        <f>[10]Comparative1!B73</f>
        <v>9.3728049320060458E-2</v>
      </c>
      <c r="AQ75" s="7">
        <f>[10]Comparative1!C73</f>
        <v>0.15266111104128646</v>
      </c>
      <c r="AR75" s="7">
        <f>[10]Comparative1!D73</f>
        <v>0.17923974983325661</v>
      </c>
      <c r="AS75" s="7">
        <f>[10]Comparative1!E73</f>
        <v>0.44031109050288747</v>
      </c>
    </row>
    <row r="76" spans="1:45" x14ac:dyDescent="0.25">
      <c r="A76" s="18" t="s">
        <v>201</v>
      </c>
      <c r="B76" s="7">
        <f>[12]Comparative1!B74</f>
        <v>1.2410604575408013</v>
      </c>
      <c r="C76" s="7">
        <f>[12]Comparative1!C74</f>
        <v>4.3066662144632215E-2</v>
      </c>
      <c r="D76" s="7">
        <f>[12]Comparative1!D74</f>
        <v>0.18530525973861087</v>
      </c>
      <c r="E76" s="7">
        <f>[12]Comparative1!E74</f>
        <v>0.16997495498106108</v>
      </c>
      <c r="F76" s="7">
        <f>[2]Comparative1!B74</f>
        <v>9.9900486685768584E-3</v>
      </c>
      <c r="G76" s="7">
        <f>[2]Comparative1!C74</f>
        <v>0.2682206031752406</v>
      </c>
      <c r="H76" s="7">
        <f>[2]Comparative1!D74</f>
        <v>0.45298803820994782</v>
      </c>
      <c r="I76" s="7">
        <f>[2]Comparative1!E74</f>
        <v>0.41861476568446249</v>
      </c>
      <c r="J76" s="7">
        <f>[8]Comparative1!B74</f>
        <v>-0.15033282923275826</v>
      </c>
      <c r="K76" s="7">
        <f>[8]Comparative1!C74</f>
        <v>3.1297810827195377E-3</v>
      </c>
      <c r="L76" s="7">
        <f>[8]Comparative1!D74</f>
        <v>0.18132741188693804</v>
      </c>
      <c r="M76" s="7">
        <f>[8]Comparative1!E74</f>
        <v>5.3987478189469376E-2</v>
      </c>
      <c r="N76" s="7">
        <f>[3]Comparative1!B74</f>
        <v>6.6576291806515267E-2</v>
      </c>
      <c r="O76" s="7">
        <f>[3]Comparative1!C74</f>
        <v>0.16700395861589443</v>
      </c>
      <c r="P76" s="7">
        <f>[3]Comparative1!D74</f>
        <v>0.11074333243987917</v>
      </c>
      <c r="Q76" s="7">
        <f>[3]Comparative1!E74</f>
        <v>-1.6144678492239432E-2</v>
      </c>
      <c r="R76" s="7">
        <f>[4]Comparative1!B74</f>
        <v>1.5866880486581427</v>
      </c>
      <c r="S76" s="7">
        <f>[4]Comparative1!C74</f>
        <v>0.1529935094520751</v>
      </c>
      <c r="T76" s="7">
        <f>[4]Comparative1!D74</f>
        <v>0.1629001279385936</v>
      </c>
      <c r="U76" s="7">
        <f>[4]Comparative1!E74</f>
        <v>9.1269485755240739E-3</v>
      </c>
      <c r="V76" s="7">
        <f>[5]Comparative1!B74</f>
        <v>1.2601339306085757</v>
      </c>
      <c r="W76" s="7">
        <f>[5]Comparative1!C74</f>
        <v>0.48653715918324664</v>
      </c>
      <c r="X76" s="7">
        <f>[5]Comparative1!D74</f>
        <v>0.55861180073848204</v>
      </c>
      <c r="Y76" s="7">
        <f>[5]Comparative1!E74</f>
        <v>0.21531685833129435</v>
      </c>
      <c r="Z76" s="7">
        <f>[11]Comparative1!B74</f>
        <v>-1.4366441412066741E-2</v>
      </c>
      <c r="AA76" s="7">
        <f>[11]Comparative1!C74</f>
        <v>9.5144228556580696E-2</v>
      </c>
      <c r="AB76" s="7">
        <f>[11]Comparative1!D74</f>
        <v>0.1564635563772673</v>
      </c>
      <c r="AC76" s="7">
        <f>[11]Comparative1!E74</f>
        <v>-5.128337818257088E-2</v>
      </c>
      <c r="AD76" s="7">
        <f>[6]Comparative1!B74</f>
        <v>0.1989001416006447</v>
      </c>
      <c r="AE76" s="7">
        <f>[6]Comparative1!C74</f>
        <v>4.1623123270102994E-2</v>
      </c>
      <c r="AF76" s="7">
        <f>[6]Comparative1!D74</f>
        <v>0.11144995213339837</v>
      </c>
      <c r="AG76" s="7">
        <f>[6]Comparative1!E74</f>
        <v>0.118894679432796</v>
      </c>
      <c r="AH76" s="7">
        <f>[7]Comparative1!B74</f>
        <v>-0.15902014883583326</v>
      </c>
      <c r="AI76" s="7">
        <f>[7]Comparative1!C74</f>
        <v>-0.23906963454033292</v>
      </c>
      <c r="AJ76" s="7">
        <f>[7]Comparative1!D74</f>
        <v>-6.343841411514238E-2</v>
      </c>
      <c r="AK76" s="7">
        <f>[7]Comparative1!E74</f>
        <v>-6.3326653306613245E-2</v>
      </c>
      <c r="AL76" s="7">
        <f>[9]Comparative1!B74</f>
        <v>-0.26358763969375482</v>
      </c>
      <c r="AM76" s="7">
        <f>[9]Comparative1!C74</f>
        <v>4.5203335499597597E-3</v>
      </c>
      <c r="AN76" s="7">
        <f>[9]Comparative1!D74</f>
        <v>-1.2147478037416753E-2</v>
      </c>
      <c r="AO76" s="7">
        <f>[9]Comparative1!E74</f>
        <v>0.1058860168171909</v>
      </c>
      <c r="AP76" s="7">
        <f>[10]Comparative1!B74</f>
        <v>-5.8761847721888388E-2</v>
      </c>
      <c r="AQ76" s="7">
        <f>[10]Comparative1!C74</f>
        <v>0.13050852872226529</v>
      </c>
      <c r="AR76" s="7">
        <f>[10]Comparative1!D74</f>
        <v>0.20648046709683454</v>
      </c>
      <c r="AS76" s="7">
        <f>[10]Comparative1!E74</f>
        <v>0.62993719175483698</v>
      </c>
    </row>
    <row r="77" spans="1:45" x14ac:dyDescent="0.25">
      <c r="A77" s="19" t="s">
        <v>202</v>
      </c>
      <c r="B77" s="7">
        <f>[12]Comparative1!B75</f>
        <v>0.15764098699181334</v>
      </c>
      <c r="C77" s="7">
        <f>[12]Comparative1!C75</f>
        <v>0.11837455754239597</v>
      </c>
      <c r="D77" s="7">
        <f>[12]Comparative1!D75</f>
        <v>0.14302454771827883</v>
      </c>
      <c r="E77" s="7">
        <f>[12]Comparative1!E75</f>
        <v>0.14505447038289537</v>
      </c>
      <c r="F77" s="7">
        <f>[2]Comparative1!B75</f>
        <v>7.1438967122420816E-2</v>
      </c>
      <c r="G77" s="7">
        <f>[2]Comparative1!C75</f>
        <v>0.11598954453632977</v>
      </c>
      <c r="H77" s="7">
        <f>[2]Comparative1!D75</f>
        <v>0.17734917084139298</v>
      </c>
      <c r="I77" s="7">
        <f>[2]Comparative1!E75</f>
        <v>0.12496499568333676</v>
      </c>
      <c r="J77" s="7">
        <f>[8]Comparative1!B75</f>
        <v>0.11777803631554318</v>
      </c>
      <c r="K77" s="7">
        <f>[8]Comparative1!C75</f>
        <v>0.12187815727031959</v>
      </c>
      <c r="L77" s="7">
        <f>[8]Comparative1!D75</f>
        <v>0.19595817528780288</v>
      </c>
      <c r="M77" s="7">
        <f>[8]Comparative1!E75</f>
        <v>6.925355150632008E-2</v>
      </c>
      <c r="N77" s="7">
        <f>[3]Comparative1!B75</f>
        <v>0.35466495426751304</v>
      </c>
      <c r="O77" s="7">
        <f>[3]Comparative1!C75</f>
        <v>0.62473302757358851</v>
      </c>
      <c r="P77" s="7">
        <f>[3]Comparative1!D75</f>
        <v>0.88661367360481025</v>
      </c>
      <c r="Q77" s="7">
        <f>[3]Comparative1!E75</f>
        <v>7.1717968812073762E-2</v>
      </c>
      <c r="R77" s="7">
        <f>[4]Comparative1!B75</f>
        <v>0.13052152127364475</v>
      </c>
      <c r="S77" s="7">
        <f>[4]Comparative1!C75</f>
        <v>9.6319587090097095E-2</v>
      </c>
      <c r="T77" s="7">
        <f>[4]Comparative1!D75</f>
        <v>7.6763470850679041E-2</v>
      </c>
      <c r="U77" s="7">
        <f>[4]Comparative1!E75</f>
        <v>6.9406718742789572E-2</v>
      </c>
      <c r="V77" s="7">
        <f>[5]Comparative1!B75</f>
        <v>0.12610278242126507</v>
      </c>
      <c r="W77" s="7">
        <f>[5]Comparative1!C75</f>
        <v>9.8221944728873536E-2</v>
      </c>
      <c r="X77" s="7">
        <f>[5]Comparative1!D75</f>
        <v>0.10684449760969927</v>
      </c>
      <c r="Y77" s="7">
        <f>[5]Comparative1!E75</f>
        <v>8.0690787616561704E-2</v>
      </c>
      <c r="Z77" s="7">
        <f>[11]Comparative1!B75</f>
        <v>7.4242623136292235E-2</v>
      </c>
      <c r="AA77" s="7">
        <f>[11]Comparative1!C75</f>
        <v>0.10885391967973719</v>
      </c>
      <c r="AB77" s="7">
        <f>[11]Comparative1!D75</f>
        <v>0.1476782566980093</v>
      </c>
      <c r="AC77" s="7">
        <f>[11]Comparative1!E75</f>
        <v>0.11374024870092588</v>
      </c>
      <c r="AD77" s="7">
        <f>[6]Comparative1!B75</f>
        <v>5.7924514354155077E-2</v>
      </c>
      <c r="AE77" s="7">
        <f>[6]Comparative1!C75</f>
        <v>7.562521100013217E-2</v>
      </c>
      <c r="AF77" s="7">
        <f>[6]Comparative1!D75</f>
        <v>9.3630883239891646E-2</v>
      </c>
      <c r="AG77" s="7">
        <f>[6]Comparative1!E75</f>
        <v>4.5482030970818724E-2</v>
      </c>
      <c r="AH77" s="7">
        <f>[7]Comparative1!B75</f>
        <v>0.13853684202582783</v>
      </c>
      <c r="AI77" s="7">
        <f>[7]Comparative1!C75</f>
        <v>0.19247680309021806</v>
      </c>
      <c r="AJ77" s="7">
        <f>[7]Comparative1!D75</f>
        <v>0.18367676780961539</v>
      </c>
      <c r="AK77" s="7">
        <f>[7]Comparative1!E75</f>
        <v>0.16507543284031295</v>
      </c>
      <c r="AL77" s="7">
        <f>[9]Comparative1!B75</f>
        <v>8.2760751029604063E-2</v>
      </c>
      <c r="AM77" s="7">
        <f>[9]Comparative1!C75</f>
        <v>8.0904033423620736E-2</v>
      </c>
      <c r="AN77" s="7">
        <f>[9]Comparative1!D75</f>
        <v>7.6899613030855685E-2</v>
      </c>
      <c r="AO77" s="7">
        <f>[9]Comparative1!E75</f>
        <v>0.10177041541048128</v>
      </c>
      <c r="AP77" s="7">
        <f>[10]Comparative1!B75</f>
        <v>4.377702715620109E-2</v>
      </c>
      <c r="AQ77" s="7">
        <f>[10]Comparative1!C75</f>
        <v>0.10934672981164155</v>
      </c>
      <c r="AR77" s="7">
        <f>[10]Comparative1!D75</f>
        <v>9.9622808932522414E-2</v>
      </c>
      <c r="AS77" s="7">
        <f>[10]Comparative1!E75</f>
        <v>0.22628367956834836</v>
      </c>
    </row>
    <row r="78" spans="1:45" x14ac:dyDescent="0.25">
      <c r="A78" s="14" t="s">
        <v>203</v>
      </c>
      <c r="B78" s="7">
        <f>[12]Comparative1!B76</f>
        <v>0.26794319340750317</v>
      </c>
      <c r="C78" s="7">
        <f>[12]Comparative1!C76</f>
        <v>0.20041945532627725</v>
      </c>
      <c r="D78" s="7">
        <f>[12]Comparative1!D76</f>
        <v>0.10268855303873263</v>
      </c>
      <c r="E78" s="7">
        <f>[12]Comparative1!E76</f>
        <v>2.848150707230274E-2</v>
      </c>
      <c r="F78" s="7">
        <f>[2]Comparative1!B76</f>
        <v>8.9886998734607634E-2</v>
      </c>
      <c r="G78" s="7">
        <f>[2]Comparative1!C76</f>
        <v>1.419042861277722E-3</v>
      </c>
      <c r="H78" s="7">
        <f>[2]Comparative1!D76</f>
        <v>2.36507143546287E-3</v>
      </c>
      <c r="I78" s="7">
        <f>[2]Comparative1!E76</f>
        <v>7.0952143063886097E-3</v>
      </c>
      <c r="J78" s="7">
        <f>[8]Comparative1!B76</f>
        <v>9.6072428312546608E-3</v>
      </c>
      <c r="K78" s="7">
        <f>[8]Comparative1!C76</f>
        <v>1.9214485662509322E-2</v>
      </c>
      <c r="L78" s="7">
        <f>[8]Comparative1!D76</f>
        <v>2.5849709917975944E-2</v>
      </c>
      <c r="M78" s="7">
        <f>[8]Comparative1!E76</f>
        <v>1.582220660603393E-2</v>
      </c>
      <c r="N78" s="7" t="e">
        <f>[3]Comparative1!B76</f>
        <v>#DIV/0!</v>
      </c>
      <c r="O78" s="7" t="e">
        <f>[3]Comparative1!C76</f>
        <v>#DIV/0!</v>
      </c>
      <c r="P78" s="7" t="e">
        <f>[3]Comparative1!D76</f>
        <v>#DIV/0!</v>
      </c>
      <c r="Q78" s="7">
        <f>[3]Comparative1!E76</f>
        <v>7.4312676296471192E-3</v>
      </c>
      <c r="R78" s="7">
        <f>[4]Comparative1!B76</f>
        <v>2.8327166581990693E-2</v>
      </c>
      <c r="S78" s="7">
        <f>[4]Comparative1!C76</f>
        <v>1.3831625079936618E-2</v>
      </c>
      <c r="T78" s="7">
        <f>[4]Comparative1!D76</f>
        <v>9.4323172762050388E-3</v>
      </c>
      <c r="U78" s="7">
        <f>[4]Comparative1!E76</f>
        <v>5.8222145643319363E-3</v>
      </c>
      <c r="V78" s="7">
        <f>[5]Comparative1!B76</f>
        <v>5.8802504427017475E-2</v>
      </c>
      <c r="W78" s="7">
        <f>[5]Comparative1!C76</f>
        <v>4.2149090580900786E-2</v>
      </c>
      <c r="X78" s="7">
        <f>[5]Comparative1!D76</f>
        <v>3.9655463912023549E-2</v>
      </c>
      <c r="Y78" s="7">
        <f>[5]Comparative1!E76</f>
        <v>2.9628375518496574E-2</v>
      </c>
      <c r="Z78" s="7">
        <f>[11]Comparative1!B76</f>
        <v>6.5709723605089365E-2</v>
      </c>
      <c r="AA78" s="7">
        <f>[11]Comparative1!C76</f>
        <v>3.6953403752641487E-2</v>
      </c>
      <c r="AB78" s="7">
        <f>[11]Comparative1!D76</f>
        <v>2.8266369525970819E-2</v>
      </c>
      <c r="AC78" s="7">
        <f>[11]Comparative1!E76</f>
        <v>1.6680344188410211E-2</v>
      </c>
      <c r="AD78" s="7">
        <f>[6]Comparative1!B76</f>
        <v>2.010467105288926E-2</v>
      </c>
      <c r="AE78" s="7">
        <f>[6]Comparative1!C76</f>
        <v>4.020934210577852E-2</v>
      </c>
      <c r="AF78" s="7">
        <f>[6]Comparative1!D76</f>
        <v>4.3802551312516307E-2</v>
      </c>
      <c r="AG78" s="7">
        <f>[6]Comparative1!E76</f>
        <v>1.1770559035168217E-2</v>
      </c>
      <c r="AH78" s="7">
        <f>[7]Comparative1!B76</f>
        <v>5.8827338376119991E-3</v>
      </c>
      <c r="AI78" s="7">
        <f>[7]Comparative1!C76</f>
        <v>0</v>
      </c>
      <c r="AJ78" s="7">
        <f>[7]Comparative1!D76</f>
        <v>0</v>
      </c>
      <c r="AK78" s="7">
        <f>[7]Comparative1!E76</f>
        <v>0</v>
      </c>
      <c r="AL78" s="7">
        <f>[9]Comparative1!B76</f>
        <v>4.8643141151055988E-2</v>
      </c>
      <c r="AM78" s="7">
        <f>[9]Comparative1!C76</f>
        <v>4.2545788315937326E-2</v>
      </c>
      <c r="AN78" s="7">
        <f>[9]Comparative1!D76</f>
        <v>2.4319296214645809E-2</v>
      </c>
      <c r="AO78" s="7">
        <f>[9]Comparative1!E76</f>
        <v>2.5603936778808165E-2</v>
      </c>
      <c r="AP78" s="7" t="e">
        <f>[10]Comparative1!B76</f>
        <v>#DIV/0!</v>
      </c>
      <c r="AQ78" s="7">
        <f>[10]Comparative1!C76</f>
        <v>0</v>
      </c>
      <c r="AR78" s="7">
        <f>[10]Comparative1!D76</f>
        <v>0</v>
      </c>
      <c r="AS78" s="7">
        <f>[10]Comparative1!E76</f>
        <v>0</v>
      </c>
    </row>
    <row r="79" spans="1:45" x14ac:dyDescent="0.25">
      <c r="A79" s="14" t="s">
        <v>204</v>
      </c>
      <c r="B79" s="7">
        <f>[12]Comparative1!B77</f>
        <v>0.28904742117260185</v>
      </c>
      <c r="C79" s="7">
        <f>[12]Comparative1!C77</f>
        <v>0.30541780841060479</v>
      </c>
      <c r="D79" s="7">
        <f>[12]Comparative1!D77</f>
        <v>0.29235900781265411</v>
      </c>
      <c r="E79" s="7">
        <f>[12]Comparative1!E77</f>
        <v>0.28996230629624459</v>
      </c>
      <c r="F79" s="7">
        <f>[2]Comparative1!B77</f>
        <v>0.11924068415734983</v>
      </c>
      <c r="G79" s="7">
        <f>[2]Comparative1!C77</f>
        <v>1.51270207852194E-2</v>
      </c>
      <c r="H79" s="7">
        <f>[2]Comparative1!D77</f>
        <v>2.5211701308699E-2</v>
      </c>
      <c r="I79" s="7">
        <f>[2]Comparative1!E77</f>
        <v>7.5635103926097E-2</v>
      </c>
      <c r="J79" s="7">
        <f>[8]Comparative1!B77</f>
        <v>5.0356170954214977E-2</v>
      </c>
      <c r="K79" s="7">
        <f>[8]Comparative1!C77</f>
        <v>0.10071234190842995</v>
      </c>
      <c r="L79" s="7">
        <f>[8]Comparative1!D77</f>
        <v>0.14586621628537796</v>
      </c>
      <c r="M79" s="7">
        <f>[8]Comparative1!E77</f>
        <v>0.15384615384615385</v>
      </c>
      <c r="N79" s="7">
        <f>[3]Comparative1!B77</f>
        <v>9.8521922085572602E-2</v>
      </c>
      <c r="O79" s="7">
        <f>[3]Comparative1!C77</f>
        <v>0.13882394888318705</v>
      </c>
      <c r="P79" s="7">
        <f>[3]Comparative1!D77</f>
        <v>0.10430603141487504</v>
      </c>
      <c r="Q79" s="7">
        <f>[3]Comparative1!E77</f>
        <v>0.13548676536563481</v>
      </c>
      <c r="R79" s="7">
        <f>[4]Comparative1!B77</f>
        <v>0.17501256533022908</v>
      </c>
      <c r="S79" s="7">
        <f>[4]Comparative1!C77</f>
        <v>0.12280436545756483</v>
      </c>
      <c r="T79" s="7">
        <f>[4]Comparative1!D77</f>
        <v>0.11038691632406678</v>
      </c>
      <c r="U79" s="7">
        <f>[4]Comparative1!E77</f>
        <v>0.11064687010370812</v>
      </c>
      <c r="V79" s="7">
        <f>[5]Comparative1!B77</f>
        <v>0.53600378449618824</v>
      </c>
      <c r="W79" s="7">
        <f>[5]Comparative1!C77</f>
        <v>0.50607659261909821</v>
      </c>
      <c r="X79" s="7">
        <f>[5]Comparative1!D77</f>
        <v>0.44947354293502867</v>
      </c>
      <c r="Y79" s="7">
        <f>[5]Comparative1!E77</f>
        <v>0.37367458866544789</v>
      </c>
      <c r="Z79" s="7">
        <f>[11]Comparative1!B77</f>
        <v>0.29269073257407047</v>
      </c>
      <c r="AA79" s="7">
        <f>[11]Comparative1!C77</f>
        <v>0.2571705635301082</v>
      </c>
      <c r="AB79" s="7">
        <f>[11]Comparative1!D77</f>
        <v>0.23937599711121429</v>
      </c>
      <c r="AC79" s="7">
        <f>[11]Comparative1!E77</f>
        <v>0.2415715423413857</v>
      </c>
      <c r="AD79" s="7">
        <f>[6]Comparative1!B77</f>
        <v>0.10488151257709602</v>
      </c>
      <c r="AE79" s="7">
        <f>[6]Comparative1!C77</f>
        <v>0.20976302515419204</v>
      </c>
      <c r="AF79" s="7">
        <f>[6]Comparative1!D77</f>
        <v>0.26928375678309119</v>
      </c>
      <c r="AG79" s="7">
        <f>[6]Comparative1!E77</f>
        <v>0.27155465037338766</v>
      </c>
      <c r="AH79" s="7">
        <f>[7]Comparative1!B77</f>
        <v>2.9109947643979055E-2</v>
      </c>
      <c r="AI79" s="7">
        <f>[7]Comparative1!C77</f>
        <v>0</v>
      </c>
      <c r="AJ79" s="7">
        <f>[7]Comparative1!D77</f>
        <v>0</v>
      </c>
      <c r="AK79" s="7">
        <f>[7]Comparative1!E77</f>
        <v>0</v>
      </c>
      <c r="AL79" s="7">
        <f>[9]Comparative1!B77</f>
        <v>0.32386768479991379</v>
      </c>
      <c r="AM79" s="7">
        <f>[9]Comparative1!C77</f>
        <v>0.20181842906515723</v>
      </c>
      <c r="AN79" s="7">
        <f>[9]Comparative1!D77</f>
        <v>0.13074724596687534</v>
      </c>
      <c r="AO79" s="7">
        <f>[9]Comparative1!E77</f>
        <v>0.22606382978723405</v>
      </c>
      <c r="AP79" s="7">
        <f>[10]Comparative1!B77</f>
        <v>5.571296045977718E-2</v>
      </c>
      <c r="AQ79" s="7">
        <f>[10]Comparative1!C77</f>
        <v>0</v>
      </c>
      <c r="AR79" s="7">
        <f>[10]Comparative1!D77</f>
        <v>0</v>
      </c>
      <c r="AS79" s="7">
        <f>[10]Comparative1!E77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F69" sqref="F69"/>
    </sheetView>
  </sheetViews>
  <sheetFormatPr defaultRowHeight="12.75" x14ac:dyDescent="0.2"/>
  <cols>
    <col min="1" max="1" width="9.140625" style="21" hidden="1" customWidth="1"/>
    <col min="2" max="2" width="37.5703125" style="21" customWidth="1"/>
    <col min="3" max="13" width="16" style="21" customWidth="1"/>
    <col min="14" max="16384" width="9.140625" style="21"/>
  </cols>
  <sheetData>
    <row r="1" spans="1:13" s="21" customFormat="1" ht="15" customHeight="1" x14ac:dyDescent="0.2">
      <c r="B1" s="22" t="s">
        <v>118</v>
      </c>
      <c r="C1" s="22" t="s">
        <v>208</v>
      </c>
      <c r="D1" s="22" t="s">
        <v>212</v>
      </c>
      <c r="E1" s="22" t="s">
        <v>216</v>
      </c>
      <c r="F1" s="22" t="s">
        <v>220</v>
      </c>
      <c r="G1" s="22" t="s">
        <v>224</v>
      </c>
      <c r="H1" s="22" t="s">
        <v>228</v>
      </c>
      <c r="I1" s="22" t="s">
        <v>232</v>
      </c>
      <c r="J1" s="22" t="s">
        <v>236</v>
      </c>
      <c r="K1" s="22" t="s">
        <v>240</v>
      </c>
      <c r="L1" s="22" t="s">
        <v>244</v>
      </c>
      <c r="M1" s="22" t="s">
        <v>248</v>
      </c>
    </row>
    <row r="2" spans="1:13" s="21" customFormat="1" x14ac:dyDescent="0.2">
      <c r="A2" s="21">
        <v>2</v>
      </c>
      <c r="B2" s="21" t="str">
        <f>Consolidated!A4</f>
        <v>Revenue Growth</v>
      </c>
      <c r="C2" s="23">
        <f>HLOOKUP(C$1,Consolidated!$B$3:$AS$79,$A2,0)</f>
        <v>0.15388491760816025</v>
      </c>
      <c r="D2" s="23">
        <f>HLOOKUP(D$1,Consolidated!$B$3:$AS$79,$A2,0)</f>
        <v>0.17281495581523254</v>
      </c>
      <c r="E2" s="23">
        <f>HLOOKUP(E$1,Consolidated!$B$3:$AS$79,$A2,0)</f>
        <v>0.23290557930468703</v>
      </c>
      <c r="F2" s="23">
        <f>HLOOKUP(F$1,Consolidated!$B$3:$AS$79,$A2,0)</f>
        <v>0.13284169872325569</v>
      </c>
      <c r="G2" s="23">
        <f>HLOOKUP(G$1,Consolidated!$B$3:$AS$79,$A2,0)</f>
        <v>0.13217338820148239</v>
      </c>
      <c r="H2" s="23">
        <f>HLOOKUP(H$1,Consolidated!$B$3:$AS$79,$A2,0)</f>
        <v>0.13638571818178846</v>
      </c>
      <c r="I2" s="23">
        <f>HLOOKUP(I$1,Consolidated!$B$3:$AS$79,$A2,0)</f>
        <v>0.19549332921599949</v>
      </c>
      <c r="J2" s="23">
        <f>HLOOKUP(J$1,Consolidated!$B$3:$AS$79,$A2,0)</f>
        <v>0.25317528951493107</v>
      </c>
      <c r="K2" s="23">
        <f>HLOOKUP(K$1,Consolidated!$B$3:$AS$79,$A2,0)</f>
        <v>-0.10361188694788193</v>
      </c>
      <c r="L2" s="23">
        <f>HLOOKUP(L$1,Consolidated!$B$3:$AS$79,$A2,0)</f>
        <v>0.1890114696459555</v>
      </c>
      <c r="M2" s="23">
        <f>HLOOKUP(M$1,Consolidated!$B$3:$AS$79,$A2,0)</f>
        <v>0.26730357631706858</v>
      </c>
    </row>
    <row r="3" spans="1:13" s="21" customFormat="1" x14ac:dyDescent="0.2">
      <c r="A3" s="21">
        <v>3</v>
      </c>
      <c r="B3" s="21" t="str">
        <f>Consolidated!A5</f>
        <v>PAT Growth</v>
      </c>
      <c r="C3" s="23">
        <f>HLOOKUP(C$1,Consolidated!$B$3:$AS$79,$A3,0)</f>
        <v>0.4302812829917364</v>
      </c>
      <c r="D3" s="23">
        <f>HLOOKUP(D$1,Consolidated!$B$3:$AS$79,$A3,0)</f>
        <v>0.29176374058027155</v>
      </c>
      <c r="E3" s="23">
        <f>HLOOKUP(E$1,Consolidated!$B$3:$AS$79,$A3,0)</f>
        <v>1.527226490671044</v>
      </c>
      <c r="F3" s="23">
        <f>HLOOKUP(F$1,Consolidated!$B$3:$AS$79,$A3,0)</f>
        <v>0.37945533577799262</v>
      </c>
      <c r="G3" s="23">
        <f>HLOOKUP(G$1,Consolidated!$B$3:$AS$79,$A3,0)</f>
        <v>0.31715195559091858</v>
      </c>
      <c r="H3" s="23">
        <f>HLOOKUP(H$1,Consolidated!$B$3:$AS$79,$A3,0)</f>
        <v>3.9250301460238335E-2</v>
      </c>
      <c r="I3" s="23">
        <f>HLOOKUP(I$1,Consolidated!$B$3:$AS$79,$A3,0)</f>
        <v>0.15276580609184109</v>
      </c>
      <c r="J3" s="23">
        <f>HLOOKUP(J$1,Consolidated!$B$3:$AS$79,$A3,0)</f>
        <v>0.3962086422857265</v>
      </c>
      <c r="K3" s="23">
        <f>HLOOKUP(K$1,Consolidated!$B$3:$AS$79,$A3,0)</f>
        <v>2.7375469065318958E-2</v>
      </c>
      <c r="L3" s="23">
        <f>HLOOKUP(L$1,Consolidated!$B$3:$AS$79,$A3,0)</f>
        <v>0.13818621762739935</v>
      </c>
      <c r="M3" s="23">
        <f>HLOOKUP(M$1,Consolidated!$B$3:$AS$79,$A3,0)</f>
        <v>9.3386399950108334E-3</v>
      </c>
    </row>
    <row r="4" spans="1:13" s="21" customFormat="1" x14ac:dyDescent="0.2">
      <c r="A4" s="21">
        <v>4</v>
      </c>
      <c r="B4" s="21" t="str">
        <f>Consolidated!A6</f>
        <v>Receivables as a % of Sales</v>
      </c>
      <c r="C4" s="23">
        <f>HLOOKUP(C$1,Consolidated!$B$3:$AS$79,$A4,0)</f>
        <v>0.2376077692602378</v>
      </c>
      <c r="D4" s="23">
        <f>HLOOKUP(D$1,Consolidated!$B$3:$AS$79,$A4,0)</f>
        <v>0.22822475114172183</v>
      </c>
      <c r="E4" s="23">
        <f>HLOOKUP(E$1,Consolidated!$B$3:$AS$79,$A4,0)</f>
        <v>0.11144878353509262</v>
      </c>
      <c r="F4" s="23">
        <f>HLOOKUP(F$1,Consolidated!$B$3:$AS$79,$A4,0)</f>
        <v>0.13724724909786842</v>
      </c>
      <c r="G4" s="23">
        <f>HLOOKUP(G$1,Consolidated!$B$3:$AS$79,$A4,0)</f>
        <v>0.21078077341682006</v>
      </c>
      <c r="H4" s="23">
        <f>HLOOKUP(H$1,Consolidated!$B$3:$AS$79,$A4,0)</f>
        <v>0.14370735487203773</v>
      </c>
      <c r="I4" s="23">
        <f>HLOOKUP(I$1,Consolidated!$B$3:$AS$79,$A4,0)</f>
        <v>0.17941473071757527</v>
      </c>
      <c r="J4" s="23">
        <f>HLOOKUP(J$1,Consolidated!$B$3:$AS$79,$A4,0)</f>
        <v>0.29671315049009001</v>
      </c>
      <c r="K4" s="23">
        <f>HLOOKUP(K$1,Consolidated!$B$3:$AS$79,$A4,0)</f>
        <v>0.15344286157122256</v>
      </c>
      <c r="L4" s="23">
        <f>HLOOKUP(L$1,Consolidated!$B$3:$AS$79,$A4,0)</f>
        <v>0.17583017837298223</v>
      </c>
      <c r="M4" s="23">
        <f>HLOOKUP(M$1,Consolidated!$B$3:$AS$79,$A4,0)</f>
        <v>0.40537600702172355</v>
      </c>
    </row>
    <row r="5" spans="1:13" s="21" customFormat="1" x14ac:dyDescent="0.2">
      <c r="A5" s="21">
        <v>5</v>
      </c>
      <c r="B5" s="21" t="str">
        <f>Consolidated!A7</f>
        <v>Inventory as a % of Sales</v>
      </c>
      <c r="C5" s="23">
        <f>HLOOKUP(C$1,Consolidated!$B$3:$AS$79,$A5,0)</f>
        <v>0.19548149113557106</v>
      </c>
      <c r="D5" s="23">
        <f>HLOOKUP(D$1,Consolidated!$B$3:$AS$79,$A5,0)</f>
        <v>0.12228923300694483</v>
      </c>
      <c r="E5" s="23">
        <f>HLOOKUP(E$1,Consolidated!$B$3:$AS$79,$A5,0)</f>
        <v>6.9324148643401029E-2</v>
      </c>
      <c r="F5" s="23">
        <f>HLOOKUP(F$1,Consolidated!$B$3:$AS$79,$A5,0)</f>
        <v>0.14061611990988956</v>
      </c>
      <c r="G5" s="23">
        <f>HLOOKUP(G$1,Consolidated!$B$3:$AS$79,$A5,0)</f>
        <v>0.17037911667092159</v>
      </c>
      <c r="H5" s="23">
        <f>HLOOKUP(H$1,Consolidated!$B$3:$AS$79,$A5,0)</f>
        <v>0.1140683183021589</v>
      </c>
      <c r="I5" s="23">
        <f>HLOOKUP(I$1,Consolidated!$B$3:$AS$79,$A5,0)</f>
        <v>0.15371102735810915</v>
      </c>
      <c r="J5" s="23">
        <f>HLOOKUP(J$1,Consolidated!$B$3:$AS$79,$A5,0)</f>
        <v>0.16237902353050307</v>
      </c>
      <c r="K5" s="23">
        <f>HLOOKUP(K$1,Consolidated!$B$3:$AS$79,$A5,0)</f>
        <v>0.15417065380001885</v>
      </c>
      <c r="L5" s="23">
        <f>HLOOKUP(L$1,Consolidated!$B$3:$AS$79,$A5,0)</f>
        <v>0.148895292987512</v>
      </c>
      <c r="M5" s="23">
        <f>HLOOKUP(M$1,Consolidated!$B$3:$AS$79,$A5,0)</f>
        <v>0.26982226262499615</v>
      </c>
    </row>
    <row r="6" spans="1:13" s="21" customFormat="1" x14ac:dyDescent="0.2">
      <c r="A6" s="21">
        <v>7</v>
      </c>
      <c r="B6" s="21" t="str">
        <f>Consolidated!A9</f>
        <v>PAT Margin</v>
      </c>
      <c r="C6" s="23">
        <f>HLOOKUP(C$1,Consolidated!$B$3:$AS$79,$A6,0)</f>
        <v>4.4065433663898132E-2</v>
      </c>
      <c r="D6" s="23">
        <f>HLOOKUP(D$1,Consolidated!$B$3:$AS$79,$A6,0)</f>
        <v>6.9161190309299557E-3</v>
      </c>
      <c r="E6" s="23">
        <f>HLOOKUP(E$1,Consolidated!$B$3:$AS$79,$A6,0)</f>
        <v>3.9845346029816479E-2</v>
      </c>
      <c r="F6" s="23">
        <f>HLOOKUP(F$1,Consolidated!$B$3:$AS$79,$A6,0)</f>
        <v>4.7458625199427562E-2</v>
      </c>
      <c r="G6" s="23">
        <f>HLOOKUP(G$1,Consolidated!$B$3:$AS$79,$A6,0)</f>
        <v>5.7719891700146457E-2</v>
      </c>
      <c r="H6" s="23">
        <f>HLOOKUP(H$1,Consolidated!$B$3:$AS$79,$A6,0)</f>
        <v>0.12620805441356897</v>
      </c>
      <c r="I6" s="23">
        <f>HLOOKUP(I$1,Consolidated!$B$3:$AS$79,$A6,0)</f>
        <v>5.9512136181761571E-2</v>
      </c>
      <c r="J6" s="23">
        <f>HLOOKUP(J$1,Consolidated!$B$3:$AS$79,$A6,0)</f>
        <v>3.6300670974923462E-2</v>
      </c>
      <c r="K6" s="23">
        <f>HLOOKUP(K$1,Consolidated!$B$3:$AS$79,$A6,0)</f>
        <v>3.9300780355000876E-2</v>
      </c>
      <c r="L6" s="23">
        <f>HLOOKUP(L$1,Consolidated!$B$3:$AS$79,$A6,0)</f>
        <v>6.9390292139910728E-2</v>
      </c>
      <c r="M6" s="23">
        <f>HLOOKUP(M$1,Consolidated!$B$3:$AS$79,$A6,0)</f>
        <v>-5.941193066048088E-2</v>
      </c>
    </row>
    <row r="7" spans="1:13" s="21" customFormat="1" x14ac:dyDescent="0.2">
      <c r="A7" s="21">
        <v>8</v>
      </c>
      <c r="B7" s="21" t="str">
        <f>Consolidated!A10</f>
        <v>Tax Rate</v>
      </c>
      <c r="C7" s="23">
        <f>HLOOKUP(C$1,Consolidated!$B$3:$AS$79,$A7,0)</f>
        <v>0.43248935693479723</v>
      </c>
      <c r="D7" s="23">
        <f>HLOOKUP(D$1,Consolidated!$B$3:$AS$79,$A7,0)</f>
        <v>0.58491871324801115</v>
      </c>
      <c r="E7" s="23">
        <f>HLOOKUP(E$1,Consolidated!$B$3:$AS$79,$A7,0)</f>
        <v>0.38983050847457629</v>
      </c>
      <c r="F7" s="23">
        <f>HLOOKUP(F$1,Consolidated!$B$3:$AS$79,$A7,0)</f>
        <v>0.39186264608281635</v>
      </c>
      <c r="G7" s="23">
        <f>HLOOKUP(G$1,Consolidated!$B$3:$AS$79,$A7,0)</f>
        <v>0.37445985072238147</v>
      </c>
      <c r="H7" s="23">
        <f>HLOOKUP(H$1,Consolidated!$B$3:$AS$79,$A7,0)</f>
        <v>0.38057474204826469</v>
      </c>
      <c r="I7" s="23">
        <f>HLOOKUP(I$1,Consolidated!$B$3:$AS$79,$A7,0)</f>
        <v>0.35280337341870999</v>
      </c>
      <c r="J7" s="23">
        <f>HLOOKUP(J$1,Consolidated!$B$3:$AS$79,$A7,0)</f>
        <v>0.56047700170357762</v>
      </c>
      <c r="K7" s="23">
        <f>HLOOKUP(K$1,Consolidated!$B$3:$AS$79,$A7,0)</f>
        <v>0.4183813443072702</v>
      </c>
      <c r="L7" s="23">
        <f>HLOOKUP(L$1,Consolidated!$B$3:$AS$79,$A7,0)</f>
        <v>0.53257328990228003</v>
      </c>
      <c r="M7" s="23">
        <f>HLOOKUP(M$1,Consolidated!$B$3:$AS$79,$A7,0)</f>
        <v>-0.14340737614098034</v>
      </c>
    </row>
    <row r="8" spans="1:13" s="21" customFormat="1" x14ac:dyDescent="0.2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1" customFormat="1" x14ac:dyDescent="0.2">
      <c r="B9" s="21" t="str">
        <f>Consolidated!A13</f>
        <v>Profitability Ratios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1" customFormat="1" x14ac:dyDescent="0.2">
      <c r="A10" s="21">
        <v>12</v>
      </c>
      <c r="B10" s="21" t="str">
        <f>Consolidated!A14</f>
        <v>COGS/Sales</v>
      </c>
      <c r="C10" s="23">
        <f>HLOOKUP(C$1,Consolidated!$B$3:$AS$79,$A10,0)</f>
        <v>0.5767388222098474</v>
      </c>
      <c r="D10" s="23">
        <f>HLOOKUP(D$1,Consolidated!$B$3:$AS$79,$A10,0)</f>
        <v>0.72350834551409182</v>
      </c>
      <c r="E10" s="23">
        <f>HLOOKUP(E$1,Consolidated!$B$3:$AS$79,$A10,0)</f>
        <v>0.72469567272788671</v>
      </c>
      <c r="F10" s="23">
        <f>HLOOKUP(F$1,Consolidated!$B$3:$AS$79,$A10,0)</f>
        <v>0.78525502762884891</v>
      </c>
      <c r="G10" s="23">
        <f>HLOOKUP(G$1,Consolidated!$B$3:$AS$79,$A10,0)</f>
        <v>0.57253134111766524</v>
      </c>
      <c r="H10" s="23">
        <f>HLOOKUP(H$1,Consolidated!$B$3:$AS$79,$A10,0)</f>
        <v>0.38503842097333135</v>
      </c>
      <c r="I10" s="23">
        <f>HLOOKUP(I$1,Consolidated!$B$3:$AS$79,$A10,0)</f>
        <v>0.71542826338511878</v>
      </c>
      <c r="J10" s="23">
        <f>HLOOKUP(J$1,Consolidated!$B$3:$AS$79,$A10,0)</f>
        <v>0.7528833369407254</v>
      </c>
      <c r="K10" s="23">
        <f>HLOOKUP(K$1,Consolidated!$B$3:$AS$79,$A10,0)</f>
        <v>0.74246937207703811</v>
      </c>
      <c r="L10" s="23">
        <f>HLOOKUP(L$1,Consolidated!$B$3:$AS$79,$A10,0)</f>
        <v>0.61458627639336227</v>
      </c>
      <c r="M10" s="23">
        <f>HLOOKUP(M$1,Consolidated!$B$3:$AS$79,$A10,0)</f>
        <v>0.72376101062662623</v>
      </c>
    </row>
    <row r="11" spans="1:13" s="21" customFormat="1" x14ac:dyDescent="0.2">
      <c r="A11" s="21">
        <v>15</v>
      </c>
      <c r="B11" s="21" t="str">
        <f>Consolidated!A17</f>
        <v>Other Mfr. Exp as a % of Sales</v>
      </c>
      <c r="C11" s="23">
        <f>HLOOKUP(C$1,Consolidated!$B$3:$AS$79,$A11,0)</f>
        <v>7.9866747234432447E-2</v>
      </c>
      <c r="D11" s="23">
        <f>HLOOKUP(D$1,Consolidated!$B$3:$AS$79,$A11,0)</f>
        <v>3.2398823948766656E-2</v>
      </c>
      <c r="E11" s="23">
        <f>HLOOKUP(E$1,Consolidated!$B$3:$AS$79,$A11,0)</f>
        <v>7.5284066926674428E-2</v>
      </c>
      <c r="F11" s="23">
        <f>HLOOKUP(F$1,Consolidated!$B$3:$AS$79,$A11,0)</f>
        <v>1.9692830193847016E-2</v>
      </c>
      <c r="G11" s="23">
        <f>HLOOKUP(G$1,Consolidated!$B$3:$AS$79,$A11,0)</f>
        <v>7.0110214584201122E-2</v>
      </c>
      <c r="H11" s="23">
        <f>HLOOKUP(H$1,Consolidated!$B$3:$AS$79,$A11,0)</f>
        <v>6.6424158935835892E-2</v>
      </c>
      <c r="I11" s="23">
        <f>HLOOKUP(I$1,Consolidated!$B$3:$AS$79,$A11,0)</f>
        <v>2.6619203189843066E-2</v>
      </c>
      <c r="J11" s="23">
        <f>HLOOKUP(J$1,Consolidated!$B$3:$AS$79,$A11,0)</f>
        <v>5.9351906249033734E-2</v>
      </c>
      <c r="K11" s="23">
        <f>HLOOKUP(K$1,Consolidated!$B$3:$AS$79,$A11,0)</f>
        <v>3.436796635982587E-2</v>
      </c>
      <c r="L11" s="23">
        <f>HLOOKUP(L$1,Consolidated!$B$3:$AS$79,$A11,0)</f>
        <v>0.10566762728146013</v>
      </c>
      <c r="M11" s="23">
        <f>HLOOKUP(M$1,Consolidated!$B$3:$AS$79,$A11,0)</f>
        <v>2.8278110404062577E-2</v>
      </c>
    </row>
    <row r="12" spans="1:13" s="21" customFormat="1" x14ac:dyDescent="0.2">
      <c r="A12" s="21">
        <v>16</v>
      </c>
      <c r="B12" s="21" t="str">
        <f>Consolidated!A18</f>
        <v>Employee Cost as a % of Sales</v>
      </c>
      <c r="C12" s="23">
        <f>HLOOKUP(C$1,Consolidated!$B$3:$AS$79,$A12,0)</f>
        <v>7.4513335150057453E-2</v>
      </c>
      <c r="D12" s="23">
        <f>HLOOKUP(D$1,Consolidated!$B$3:$AS$79,$A12,0)</f>
        <v>4.109480896344337E-2</v>
      </c>
      <c r="E12" s="23">
        <f>HLOOKUP(E$1,Consolidated!$B$3:$AS$79,$A12,0)</f>
        <v>1.4688750443195059E-2</v>
      </c>
      <c r="F12" s="23">
        <f>HLOOKUP(F$1,Consolidated!$B$3:$AS$79,$A12,0)</f>
        <v>4.3274925877994835E-2</v>
      </c>
      <c r="G12" s="23">
        <f>HLOOKUP(G$1,Consolidated!$B$3:$AS$79,$A12,0)</f>
        <v>6.9274619405291366E-2</v>
      </c>
      <c r="H12" s="23">
        <f>HLOOKUP(H$1,Consolidated!$B$3:$AS$79,$A12,0)</f>
        <v>0.14378269011386383</v>
      </c>
      <c r="I12" s="23">
        <f>HLOOKUP(I$1,Consolidated!$B$3:$AS$79,$A12,0)</f>
        <v>2.7158279232095468E-2</v>
      </c>
      <c r="J12" s="23">
        <f>HLOOKUP(J$1,Consolidated!$B$3:$AS$79,$A12,0)</f>
        <v>1.3295816455891903E-2</v>
      </c>
      <c r="K12" s="23">
        <f>HLOOKUP(K$1,Consolidated!$B$3:$AS$79,$A12,0)</f>
        <v>5.5662627869051316E-2</v>
      </c>
      <c r="L12" s="23">
        <f>HLOOKUP(L$1,Consolidated!$B$3:$AS$79,$A12,0)</f>
        <v>3.2208848957450416E-2</v>
      </c>
      <c r="M12" s="23">
        <f>HLOOKUP(M$1,Consolidated!$B$3:$AS$79,$A12,0)</f>
        <v>2.4632456662800544E-2</v>
      </c>
    </row>
    <row r="13" spans="1:13" s="21" customFormat="1" x14ac:dyDescent="0.2">
      <c r="A13" s="21">
        <v>17</v>
      </c>
      <c r="B13" s="21" t="str">
        <f>Consolidated!A19</f>
        <v>Selling and admin as a % of Sales</v>
      </c>
      <c r="C13" s="23">
        <f>HLOOKUP(C$1,Consolidated!$B$3:$AS$79,$A13,0)</f>
        <v>8.8618618262816778E-2</v>
      </c>
      <c r="D13" s="23">
        <f>HLOOKUP(D$1,Consolidated!$B$3:$AS$79,$A13,0)</f>
        <v>5.6149508742634718E-2</v>
      </c>
      <c r="E13" s="23">
        <f>HLOOKUP(E$1,Consolidated!$B$3:$AS$79,$A13,0)</f>
        <v>4.1128501240946164E-2</v>
      </c>
      <c r="F13" s="23">
        <f>HLOOKUP(F$1,Consolidated!$B$3:$AS$79,$A13,0)</f>
        <v>5.0040056695630747E-2</v>
      </c>
      <c r="G13" s="23">
        <f>HLOOKUP(G$1,Consolidated!$B$3:$AS$79,$A13,0)</f>
        <v>5.496788627171708E-2</v>
      </c>
      <c r="H13" s="23">
        <f>HLOOKUP(H$1,Consolidated!$B$3:$AS$79,$A13,0)</f>
        <v>0.10748186573107472</v>
      </c>
      <c r="I13" s="23">
        <f>HLOOKUP(I$1,Consolidated!$B$3:$AS$79,$A13,0)</f>
        <v>0.10358624984315676</v>
      </c>
      <c r="J13" s="23">
        <f>HLOOKUP(J$1,Consolidated!$B$3:$AS$79,$A13,0)</f>
        <v>5.5857889366438887E-2</v>
      </c>
      <c r="K13" s="23">
        <f>HLOOKUP(K$1,Consolidated!$B$3:$AS$79,$A13,0)</f>
        <v>6.2334056633017505E-2</v>
      </c>
      <c r="L13" s="23">
        <f>HLOOKUP(L$1,Consolidated!$B$3:$AS$79,$A13,0)</f>
        <v>3.1869808442108835E-2</v>
      </c>
      <c r="M13" s="23">
        <f>HLOOKUP(M$1,Consolidated!$B$3:$AS$79,$A13,0)</f>
        <v>3.3180778032036624E-2</v>
      </c>
    </row>
    <row r="14" spans="1:13" s="21" customFormat="1" x14ac:dyDescent="0.2">
      <c r="A14" s="21">
        <v>18</v>
      </c>
      <c r="B14" s="21" t="str">
        <f>Consolidated!A20</f>
        <v>Other Expenses as a % of Sales</v>
      </c>
      <c r="C14" s="23">
        <f>HLOOKUP(C$1,Consolidated!$B$3:$AS$79,$A14,0)</f>
        <v>1.1777111645596614E-2</v>
      </c>
      <c r="D14" s="23">
        <f>HLOOKUP(D$1,Consolidated!$B$3:$AS$79,$A14,0)</f>
        <v>2.6209961986464407E-2</v>
      </c>
      <c r="E14" s="23">
        <f>HLOOKUP(E$1,Consolidated!$B$3:$AS$79,$A14,0)</f>
        <v>2.7672255145283563E-2</v>
      </c>
      <c r="F14" s="23">
        <f>HLOOKUP(F$1,Consolidated!$B$3:$AS$79,$A14,0)</f>
        <v>1.4701149661401092E-2</v>
      </c>
      <c r="G14" s="23">
        <f>HLOOKUP(G$1,Consolidated!$B$3:$AS$79,$A14,0)</f>
        <v>3.6833371404001447E-2</v>
      </c>
      <c r="H14" s="23">
        <f>HLOOKUP(H$1,Consolidated!$B$3:$AS$79,$A14,0)</f>
        <v>2.9908091004972132E-2</v>
      </c>
      <c r="I14" s="23">
        <f>HLOOKUP(I$1,Consolidated!$B$3:$AS$79,$A14,0)</f>
        <v>1.3978799440476246E-2</v>
      </c>
      <c r="J14" s="23">
        <f>HLOOKUP(J$1,Consolidated!$B$3:$AS$79,$A14,0)</f>
        <v>6.0294981602300483E-3</v>
      </c>
      <c r="K14" s="23">
        <f>HLOOKUP(K$1,Consolidated!$B$3:$AS$79,$A14,0)</f>
        <v>1.9502136204967855E-2</v>
      </c>
      <c r="L14" s="23">
        <f>HLOOKUP(L$1,Consolidated!$B$3:$AS$79,$A14,0)</f>
        <v>8.4571772993539407E-3</v>
      </c>
      <c r="M14" s="23">
        <f>HLOOKUP(M$1,Consolidated!$B$3:$AS$79,$A14,0)</f>
        <v>6.434594526817343E-2</v>
      </c>
    </row>
    <row r="15" spans="1:13" s="21" customFormat="1" x14ac:dyDescent="0.2">
      <c r="A15" s="21">
        <v>19</v>
      </c>
      <c r="B15" s="21" t="str">
        <f>Consolidated!A21</f>
        <v>Other Income as a % of Sales</v>
      </c>
      <c r="C15" s="23">
        <f>HLOOKUP(C$1,Consolidated!$B$3:$AS$79,$A15,0)</f>
        <v>1.485171976635348E-2</v>
      </c>
      <c r="D15" s="23">
        <f>HLOOKUP(D$1,Consolidated!$B$3:$AS$79,$A15,0)</f>
        <v>1.4121705513517652E-2</v>
      </c>
      <c r="E15" s="23">
        <f>HLOOKUP(E$1,Consolidated!$B$3:$AS$79,$A15,0)</f>
        <v>3.3969845852538455E-2</v>
      </c>
      <c r="F15" s="23">
        <f>HLOOKUP(F$1,Consolidated!$B$3:$AS$79,$A15,0)</f>
        <v>1.7412679827174184E-2</v>
      </c>
      <c r="G15" s="23">
        <f>HLOOKUP(G$1,Consolidated!$B$3:$AS$79,$A15,0)</f>
        <v>2.338154871477903E-2</v>
      </c>
      <c r="H15" s="23">
        <f>HLOOKUP(H$1,Consolidated!$B$3:$AS$79,$A15,0)</f>
        <v>3.6731311478938426E-2</v>
      </c>
      <c r="I15" s="23">
        <f>HLOOKUP(I$1,Consolidated!$B$3:$AS$79,$A15,0)</f>
        <v>7.6167727004456658E-3</v>
      </c>
      <c r="J15" s="23">
        <f>HLOOKUP(J$1,Consolidated!$B$3:$AS$79,$A15,0)</f>
        <v>6.4314647042453864E-3</v>
      </c>
      <c r="K15" s="23">
        <f>HLOOKUP(K$1,Consolidated!$B$3:$AS$79,$A15,0)</f>
        <v>2.8518673261722163E-2</v>
      </c>
      <c r="L15" s="23">
        <f>HLOOKUP(L$1,Consolidated!$B$3:$AS$79,$A15,0)</f>
        <v>1.2921210751351454E-2</v>
      </c>
      <c r="M15" s="23">
        <f>HLOOKUP(M$1,Consolidated!$B$3:$AS$79,$A15,0)</f>
        <v>7.9182470768941419E-3</v>
      </c>
    </row>
    <row r="16" spans="1:13" s="21" customFormat="1" x14ac:dyDescent="0.2">
      <c r="A16" s="21">
        <v>20</v>
      </c>
      <c r="B16" s="21" t="str">
        <f>Consolidated!A22</f>
        <v>Depreciation as a % of Sales</v>
      </c>
      <c r="C16" s="23">
        <f>HLOOKUP(C$1,Consolidated!$B$3:$AS$79,$A16,0)</f>
        <v>2.7748486392341318E-2</v>
      </c>
      <c r="D16" s="23">
        <f>HLOOKUP(D$1,Consolidated!$B$3:$AS$79,$A16,0)</f>
        <v>2.394685281895844E-2</v>
      </c>
      <c r="E16" s="23">
        <f>HLOOKUP(E$1,Consolidated!$B$3:$AS$79,$A16,0)</f>
        <v>1.1261375339782879E-2</v>
      </c>
      <c r="F16" s="23">
        <f>HLOOKUP(F$1,Consolidated!$B$3:$AS$79,$A16,0)</f>
        <v>1.3153660223358874E-2</v>
      </c>
      <c r="G16" s="23">
        <f>HLOOKUP(G$1,Consolidated!$B$3:$AS$79,$A16,0)</f>
        <v>2.6423283124840439E-2</v>
      </c>
      <c r="H16" s="23">
        <f>HLOOKUP(H$1,Consolidated!$B$3:$AS$79,$A16,0)</f>
        <v>3.7226371639510106E-2</v>
      </c>
      <c r="I16" s="23">
        <f>HLOOKUP(I$1,Consolidated!$B$3:$AS$79,$A16,0)</f>
        <v>1.2356924106458224E-2</v>
      </c>
      <c r="J16" s="23">
        <f>HLOOKUP(J$1,Consolidated!$B$3:$AS$79,$A16,0)</f>
        <v>1.4347113571008936E-2</v>
      </c>
      <c r="K16" s="23">
        <f>HLOOKUP(K$1,Consolidated!$B$3:$AS$79,$A16,0)</f>
        <v>1.6941385770314163E-2</v>
      </c>
      <c r="L16" s="23">
        <f>HLOOKUP(L$1,Consolidated!$B$3:$AS$79,$A16,0)</f>
        <v>1.9005104443314314E-2</v>
      </c>
      <c r="M16" s="23">
        <f>HLOOKUP(M$1,Consolidated!$B$3:$AS$79,$A16,0)</f>
        <v>4.1722830005329004E-2</v>
      </c>
    </row>
    <row r="17" spans="1:13" s="21" customFormat="1" x14ac:dyDescent="0.2">
      <c r="A17" s="21">
        <v>21</v>
      </c>
      <c r="B17" s="21" t="str">
        <f>Consolidated!A23</f>
        <v>Gross Margin</v>
      </c>
      <c r="C17" s="23">
        <f>HLOOKUP(C$1,Consolidated!$B$3:$AS$79,$A17,0)</f>
        <v>0.4232611777901526</v>
      </c>
      <c r="D17" s="23">
        <f>HLOOKUP(D$1,Consolidated!$B$3:$AS$79,$A17,0)</f>
        <v>0.27649165448590818</v>
      </c>
      <c r="E17" s="23">
        <f>HLOOKUP(E$1,Consolidated!$B$3:$AS$79,$A17,0)</f>
        <v>0.27530432727211329</v>
      </c>
      <c r="F17" s="23">
        <f>HLOOKUP(F$1,Consolidated!$B$3:$AS$79,$A17,0)</f>
        <v>0.21474497237115109</v>
      </c>
      <c r="G17" s="23">
        <f>HLOOKUP(G$1,Consolidated!$B$3:$AS$79,$A17,0)</f>
        <v>0.42746865888233476</v>
      </c>
      <c r="H17" s="23">
        <f>HLOOKUP(H$1,Consolidated!$B$3:$AS$79,$A17,0)</f>
        <v>0.6149615790266687</v>
      </c>
      <c r="I17" s="23">
        <f>HLOOKUP(I$1,Consolidated!$B$3:$AS$79,$A17,0)</f>
        <v>0.28457173661488122</v>
      </c>
      <c r="J17" s="23">
        <f>HLOOKUP(J$1,Consolidated!$B$3:$AS$79,$A17,0)</f>
        <v>0.2471166630592746</v>
      </c>
      <c r="K17" s="23">
        <f>HLOOKUP(K$1,Consolidated!$B$3:$AS$79,$A17,0)</f>
        <v>0.25753062792296189</v>
      </c>
      <c r="L17" s="23">
        <f>HLOOKUP(L$1,Consolidated!$B$3:$AS$79,$A17,0)</f>
        <v>0.38541372360663773</v>
      </c>
      <c r="M17" s="23">
        <f>HLOOKUP(M$1,Consolidated!$B$3:$AS$79,$A17,0)</f>
        <v>0.27623898937337377</v>
      </c>
    </row>
    <row r="18" spans="1:13" s="21" customFormat="1" x14ac:dyDescent="0.2">
      <c r="A18" s="21">
        <v>22</v>
      </c>
      <c r="B18" s="21" t="str">
        <f>Consolidated!A24</f>
        <v>EBIT Margin</v>
      </c>
      <c r="C18" s="23">
        <f>HLOOKUP(C$1,Consolidated!$B$3:$AS$79,$A18,0)</f>
        <v>9.3274961197142195E-2</v>
      </c>
      <c r="D18" s="23">
        <f>HLOOKUP(D$1,Consolidated!$B$3:$AS$79,$A18,0)</f>
        <v>5.5898317978799489E-2</v>
      </c>
      <c r="E18" s="23">
        <f>HLOOKUP(E$1,Consolidated!$B$3:$AS$79,$A18,0)</f>
        <v>7.2852825474007663E-2</v>
      </c>
      <c r="F18" s="23">
        <f>HLOOKUP(F$1,Consolidated!$B$3:$AS$79,$A18,0)</f>
        <v>7.5388755366570123E-2</v>
      </c>
      <c r="G18" s="23">
        <f>HLOOKUP(G$1,Consolidated!$B$3:$AS$79,$A18,0)</f>
        <v>0.10124474288862315</v>
      </c>
      <c r="H18" s="23">
        <f>HLOOKUP(H$1,Consolidated!$B$3:$AS$79,$A18,0)</f>
        <v>0.1815471706235606</v>
      </c>
      <c r="I18" s="23">
        <f>HLOOKUP(I$1,Consolidated!$B$3:$AS$79,$A18,0)</f>
        <v>9.2902320350585335E-2</v>
      </c>
      <c r="J18" s="23">
        <f>HLOOKUP(J$1,Consolidated!$B$3:$AS$79,$A18,0)</f>
        <v>8.6345505704832862E-2</v>
      </c>
      <c r="K18" s="23">
        <f>HLOOKUP(K$1,Consolidated!$B$3:$AS$79,$A18,0)</f>
        <v>7.2253595158833908E-2</v>
      </c>
      <c r="L18" s="23">
        <f>HLOOKUP(L$1,Consolidated!$B$3:$AS$79,$A18,0)</f>
        <v>0.12510595016104425</v>
      </c>
      <c r="M18" s="23">
        <f>HLOOKUP(M$1,Consolidated!$B$3:$AS$79,$A18,0)</f>
        <v>4.3428105702015614E-2</v>
      </c>
    </row>
    <row r="19" spans="1:13" s="21" customFormat="1" x14ac:dyDescent="0.2">
      <c r="A19" s="21">
        <v>23</v>
      </c>
      <c r="B19" s="21" t="str">
        <f>Consolidated!A25</f>
        <v>PAT Margin</v>
      </c>
      <c r="C19" s="23">
        <f>HLOOKUP(C$1,Consolidated!$B$3:$AS$79,$A19,0)</f>
        <v>4.4065433663898132E-2</v>
      </c>
      <c r="D19" s="23">
        <f>HLOOKUP(D$1,Consolidated!$B$3:$AS$79,$A19,0)</f>
        <v>6.9161190309299557E-3</v>
      </c>
      <c r="E19" s="23">
        <f>HLOOKUP(E$1,Consolidated!$B$3:$AS$79,$A19,0)</f>
        <v>3.9845346029816479E-2</v>
      </c>
      <c r="F19" s="23">
        <f>HLOOKUP(F$1,Consolidated!$B$3:$AS$79,$A19,0)</f>
        <v>4.7458625199427562E-2</v>
      </c>
      <c r="G19" s="23">
        <f>HLOOKUP(G$1,Consolidated!$B$3:$AS$79,$A19,0)</f>
        <v>5.7719891700146457E-2</v>
      </c>
      <c r="H19" s="23">
        <f>HLOOKUP(H$1,Consolidated!$B$3:$AS$79,$A19,0)</f>
        <v>0.12620805441356897</v>
      </c>
      <c r="I19" s="23">
        <f>HLOOKUP(I$1,Consolidated!$B$3:$AS$79,$A19,0)</f>
        <v>5.9512136181761571E-2</v>
      </c>
      <c r="J19" s="23">
        <f>HLOOKUP(J$1,Consolidated!$B$3:$AS$79,$A19,0)</f>
        <v>3.6300670974923462E-2</v>
      </c>
      <c r="K19" s="23">
        <f>HLOOKUP(K$1,Consolidated!$B$3:$AS$79,$A19,0)</f>
        <v>3.9300780355000876E-2</v>
      </c>
      <c r="L19" s="23">
        <f>HLOOKUP(L$1,Consolidated!$B$3:$AS$79,$A19,0)</f>
        <v>6.9390292139910728E-2</v>
      </c>
      <c r="M19" s="23">
        <f>HLOOKUP(M$1,Consolidated!$B$3:$AS$79,$A19,0)</f>
        <v>-5.941193066048088E-2</v>
      </c>
    </row>
    <row r="20" spans="1:13" s="21" customFormat="1" x14ac:dyDescent="0.2">
      <c r="A20" s="21">
        <v>24</v>
      </c>
      <c r="B20" s="21" t="str">
        <f>Consolidated!A26</f>
        <v>Tax Rate</v>
      </c>
      <c r="C20" s="23">
        <f>HLOOKUP(C$1,Consolidated!$B$3:$AS$79,$A20,0)</f>
        <v>0.30192397935241672</v>
      </c>
      <c r="D20" s="23">
        <f>HLOOKUP(D$1,Consolidated!$B$3:$AS$79,$A20,0)</f>
        <v>0.36897228889373784</v>
      </c>
      <c r="E20" s="23">
        <f>HLOOKUP(E$1,Consolidated!$B$3:$AS$79,$A20,0)</f>
        <v>0.28048780487804886</v>
      </c>
      <c r="F20" s="23">
        <f>HLOOKUP(F$1,Consolidated!$B$3:$AS$79,$A20,0)</f>
        <v>0.28156748911465895</v>
      </c>
      <c r="G20" s="23">
        <f>HLOOKUP(G$1,Consolidated!$B$3:$AS$79,$A20,0)</f>
        <v>0.27244146165897443</v>
      </c>
      <c r="H20" s="23">
        <f>HLOOKUP(H$1,Consolidated!$B$3:$AS$79,$A20,0)</f>
        <v>0.27562994071146246</v>
      </c>
      <c r="I20" s="23">
        <f>HLOOKUP(I$1,Consolidated!$B$3:$AS$79,$A20,0)</f>
        <v>0.26082438517492201</v>
      </c>
      <c r="J20" s="23">
        <f>HLOOKUP(J$1,Consolidated!$B$3:$AS$79,$A20,0)</f>
        <v>0.3590723055934516</v>
      </c>
      <c r="K20" s="23">
        <f>HLOOKUP(K$1,Consolidated!$B$3:$AS$79,$A20,0)</f>
        <v>0.29489968576262993</v>
      </c>
      <c r="L20" s="23">
        <f>HLOOKUP(L$1,Consolidated!$B$3:$AS$79,$A20,0)</f>
        <v>0.34756421612046051</v>
      </c>
      <c r="M20" s="23">
        <f>HLOOKUP(M$1,Consolidated!$B$3:$AS$79,$A20,0)</f>
        <v>-0.16741607637819531</v>
      </c>
    </row>
    <row r="21" spans="1:13" s="21" customForma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21" customFormat="1" x14ac:dyDescent="0.2">
      <c r="A22" s="21">
        <v>26</v>
      </c>
      <c r="B22" s="21" t="str">
        <f>Consolidated!A28</f>
        <v>Balance Sheet Ratios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21" customFormat="1" x14ac:dyDescent="0.2">
      <c r="A23" s="21">
        <v>29</v>
      </c>
      <c r="B23" s="21" t="str">
        <f>Consolidated!A31</f>
        <v>Capex/Gross Fixed Asset</v>
      </c>
      <c r="C23" s="23">
        <f>HLOOKUP(C$1,Consolidated!$B$3:$AS$79,$A23,0)</f>
        <v>0.26137282940812367</v>
      </c>
      <c r="D23" s="23">
        <f>HLOOKUP(D$1,Consolidated!$B$3:$AS$79,$A23,0)</f>
        <v>0.206419477170042</v>
      </c>
      <c r="E23" s="23">
        <f>HLOOKUP(E$1,Consolidated!$B$3:$AS$79,$A23,0)</f>
        <v>0.27521869860179726</v>
      </c>
      <c r="F23" s="23">
        <f>HLOOKUP(F$1,Consolidated!$B$3:$AS$79,$A23,0)</f>
        <v>0.24209777701999416</v>
      </c>
      <c r="G23" s="23">
        <f>HLOOKUP(G$1,Consolidated!$B$3:$AS$79,$A23,0)</f>
        <v>0.21078228654930131</v>
      </c>
      <c r="H23" s="23">
        <f>HLOOKUP(H$1,Consolidated!$B$3:$AS$79,$A23,0)</f>
        <v>0.21627430762514063</v>
      </c>
      <c r="I23" s="23">
        <f>HLOOKUP(I$1,Consolidated!$B$3:$AS$79,$A23,0)</f>
        <v>0.18902485834417393</v>
      </c>
      <c r="J23" s="23">
        <f>HLOOKUP(J$1,Consolidated!$B$3:$AS$79,$A23,0)</f>
        <v>0.48808735233272038</v>
      </c>
      <c r="K23" s="23">
        <f>HLOOKUP(K$1,Consolidated!$B$3:$AS$79,$A23,0)</f>
        <v>-0.26225023231141148</v>
      </c>
      <c r="L23" s="23">
        <f>HLOOKUP(L$1,Consolidated!$B$3:$AS$79,$A23,0)</f>
        <v>0.22498922073941449</v>
      </c>
      <c r="M23" s="23">
        <f>HLOOKUP(M$1,Consolidated!$B$3:$AS$79,$A23,0)</f>
        <v>0.27636566165310206</v>
      </c>
    </row>
    <row r="24" spans="1:13" s="21" customFormat="1" x14ac:dyDescent="0.2">
      <c r="A24" s="21">
        <v>30</v>
      </c>
      <c r="B24" s="21" t="str">
        <f>Consolidated!A32</f>
        <v>Capex/Net Fixed Asset</v>
      </c>
      <c r="C24" s="23">
        <f>HLOOKUP(C$1,Consolidated!$B$3:$AS$79,$A24,0)</f>
        <v>0.28001445704826122</v>
      </c>
      <c r="D24" s="23">
        <f>HLOOKUP(D$1,Consolidated!$B$3:$AS$79,$A24,0)</f>
        <v>0.21547192581820943</v>
      </c>
      <c r="E24" s="23">
        <f>HLOOKUP(E$1,Consolidated!$B$3:$AS$79,$A24,0)</f>
        <v>0.29096382218667161</v>
      </c>
      <c r="F24" s="23">
        <f>HLOOKUP(F$1,Consolidated!$B$3:$AS$79,$A24,0)</f>
        <v>0.24887563430201695</v>
      </c>
      <c r="G24" s="23">
        <f>HLOOKUP(G$1,Consolidated!$B$3:$AS$79,$A24,0)</f>
        <v>0.21805429582592228</v>
      </c>
      <c r="H24" s="23">
        <f>HLOOKUP(H$1,Consolidated!$B$3:$AS$79,$A24,0)</f>
        <v>0.22152329351099778</v>
      </c>
      <c r="I24" s="23">
        <f>HLOOKUP(I$1,Consolidated!$B$3:$AS$79,$A24,0)</f>
        <v>0.19396311563296936</v>
      </c>
      <c r="J24" s="23">
        <f>HLOOKUP(J$1,Consolidated!$B$3:$AS$79,$A24,0)</f>
        <v>0.53929235392495434</v>
      </c>
      <c r="K24" s="23">
        <f>HLOOKUP(K$1,Consolidated!$B$3:$AS$79,$A24,0)</f>
        <v>-0.29622558558952228</v>
      </c>
      <c r="L24" s="23">
        <f>HLOOKUP(L$1,Consolidated!$B$3:$AS$79,$A24,0)</f>
        <v>0.23333301316146027</v>
      </c>
      <c r="M24" s="23">
        <f>HLOOKUP(M$1,Consolidated!$B$3:$AS$79,$A24,0)</f>
        <v>0.28959400751653686</v>
      </c>
    </row>
    <row r="25" spans="1:13" s="21" customFormat="1" x14ac:dyDescent="0.2">
      <c r="A25" s="21">
        <v>31</v>
      </c>
      <c r="B25" s="21" t="str">
        <f>Consolidated!A33</f>
        <v>Capital Work in progress/Gross Fixed Asset</v>
      </c>
      <c r="C25" s="23">
        <f>HLOOKUP(C$1,Consolidated!$B$3:$AS$79,$A25,0)</f>
        <v>7.7430617103879815E-2</v>
      </c>
      <c r="D25" s="23">
        <f>HLOOKUP(D$1,Consolidated!$B$3:$AS$79,$A25,0)</f>
        <v>0.13489914465385661</v>
      </c>
      <c r="E25" s="23">
        <f>HLOOKUP(E$1,Consolidated!$B$3:$AS$79,$A25,0)</f>
        <v>2.0240283196717501E-2</v>
      </c>
      <c r="F25" s="23">
        <f>HLOOKUP(F$1,Consolidated!$B$3:$AS$79,$A25,0)</f>
        <v>3.562140130286829E-2</v>
      </c>
      <c r="G25" s="23">
        <f>HLOOKUP(G$1,Consolidated!$B$3:$AS$79,$A25,0)</f>
        <v>0.12764622081940152</v>
      </c>
      <c r="H25" s="23">
        <f>HLOOKUP(H$1,Consolidated!$B$3:$AS$79,$A25,0)</f>
        <v>6.7301273441789017E-2</v>
      </c>
      <c r="I25" s="23">
        <f>HLOOKUP(I$1,Consolidated!$B$3:$AS$79,$A25,0)</f>
        <v>8.1443850789389732E-2</v>
      </c>
      <c r="J25" s="23">
        <f>HLOOKUP(J$1,Consolidated!$B$3:$AS$79,$A25,0)</f>
        <v>0.37063809706140771</v>
      </c>
      <c r="K25" s="23">
        <f>HLOOKUP(K$1,Consolidated!$B$3:$AS$79,$A25,0)</f>
        <v>7.8346398923805505E-3</v>
      </c>
      <c r="L25" s="23">
        <f>HLOOKUP(L$1,Consolidated!$B$3:$AS$79,$A25,0)</f>
        <v>0.17674001127191358</v>
      </c>
      <c r="M25" s="23">
        <f>HLOOKUP(M$1,Consolidated!$B$3:$AS$79,$A25,0)</f>
        <v>0.21313719670720976</v>
      </c>
    </row>
    <row r="26" spans="1:13" s="21" customFormat="1" x14ac:dyDescent="0.2">
      <c r="A26" s="21">
        <v>32</v>
      </c>
      <c r="B26" s="21" t="str">
        <f>Consolidated!A34</f>
        <v>Capital Work in progress/Net Fixed Asset</v>
      </c>
      <c r="C26" s="23">
        <f>HLOOKUP(C$1,Consolidated!$B$3:$AS$79,$A26,0)</f>
        <v>8.4152161210736418E-2</v>
      </c>
      <c r="D26" s="23">
        <f>HLOOKUP(D$1,Consolidated!$B$3:$AS$79,$A26,0)</f>
        <v>0.14826237263373621</v>
      </c>
      <c r="E26" s="23">
        <f>HLOOKUP(E$1,Consolidated!$B$3:$AS$79,$A26,0)</f>
        <v>2.133977359689445E-2</v>
      </c>
      <c r="F26" s="23">
        <f>HLOOKUP(F$1,Consolidated!$B$3:$AS$79,$A26,0)</f>
        <v>3.6639447668763071E-2</v>
      </c>
      <c r="G26" s="23">
        <f>HLOOKUP(G$1,Consolidated!$B$3:$AS$79,$A26,0)</f>
        <v>0.13266439047004189</v>
      </c>
      <c r="H26" s="23">
        <f>HLOOKUP(H$1,Consolidated!$B$3:$AS$79,$A26,0)</f>
        <v>6.8954974485542012E-2</v>
      </c>
      <c r="I26" s="23">
        <f>HLOOKUP(I$1,Consolidated!$B$3:$AS$79,$A26,0)</f>
        <v>8.5869439425103472E-2</v>
      </c>
      <c r="J26" s="23">
        <f>HLOOKUP(J$1,Consolidated!$B$3:$AS$79,$A26,0)</f>
        <v>0.41697512093056888</v>
      </c>
      <c r="K26" s="23">
        <f>HLOOKUP(K$1,Consolidated!$B$3:$AS$79,$A26,0)</f>
        <v>8.1248621296442954E-3</v>
      </c>
      <c r="L26" s="23">
        <f>HLOOKUP(L$1,Consolidated!$B$3:$AS$79,$A26,0)</f>
        <v>0.18373287942376026</v>
      </c>
      <c r="M26" s="23">
        <f>HLOOKUP(M$1,Consolidated!$B$3:$AS$79,$A26,0)</f>
        <v>0.21996578377972842</v>
      </c>
    </row>
    <row r="27" spans="1:13" s="21" customFormat="1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21" customFormat="1" x14ac:dyDescent="0.2">
      <c r="A28" s="21">
        <v>34</v>
      </c>
      <c r="B28" s="21" t="str">
        <f>Consolidated!A36</f>
        <v>Liquidity Ratios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21" customFormat="1" x14ac:dyDescent="0.2">
      <c r="A29" s="21">
        <v>35</v>
      </c>
      <c r="B29" s="21" t="str">
        <f>Consolidated!A37</f>
        <v>Debt to Equity</v>
      </c>
      <c r="C29" s="24">
        <f>HLOOKUP(C$1,Consolidated!$B$3:$AS$79,$A29,0)</f>
        <v>1.1299046860299296</v>
      </c>
      <c r="D29" s="24">
        <f>HLOOKUP(D$1,Consolidated!$B$3:$AS$79,$A29,0)</f>
        <v>3.9983206537756706</v>
      </c>
      <c r="E29" s="24">
        <f>HLOOKUP(E$1,Consolidated!$B$3:$AS$79,$A29,0)</f>
        <v>1.0097401979343799</v>
      </c>
      <c r="F29" s="24">
        <f>HLOOKUP(F$1,Consolidated!$B$3:$AS$79,$A29,0)</f>
        <v>0.25529680906791463</v>
      </c>
      <c r="G29" s="24">
        <f>HLOOKUP(G$1,Consolidated!$B$3:$AS$79,$A29,0)</f>
        <v>0.73707491591426133</v>
      </c>
      <c r="H29" s="24">
        <f>HLOOKUP(H$1,Consolidated!$B$3:$AS$79,$A29,0)</f>
        <v>5.8523795611615623E-2</v>
      </c>
      <c r="I29" s="24">
        <f>HLOOKUP(I$1,Consolidated!$B$3:$AS$79,$A29,0)</f>
        <v>0.32694411426613496</v>
      </c>
      <c r="J29" s="24">
        <f>HLOOKUP(J$1,Consolidated!$B$3:$AS$79,$A29,0)</f>
        <v>0.82924070052537202</v>
      </c>
      <c r="K29" s="24">
        <f>HLOOKUP(K$1,Consolidated!$B$3:$AS$79,$A29,0)</f>
        <v>0.85202280746929715</v>
      </c>
      <c r="L29" s="24">
        <f>HLOOKUP(L$1,Consolidated!$B$3:$AS$79,$A29,0)</f>
        <v>0.48754991941704012</v>
      </c>
      <c r="M29" s="24">
        <f>HLOOKUP(M$1,Consolidated!$B$3:$AS$79,$A29,0)</f>
        <v>2.9202111280487046</v>
      </c>
    </row>
    <row r="30" spans="1:13" s="21" customFormat="1" x14ac:dyDescent="0.2">
      <c r="A30" s="21">
        <v>36</v>
      </c>
      <c r="B30" s="21" t="str">
        <f>Consolidated!A38</f>
        <v>Current Ratio</v>
      </c>
      <c r="C30" s="24">
        <f>HLOOKUP(C$1,Consolidated!$B$3:$AS$79,$A30,0)</f>
        <v>2.1025110631222899</v>
      </c>
      <c r="D30" s="24">
        <f>HLOOKUP(D$1,Consolidated!$B$3:$AS$79,$A30,0)</f>
        <v>1.9051660314869554</v>
      </c>
      <c r="E30" s="24">
        <f>HLOOKUP(E$1,Consolidated!$B$3:$AS$79,$A30,0)</f>
        <v>1.9881246469388039</v>
      </c>
      <c r="F30" s="24">
        <f>HLOOKUP(F$1,Consolidated!$B$3:$AS$79,$A30,0)</f>
        <v>2.5873101881466596</v>
      </c>
      <c r="G30" s="24">
        <f>HLOOKUP(G$1,Consolidated!$B$3:$AS$79,$A30,0)</f>
        <v>1.7649438159053439</v>
      </c>
      <c r="H30" s="24">
        <f>HLOOKUP(H$1,Consolidated!$B$3:$AS$79,$A30,0)</f>
        <v>2.0626987166357309</v>
      </c>
      <c r="I30" s="24">
        <f>HLOOKUP(I$1,Consolidated!$B$3:$AS$79,$A30,0)</f>
        <v>2.3669693223863413</v>
      </c>
      <c r="J30" s="24">
        <f>HLOOKUP(J$1,Consolidated!$B$3:$AS$79,$A30,0)</f>
        <v>4.5778892748076663</v>
      </c>
      <c r="K30" s="24">
        <f>HLOOKUP(K$1,Consolidated!$B$3:$AS$79,$A30,0)</f>
        <v>1.812693470519974</v>
      </c>
      <c r="L30" s="24">
        <f>HLOOKUP(L$1,Consolidated!$B$3:$AS$79,$A30,0)</f>
        <v>2.823753992216445</v>
      </c>
      <c r="M30" s="24">
        <f>HLOOKUP(M$1,Consolidated!$B$3:$AS$79,$A30,0)</f>
        <v>2.9878503849130413</v>
      </c>
    </row>
    <row r="31" spans="1:13" s="21" customFormat="1" x14ac:dyDescent="0.2">
      <c r="A31" s="21">
        <v>38</v>
      </c>
      <c r="B31" s="21" t="str">
        <f>Consolidated!A40</f>
        <v>Leverage</v>
      </c>
      <c r="C31" s="24">
        <f>HLOOKUP(C$1,Consolidated!$B$3:$AS$79,$A31,0)</f>
        <v>3.0835523534205032</v>
      </c>
      <c r="D31" s="24">
        <f>HLOOKUP(D$1,Consolidated!$B$3:$AS$79,$A31,0)</f>
        <v>7.2190321329640224</v>
      </c>
      <c r="E31" s="24">
        <f>HLOOKUP(E$1,Consolidated!$B$3:$AS$79,$A31,0)</f>
        <v>3.0524522000214791</v>
      </c>
      <c r="F31" s="24">
        <f>HLOOKUP(F$1,Consolidated!$B$3:$AS$79,$A31,0)</f>
        <v>1.7163342305353395</v>
      </c>
      <c r="G31" s="24">
        <f>HLOOKUP(G$1,Consolidated!$B$3:$AS$79,$A31,0)</f>
        <v>2.6158863612072936</v>
      </c>
      <c r="H31" s="24">
        <f>HLOOKUP(H$1,Consolidated!$B$3:$AS$79,$A31,0)</f>
        <v>1.4115386292056209</v>
      </c>
      <c r="I31" s="24">
        <f>HLOOKUP(I$1,Consolidated!$B$3:$AS$79,$A31,0)</f>
        <v>1.7808085755779905</v>
      </c>
      <c r="J31" s="24">
        <f>HLOOKUP(J$1,Consolidated!$B$3:$AS$79,$A31,0)</f>
        <v>2.2741208460515545</v>
      </c>
      <c r="K31" s="24">
        <f>HLOOKUP(K$1,Consolidated!$B$3:$AS$79,$A31,0)</f>
        <v>3.4945190693659143</v>
      </c>
      <c r="L31" s="24">
        <f>HLOOKUP(L$1,Consolidated!$B$3:$AS$79,$A31,0)</f>
        <v>1.8184304312388306</v>
      </c>
      <c r="M31" s="24">
        <f>HLOOKUP(M$1,Consolidated!$B$3:$AS$79,$A31,0)</f>
        <v>4.8810909992511551</v>
      </c>
    </row>
    <row r="32" spans="1:13" s="21" customFormat="1" x14ac:dyDescent="0.2">
      <c r="A32" s="21">
        <v>39</v>
      </c>
      <c r="B32" s="21" t="str">
        <f>Consolidated!A41</f>
        <v>Quick Ratio</v>
      </c>
      <c r="C32" s="24">
        <f>HLOOKUP(C$1,Consolidated!$B$3:$AS$79,$A32,0)</f>
        <v>1.3739634724715335</v>
      </c>
      <c r="D32" s="24">
        <f>HLOOKUP(D$1,Consolidated!$B$3:$AS$79,$A32,0)</f>
        <v>1.4269415566460513</v>
      </c>
      <c r="E32" s="24">
        <f>HLOOKUP(E$1,Consolidated!$B$3:$AS$79,$A32,0)</f>
        <v>1.6458564502379833</v>
      </c>
      <c r="F32" s="24">
        <f>HLOOKUP(F$1,Consolidated!$B$3:$AS$79,$A32,0)</f>
        <v>1.5868417638822769</v>
      </c>
      <c r="G32" s="24">
        <f>HLOOKUP(G$1,Consolidated!$B$3:$AS$79,$A32,0)</f>
        <v>1.166626144767553</v>
      </c>
      <c r="H32" s="24">
        <f>HLOOKUP(H$1,Consolidated!$B$3:$AS$79,$A32,0)</f>
        <v>1.5634245299722225</v>
      </c>
      <c r="I32" s="24">
        <f>HLOOKUP(I$1,Consolidated!$B$3:$AS$79,$A32,0)</f>
        <v>1.45992223962084</v>
      </c>
      <c r="J32" s="24">
        <f>HLOOKUP(J$1,Consolidated!$B$3:$AS$79,$A32,0)</f>
        <v>3.2896512895684347</v>
      </c>
      <c r="K32" s="24">
        <f>HLOOKUP(K$1,Consolidated!$B$3:$AS$79,$A32,0)</f>
        <v>1.2009822634709226</v>
      </c>
      <c r="L32" s="24">
        <f>HLOOKUP(L$1,Consolidated!$B$3:$AS$79,$A32,0)</f>
        <v>1.9157646793594842</v>
      </c>
      <c r="M32" s="24">
        <f>HLOOKUP(M$1,Consolidated!$B$3:$AS$79,$A32,0)</f>
        <v>2.0660132157193405</v>
      </c>
    </row>
    <row r="33" spans="1:13" s="21" customFormat="1" x14ac:dyDescent="0.2">
      <c r="A33" s="21">
        <v>40</v>
      </c>
      <c r="B33" s="21" t="str">
        <f>Consolidated!A42</f>
        <v>Short term Debt Coverage</v>
      </c>
      <c r="C33" s="24">
        <f>HLOOKUP(C$1,Consolidated!$B$3:$AS$79,$A33,0)</f>
        <v>0.31835781175071259</v>
      </c>
      <c r="D33" s="24">
        <f>HLOOKUP(D$1,Consolidated!$B$3:$AS$79,$A33,0)</f>
        <v>0.31128138850435449</v>
      </c>
      <c r="E33" s="24">
        <f>HLOOKUP(E$1,Consolidated!$B$3:$AS$79,$A33,0)</f>
        <v>0.23322733793627451</v>
      </c>
      <c r="F33" s="24">
        <f>HLOOKUP(F$1,Consolidated!$B$3:$AS$79,$A33,0)</f>
        <v>0.49849708986051178</v>
      </c>
      <c r="G33" s="24">
        <f>HLOOKUP(G$1,Consolidated!$B$3:$AS$79,$A33,0)</f>
        <v>0.33890214142482677</v>
      </c>
      <c r="H33" s="24">
        <f>HLOOKUP(H$1,Consolidated!$B$3:$AS$79,$A33,0)</f>
        <v>0.6176072577286621</v>
      </c>
      <c r="I33" s="24">
        <f>HLOOKUP(I$1,Consolidated!$B$3:$AS$79,$A33,0)</f>
        <v>0.23539976270986065</v>
      </c>
      <c r="J33" s="24">
        <f>HLOOKUP(J$1,Consolidated!$B$3:$AS$79,$A33,0)</f>
        <v>0.16299813583094772</v>
      </c>
      <c r="K33" s="24">
        <f>HLOOKUP(K$1,Consolidated!$B$3:$AS$79,$A33,0)</f>
        <v>0.13912781051559237</v>
      </c>
      <c r="L33" s="24">
        <f>HLOOKUP(L$1,Consolidated!$B$3:$AS$79,$A33,0)</f>
        <v>0.32462508484408037</v>
      </c>
      <c r="M33" s="24">
        <f>HLOOKUP(M$1,Consolidated!$B$3:$AS$79,$A33,0)</f>
        <v>0.21875142110106366</v>
      </c>
    </row>
    <row r="34" spans="1:13" s="21" customFormat="1" x14ac:dyDescent="0.2">
      <c r="A34" s="21">
        <v>41</v>
      </c>
      <c r="B34" s="21" t="str">
        <f>Consolidated!A43</f>
        <v>Short Term/Long Term Debt</v>
      </c>
      <c r="C34" s="24">
        <f>HLOOKUP(C$1,Consolidated!$B$3:$AS$79,$A34,0)</f>
        <v>0.88694253183918337</v>
      </c>
      <c r="D34" s="24">
        <f>HLOOKUP(D$1,Consolidated!$B$3:$AS$79,$A34,0)</f>
        <v>0.64591920065668107</v>
      </c>
      <c r="E34" s="24">
        <f>HLOOKUP(E$1,Consolidated!$B$3:$AS$79,$A34,0)</f>
        <v>1.3737634621026877</v>
      </c>
      <c r="F34" s="24">
        <f>HLOOKUP(F$1,Consolidated!$B$3:$AS$79,$A34,0)</f>
        <v>2.2176450843295998</v>
      </c>
      <c r="G34" s="24">
        <f>HLOOKUP(G$1,Consolidated!$B$3:$AS$79,$A34,0)</f>
        <v>1.3593326214079893</v>
      </c>
      <c r="H34" s="24" t="e">
        <f>HLOOKUP(H$1,Consolidated!$B$3:$AS$79,$A34,0)</f>
        <v>#DIV/0!</v>
      </c>
      <c r="I34" s="24">
        <f>HLOOKUP(I$1,Consolidated!$B$3:$AS$79,$A34,0)</f>
        <v>1.7297048739194913</v>
      </c>
      <c r="J34" s="24">
        <f>HLOOKUP(J$1,Consolidated!$B$3:$AS$79,$A34,0)</f>
        <v>0.61983087558185357</v>
      </c>
      <c r="K34" s="24">
        <f>HLOOKUP(K$1,Consolidated!$B$3:$AS$79,$A34,0)</f>
        <v>2.0597016117778302</v>
      </c>
      <c r="L34" s="24">
        <f>HLOOKUP(L$1,Consolidated!$B$3:$AS$79,$A34,0)</f>
        <v>0.71870653432596121</v>
      </c>
      <c r="M34" s="24">
        <f>HLOOKUP(M$1,Consolidated!$B$3:$AS$79,$A34,0)</f>
        <v>0.35856749070077287</v>
      </c>
    </row>
    <row r="35" spans="1:13" s="21" customFormat="1" x14ac:dyDescent="0.2">
      <c r="A35" s="21">
        <v>42</v>
      </c>
      <c r="B35" s="21" t="str">
        <f>Consolidated!A44</f>
        <v>Depreciation/Gross Asset</v>
      </c>
      <c r="C35" s="23">
        <f>HLOOKUP(C$1,Consolidated!$B$3:$AS$79,$A35,0)</f>
        <v>0.11229208377855163</v>
      </c>
      <c r="D35" s="23">
        <f>HLOOKUP(D$1,Consolidated!$B$3:$AS$79,$A35,0)</f>
        <v>7.7106400186990692E-2</v>
      </c>
      <c r="E35" s="23">
        <f>HLOOKUP(E$1,Consolidated!$B$3:$AS$79,$A35,0)</f>
        <v>7.0045418975326956E-2</v>
      </c>
      <c r="F35" s="23">
        <f>HLOOKUP(F$1,Consolidated!$B$3:$AS$79,$A35,0)</f>
        <v>8.483500990967055E-2</v>
      </c>
      <c r="G35" s="23">
        <f>HLOOKUP(G$1,Consolidated!$B$3:$AS$79,$A35,0)</f>
        <v>8.9475379805167746E-2</v>
      </c>
      <c r="H35" s="23">
        <f>HLOOKUP(H$1,Consolidated!$B$3:$AS$79,$A35,0)</f>
        <v>0.10819789783411218</v>
      </c>
      <c r="I35" s="23">
        <f>HLOOKUP(I$1,Consolidated!$B$3:$AS$79,$A35,0)</f>
        <v>5.8714628308358538E-2</v>
      </c>
      <c r="J35" s="23">
        <f>HLOOKUP(J$1,Consolidated!$B$3:$AS$79,$A35,0)</f>
        <v>0.14063044241449782</v>
      </c>
      <c r="K35" s="23">
        <f>HLOOKUP(K$1,Consolidated!$B$3:$AS$79,$A35,0)</f>
        <v>8.1322554712788986E-2</v>
      </c>
      <c r="L35" s="23">
        <f>HLOOKUP(L$1,Consolidated!$B$3:$AS$79,$A35,0)</f>
        <v>5.3991217694596784E-2</v>
      </c>
      <c r="M35" s="23">
        <f>HLOOKUP(M$1,Consolidated!$B$3:$AS$79,$A35,0)</f>
        <v>6.8572402976072103E-2</v>
      </c>
    </row>
    <row r="36" spans="1:13" s="21" customFormat="1" x14ac:dyDescent="0.2">
      <c r="A36" s="21">
        <v>43</v>
      </c>
      <c r="B36" s="21" t="str">
        <f>Consolidated!A45</f>
        <v>Depreciation/Net Asset</v>
      </c>
      <c r="C36" s="23">
        <f>HLOOKUP(C$1,Consolidated!$B$3:$AS$79,$A36,0)</f>
        <v>0.12737736679562867</v>
      </c>
      <c r="D36" s="23">
        <f>HLOOKUP(D$1,Consolidated!$B$3:$AS$79,$A36,0)</f>
        <v>8.4632159486328878E-2</v>
      </c>
      <c r="E36" s="23">
        <f>HLOOKUP(E$1,Consolidated!$B$3:$AS$79,$A36,0)</f>
        <v>7.675835858791373E-2</v>
      </c>
      <c r="F36" s="23">
        <f>HLOOKUP(F$1,Consolidated!$B$3:$AS$79,$A36,0)</f>
        <v>9.339711600543224E-2</v>
      </c>
      <c r="G36" s="23">
        <f>HLOOKUP(G$1,Consolidated!$B$3:$AS$79,$A36,0)</f>
        <v>9.8487479928024826E-2</v>
      </c>
      <c r="H36" s="23">
        <f>HLOOKUP(H$1,Consolidated!$B$3:$AS$79,$A36,0)</f>
        <v>0.12200866534110207</v>
      </c>
      <c r="I36" s="23">
        <f>HLOOKUP(I$1,Consolidated!$B$3:$AS$79,$A36,0)</f>
        <v>6.2492780233523795E-2</v>
      </c>
      <c r="J36" s="23">
        <f>HLOOKUP(J$1,Consolidated!$B$3:$AS$79,$A36,0)</f>
        <v>0.17028080493840952</v>
      </c>
      <c r="K36" s="23">
        <f>HLOOKUP(K$1,Consolidated!$B$3:$AS$79,$A36,0)</f>
        <v>8.9299428489164556E-2</v>
      </c>
      <c r="L36" s="23">
        <f>HLOOKUP(L$1,Consolidated!$B$3:$AS$79,$A36,0)</f>
        <v>5.736757135326833E-2</v>
      </c>
      <c r="M36" s="23">
        <f>HLOOKUP(M$1,Consolidated!$B$3:$AS$79,$A36,0)</f>
        <v>7.4496763184083437E-2</v>
      </c>
    </row>
    <row r="37" spans="1:13" s="21" customFormat="1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s="21" customFormat="1" x14ac:dyDescent="0.2">
      <c r="A38" s="21">
        <v>45</v>
      </c>
      <c r="B38" s="21" t="str">
        <f>Consolidated!A47</f>
        <v>Operating Ratios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21" customFormat="1" x14ac:dyDescent="0.2">
      <c r="A39" s="21">
        <v>46</v>
      </c>
      <c r="B39" s="21" t="str">
        <f>Consolidated!A48</f>
        <v>Working Capital/Sales (including cash)</v>
      </c>
      <c r="C39" s="23">
        <f>HLOOKUP(C$1,Consolidated!$B$3:$AS$79,$A39,0)</f>
        <v>0.27570035840639556</v>
      </c>
      <c r="D39" s="23">
        <f>HLOOKUP(D$1,Consolidated!$B$3:$AS$79,$A39,0)</f>
        <v>0.20002969043436022</v>
      </c>
      <c r="E39" s="23">
        <f>HLOOKUP(E$1,Consolidated!$B$3:$AS$79,$A39,0)</f>
        <v>0.18915074837194751</v>
      </c>
      <c r="F39" s="23">
        <f>HLOOKUP(F$1,Consolidated!$B$3:$AS$79,$A39,0)</f>
        <v>0.2230575931937881</v>
      </c>
      <c r="G39" s="23">
        <f>HLOOKUP(G$1,Consolidated!$B$3:$AS$79,$A39,0)</f>
        <v>0.20906363426202806</v>
      </c>
      <c r="H39" s="23">
        <f>HLOOKUP(H$1,Consolidated!$B$3:$AS$79,$A39,0)</f>
        <v>0.2337166160462319</v>
      </c>
      <c r="I39" s="23">
        <f>HLOOKUP(I$1,Consolidated!$B$3:$AS$79,$A39,0)</f>
        <v>0.21744225384077076</v>
      </c>
      <c r="J39" s="23">
        <f>HLOOKUP(J$1,Consolidated!$B$3:$AS$79,$A39,0)</f>
        <v>0.46042115260001043</v>
      </c>
      <c r="K39" s="23">
        <f>HLOOKUP(K$1,Consolidated!$B$3:$AS$79,$A39,0)</f>
        <v>0.17953294008219317</v>
      </c>
      <c r="L39" s="23">
        <f>HLOOKUP(L$1,Consolidated!$B$3:$AS$79,$A39,0)</f>
        <v>0.29884956134049279</v>
      </c>
      <c r="M39" s="23">
        <f>HLOOKUP(M$1,Consolidated!$B$3:$AS$79,$A39,0)</f>
        <v>0.49890591439167703</v>
      </c>
    </row>
    <row r="40" spans="1:13" s="21" customFormat="1" x14ac:dyDescent="0.2">
      <c r="A40" s="21">
        <v>47</v>
      </c>
      <c r="B40" s="21" t="str">
        <f>Consolidated!A49</f>
        <v>Debtor Days</v>
      </c>
      <c r="C40" s="25">
        <f>HLOOKUP(C$1,Consolidated!$B$3:$AS$79,$A40,0)</f>
        <v>85.292549235157736</v>
      </c>
      <c r="D40" s="25">
        <f>HLOOKUP(D$1,Consolidated!$B$3:$AS$79,$A40,0)</f>
        <v>81.157729807761584</v>
      </c>
      <c r="E40" s="25">
        <f>HLOOKUP(E$1,Consolidated!$B$3:$AS$79,$A40,0)</f>
        <v>44.413300709588192</v>
      </c>
      <c r="F40" s="25">
        <f>HLOOKUP(F$1,Consolidated!$B$3:$AS$79,$A40,0)</f>
        <v>50.752070656983896</v>
      </c>
      <c r="G40" s="25">
        <f>HLOOKUP(G$1,Consolidated!$B$3:$AS$79,$A40,0)</f>
        <v>76.763276976240732</v>
      </c>
      <c r="H40" s="25">
        <f>HLOOKUP(H$1,Consolidated!$B$3:$AS$79,$A40,0)</f>
        <v>50.968325798012131</v>
      </c>
      <c r="I40" s="25">
        <f>HLOOKUP(I$1,Consolidated!$B$3:$AS$79,$A40,0)</f>
        <v>63.785010341569034</v>
      </c>
      <c r="J40" s="25">
        <f>HLOOKUP(J$1,Consolidated!$B$3:$AS$79,$A40,0)</f>
        <v>106.13608679803815</v>
      </c>
      <c r="K40" s="25">
        <f>HLOOKUP(K$1,Consolidated!$B$3:$AS$79,$A40,0)</f>
        <v>73.193588999520415</v>
      </c>
      <c r="L40" s="25">
        <f>HLOOKUP(L$1,Consolidated!$B$3:$AS$79,$A40,0)</f>
        <v>65.867035830896796</v>
      </c>
      <c r="M40" s="25">
        <f>HLOOKUP(M$1,Consolidated!$B$3:$AS$79,$A40,0)</f>
        <v>132.14953892422221</v>
      </c>
    </row>
    <row r="41" spans="1:13" s="21" customFormat="1" x14ac:dyDescent="0.2">
      <c r="A41" s="21">
        <v>48</v>
      </c>
      <c r="B41" s="21" t="str">
        <f>Consolidated!A50</f>
        <v>Debtor Turnover</v>
      </c>
      <c r="C41" s="24">
        <f>HLOOKUP(C$1,Consolidated!$B$3:$AS$79,$A41,0)</f>
        <v>4.3420849721406052</v>
      </c>
      <c r="D41" s="24">
        <f>HLOOKUP(D$1,Consolidated!$B$3:$AS$79,$A41,0)</f>
        <v>4.6305102213601135</v>
      </c>
      <c r="E41" s="24">
        <f>HLOOKUP(E$1,Consolidated!$B$3:$AS$79,$A41,0)</f>
        <v>8.9420354776577007</v>
      </c>
      <c r="F41" s="24">
        <f>HLOOKUP(F$1,Consolidated!$B$3:$AS$79,$A41,0)</f>
        <v>7.3096478957593005</v>
      </c>
      <c r="G41" s="24">
        <f>HLOOKUP(G$1,Consolidated!$B$3:$AS$79,$A41,0)</f>
        <v>4.9015535768710752</v>
      </c>
      <c r="H41" s="24">
        <f>HLOOKUP(H$1,Consolidated!$B$3:$AS$79,$A41,0)</f>
        <v>7.2833640644790707</v>
      </c>
      <c r="I41" s="24">
        <f>HLOOKUP(I$1,Consolidated!$B$3:$AS$79,$A41,0)</f>
        <v>5.8720917308676039</v>
      </c>
      <c r="J41" s="24">
        <f>HLOOKUP(J$1,Consolidated!$B$3:$AS$79,$A41,0)</f>
        <v>3.5707496110341266</v>
      </c>
      <c r="K41" s="24">
        <f>HLOOKUP(K$1,Consolidated!$B$3:$AS$79,$A41,0)</f>
        <v>5.5307874476155625</v>
      </c>
      <c r="L41" s="24">
        <f>HLOOKUP(L$1,Consolidated!$B$3:$AS$79,$A41,0)</f>
        <v>5.6277896978159641</v>
      </c>
      <c r="M41" s="24">
        <f>HLOOKUP(M$1,Consolidated!$B$3:$AS$79,$A41,0)</f>
        <v>3.3500225914180968</v>
      </c>
    </row>
    <row r="42" spans="1:13" s="21" customFormat="1" x14ac:dyDescent="0.2">
      <c r="A42" s="21">
        <v>49</v>
      </c>
      <c r="B42" s="21" t="str">
        <f>Consolidated!A51</f>
        <v>Inventory Days</v>
      </c>
      <c r="C42" s="25">
        <f>HLOOKUP(C$1,Consolidated!$B$3:$AS$79,$A42,0)</f>
        <v>66.635996779858743</v>
      </c>
      <c r="D42" s="25">
        <f>HLOOKUP(D$1,Consolidated!$B$3:$AS$79,$A42,0)</f>
        <v>40.706698677530142</v>
      </c>
      <c r="E42" s="25">
        <f>HLOOKUP(E$1,Consolidated!$B$3:$AS$79,$A42,0)</f>
        <v>26.27013338449391</v>
      </c>
      <c r="F42" s="25">
        <f>HLOOKUP(F$1,Consolidated!$B$3:$AS$79,$A42,0)</f>
        <v>51.430779883912862</v>
      </c>
      <c r="G42" s="25">
        <f>HLOOKUP(G$1,Consolidated!$B$3:$AS$79,$A42,0)</f>
        <v>61.551971286522679</v>
      </c>
      <c r="H42" s="25">
        <f>HLOOKUP(H$1,Consolidated!$B$3:$AS$79,$A42,0)</f>
        <v>41.7055322629638</v>
      </c>
      <c r="I42" s="25">
        <f>HLOOKUP(I$1,Consolidated!$B$3:$AS$79,$A42,0)</f>
        <v>52.833664490681642</v>
      </c>
      <c r="J42" s="25">
        <f>HLOOKUP(J$1,Consolidated!$B$3:$AS$79,$A42,0)</f>
        <v>61.751295538869932</v>
      </c>
      <c r="K42" s="25">
        <f>HLOOKUP(K$1,Consolidated!$B$3:$AS$79,$A42,0)</f>
        <v>51.841136415029197</v>
      </c>
      <c r="L42" s="25">
        <f>HLOOKUP(L$1,Consolidated!$B$3:$AS$79,$A42,0)</f>
        <v>55.308268793559897</v>
      </c>
      <c r="M42" s="25">
        <f>HLOOKUP(M$1,Consolidated!$B$3:$AS$79,$A42,0)</f>
        <v>83.72767764633096</v>
      </c>
    </row>
    <row r="43" spans="1:13" s="21" customFormat="1" x14ac:dyDescent="0.2">
      <c r="A43" s="21">
        <v>50</v>
      </c>
      <c r="B43" s="21" t="str">
        <f>Consolidated!A52</f>
        <v>Inventory Turnover</v>
      </c>
      <c r="C43" s="24">
        <f>HLOOKUP(C$1,Consolidated!$B$3:$AS$79,$A43,0)</f>
        <v>5.6601220028900352</v>
      </c>
      <c r="D43" s="24">
        <f>HLOOKUP(D$1,Consolidated!$B$3:$AS$79,$A43,0)</f>
        <v>9.3397896426308531</v>
      </c>
      <c r="E43" s="24">
        <f>HLOOKUP(E$1,Consolidated!$B$3:$AS$79,$A43,0)</f>
        <v>15.294591885011437</v>
      </c>
      <c r="F43" s="24">
        <f>HLOOKUP(F$1,Consolidated!$B$3:$AS$79,$A43,0)</f>
        <v>7.3832178179232866</v>
      </c>
      <c r="G43" s="24">
        <f>HLOOKUP(G$1,Consolidated!$B$3:$AS$79,$A43,0)</f>
        <v>6.0052209451168013</v>
      </c>
      <c r="H43" s="24">
        <f>HLOOKUP(H$1,Consolidated!$B$3:$AS$79,$A43,0)</f>
        <v>9.0837569071817725</v>
      </c>
      <c r="I43" s="24">
        <f>HLOOKUP(I$1,Consolidated!$B$3:$AS$79,$A43,0)</f>
        <v>7.2455608463253212</v>
      </c>
      <c r="J43" s="24">
        <f>HLOOKUP(J$1,Consolidated!$B$3:$AS$79,$A43,0)</f>
        <v>6.0826659050143252</v>
      </c>
      <c r="K43" s="24">
        <f>HLOOKUP(K$1,Consolidated!$B$3:$AS$79,$A43,0)</f>
        <v>7.3234603110488123</v>
      </c>
      <c r="L43" s="24">
        <f>HLOOKUP(L$1,Consolidated!$B$3:$AS$79,$A43,0)</f>
        <v>6.8511824561836985</v>
      </c>
      <c r="M43" s="24">
        <f>HLOOKUP(M$1,Consolidated!$B$3:$AS$79,$A43,0)</f>
        <v>6.3901397601600483</v>
      </c>
    </row>
    <row r="44" spans="1:13" s="21" customFormat="1" x14ac:dyDescent="0.2">
      <c r="A44" s="21">
        <v>51</v>
      </c>
      <c r="B44" s="21" t="str">
        <f>Consolidated!A53</f>
        <v>Cash Return on Assets</v>
      </c>
      <c r="C44" s="23">
        <f>HLOOKUP(C$1,Consolidated!$B$3:$AS$79,$A44,0)</f>
        <v>9.6248604220353168E-2</v>
      </c>
      <c r="D44" s="23">
        <f>HLOOKUP(D$1,Consolidated!$B$3:$AS$79,$A44,0)</f>
        <v>8.9058480253407374E-2</v>
      </c>
      <c r="E44" s="23">
        <f>HLOOKUP(E$1,Consolidated!$B$3:$AS$79,$A44,0)</f>
        <v>8.1971220709858336E-2</v>
      </c>
      <c r="F44" s="23">
        <f>HLOOKUP(F$1,Consolidated!$B$3:$AS$79,$A44,0)</f>
        <v>0.10959115516797494</v>
      </c>
      <c r="G44" s="23">
        <f>HLOOKUP(G$1,Consolidated!$B$3:$AS$79,$A44,0)</f>
        <v>0.10513638241393194</v>
      </c>
      <c r="H44" s="23">
        <f>HLOOKUP(H$1,Consolidated!$B$3:$AS$79,$A44,0)</f>
        <v>0.14668384719252797</v>
      </c>
      <c r="I44" s="23">
        <f>HLOOKUP(I$1,Consolidated!$B$3:$AS$79,$A44,0)</f>
        <v>6.6557514882732233E-2</v>
      </c>
      <c r="J44" s="23">
        <f>HLOOKUP(J$1,Consolidated!$B$3:$AS$79,$A44,0)</f>
        <v>3.3527891719719274E-2</v>
      </c>
      <c r="K44" s="23">
        <f>HLOOKUP(K$1,Consolidated!$B$3:$AS$79,$A44,0)</f>
        <v>5.8384342795332334E-2</v>
      </c>
      <c r="L44" s="23">
        <f>HLOOKUP(L$1,Consolidated!$B$3:$AS$79,$A44,0)</f>
        <v>5.7619944582639734E-2</v>
      </c>
      <c r="M44" s="23">
        <f>HLOOKUP(M$1,Consolidated!$B$3:$AS$79,$A44,0)</f>
        <v>4.3411831282247848E-2</v>
      </c>
    </row>
    <row r="45" spans="1:13" s="21" customFormat="1" x14ac:dyDescent="0.2">
      <c r="A45" s="21">
        <v>52</v>
      </c>
      <c r="B45" s="21" t="str">
        <f>Consolidated!A54</f>
        <v>Return on Assets</v>
      </c>
      <c r="C45" s="23">
        <f>HLOOKUP(C$1,Consolidated!$B$3:$AS$79,$A45,0)</f>
        <v>5.6098013665496382E-2</v>
      </c>
      <c r="D45" s="23">
        <f>HLOOKUP(D$1,Consolidated!$B$3:$AS$79,$A45,0)</f>
        <v>4.5197365545598459E-2</v>
      </c>
      <c r="E45" s="23">
        <f>HLOOKUP(E$1,Consolidated!$B$3:$AS$79,$A45,0)</f>
        <v>5.4758593876114869E-2</v>
      </c>
      <c r="F45" s="23">
        <f>HLOOKUP(F$1,Consolidated!$B$3:$AS$79,$A45,0)</f>
        <v>9.5513811614569927E-2</v>
      </c>
      <c r="G45" s="23">
        <f>HLOOKUP(G$1,Consolidated!$B$3:$AS$79,$A45,0)</f>
        <v>7.4127100574714708E-2</v>
      </c>
      <c r="H45" s="23">
        <f>HLOOKUP(H$1,Consolidated!$B$3:$AS$79,$A45,0)</f>
        <v>0.13875463264036364</v>
      </c>
      <c r="I45" s="23">
        <f>HLOOKUP(I$1,Consolidated!$B$3:$AS$79,$A45,0)</f>
        <v>0.10160067755428585</v>
      </c>
      <c r="J45" s="23">
        <f>HLOOKUP(J$1,Consolidated!$B$3:$AS$79,$A45,0)</f>
        <v>6.0971294654614594E-2</v>
      </c>
      <c r="K45" s="23">
        <f>HLOOKUP(K$1,Consolidated!$B$3:$AS$79,$A45,0)</f>
        <v>3.148128090517497E-2</v>
      </c>
      <c r="L45" s="23">
        <f>HLOOKUP(L$1,Consolidated!$B$3:$AS$79,$A45,0)</f>
        <v>7.0540571103229824E-2</v>
      </c>
      <c r="M45" s="23">
        <f>HLOOKUP(M$1,Consolidated!$B$3:$AS$79,$A45,0)</f>
        <v>-7.8898002020514094E-4</v>
      </c>
    </row>
    <row r="46" spans="1:13" s="21" customFormat="1" x14ac:dyDescent="0.2">
      <c r="A46" s="21">
        <v>53</v>
      </c>
      <c r="B46" s="21" t="str">
        <f>Consolidated!A55</f>
        <v>Asset Turnover</v>
      </c>
      <c r="C46" s="24">
        <f>HLOOKUP(C$1,Consolidated!$B$3:$AS$79,$A46,0)</f>
        <v>1.2546039839429448</v>
      </c>
      <c r="D46" s="24">
        <f>HLOOKUP(D$1,Consolidated!$B$3:$AS$79,$A46,0)</f>
        <v>1.3468981447722275</v>
      </c>
      <c r="E46" s="24">
        <f>HLOOKUP(E$1,Consolidated!$B$3:$AS$79,$A46,0)</f>
        <v>1.6139461409949789</v>
      </c>
      <c r="F46" s="24">
        <f>HLOOKUP(F$1,Consolidated!$B$3:$AS$79,$A46,0)</f>
        <v>1.8566025875193393</v>
      </c>
      <c r="G46" s="24">
        <f>HLOOKUP(G$1,Consolidated!$B$3:$AS$79,$A46,0)</f>
        <v>1.168378597559347</v>
      </c>
      <c r="H46" s="24">
        <f>HLOOKUP(H$1,Consolidated!$B$3:$AS$79,$A46,0)</f>
        <v>1.0866705632279061</v>
      </c>
      <c r="I46" s="24">
        <f>HLOOKUP(I$1,Consolidated!$B$3:$AS$79,$A46,0)</f>
        <v>1.5717285622515396</v>
      </c>
      <c r="J46" s="24">
        <f>HLOOKUP(J$1,Consolidated!$B$3:$AS$79,$A46,0)</f>
        <v>1.3875854718332279</v>
      </c>
      <c r="K46" s="24">
        <f>HLOOKUP(K$1,Consolidated!$B$3:$AS$79,$A46,0)</f>
        <v>1.5982721852815671</v>
      </c>
      <c r="L46" s="24">
        <f>HLOOKUP(L$1,Consolidated!$B$3:$AS$79,$A46,0)</f>
        <v>1.0472963945883969</v>
      </c>
      <c r="M46" s="24">
        <f>HLOOKUP(M$1,Consolidated!$B$3:$AS$79,$A46,0)</f>
        <v>0.76687072469754614</v>
      </c>
    </row>
    <row r="47" spans="1:13" s="21" customFormat="1" x14ac:dyDescent="0.2">
      <c r="A47" s="21">
        <v>54</v>
      </c>
      <c r="B47" s="21" t="str">
        <f>Consolidated!A56</f>
        <v>Fixed Asset Turnover</v>
      </c>
      <c r="C47" s="24">
        <f>HLOOKUP(C$1,Consolidated!$B$3:$AS$79,$A47,0)</f>
        <v>4.4735145105086582</v>
      </c>
      <c r="D47" s="24">
        <f>HLOOKUP(D$1,Consolidated!$B$3:$AS$79,$A47,0)</f>
        <v>4.1377753635907073</v>
      </c>
      <c r="E47" s="24">
        <f>HLOOKUP(E$1,Consolidated!$B$3:$AS$79,$A47,0)</f>
        <v>5.8865815602881089</v>
      </c>
      <c r="F47" s="24">
        <f>HLOOKUP(F$1,Consolidated!$B$3:$AS$79,$A47,0)</f>
        <v>6.5634254503163927</v>
      </c>
      <c r="G47" s="24">
        <f>HLOOKUP(G$1,Consolidated!$B$3:$AS$79,$A47,0)</f>
        <v>3.7764529081739902</v>
      </c>
      <c r="H47" s="24">
        <f>HLOOKUP(H$1,Consolidated!$B$3:$AS$79,$A47,0)</f>
        <v>3.8025670951094823</v>
      </c>
      <c r="I47" s="24">
        <f>HLOOKUP(I$1,Consolidated!$B$3:$AS$79,$A47,0)</f>
        <v>4.9649437828049914</v>
      </c>
      <c r="J47" s="24">
        <f>HLOOKUP(J$1,Consolidated!$B$3:$AS$79,$A47,0)</f>
        <v>11.876927650605179</v>
      </c>
      <c r="K47" s="24">
        <f>HLOOKUP(K$1,Consolidated!$B$3:$AS$79,$A47,0)</f>
        <v>5.9818945975070097</v>
      </c>
      <c r="L47" s="24">
        <f>HLOOKUP(L$1,Consolidated!$B$3:$AS$79,$A47,0)</f>
        <v>2.9215843506226582</v>
      </c>
      <c r="M47" s="24">
        <f>HLOOKUP(M$1,Consolidated!$B$3:$AS$79,$A47,0)</f>
        <v>2.6959284212730585</v>
      </c>
    </row>
    <row r="48" spans="1:13" s="21" customFormat="1" x14ac:dyDescent="0.2">
      <c r="A48" s="21">
        <v>55</v>
      </c>
      <c r="B48" s="21" t="str">
        <f>Consolidated!A57</f>
        <v>CFO/PAT</v>
      </c>
      <c r="C48" s="24">
        <f>HLOOKUP(C$1,Consolidated!$B$3:$AS$79,$A48,0)</f>
        <v>2.1777253679698143</v>
      </c>
      <c r="D48" s="24">
        <f>HLOOKUP(D$1,Consolidated!$B$3:$AS$79,$A48,0)</f>
        <v>0.46655047932701726</v>
      </c>
      <c r="E48" s="24">
        <f>HLOOKUP(E$1,Consolidated!$B$3:$AS$79,$A48,0)</f>
        <v>27.690209037080518</v>
      </c>
      <c r="F48" s="24">
        <f>HLOOKUP(F$1,Consolidated!$B$3:$AS$79,$A48,0)</f>
        <v>1.1112892682761044</v>
      </c>
      <c r="G48" s="24">
        <f>HLOOKUP(G$1,Consolidated!$B$3:$AS$79,$A48,0)</f>
        <v>1.6838922271167607</v>
      </c>
      <c r="H48" s="24">
        <f>HLOOKUP(H$1,Consolidated!$B$3:$AS$79,$A48,0)</f>
        <v>1.0817320919106415</v>
      </c>
      <c r="I48" s="24">
        <f>HLOOKUP(I$1,Consolidated!$B$3:$AS$79,$A48,0)</f>
        <v>0.61426195790360349</v>
      </c>
      <c r="J48" s="24">
        <f>HLOOKUP(J$1,Consolidated!$B$3:$AS$79,$A48,0)</f>
        <v>0.34173610027050616</v>
      </c>
      <c r="K48" s="24">
        <f>HLOOKUP(K$1,Consolidated!$B$3:$AS$79,$A48,0)</f>
        <v>0.7123818859120592</v>
      </c>
      <c r="L48" s="24">
        <f>HLOOKUP(L$1,Consolidated!$B$3:$AS$79,$A48,0)</f>
        <v>0.98652743095774476</v>
      </c>
      <c r="M48" s="24">
        <f>HLOOKUP(M$1,Consolidated!$B$3:$AS$79,$A48,0)</f>
        <v>1.7801235072890744</v>
      </c>
    </row>
    <row r="49" spans="1:13" s="21" customFormat="1" x14ac:dyDescent="0.2">
      <c r="A49" s="21">
        <v>56</v>
      </c>
      <c r="B49" s="21" t="str">
        <f>Consolidated!A58</f>
        <v>CFO/Sales</v>
      </c>
      <c r="C49" s="23">
        <f>HLOOKUP(C$1,Consolidated!$B$3:$AS$79,$A49,0)</f>
        <v>7.3786232827886072E-2</v>
      </c>
      <c r="D49" s="23">
        <f>HLOOKUP(D$1,Consolidated!$B$3:$AS$79,$A49,0)</f>
        <v>5.7883346105932008E-2</v>
      </c>
      <c r="E49" s="23">
        <f>HLOOKUP(E$1,Consolidated!$B$3:$AS$79,$A49,0)</f>
        <v>4.9205187438737918E-2</v>
      </c>
      <c r="F49" s="23">
        <f>HLOOKUP(F$1,Consolidated!$B$3:$AS$79,$A49,0)</f>
        <v>5.9520632059200274E-2</v>
      </c>
      <c r="G49" s="23">
        <f>HLOOKUP(G$1,Consolidated!$B$3:$AS$79,$A49,0)</f>
        <v>8.8579277316553656E-2</v>
      </c>
      <c r="H49" s="23">
        <f>HLOOKUP(H$1,Consolidated!$B$3:$AS$79,$A49,0)</f>
        <v>0.13942667136952058</v>
      </c>
      <c r="I49" s="23">
        <f>HLOOKUP(I$1,Consolidated!$B$3:$AS$79,$A49,0)</f>
        <v>4.1259146340523058E-2</v>
      </c>
      <c r="J49" s="23">
        <f>HLOOKUP(J$1,Consolidated!$B$3:$AS$79,$A49,0)</f>
        <v>2.3695898240498846E-2</v>
      </c>
      <c r="K49" s="23">
        <f>HLOOKUP(K$1,Consolidated!$B$3:$AS$79,$A49,0)</f>
        <v>3.6750278684416673E-2</v>
      </c>
      <c r="L49" s="23">
        <f>HLOOKUP(L$1,Consolidated!$B$3:$AS$79,$A49,0)</f>
        <v>5.5407564547484925E-2</v>
      </c>
      <c r="M49" s="23">
        <f>HLOOKUP(M$1,Consolidated!$B$3:$AS$79,$A49,0)</f>
        <v>6.4438834064948228E-2</v>
      </c>
    </row>
    <row r="50" spans="1:13" s="21" customFormat="1" x14ac:dyDescent="0.2">
      <c r="A50" s="21">
        <v>57</v>
      </c>
      <c r="B50" s="21" t="str">
        <f>Consolidated!A59</f>
        <v>CAPEX/PAT</v>
      </c>
      <c r="C50" s="24">
        <f>HLOOKUP(C$1,Consolidated!$B$3:$AS$79,$A50,0)</f>
        <v>1.5746806980307075</v>
      </c>
      <c r="D50" s="24">
        <f>HLOOKUP(D$1,Consolidated!$B$3:$AS$79,$A50,0)</f>
        <v>0.34846807787662365</v>
      </c>
      <c r="E50" s="24">
        <f>HLOOKUP(E$1,Consolidated!$B$3:$AS$79,$A50,0)</f>
        <v>1.2263866749951753</v>
      </c>
      <c r="F50" s="24">
        <f>HLOOKUP(F$1,Consolidated!$B$3:$AS$79,$A50,0)</f>
        <v>0.7822958130048665</v>
      </c>
      <c r="G50" s="24">
        <f>HLOOKUP(G$1,Consolidated!$B$3:$AS$79,$A50,0)</f>
        <v>1.0359007722806619</v>
      </c>
      <c r="H50" s="24">
        <f>HLOOKUP(H$1,Consolidated!$B$3:$AS$79,$A50,0)</f>
        <v>0.43381684906365592</v>
      </c>
      <c r="I50" s="24">
        <f>HLOOKUP(I$1,Consolidated!$B$3:$AS$79,$A50,0)</f>
        <v>0.630572510185061</v>
      </c>
      <c r="J50" s="24">
        <f>HLOOKUP(J$1,Consolidated!$B$3:$AS$79,$A50,0)</f>
        <v>0.83772385574212738</v>
      </c>
      <c r="K50" s="24">
        <f>HLOOKUP(K$1,Consolidated!$B$3:$AS$79,$A50,0)</f>
        <v>1.5567295897698088</v>
      </c>
      <c r="L50" s="24">
        <f>HLOOKUP(L$1,Consolidated!$B$3:$AS$79,$A50,0)</f>
        <v>1.5308773766704813</v>
      </c>
      <c r="M50" s="24">
        <f>HLOOKUP(M$1,Consolidated!$B$3:$AS$79,$A50,0)</f>
        <v>-4.2696192128622988E-2</v>
      </c>
    </row>
    <row r="51" spans="1:13" s="21" customFormat="1" x14ac:dyDescent="0.2">
      <c r="A51" s="21">
        <v>58</v>
      </c>
      <c r="B51" s="21" t="str">
        <f>Consolidated!A60</f>
        <v>Dividend/PAT</v>
      </c>
      <c r="C51" s="23">
        <f>HLOOKUP(C$1,Consolidated!$B$3:$AS$79,$A51,0)</f>
        <v>0.28904742117260185</v>
      </c>
      <c r="D51" s="23">
        <f>HLOOKUP(D$1,Consolidated!$B$3:$AS$79,$A51,0)</f>
        <v>0.11924068415734983</v>
      </c>
      <c r="E51" s="23">
        <f>HLOOKUP(E$1,Consolidated!$B$3:$AS$79,$A51,0)</f>
        <v>5.0356170954214977E-2</v>
      </c>
      <c r="F51" s="23">
        <f>HLOOKUP(F$1,Consolidated!$B$3:$AS$79,$A51,0)</f>
        <v>9.8521922085572602E-2</v>
      </c>
      <c r="G51" s="23">
        <f>HLOOKUP(G$1,Consolidated!$B$3:$AS$79,$A51,0)</f>
        <v>0.17501256533022908</v>
      </c>
      <c r="H51" s="23">
        <f>HLOOKUP(H$1,Consolidated!$B$3:$AS$79,$A51,0)</f>
        <v>0.53600378449618824</v>
      </c>
      <c r="I51" s="23">
        <f>HLOOKUP(I$1,Consolidated!$B$3:$AS$79,$A51,0)</f>
        <v>0.29269073257407047</v>
      </c>
      <c r="J51" s="23">
        <f>HLOOKUP(J$1,Consolidated!$B$3:$AS$79,$A51,0)</f>
        <v>0.10488151257709602</v>
      </c>
      <c r="K51" s="23">
        <f>HLOOKUP(K$1,Consolidated!$B$3:$AS$79,$A51,0)</f>
        <v>2.9109947643979055E-2</v>
      </c>
      <c r="L51" s="23">
        <f>HLOOKUP(L$1,Consolidated!$B$3:$AS$79,$A51,0)</f>
        <v>0.32386768479991379</v>
      </c>
      <c r="M51" s="23">
        <f>HLOOKUP(M$1,Consolidated!$B$3:$AS$79,$A51,0)</f>
        <v>5.571296045977718E-2</v>
      </c>
    </row>
    <row r="52" spans="1:13" s="21" customFormat="1" x14ac:dyDescent="0.2">
      <c r="A52" s="21">
        <v>59</v>
      </c>
      <c r="B52" s="21" t="str">
        <f>Consolidated!A61</f>
        <v>FCF/PAT</v>
      </c>
      <c r="C52" s="24">
        <f>HLOOKUP(C$1,Consolidated!$B$3:$AS$79,$A52,0)</f>
        <v>0.221626577029572</v>
      </c>
      <c r="D52" s="24">
        <f>HLOOKUP(D$1,Consolidated!$B$3:$AS$79,$A52,0)</f>
        <v>0.30134113018808384</v>
      </c>
      <c r="E52" s="24">
        <f>HLOOKUP(E$1,Consolidated!$B$3:$AS$79,$A52,0)</f>
        <v>0.2638223620853406</v>
      </c>
      <c r="F52" s="24">
        <f>HLOOKUP(F$1,Consolidated!$B$3:$AS$79,$A52,0)</f>
        <v>0.21428757291829661</v>
      </c>
      <c r="G52" s="24">
        <f>HLOOKUP(G$1,Consolidated!$B$3:$AS$79,$A52,0)</f>
        <v>0.39986708849611896</v>
      </c>
      <c r="H52" s="24">
        <f>HLOOKUP(H$1,Consolidated!$B$3:$AS$79,$A52,0)</f>
        <v>0.58667146175245821</v>
      </c>
      <c r="I52" s="24">
        <f>HLOOKUP(I$1,Consolidated!$B$3:$AS$79,$A52,0)</f>
        <v>-4.2138366850993862E-2</v>
      </c>
      <c r="J52" s="24">
        <f>HLOOKUP(J$1,Consolidated!$B$3:$AS$79,$A52,0)</f>
        <v>-0.43520344174613079</v>
      </c>
      <c r="K52" s="24">
        <f>HLOOKUP(K$1,Consolidated!$B$3:$AS$79,$A52,0)</f>
        <v>-0.95905358621069081</v>
      </c>
      <c r="L52" s="24">
        <f>HLOOKUP(L$1,Consolidated!$B$3:$AS$79,$A52,0)</f>
        <v>-0.5477207322295905</v>
      </c>
      <c r="M52" s="24">
        <f>HLOOKUP(M$1,Consolidated!$B$3:$AS$79,$A52,0)</f>
        <v>1.8808957089188845</v>
      </c>
    </row>
    <row r="53" spans="1:13" s="21" customFormat="1" x14ac:dyDescent="0.2">
      <c r="A53" s="21">
        <v>60</v>
      </c>
      <c r="B53" s="21" t="str">
        <f>Consolidated!A62</f>
        <v>FCF/CFO</v>
      </c>
      <c r="C53" s="24">
        <f>HLOOKUP(C$1,Consolidated!$B$3:$AS$79,$A53,0)</f>
        <v>3.7237426289248496</v>
      </c>
      <c r="D53" s="24">
        <f>HLOOKUP(D$1,Consolidated!$B$3:$AS$79,$A53,0)</f>
        <v>-0.62577001171331459</v>
      </c>
      <c r="E53" s="24">
        <f>HLOOKUP(E$1,Consolidated!$B$3:$AS$79,$A53,0)</f>
        <v>0.87750016293254451</v>
      </c>
      <c r="F53" s="24">
        <f>HLOOKUP(F$1,Consolidated!$B$3:$AS$79,$A53,0)</f>
        <v>4.1715978072106257</v>
      </c>
      <c r="G53" s="24">
        <f>HLOOKUP(G$1,Consolidated!$B$3:$AS$79,$A53,0)</f>
        <v>-0.98926897642967815</v>
      </c>
      <c r="H53" s="24">
        <f>HLOOKUP(H$1,Consolidated!$B$3:$AS$79,$A53,0)</f>
        <v>0.50040062431239818</v>
      </c>
      <c r="I53" s="24">
        <f>HLOOKUP(I$1,Consolidated!$B$3:$AS$79,$A53,0)</f>
        <v>-0.10603273576132607</v>
      </c>
      <c r="J53" s="24">
        <f>HLOOKUP(J$1,Consolidated!$B$3:$AS$79,$A53,0)</f>
        <v>0.45544987634566397</v>
      </c>
      <c r="K53" s="24">
        <f>HLOOKUP(K$1,Consolidated!$B$3:$AS$79,$A53,0)</f>
        <v>5.5037191787973665</v>
      </c>
      <c r="L53" s="24">
        <f>HLOOKUP(L$1,Consolidated!$B$3:$AS$79,$A53,0)</f>
        <v>-1.0715171248367323</v>
      </c>
      <c r="M53" s="24">
        <f>HLOOKUP(M$1,Consolidated!$B$3:$AS$79,$A53,0)</f>
        <v>0.2926665476485219</v>
      </c>
    </row>
    <row r="54" spans="1:13" s="21" customFormat="1" x14ac:dyDescent="0.2">
      <c r="A54" s="21">
        <v>61</v>
      </c>
      <c r="B54" s="21" t="str">
        <f>Consolidated!A63</f>
        <v>FCF/Sales</v>
      </c>
      <c r="C54" s="23">
        <f>HLOOKUP(C$1,Consolidated!$B$3:$AS$79,$A54,0)</f>
        <v>7.630238013569754E-3</v>
      </c>
      <c r="D54" s="23">
        <f>HLOOKUP(D$1,Consolidated!$B$3:$AS$79,$A54,0)</f>
        <v>2.6045391508639575E-3</v>
      </c>
      <c r="E54" s="23">
        <f>HLOOKUP(E$1,Consolidated!$B$3:$AS$79,$A54,0)</f>
        <v>-2.0369204628941321E-2</v>
      </c>
      <c r="F54" s="23">
        <f>HLOOKUP(F$1,Consolidated!$B$3:$AS$79,$A54,0)</f>
        <v>1.0419630544174226E-2</v>
      </c>
      <c r="G54" s="23">
        <f>HLOOKUP(G$1,Consolidated!$B$3:$AS$79,$A54,0)</f>
        <v>2.4451307608753282E-2</v>
      </c>
      <c r="H54" s="23">
        <f>HLOOKUP(H$1,Consolidated!$B$3:$AS$79,$A54,0)</f>
        <v>7.0916019762362947E-2</v>
      </c>
      <c r="I54" s="23">
        <f>HLOOKUP(I$1,Consolidated!$B$3:$AS$79,$A54,0)</f>
        <v>-4.4674405161509931E-3</v>
      </c>
      <c r="J54" s="23">
        <f>HLOOKUP(J$1,Consolidated!$B$3:$AS$79,$A54,0)</f>
        <v>-7.3169585518559318E-3</v>
      </c>
      <c r="K54" s="23">
        <f>HLOOKUP(K$1,Consolidated!$B$3:$AS$79,$A54,0)</f>
        <v>0.10007968441826935</v>
      </c>
      <c r="L54" s="23">
        <f>HLOOKUP(L$1,Consolidated!$B$3:$AS$79,$A54,0)</f>
        <v>-2.3996166160753226E-2</v>
      </c>
      <c r="M54" s="23">
        <f>HLOOKUP(M$1,Consolidated!$B$3:$AS$79,$A54,0)</f>
        <v>-3.7863229193288196E-2</v>
      </c>
    </row>
    <row r="55" spans="1:13" s="21" customFormat="1" x14ac:dyDescent="0.2">
      <c r="A55" s="21">
        <v>62</v>
      </c>
      <c r="B55" s="21" t="str">
        <f>Consolidated!A64</f>
        <v>Profit Margin</v>
      </c>
      <c r="C55" s="23">
        <f>HLOOKUP(C$1,Consolidated!$B$3:$AS$79,$A55,0)</f>
        <v>4.3658246912930826E-2</v>
      </c>
      <c r="D55" s="23">
        <f>HLOOKUP(D$1,Consolidated!$B$3:$AS$79,$A55,0)</f>
        <v>2.4490378871286973E-2</v>
      </c>
      <c r="E55" s="23">
        <f>HLOOKUP(E$1,Consolidated!$B$3:$AS$79,$A55,0)</f>
        <v>2.9127084196377773E-2</v>
      </c>
      <c r="F55" s="23">
        <f>HLOOKUP(F$1,Consolidated!$B$3:$AS$79,$A55,0)</f>
        <v>5.2744823123655693E-2</v>
      </c>
      <c r="G55" s="23">
        <f>HLOOKUP(G$1,Consolidated!$B$3:$AS$79,$A55,0)</f>
        <v>6.1079447227305649E-2</v>
      </c>
      <c r="H55" s="23">
        <f>HLOOKUP(H$1,Consolidated!$B$3:$AS$79,$A55,0)</f>
        <v>0.13150536868516027</v>
      </c>
      <c r="I55" s="23">
        <f>HLOOKUP(I$1,Consolidated!$B$3:$AS$79,$A55,0)</f>
        <v>6.6398636010993314E-2</v>
      </c>
      <c r="J55" s="23">
        <f>HLOOKUP(J$1,Consolidated!$B$3:$AS$79,$A55,0)</f>
        <v>4.3052616995896006E-2</v>
      </c>
      <c r="K55" s="23">
        <f>HLOOKUP(K$1,Consolidated!$B$3:$AS$79,$A55,0)</f>
        <v>1.6363968645517819E-2</v>
      </c>
      <c r="L55" s="23">
        <f>HLOOKUP(L$1,Consolidated!$B$3:$AS$79,$A55,0)</f>
        <v>6.7025551417929527E-2</v>
      </c>
      <c r="M55" s="23">
        <f>HLOOKUP(M$1,Consolidated!$B$3:$AS$79,$A55,0)</f>
        <v>-2.4899819025035349E-2</v>
      </c>
    </row>
    <row r="56" spans="1:13" s="21" customFormat="1" x14ac:dyDescent="0.2">
      <c r="A56" s="21">
        <v>63</v>
      </c>
      <c r="B56" s="21" t="str">
        <f>Consolidated!A65</f>
        <v>Asset turnover</v>
      </c>
      <c r="C56" s="24">
        <f>HLOOKUP(C$1,Consolidated!$B$3:$AS$79,$A56,0)</f>
        <v>1.2546039839429448</v>
      </c>
      <c r="D56" s="24">
        <f>HLOOKUP(D$1,Consolidated!$B$3:$AS$79,$A56,0)</f>
        <v>1.3468981447722275</v>
      </c>
      <c r="E56" s="24">
        <f>HLOOKUP(E$1,Consolidated!$B$3:$AS$79,$A56,0)</f>
        <v>1.6139461409949789</v>
      </c>
      <c r="F56" s="24">
        <f>HLOOKUP(F$1,Consolidated!$B$3:$AS$79,$A56,0)</f>
        <v>1.8566025875193393</v>
      </c>
      <c r="G56" s="24">
        <f>HLOOKUP(G$1,Consolidated!$B$3:$AS$79,$A56,0)</f>
        <v>1.168378597559347</v>
      </c>
      <c r="H56" s="24">
        <f>HLOOKUP(H$1,Consolidated!$B$3:$AS$79,$A56,0)</f>
        <v>1.0866705632279061</v>
      </c>
      <c r="I56" s="24">
        <f>HLOOKUP(I$1,Consolidated!$B$3:$AS$79,$A56,0)</f>
        <v>1.5717285622515396</v>
      </c>
      <c r="J56" s="24">
        <f>HLOOKUP(J$1,Consolidated!$B$3:$AS$79,$A56,0)</f>
        <v>1.3875854718332279</v>
      </c>
      <c r="K56" s="24">
        <f>HLOOKUP(K$1,Consolidated!$B$3:$AS$79,$A56,0)</f>
        <v>1.5982721852815671</v>
      </c>
      <c r="L56" s="24">
        <f>HLOOKUP(L$1,Consolidated!$B$3:$AS$79,$A56,0)</f>
        <v>1.0472963945883969</v>
      </c>
      <c r="M56" s="24">
        <f>HLOOKUP(M$1,Consolidated!$B$3:$AS$79,$A56,0)</f>
        <v>0.76687072469754614</v>
      </c>
    </row>
    <row r="57" spans="1:13" s="21" customFormat="1" x14ac:dyDescent="0.2">
      <c r="A57" s="21">
        <v>64</v>
      </c>
      <c r="B57" s="21" t="str">
        <f>Consolidated!A66</f>
        <v>Financial Leverage</v>
      </c>
      <c r="C57" s="24">
        <f>HLOOKUP(C$1,Consolidated!$B$3:$AS$79,$A57,0)</f>
        <v>3.0835523534205032</v>
      </c>
      <c r="D57" s="24">
        <f>HLOOKUP(D$1,Consolidated!$B$3:$AS$79,$A57,0)</f>
        <v>7.2190321329640224</v>
      </c>
      <c r="E57" s="24">
        <f>HLOOKUP(E$1,Consolidated!$B$3:$AS$79,$A57,0)</f>
        <v>3.0524522000214791</v>
      </c>
      <c r="F57" s="24">
        <f>HLOOKUP(F$1,Consolidated!$B$3:$AS$79,$A57,0)</f>
        <v>1.7163342305353395</v>
      </c>
      <c r="G57" s="24">
        <f>HLOOKUP(G$1,Consolidated!$B$3:$AS$79,$A57,0)</f>
        <v>2.6158863612072936</v>
      </c>
      <c r="H57" s="24">
        <f>HLOOKUP(H$1,Consolidated!$B$3:$AS$79,$A57,0)</f>
        <v>1.4115386292056209</v>
      </c>
      <c r="I57" s="24">
        <f>HLOOKUP(I$1,Consolidated!$B$3:$AS$79,$A57,0)</f>
        <v>1.7808085755779905</v>
      </c>
      <c r="J57" s="24">
        <f>HLOOKUP(J$1,Consolidated!$B$3:$AS$79,$A57,0)</f>
        <v>2.2741208460515545</v>
      </c>
      <c r="K57" s="24">
        <f>HLOOKUP(K$1,Consolidated!$B$3:$AS$79,$A57,0)</f>
        <v>3.4945190693659143</v>
      </c>
      <c r="L57" s="24">
        <f>HLOOKUP(L$1,Consolidated!$B$3:$AS$79,$A57,0)</f>
        <v>1.8184304312388306</v>
      </c>
      <c r="M57" s="24">
        <f>HLOOKUP(M$1,Consolidated!$B$3:$AS$79,$A57,0)</f>
        <v>4.8810909992511551</v>
      </c>
    </row>
    <row r="58" spans="1:13" s="21" customFormat="1" x14ac:dyDescent="0.2">
      <c r="A58" s="21">
        <v>65</v>
      </c>
      <c r="B58" s="21" t="str">
        <f>Consolidated!A67</f>
        <v>Return on Equity</v>
      </c>
      <c r="C58" s="23">
        <f>HLOOKUP(C$1,Consolidated!$B$3:$AS$79,$A58,0)</f>
        <v>0.16363693205192176</v>
      </c>
      <c r="D58" s="23">
        <f>HLOOKUP(D$1,Consolidated!$B$3:$AS$79,$A58,0)</f>
        <v>0.13640155299769591</v>
      </c>
      <c r="E58" s="23">
        <f>HLOOKUP(E$1,Consolidated!$B$3:$AS$79,$A58,0)</f>
        <v>8.6951848151208724E-2</v>
      </c>
      <c r="F58" s="23">
        <f>HLOOKUP(F$1,Consolidated!$B$3:$AS$79,$A58,0)</f>
        <v>0.16074421942074785</v>
      </c>
      <c r="G58" s="23">
        <f>HLOOKUP(G$1,Consolidated!$B$3:$AS$79,$A58,0)</f>
        <v>0.17283905610461597</v>
      </c>
      <c r="H58" s="23">
        <f>HLOOKUP(H$1,Consolidated!$B$3:$AS$79,$A58,0)</f>
        <v>0.19379957432580208</v>
      </c>
      <c r="I58" s="23">
        <f>HLOOKUP(I$1,Consolidated!$B$3:$AS$79,$A58,0)</f>
        <v>0.17910080813608445</v>
      </c>
      <c r="J58" s="23">
        <f>HLOOKUP(J$1,Consolidated!$B$3:$AS$79,$A58,0)</f>
        <v>0.14159923803226121</v>
      </c>
      <c r="K58" s="23">
        <f>HLOOKUP(K$1,Consolidated!$B$3:$AS$79,$A58,0)</f>
        <v>1.8213882258470114E-2</v>
      </c>
      <c r="L58" s="23">
        <f>HLOOKUP(L$1,Consolidated!$B$3:$AS$79,$A58,0)</f>
        <v>0.12965945445083538</v>
      </c>
      <c r="M58" s="23">
        <f>HLOOKUP(M$1,Consolidated!$B$3:$AS$79,$A58,0)</f>
        <v>-0.10851977325439736</v>
      </c>
    </row>
    <row r="59" spans="1:13" s="21" customFormat="1" x14ac:dyDescent="0.2">
      <c r="A59" s="21">
        <v>66</v>
      </c>
      <c r="B59" s="21" t="str">
        <f>Consolidated!A68</f>
        <v>Return on Capital</v>
      </c>
      <c r="C59" s="23">
        <f>HLOOKUP(C$1,Consolidated!$B$3:$AS$79,$A59,0)</f>
        <v>0.16679386095009616</v>
      </c>
      <c r="D59" s="23">
        <f>HLOOKUP(D$1,Consolidated!$B$3:$AS$79,$A59,0)</f>
        <v>0.16410727319507928</v>
      </c>
      <c r="E59" s="23">
        <f>HLOOKUP(E$1,Consolidated!$B$3:$AS$79,$A59,0)</f>
        <v>0.17665485622706056</v>
      </c>
      <c r="F59" s="23">
        <f>HLOOKUP(F$1,Consolidated!$B$3:$AS$79,$A59,0)</f>
        <v>0.20383642902731372</v>
      </c>
      <c r="G59" s="23">
        <f>HLOOKUP(G$1,Consolidated!$B$3:$AS$79,$A59,0)</f>
        <v>0.18812605732030213</v>
      </c>
      <c r="H59" s="23">
        <f>HLOOKUP(H$1,Consolidated!$B$3:$AS$79,$A59,0)</f>
        <v>0.26387046675320402</v>
      </c>
      <c r="I59" s="23">
        <f>HLOOKUP(I$1,Consolidated!$B$3:$AS$79,$A59,0)</f>
        <v>0.20617859728942958</v>
      </c>
      <c r="J59" s="23">
        <f>HLOOKUP(J$1,Consolidated!$B$3:$AS$79,$A59,0)</f>
        <v>0.16603878170103642</v>
      </c>
      <c r="K59" s="23">
        <f>HLOOKUP(K$1,Consolidated!$B$3:$AS$79,$A59,0)</f>
        <v>0.14592616738971903</v>
      </c>
      <c r="L59" s="23">
        <f>HLOOKUP(L$1,Consolidated!$B$3:$AS$79,$A59,0)</f>
        <v>0.15485536348250756</v>
      </c>
      <c r="M59" s="23">
        <f>HLOOKUP(M$1,Consolidated!$B$3:$AS$79,$A59,0)</f>
        <v>7.9277422588823615E-2</v>
      </c>
    </row>
    <row r="60" spans="1:13" s="21" customFormat="1" x14ac:dyDescent="0.2">
      <c r="A60" s="21">
        <v>67</v>
      </c>
      <c r="B60" s="21" t="str">
        <f>Consolidated!A69</f>
        <v>Sales/Invested Capital</v>
      </c>
      <c r="C60" s="24">
        <f>HLOOKUP(C$1,Consolidated!$B$3:$AS$79,$A60,0)</f>
        <v>1.8217654890197696</v>
      </c>
      <c r="D60" s="24">
        <f>HLOOKUP(D$1,Consolidated!$B$3:$AS$79,$A60,0)</f>
        <v>1.9597194540083032</v>
      </c>
      <c r="E60" s="24">
        <f>HLOOKUP(E$1,Consolidated!$B$3:$AS$79,$A60,0)</f>
        <v>2.4836664210946848</v>
      </c>
      <c r="F60" s="24">
        <f>HLOOKUP(F$1,Consolidated!$B$3:$AS$79,$A60,0)</f>
        <v>2.5352929070593104</v>
      </c>
      <c r="G60" s="24">
        <f>HLOOKUP(G$1,Consolidated!$B$3:$AS$79,$A60,0)</f>
        <v>1.7494227729285037</v>
      </c>
      <c r="H60" s="24">
        <f>HLOOKUP(H$1,Consolidated!$B$3:$AS$79,$A60,0)</f>
        <v>1.4541685423947872</v>
      </c>
      <c r="I60" s="24">
        <f>HLOOKUP(I$1,Consolidated!$B$3:$AS$79,$A60,0)</f>
        <v>2.1241739950499898</v>
      </c>
      <c r="J60" s="24">
        <f>HLOOKUP(J$1,Consolidated!$B$3:$AS$79,$A60,0)</f>
        <v>1.7181009686503745</v>
      </c>
      <c r="K60" s="24">
        <f>HLOOKUP(K$1,Consolidated!$B$3:$AS$79,$A60,0)</f>
        <v>2.8236227411527262</v>
      </c>
      <c r="L60" s="24">
        <f>HLOOKUP(L$1,Consolidated!$B$3:$AS$79,$A60,0)</f>
        <v>1.2804690667832237</v>
      </c>
      <c r="M60" s="24">
        <f>HLOOKUP(M$1,Consolidated!$B$3:$AS$79,$A60,0)</f>
        <v>0.95728942222419366</v>
      </c>
    </row>
    <row r="61" spans="1:13" s="21" customFormat="1" x14ac:dyDescent="0.2">
      <c r="A61" s="21">
        <v>68</v>
      </c>
      <c r="B61" s="21" t="str">
        <f>Consolidated!A70</f>
        <v>PAT/invested Capital</v>
      </c>
      <c r="C61" s="23">
        <f>HLOOKUP(C$1,Consolidated!$B$3:$AS$79,$A61,0)</f>
        <v>8.0907959178938643E-2</v>
      </c>
      <c r="D61" s="23">
        <f>HLOOKUP(D$1,Consolidated!$B$3:$AS$79,$A61,0)</f>
        <v>6.5934159887496388E-2</v>
      </c>
      <c r="E61" s="23">
        <f>HLOOKUP(E$1,Consolidated!$B$3:$AS$79,$A61,0)</f>
        <v>9.1873373859235191E-2</v>
      </c>
      <c r="F61" s="23">
        <f>HLOOKUP(F$1,Consolidated!$B$3:$AS$79,$A61,0)</f>
        <v>0.12936446122412543</v>
      </c>
      <c r="G61" s="23">
        <f>HLOOKUP(G$1,Consolidated!$B$3:$AS$79,$A61,0)</f>
        <v>0.10958889187626242</v>
      </c>
      <c r="H61" s="23">
        <f>HLOOKUP(H$1,Consolidated!$B$3:$AS$79,$A61,0)</f>
        <v>0.18325470032313809</v>
      </c>
      <c r="I61" s="23">
        <f>HLOOKUP(I$1,Consolidated!$B$3:$AS$79,$A61,0)</f>
        <v>0.13700406771250004</v>
      </c>
      <c r="J61" s="23">
        <f>HLOOKUP(J$1,Consolidated!$B$3:$AS$79,$A61,0)</f>
        <v>7.5961474989952274E-2</v>
      </c>
      <c r="K61" s="23">
        <f>HLOOKUP(K$1,Consolidated!$B$3:$AS$79,$A61,0)</f>
        <v>3.9038640644870393E-2</v>
      </c>
      <c r="L61" s="23">
        <f>HLOOKUP(L$1,Consolidated!$B$3:$AS$79,$A61,0)</f>
        <v>8.6602046347378336E-2</v>
      </c>
      <c r="M61" s="23">
        <f>HLOOKUP(M$1,Consolidated!$B$3:$AS$79,$A61,0)</f>
        <v>5.8165041449446844E-4</v>
      </c>
    </row>
    <row r="62" spans="1:13" s="21" customFormat="1" x14ac:dyDescent="0.2">
      <c r="A62" s="21">
        <v>69</v>
      </c>
      <c r="B62" s="21" t="str">
        <f>Consolidated!A71</f>
        <v>CFO/Invested Capital</v>
      </c>
      <c r="C62" s="23">
        <f>HLOOKUP(C$1,Consolidated!$B$3:$AS$79,$A62,0)</f>
        <v>0.13841612946521017</v>
      </c>
      <c r="D62" s="23">
        <f>HLOOKUP(D$1,Consolidated!$B$3:$AS$79,$A62,0)</f>
        <v>0.12530031952746132</v>
      </c>
      <c r="E62" s="23">
        <f>HLOOKUP(E$1,Consolidated!$B$3:$AS$79,$A62,0)</f>
        <v>0.13083395820882213</v>
      </c>
      <c r="F62" s="23">
        <f>HLOOKUP(F$1,Consolidated!$B$3:$AS$79,$A62,0)</f>
        <v>0.1430054628961325</v>
      </c>
      <c r="G62" s="23">
        <f>HLOOKUP(G$1,Consolidated!$B$3:$AS$79,$A62,0)</f>
        <v>0.15485693853031571</v>
      </c>
      <c r="H62" s="23">
        <f>HLOOKUP(H$1,Consolidated!$B$3:$AS$79,$A62,0)</f>
        <v>0.19485746560658773</v>
      </c>
      <c r="I62" s="23">
        <f>HLOOKUP(I$1,Consolidated!$B$3:$AS$79,$A62,0)</f>
        <v>9.3216875931657575E-2</v>
      </c>
      <c r="J62" s="23">
        <f>HLOOKUP(J$1,Consolidated!$B$3:$AS$79,$A62,0)</f>
        <v>4.3236512767836896E-2</v>
      </c>
      <c r="K62" s="23">
        <f>HLOOKUP(K$1,Consolidated!$B$3:$AS$79,$A62,0)</f>
        <v>0.1090679088677465</v>
      </c>
      <c r="L62" s="23">
        <f>HLOOKUP(L$1,Consolidated!$B$3:$AS$79,$A62,0)</f>
        <v>7.0724507704455528E-2</v>
      </c>
      <c r="M62" s="23">
        <f>HLOOKUP(M$1,Consolidated!$B$3:$AS$79,$A62,0)</f>
        <v>5.5119726526272214E-2</v>
      </c>
    </row>
    <row r="63" spans="1:13" s="21" customFormat="1" x14ac:dyDescent="0.2">
      <c r="A63" s="21">
        <v>70</v>
      </c>
      <c r="B63" s="21" t="str">
        <f>Consolidated!A72</f>
        <v>FCF/Invested Capital</v>
      </c>
      <c r="C63" s="23">
        <f>HLOOKUP(C$1,Consolidated!$B$3:$AS$79,$A63,0)</f>
        <v>2.6873969831497119E-2</v>
      </c>
      <c r="D63" s="23">
        <f>HLOOKUP(D$1,Consolidated!$B$3:$AS$79,$A63,0)</f>
        <v>3.3135256789617984E-2</v>
      </c>
      <c r="E63" s="23">
        <f>HLOOKUP(E$1,Consolidated!$B$3:$AS$79,$A63,0)</f>
        <v>-2.0564278957176323E-2</v>
      </c>
      <c r="F63" s="23">
        <f>HLOOKUP(F$1,Consolidated!$B$3:$AS$79,$A63,0)</f>
        <v>3.7868449673540958E-2</v>
      </c>
      <c r="G63" s="23">
        <f>HLOOKUP(G$1,Consolidated!$B$3:$AS$79,$A63,0)</f>
        <v>5.0925207071939704E-2</v>
      </c>
      <c r="H63" s="23">
        <f>HLOOKUP(H$1,Consolidated!$B$3:$AS$79,$A63,0)</f>
        <v>0.10112002949033036</v>
      </c>
      <c r="I63" s="23">
        <f>HLOOKUP(I$1,Consolidated!$B$3:$AS$79,$A63,0)</f>
        <v>1.6888467055228493E-3</v>
      </c>
      <c r="J63" s="23">
        <f>HLOOKUP(J$1,Consolidated!$B$3:$AS$79,$A63,0)</f>
        <v>-1.2969782729335124E-2</v>
      </c>
      <c r="K63" s="23">
        <f>HLOOKUP(K$1,Consolidated!$B$3:$AS$79,$A63,0)</f>
        <v>0.30356193757270494</v>
      </c>
      <c r="L63" s="23">
        <f>HLOOKUP(L$1,Consolidated!$B$3:$AS$79,$A63,0)</f>
        <v>-2.3050753613184899E-2</v>
      </c>
      <c r="M63" s="23">
        <f>HLOOKUP(M$1,Consolidated!$B$3:$AS$79,$A63,0)</f>
        <v>-1.8496555847374686E-2</v>
      </c>
    </row>
    <row r="64" spans="1:13" s="21" customFormat="1" x14ac:dyDescent="0.2">
      <c r="A64" s="21">
        <v>71</v>
      </c>
      <c r="B64" s="21" t="str">
        <f>Consolidated!A73</f>
        <v>Incremental Sales/Incremental Invested Capital</v>
      </c>
      <c r="C64" s="24">
        <f>HLOOKUP(C$1,Consolidated!$B$3:$AS$79,$A64,0)</f>
        <v>3.3301839641788904</v>
      </c>
      <c r="D64" s="24">
        <f>HLOOKUP(D$1,Consolidated!$B$3:$AS$79,$A64,0)</f>
        <v>1.6640509613381154</v>
      </c>
      <c r="E64" s="24">
        <f>HLOOKUP(E$1,Consolidated!$B$3:$AS$79,$A64,0)</f>
        <v>4.1897576795914508</v>
      </c>
      <c r="F64" s="24">
        <f>HLOOKUP(F$1,Consolidated!$B$3:$AS$79,$A64,0)</f>
        <v>2.5080274690642295</v>
      </c>
      <c r="G64" s="24">
        <f>HLOOKUP(G$1,Consolidated!$B$3:$AS$79,$A64,0)</f>
        <v>6.5928240994006266</v>
      </c>
      <c r="H64" s="24">
        <f>HLOOKUP(H$1,Consolidated!$B$3:$AS$79,$A64,0)</f>
        <v>6.5332612196231006</v>
      </c>
      <c r="I64" s="24">
        <f>HLOOKUP(I$1,Consolidated!$B$3:$AS$79,$A64,0)</f>
        <v>2.7218934921281406</v>
      </c>
      <c r="J64" s="24">
        <f>HLOOKUP(J$1,Consolidated!$B$3:$AS$79,$A64,0)</f>
        <v>2.436133938916988</v>
      </c>
      <c r="K64" s="24">
        <f>HLOOKUP(K$1,Consolidated!$B$3:$AS$79,$A64,0)</f>
        <v>2.1665477170677567</v>
      </c>
      <c r="L64" s="24">
        <f>HLOOKUP(L$1,Consolidated!$B$3:$AS$79,$A64,0)</f>
        <v>1.6459443257861974</v>
      </c>
      <c r="M64" s="24">
        <f>HLOOKUP(M$1,Consolidated!$B$3:$AS$79,$A64,0)</f>
        <v>0.82591275662590258</v>
      </c>
    </row>
    <row r="65" spans="1:13" s="21" customFormat="1" x14ac:dyDescent="0.2">
      <c r="A65" s="21">
        <v>72</v>
      </c>
      <c r="B65" s="21" t="str">
        <f>Consolidated!A74</f>
        <v>Incremental PAT/Incremental Invested Capital</v>
      </c>
      <c r="C65" s="23">
        <f>HLOOKUP(C$1,Consolidated!$B$3:$AS$79,$A65,0)</f>
        <v>0.60047625055044829</v>
      </c>
      <c r="D65" s="23">
        <f>HLOOKUP(D$1,Consolidated!$B$3:$AS$79,$A65,0)</f>
        <v>3.6383350557630839E-2</v>
      </c>
      <c r="E65" s="23">
        <f>HLOOKUP(E$1,Consolidated!$B$3:$AS$79,$A65,0)</f>
        <v>0.21383308767103196</v>
      </c>
      <c r="F65" s="23">
        <f>HLOOKUP(F$1,Consolidated!$B$3:$AS$79,$A65,0)</f>
        <v>0.24489381897997531</v>
      </c>
      <c r="G65" s="23">
        <f>HLOOKUP(G$1,Consolidated!$B$3:$AS$79,$A65,0)</f>
        <v>0.65205386026240286</v>
      </c>
      <c r="H65" s="23">
        <f>HLOOKUP(H$1,Consolidated!$B$3:$AS$79,$A65,0)</f>
        <v>-1.5300813303971368</v>
      </c>
      <c r="I65" s="23">
        <f>HLOOKUP(I$1,Consolidated!$B$3:$AS$79,$A65,0)</f>
        <v>9.2101152178122758E-2</v>
      </c>
      <c r="J65" s="23">
        <f>HLOOKUP(J$1,Consolidated!$B$3:$AS$79,$A65,0)</f>
        <v>0.12701372954231352</v>
      </c>
      <c r="K65" s="23">
        <f>HLOOKUP(K$1,Consolidated!$B$3:$AS$79,$A65,0)</f>
        <v>0.17698990455482771</v>
      </c>
      <c r="L65" s="23">
        <f>HLOOKUP(L$1,Consolidated!$B$3:$AS$79,$A65,0)</f>
        <v>5.930930614945995E-2</v>
      </c>
      <c r="M65" s="23">
        <f>HLOOKUP(M$1,Consolidated!$B$3:$AS$79,$A65,0)</f>
        <v>-1.721089141399253E-2</v>
      </c>
    </row>
    <row r="66" spans="1:13" s="21" customFormat="1" x14ac:dyDescent="0.2">
      <c r="A66" s="21">
        <v>73</v>
      </c>
      <c r="B66" s="21" t="str">
        <f>Consolidated!A75</f>
        <v>Incremental CFO/Incremental Invested Capital</v>
      </c>
      <c r="C66" s="23">
        <f>HLOOKUP(C$1,Consolidated!$B$3:$AS$79,$A66,0)</f>
        <v>1.3686376316607101</v>
      </c>
      <c r="D66" s="23">
        <f>HLOOKUP(D$1,Consolidated!$B$3:$AS$79,$A66,0)</f>
        <v>0.3454355058405959</v>
      </c>
      <c r="E66" s="23">
        <f>HLOOKUP(E$1,Consolidated!$B$3:$AS$79,$A66,0)</f>
        <v>5.2015680348587542E-2</v>
      </c>
      <c r="F66" s="23">
        <f>HLOOKUP(F$1,Consolidated!$B$3:$AS$79,$A66,0)</f>
        <v>0.22104521094262458</v>
      </c>
      <c r="G66" s="23">
        <f>HLOOKUP(G$1,Consolidated!$B$3:$AS$79,$A66,0)</f>
        <v>0.82949442476238899</v>
      </c>
      <c r="H66" s="23">
        <f>HLOOKUP(H$1,Consolidated!$B$3:$AS$79,$A66,0)</f>
        <v>-0.40242524207271135</v>
      </c>
      <c r="I66" s="23">
        <f>HLOOKUP(I$1,Consolidated!$B$3:$AS$79,$A66,0)</f>
        <v>0.20300754929064979</v>
      </c>
      <c r="J66" s="23">
        <f>HLOOKUP(J$1,Consolidated!$B$3:$AS$79,$A66,0)</f>
        <v>0.46831290148492827</v>
      </c>
      <c r="K66" s="23">
        <f>HLOOKUP(K$1,Consolidated!$B$3:$AS$79,$A66,0)</f>
        <v>5.3944783383748786E-2</v>
      </c>
      <c r="L66" s="23">
        <f>HLOOKUP(L$1,Consolidated!$B$3:$AS$79,$A66,0)</f>
        <v>0.23788888532747116</v>
      </c>
      <c r="M66" s="23">
        <f>HLOOKUP(M$1,Consolidated!$B$3:$AS$79,$A66,0)</f>
        <v>9.3728049320060458E-2</v>
      </c>
    </row>
    <row r="67" spans="1:13" s="21" customFormat="1" x14ac:dyDescent="0.2">
      <c r="A67" s="21">
        <v>74</v>
      </c>
      <c r="B67" s="21" t="str">
        <f>Consolidated!A76</f>
        <v>Incremental FCF/Incremental Invested Capital</v>
      </c>
      <c r="C67" s="23">
        <f>HLOOKUP(C$1,Consolidated!$B$3:$AS$79,$A67,0)</f>
        <v>1.2410604575408013</v>
      </c>
      <c r="D67" s="23">
        <f>HLOOKUP(D$1,Consolidated!$B$3:$AS$79,$A67,0)</f>
        <v>9.9900486685768584E-3</v>
      </c>
      <c r="E67" s="23">
        <f>HLOOKUP(E$1,Consolidated!$B$3:$AS$79,$A67,0)</f>
        <v>-0.15033282923275826</v>
      </c>
      <c r="F67" s="23">
        <f>HLOOKUP(F$1,Consolidated!$B$3:$AS$79,$A67,0)</f>
        <v>6.6576291806515267E-2</v>
      </c>
      <c r="G67" s="23">
        <f>HLOOKUP(G$1,Consolidated!$B$3:$AS$79,$A67,0)</f>
        <v>1.5866880486581427</v>
      </c>
      <c r="H67" s="23">
        <f>HLOOKUP(H$1,Consolidated!$B$3:$AS$79,$A67,0)</f>
        <v>1.2601339306085757</v>
      </c>
      <c r="I67" s="23">
        <f>HLOOKUP(I$1,Consolidated!$B$3:$AS$79,$A67,0)</f>
        <v>-1.4366441412066741E-2</v>
      </c>
      <c r="J67" s="23">
        <f>HLOOKUP(J$1,Consolidated!$B$3:$AS$79,$A67,0)</f>
        <v>0.1989001416006447</v>
      </c>
      <c r="K67" s="23">
        <f>HLOOKUP(K$1,Consolidated!$B$3:$AS$79,$A67,0)</f>
        <v>-0.15902014883583326</v>
      </c>
      <c r="L67" s="23">
        <f>HLOOKUP(L$1,Consolidated!$B$3:$AS$79,$A67,0)</f>
        <v>-0.26358763969375482</v>
      </c>
      <c r="M67" s="23">
        <f>HLOOKUP(M$1,Consolidated!$B$3:$AS$79,$A67,0)</f>
        <v>-5.8761847721888388E-2</v>
      </c>
    </row>
    <row r="68" spans="1:13" s="21" customFormat="1" x14ac:dyDescent="0.2">
      <c r="A68" s="21">
        <v>75</v>
      </c>
      <c r="B68" s="21" t="str">
        <f>Consolidated!A77</f>
        <v>CFO/Enterprise Value</v>
      </c>
      <c r="C68" s="23">
        <f>HLOOKUP(C$1,Consolidated!$B$3:$AS$79,$A68,0)</f>
        <v>0.15764098699181334</v>
      </c>
      <c r="D68" s="23">
        <f>HLOOKUP(D$1,Consolidated!$B$3:$AS$79,$A68,0)</f>
        <v>7.1438967122420816E-2</v>
      </c>
      <c r="E68" s="23">
        <f>HLOOKUP(E$1,Consolidated!$B$3:$AS$79,$A68,0)</f>
        <v>0.11777803631554318</v>
      </c>
      <c r="F68" s="23">
        <f>HLOOKUP(F$1,Consolidated!$B$3:$AS$79,$A68,0)</f>
        <v>0.35466495426751304</v>
      </c>
      <c r="G68" s="23">
        <f>HLOOKUP(G$1,Consolidated!$B$3:$AS$79,$A68,0)</f>
        <v>0.13052152127364475</v>
      </c>
      <c r="H68" s="23">
        <f>HLOOKUP(H$1,Consolidated!$B$3:$AS$79,$A68,0)</f>
        <v>0.12610278242126507</v>
      </c>
      <c r="I68" s="23">
        <f>HLOOKUP(I$1,Consolidated!$B$3:$AS$79,$A68,0)</f>
        <v>7.4242623136292235E-2</v>
      </c>
      <c r="J68" s="23">
        <f>HLOOKUP(J$1,Consolidated!$B$3:$AS$79,$A68,0)</f>
        <v>5.7924514354155077E-2</v>
      </c>
      <c r="K68" s="23">
        <f>HLOOKUP(K$1,Consolidated!$B$3:$AS$79,$A68,0)</f>
        <v>0.13853684202582783</v>
      </c>
      <c r="L68" s="23">
        <f>HLOOKUP(L$1,Consolidated!$B$3:$AS$79,$A68,0)</f>
        <v>8.2760751029604063E-2</v>
      </c>
      <c r="M68" s="23">
        <f>HLOOKUP(M$1,Consolidated!$B$3:$AS$79,$A68,0)</f>
        <v>4.377702715620109E-2</v>
      </c>
    </row>
    <row r="69" spans="1:13" s="21" customFormat="1" x14ac:dyDescent="0.2">
      <c r="A69" s="21">
        <v>76</v>
      </c>
      <c r="B69" s="21" t="str">
        <f>Consolidated!A78</f>
        <v>Dividend Yield</v>
      </c>
      <c r="C69" s="23">
        <f>HLOOKUP(C$1,Consolidated!$B$3:$AS$79,$A69,0)</f>
        <v>0.26794319340750317</v>
      </c>
      <c r="D69" s="23">
        <f>HLOOKUP(D$1,Consolidated!$B$3:$AS$79,$A69,0)</f>
        <v>8.9886998734607634E-2</v>
      </c>
      <c r="E69" s="23">
        <f>HLOOKUP(E$1,Consolidated!$B$3:$AS$79,$A69,0)</f>
        <v>9.6072428312546608E-3</v>
      </c>
      <c r="F69" s="23" t="e">
        <f>HLOOKUP(F$1,Consolidated!$B$3:$AS$79,$A69,0)</f>
        <v>#DIV/0!</v>
      </c>
      <c r="G69" s="23">
        <f>HLOOKUP(G$1,Consolidated!$B$3:$AS$79,$A69,0)</f>
        <v>2.8327166581990693E-2</v>
      </c>
      <c r="H69" s="23">
        <f>HLOOKUP(H$1,Consolidated!$B$3:$AS$79,$A69,0)</f>
        <v>5.8802504427017475E-2</v>
      </c>
      <c r="I69" s="23">
        <f>HLOOKUP(I$1,Consolidated!$B$3:$AS$79,$A69,0)</f>
        <v>6.5709723605089365E-2</v>
      </c>
      <c r="J69" s="23">
        <f>HLOOKUP(J$1,Consolidated!$B$3:$AS$79,$A69,0)</f>
        <v>2.010467105288926E-2</v>
      </c>
      <c r="K69" s="23">
        <f>HLOOKUP(K$1,Consolidated!$B$3:$AS$79,$A69,0)</f>
        <v>5.8827338376119991E-3</v>
      </c>
      <c r="L69" s="23">
        <f>HLOOKUP(L$1,Consolidated!$B$3:$AS$79,$A69,0)</f>
        <v>4.8643141151055988E-2</v>
      </c>
      <c r="M69" s="23" t="e">
        <f>HLOOKUP(M$1,Consolidated!$B$3:$AS$79,$A69,0)</f>
        <v>#DIV/0!</v>
      </c>
    </row>
    <row r="70" spans="1:13" s="21" customFormat="1" x14ac:dyDescent="0.2">
      <c r="A70" s="21">
        <v>77</v>
      </c>
      <c r="B70" s="21" t="str">
        <f>Consolidated!A79</f>
        <v>Dividend Payout</v>
      </c>
      <c r="C70" s="23">
        <f>HLOOKUP(C$1,Consolidated!$B$3:$AS$79,$A70,0)</f>
        <v>0.28904742117260185</v>
      </c>
      <c r="D70" s="23">
        <f>HLOOKUP(D$1,Consolidated!$B$3:$AS$79,$A70,0)</f>
        <v>0.11924068415734983</v>
      </c>
      <c r="E70" s="23">
        <f>HLOOKUP(E$1,Consolidated!$B$3:$AS$79,$A70,0)</f>
        <v>5.0356170954214977E-2</v>
      </c>
      <c r="F70" s="23">
        <f>HLOOKUP(F$1,Consolidated!$B$3:$AS$79,$A70,0)</f>
        <v>9.8521922085572602E-2</v>
      </c>
      <c r="G70" s="23">
        <f>HLOOKUP(G$1,Consolidated!$B$3:$AS$79,$A70,0)</f>
        <v>0.17501256533022908</v>
      </c>
      <c r="H70" s="23">
        <f>HLOOKUP(H$1,Consolidated!$B$3:$AS$79,$A70,0)</f>
        <v>0.53600378449618824</v>
      </c>
      <c r="I70" s="23">
        <f>HLOOKUP(I$1,Consolidated!$B$3:$AS$79,$A70,0)</f>
        <v>0.29269073257407047</v>
      </c>
      <c r="J70" s="23">
        <f>HLOOKUP(J$1,Consolidated!$B$3:$AS$79,$A70,0)</f>
        <v>0.10488151257709602</v>
      </c>
      <c r="K70" s="23">
        <f>HLOOKUP(K$1,Consolidated!$B$3:$AS$79,$A70,0)</f>
        <v>2.9109947643979055E-2</v>
      </c>
      <c r="L70" s="23">
        <f>HLOOKUP(L$1,Consolidated!$B$3:$AS$79,$A70,0)</f>
        <v>0.32386768479991379</v>
      </c>
      <c r="M70" s="23">
        <f>HLOOKUP(M$1,Consolidated!$B$3:$AS$79,$A70,0)</f>
        <v>5.571296045977718E-2</v>
      </c>
    </row>
    <row r="71" spans="1:13" s="21" customFormat="1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s="21" customFormat="1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21" customFormat="1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s="21" customFormat="1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21" customFormat="1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21" customFormat="1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21" customFormat="1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21" customFormat="1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21" customFormat="1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21" customFormat="1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3:13" s="21" customFormat="1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3:13" s="21" customFormat="1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3:13" s="21" customFormat="1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3:13" s="21" customFormat="1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3:13" s="21" customFormat="1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3:13" s="21" customFormat="1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3:13" s="21" customFormat="1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3:13" s="21" customFormat="1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3:13" s="21" customFormat="1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3:13" s="21" customForma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3:13" s="21" customForma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3:13" s="21" customFormat="1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3:13" s="21" customFormat="1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3:13" s="21" customFormat="1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3:13" s="21" customFormat="1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3:13" s="21" customForma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3:13" s="21" customForma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3:13" s="21" customForma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3:13" s="21" customForma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3:13" s="21" customForma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s="21" customForma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s="21" customFormat="1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s="21" customFormat="1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s="21" customFormat="1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s="21" customFormat="1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</sheetData>
  <conditionalFormatting sqref="C2:M2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M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M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M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M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M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M1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M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M12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M1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M1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M1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M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M1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M1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M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M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M2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M2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M2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M2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M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M3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M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M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M3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M4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M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M4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M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M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M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M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M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M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M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M5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M5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M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M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M5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M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M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M6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M6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M6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M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M6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M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M6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:M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M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M6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:M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1" workbookViewId="0">
      <selection activeCell="B1" sqref="A1:XFD1048576"/>
    </sheetView>
  </sheetViews>
  <sheetFormatPr defaultRowHeight="12.75" x14ac:dyDescent="0.2"/>
  <cols>
    <col min="1" max="1" width="9.140625" style="21" hidden="1" customWidth="1"/>
    <col min="2" max="2" width="37.5703125" style="21" customWidth="1"/>
    <col min="3" max="13" width="16" style="21" customWidth="1"/>
    <col min="14" max="16384" width="9.140625" style="21"/>
  </cols>
  <sheetData>
    <row r="1" spans="1:13" s="21" customFormat="1" ht="15" customHeight="1" x14ac:dyDescent="0.2">
      <c r="B1" s="26" t="s">
        <v>118</v>
      </c>
      <c r="C1" s="26" t="s">
        <v>209</v>
      </c>
      <c r="D1" s="26" t="s">
        <v>213</v>
      </c>
      <c r="E1" s="26" t="s">
        <v>217</v>
      </c>
      <c r="F1" s="26" t="s">
        <v>221</v>
      </c>
      <c r="G1" s="26" t="s">
        <v>225</v>
      </c>
      <c r="H1" s="26" t="s">
        <v>229</v>
      </c>
      <c r="I1" s="26" t="s">
        <v>233</v>
      </c>
      <c r="J1" s="26" t="s">
        <v>237</v>
      </c>
      <c r="K1" s="26" t="s">
        <v>241</v>
      </c>
      <c r="L1" s="26" t="s">
        <v>245</v>
      </c>
      <c r="M1" s="26" t="s">
        <v>249</v>
      </c>
    </row>
    <row r="2" spans="1:13" s="21" customFormat="1" x14ac:dyDescent="0.2">
      <c r="A2" s="21">
        <v>2</v>
      </c>
      <c r="B2" s="21" t="str">
        <f>Consolidated!A4</f>
        <v>Revenue Growth</v>
      </c>
      <c r="C2" s="23">
        <f>HLOOKUP(C$1,Consolidated!$B$3:$AS$79,$A2,0)</f>
        <v>0.1430807803801657</v>
      </c>
      <c r="D2" s="23">
        <f>HLOOKUP(D$1,Consolidated!$B$3:$AS$79,$A2,0)</f>
        <v>0.12336323492498513</v>
      </c>
      <c r="E2" s="23">
        <f>HLOOKUP(E$1,Consolidated!$B$3:$AS$79,$A2,0)</f>
        <v>0.22062035752068065</v>
      </c>
      <c r="F2" s="23">
        <f>HLOOKUP(F$1,Consolidated!$B$3:$AS$79,$A2,0)</f>
        <v>7.4634752812033023E-2</v>
      </c>
      <c r="G2" s="23">
        <f>HLOOKUP(G$1,Consolidated!$B$3:$AS$79,$A2,0)</f>
        <v>0.12945730644972997</v>
      </c>
      <c r="H2" s="23">
        <f>HLOOKUP(H$1,Consolidated!$B$3:$AS$79,$A2,0)</f>
        <v>0.16924400076029267</v>
      </c>
      <c r="I2" s="23">
        <f>HLOOKUP(I$1,Consolidated!$B$3:$AS$79,$A2,0)</f>
        <v>0.16956259332553891</v>
      </c>
      <c r="J2" s="23">
        <f>HLOOKUP(J$1,Consolidated!$B$3:$AS$79,$A2,0)</f>
        <v>0.17148622908454847</v>
      </c>
      <c r="K2" s="23">
        <f>HLOOKUP(K$1,Consolidated!$B$3:$AS$79,$A2,0)</f>
        <v>-0.32715565675014868</v>
      </c>
      <c r="L2" s="23">
        <f>HLOOKUP(L$1,Consolidated!$B$3:$AS$79,$A2,0)</f>
        <v>0.18725723132589445</v>
      </c>
      <c r="M2" s="23">
        <f>HLOOKUP(M$1,Consolidated!$B$3:$AS$79,$A2,0)</f>
        <v>0.11593231792605696</v>
      </c>
    </row>
    <row r="3" spans="1:13" s="21" customFormat="1" x14ac:dyDescent="0.2">
      <c r="A3" s="21">
        <v>3</v>
      </c>
      <c r="B3" s="21" t="str">
        <f>Consolidated!A5</f>
        <v>PAT Growth</v>
      </c>
      <c r="C3" s="23">
        <f>HLOOKUP(C$1,Consolidated!$B$3:$AS$79,$A3,0)</f>
        <v>6.4377614663484017E-2</v>
      </c>
      <c r="D3" s="23">
        <f>HLOOKUP(D$1,Consolidated!$B$3:$AS$79,$A3,0)</f>
        <v>0.50768623374547284</v>
      </c>
      <c r="E3" s="23">
        <f>HLOOKUP(E$1,Consolidated!$B$3:$AS$79,$A3,0)</f>
        <v>0.27131588178687416</v>
      </c>
      <c r="F3" s="23">
        <f>HLOOKUP(F$1,Consolidated!$B$3:$AS$79,$A3,0)</f>
        <v>0.23602334726031571</v>
      </c>
      <c r="G3" s="23">
        <f>HLOOKUP(G$1,Consolidated!$B$3:$AS$79,$A3,0)</f>
        <v>0.31370355742125433</v>
      </c>
      <c r="H3" s="23">
        <f>HLOOKUP(H$1,Consolidated!$B$3:$AS$79,$A3,0)</f>
        <v>0.1260644663560091</v>
      </c>
      <c r="I3" s="23">
        <f>HLOOKUP(I$1,Consolidated!$B$3:$AS$79,$A3,0)</f>
        <v>0.19390967781931345</v>
      </c>
      <c r="J3" s="23">
        <f>HLOOKUP(J$1,Consolidated!$B$3:$AS$79,$A3,0)</f>
        <v>0.41445368693601781</v>
      </c>
      <c r="K3" s="23">
        <f>HLOOKUP(K$1,Consolidated!$B$3:$AS$79,$A3,0)</f>
        <v>-0.31440163861810366</v>
      </c>
      <c r="L3" s="23">
        <f>HLOOKUP(L$1,Consolidated!$B$3:$AS$79,$A3,0)</f>
        <v>7.126134207325463E-2</v>
      </c>
      <c r="M3" s="23">
        <f>HLOOKUP(M$1,Consolidated!$B$3:$AS$79,$A3,0)</f>
        <v>-0.27621603755846491</v>
      </c>
    </row>
    <row r="4" spans="1:13" s="21" customFormat="1" x14ac:dyDescent="0.2">
      <c r="A4" s="21">
        <v>4</v>
      </c>
      <c r="B4" s="21" t="str">
        <f>Consolidated!A6</f>
        <v>Receivables as a % of Sales</v>
      </c>
      <c r="C4" s="23">
        <f>HLOOKUP(C$1,Consolidated!$B$3:$AS$79,$A4,0)</f>
        <v>0.25223626752470701</v>
      </c>
      <c r="D4" s="23">
        <f>HLOOKUP(D$1,Consolidated!$B$3:$AS$79,$A4,0)</f>
        <v>0.22254702784048155</v>
      </c>
      <c r="E4" s="23">
        <f>HLOOKUP(E$1,Consolidated!$B$3:$AS$79,$A4,0)</f>
        <v>9.1369481638605338E-2</v>
      </c>
      <c r="F4" s="23">
        <f>HLOOKUP(F$1,Consolidated!$B$3:$AS$79,$A4,0)</f>
        <v>0.13627429350769169</v>
      </c>
      <c r="G4" s="23">
        <f>HLOOKUP(G$1,Consolidated!$B$3:$AS$79,$A4,0)</f>
        <v>0.19288102826688963</v>
      </c>
      <c r="H4" s="23">
        <f>HLOOKUP(H$1,Consolidated!$B$3:$AS$79,$A4,0)</f>
        <v>0.14870277818609437</v>
      </c>
      <c r="I4" s="23">
        <f>HLOOKUP(I$1,Consolidated!$B$3:$AS$79,$A4,0)</f>
        <v>0.19408793740957078</v>
      </c>
      <c r="J4" s="23">
        <f>HLOOKUP(J$1,Consolidated!$B$3:$AS$79,$A4,0)</f>
        <v>0.29965919131568985</v>
      </c>
      <c r="K4" s="23">
        <f>HLOOKUP(K$1,Consolidated!$B$3:$AS$79,$A4,0)</f>
        <v>0.1768800229621125</v>
      </c>
      <c r="L4" s="23">
        <f>HLOOKUP(L$1,Consolidated!$B$3:$AS$79,$A4,0)</f>
        <v>0.17076167076167076</v>
      </c>
      <c r="M4" s="23">
        <f>HLOOKUP(M$1,Consolidated!$B$3:$AS$79,$A4,0)</f>
        <v>0.49322304795788457</v>
      </c>
    </row>
    <row r="5" spans="1:13" s="21" customFormat="1" x14ac:dyDescent="0.2">
      <c r="A5" s="21">
        <v>5</v>
      </c>
      <c r="B5" s="21" t="str">
        <f>Consolidated!A7</f>
        <v>Inventory as a % of Sales</v>
      </c>
      <c r="C5" s="23">
        <f>HLOOKUP(C$1,Consolidated!$B$3:$AS$79,$A5,0)</f>
        <v>0.2119267601317705</v>
      </c>
      <c r="D5" s="23">
        <f>HLOOKUP(D$1,Consolidated!$B$3:$AS$79,$A5,0)</f>
        <v>0.13155379984951091</v>
      </c>
      <c r="E5" s="23">
        <f>HLOOKUP(E$1,Consolidated!$B$3:$AS$79,$A5,0)</f>
        <v>7.6653851252817179E-2</v>
      </c>
      <c r="F5" s="23">
        <f>HLOOKUP(F$1,Consolidated!$B$3:$AS$79,$A5,0)</f>
        <v>0.13310535710704186</v>
      </c>
      <c r="G5" s="23">
        <f>HLOOKUP(G$1,Consolidated!$B$3:$AS$79,$A5,0)</f>
        <v>0.16187366111082085</v>
      </c>
      <c r="H5" s="23">
        <f>HLOOKUP(H$1,Consolidated!$B$3:$AS$79,$A5,0)</f>
        <v>0.10680949581067176</v>
      </c>
      <c r="I5" s="23">
        <f>HLOOKUP(I$1,Consolidated!$B$3:$AS$79,$A5,0)</f>
        <v>0.15289239590590004</v>
      </c>
      <c r="J5" s="23">
        <f>HLOOKUP(J$1,Consolidated!$B$3:$AS$79,$A5,0)</f>
        <v>0.15645643118609839</v>
      </c>
      <c r="K5" s="23">
        <f>HLOOKUP(K$1,Consolidated!$B$3:$AS$79,$A5,0)</f>
        <v>0.14982778415614234</v>
      </c>
      <c r="L5" s="23">
        <f>HLOOKUP(L$1,Consolidated!$B$3:$AS$79,$A5,0)</f>
        <v>0.15707673847208733</v>
      </c>
      <c r="M5" s="23">
        <f>HLOOKUP(M$1,Consolidated!$B$3:$AS$79,$A5,0)</f>
        <v>0.25126644573471918</v>
      </c>
    </row>
    <row r="6" spans="1:13" s="21" customFormat="1" x14ac:dyDescent="0.2">
      <c r="A6" s="21">
        <v>7</v>
      </c>
      <c r="B6" s="21" t="str">
        <f>Consolidated!A9</f>
        <v>PAT Margin</v>
      </c>
      <c r="C6" s="23">
        <f>HLOOKUP(C$1,Consolidated!$B$3:$AS$79,$A6,0)</f>
        <v>4.5181950509461423E-2</v>
      </c>
      <c r="D6" s="23">
        <f>HLOOKUP(D$1,Consolidated!$B$3:$AS$79,$A6,0)</f>
        <v>-7.6373212942061738E-4</v>
      </c>
      <c r="E6" s="23">
        <f>HLOOKUP(E$1,Consolidated!$B$3:$AS$79,$A6,0)</f>
        <v>6.9760042423438945E-2</v>
      </c>
      <c r="F6" s="23">
        <f>HLOOKUP(F$1,Consolidated!$B$3:$AS$79,$A6,0)</f>
        <v>4.5779097053691403E-2</v>
      </c>
      <c r="G6" s="23">
        <f>HLOOKUP(G$1,Consolidated!$B$3:$AS$79,$A6,0)</f>
        <v>6.8762735775118863E-2</v>
      </c>
      <c r="H6" s="23">
        <f>HLOOKUP(H$1,Consolidated!$B$3:$AS$79,$A6,0)</f>
        <v>0.10511906511833015</v>
      </c>
      <c r="I6" s="23">
        <f>HLOOKUP(I$1,Consolidated!$B$3:$AS$79,$A6,0)</f>
        <v>5.2154225389850491E-2</v>
      </c>
      <c r="J6" s="23">
        <f>HLOOKUP(J$1,Consolidated!$B$3:$AS$79,$A6,0)</f>
        <v>3.6121513022257759E-2</v>
      </c>
      <c r="K6" s="23">
        <f>HLOOKUP(K$1,Consolidated!$B$3:$AS$79,$A6,0)</f>
        <v>1.9733065442020668E-2</v>
      </c>
      <c r="L6" s="23">
        <f>HLOOKUP(L$1,Consolidated!$B$3:$AS$79,$A6,0)</f>
        <v>7.3052968401805612E-2</v>
      </c>
      <c r="M6" s="23">
        <f>HLOOKUP(M$1,Consolidated!$B$3:$AS$79,$A6,0)</f>
        <v>-0.11348798569661291</v>
      </c>
    </row>
    <row r="7" spans="1:13" s="21" customFormat="1" x14ac:dyDescent="0.2">
      <c r="A7" s="21">
        <v>8</v>
      </c>
      <c r="B7" s="21" t="str">
        <f>Consolidated!A10</f>
        <v>Tax Rate</v>
      </c>
      <c r="C7" s="23">
        <f>HLOOKUP(C$1,Consolidated!$B$3:$AS$79,$A7,0)</f>
        <v>0.4192892023874118</v>
      </c>
      <c r="D7" s="23">
        <f>HLOOKUP(D$1,Consolidated!$B$3:$AS$79,$A7,0)</f>
        <v>-2.3300492610837429</v>
      </c>
      <c r="E7" s="23">
        <f>HLOOKUP(E$1,Consolidated!$B$3:$AS$79,$A7,0)</f>
        <v>0.30406689471683773</v>
      </c>
      <c r="F7" s="23">
        <f>HLOOKUP(F$1,Consolidated!$B$3:$AS$79,$A7,0)</f>
        <v>0.42497261774370204</v>
      </c>
      <c r="G7" s="23">
        <f>HLOOKUP(G$1,Consolidated!$B$3:$AS$79,$A7,0)</f>
        <v>0.42692146954902932</v>
      </c>
      <c r="H7" s="23">
        <f>HLOOKUP(H$1,Consolidated!$B$3:$AS$79,$A7,0)</f>
        <v>0.42177940919419682</v>
      </c>
      <c r="I7" s="23">
        <f>HLOOKUP(I$1,Consolidated!$B$3:$AS$79,$A7,0)</f>
        <v>0.42820446956075009</v>
      </c>
      <c r="J7" s="23">
        <f>HLOOKUP(J$1,Consolidated!$B$3:$AS$79,$A7,0)</f>
        <v>0.54397204426324974</v>
      </c>
      <c r="K7" s="23">
        <f>HLOOKUP(K$1,Consolidated!$B$3:$AS$79,$A7,0)</f>
        <v>0.80727272727272725</v>
      </c>
      <c r="L7" s="23">
        <f>HLOOKUP(L$1,Consolidated!$B$3:$AS$79,$A7,0)</f>
        <v>0.52405162299569807</v>
      </c>
      <c r="M7" s="23">
        <f>HLOOKUP(M$1,Consolidated!$B$3:$AS$79,$A7,0)</f>
        <v>-4.1295353278166774E-2</v>
      </c>
    </row>
    <row r="8" spans="1:13" s="21" customFormat="1" x14ac:dyDescent="0.2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1" customFormat="1" x14ac:dyDescent="0.2">
      <c r="B9" s="21" t="str">
        <f>Consolidated!A13</f>
        <v>Profitability Ratios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1" customFormat="1" x14ac:dyDescent="0.2">
      <c r="A10" s="21">
        <v>12</v>
      </c>
      <c r="B10" s="21" t="str">
        <f>Consolidated!A14</f>
        <v>COGS/Sales</v>
      </c>
      <c r="C10" s="23">
        <f>HLOOKUP(C$1,Consolidated!$B$3:$AS$79,$A10,0)</f>
        <v>0.58665440894813459</v>
      </c>
      <c r="D10" s="23">
        <f>HLOOKUP(D$1,Consolidated!$B$3:$AS$79,$A10,0)</f>
        <v>0.69516177577125671</v>
      </c>
      <c r="E10" s="23">
        <f>HLOOKUP(E$1,Consolidated!$B$3:$AS$79,$A10,0)</f>
        <v>0.68248707410844489</v>
      </c>
      <c r="F10" s="23">
        <f>HLOOKUP(F$1,Consolidated!$B$3:$AS$79,$A10,0)</f>
        <v>0.79968511201588466</v>
      </c>
      <c r="G10" s="23">
        <f>HLOOKUP(G$1,Consolidated!$B$3:$AS$79,$A10,0)</f>
        <v>0.5727611160457704</v>
      </c>
      <c r="H10" s="23">
        <f>HLOOKUP(H$1,Consolidated!$B$3:$AS$79,$A10,0)</f>
        <v>0.408036895487285</v>
      </c>
      <c r="I10" s="23">
        <f>HLOOKUP(I$1,Consolidated!$B$3:$AS$79,$A10,0)</f>
        <v>0.72000428701570129</v>
      </c>
      <c r="J10" s="23">
        <f>HLOOKUP(J$1,Consolidated!$B$3:$AS$79,$A10,0)</f>
        <v>0.78171414145664142</v>
      </c>
      <c r="K10" s="23">
        <f>HLOOKUP(K$1,Consolidated!$B$3:$AS$79,$A10,0)</f>
        <v>0.72298363949483357</v>
      </c>
      <c r="L10" s="23">
        <f>HLOOKUP(L$1,Consolidated!$B$3:$AS$79,$A10,0)</f>
        <v>0.6009085195131707</v>
      </c>
      <c r="M10" s="23">
        <f>HLOOKUP(M$1,Consolidated!$B$3:$AS$79,$A10,0)</f>
        <v>0.70802669243202743</v>
      </c>
    </row>
    <row r="11" spans="1:13" s="21" customFormat="1" x14ac:dyDescent="0.2">
      <c r="A11" s="21">
        <v>15</v>
      </c>
      <c r="B11" s="21" t="str">
        <f>Consolidated!A17</f>
        <v>Other Mfr. Exp as a % of Sales</v>
      </c>
      <c r="C11" s="23">
        <f>HLOOKUP(C$1,Consolidated!$B$3:$AS$79,$A11,0)</f>
        <v>8.0061288592660693E-2</v>
      </c>
      <c r="D11" s="23">
        <f>HLOOKUP(D$1,Consolidated!$B$3:$AS$79,$A11,0)</f>
        <v>3.4755455229495857E-2</v>
      </c>
      <c r="E11" s="23">
        <f>HLOOKUP(E$1,Consolidated!$B$3:$AS$79,$A11,0)</f>
        <v>7.8191700914755413E-2</v>
      </c>
      <c r="F11" s="23">
        <f>HLOOKUP(F$1,Consolidated!$B$3:$AS$79,$A11,0)</f>
        <v>1.451092079664654E-2</v>
      </c>
      <c r="G11" s="23">
        <f>HLOOKUP(G$1,Consolidated!$B$3:$AS$79,$A11,0)</f>
        <v>7.0801766027483157E-2</v>
      </c>
      <c r="H11" s="23">
        <f>HLOOKUP(H$1,Consolidated!$B$3:$AS$79,$A11,0)</f>
        <v>5.9477436425106563E-2</v>
      </c>
      <c r="I11" s="23">
        <f>HLOOKUP(I$1,Consolidated!$B$3:$AS$79,$A11,0)</f>
        <v>2.4985263383527141E-2</v>
      </c>
      <c r="J11" s="23">
        <f>HLOOKUP(J$1,Consolidated!$B$3:$AS$79,$A11,0)</f>
        <v>5.3708924138511388E-2</v>
      </c>
      <c r="K11" s="23">
        <f>HLOOKUP(K$1,Consolidated!$B$3:$AS$79,$A11,0)</f>
        <v>4.0219575200918484E-2</v>
      </c>
      <c r="L11" s="23">
        <f>HLOOKUP(L$1,Consolidated!$B$3:$AS$79,$A11,0)</f>
        <v>0.10447974401462774</v>
      </c>
      <c r="M11" s="23">
        <f>HLOOKUP(M$1,Consolidated!$B$3:$AS$79,$A11,0)</f>
        <v>1.582041302836297E-2</v>
      </c>
    </row>
    <row r="12" spans="1:13" s="21" customFormat="1" x14ac:dyDescent="0.2">
      <c r="A12" s="21">
        <v>16</v>
      </c>
      <c r="B12" s="21" t="str">
        <f>Consolidated!A18</f>
        <v>Employee Cost as a % of Sales</v>
      </c>
      <c r="C12" s="23">
        <f>HLOOKUP(C$1,Consolidated!$B$3:$AS$79,$A12,0)</f>
        <v>7.0123343292729637E-2</v>
      </c>
      <c r="D12" s="23">
        <f>HLOOKUP(D$1,Consolidated!$B$3:$AS$79,$A12,0)</f>
        <v>4.9495861550037622E-2</v>
      </c>
      <c r="E12" s="23">
        <f>HLOOKUP(E$1,Consolidated!$B$3:$AS$79,$A12,0)</f>
        <v>1.6014848203632512E-2</v>
      </c>
      <c r="F12" s="23">
        <f>HLOOKUP(F$1,Consolidated!$B$3:$AS$79,$A12,0)</f>
        <v>4.0915381375478843E-2</v>
      </c>
      <c r="G12" s="23">
        <f>HLOOKUP(G$1,Consolidated!$B$3:$AS$79,$A12,0)</f>
        <v>6.3519515126182147E-2</v>
      </c>
      <c r="H12" s="23">
        <f>HLOOKUP(H$1,Consolidated!$B$3:$AS$79,$A12,0)</f>
        <v>0.15456416286932237</v>
      </c>
      <c r="I12" s="23">
        <f>HLOOKUP(I$1,Consolidated!$B$3:$AS$79,$A12,0)</f>
        <v>2.8488559026847438E-2</v>
      </c>
      <c r="J12" s="23">
        <f>HLOOKUP(J$1,Consolidated!$B$3:$AS$79,$A12,0)</f>
        <v>1.1781040939117263E-2</v>
      </c>
      <c r="K12" s="23">
        <f>HLOOKUP(K$1,Consolidated!$B$3:$AS$79,$A12,0)</f>
        <v>6.7809988518943751E-2</v>
      </c>
      <c r="L12" s="23">
        <f>HLOOKUP(L$1,Consolidated!$B$3:$AS$79,$A12,0)</f>
        <v>3.4569453174104342E-2</v>
      </c>
      <c r="M12" s="23">
        <f>HLOOKUP(M$1,Consolidated!$B$3:$AS$79,$A12,0)</f>
        <v>3.1893663707864159E-2</v>
      </c>
    </row>
    <row r="13" spans="1:13" s="21" customFormat="1" x14ac:dyDescent="0.2">
      <c r="A13" s="21">
        <v>17</v>
      </c>
      <c r="B13" s="21" t="str">
        <f>Consolidated!A19</f>
        <v>Selling and admin as a % of Sales</v>
      </c>
      <c r="C13" s="23">
        <f>HLOOKUP(C$1,Consolidated!$B$3:$AS$79,$A13,0)</f>
        <v>8.2810081973492683E-2</v>
      </c>
      <c r="D13" s="23">
        <f>HLOOKUP(D$1,Consolidated!$B$3:$AS$79,$A13,0)</f>
        <v>4.3619262603461245E-2</v>
      </c>
      <c r="E13" s="23">
        <f>HLOOKUP(E$1,Consolidated!$B$3:$AS$79,$A13,0)</f>
        <v>4.059392814530028E-2</v>
      </c>
      <c r="F13" s="23">
        <f>HLOOKUP(F$1,Consolidated!$B$3:$AS$79,$A13,0)</f>
        <v>4.7864979241460916E-2</v>
      </c>
      <c r="G13" s="23">
        <f>HLOOKUP(G$1,Consolidated!$B$3:$AS$79,$A13,0)</f>
        <v>4.9054287057840019E-2</v>
      </c>
      <c r="H13" s="23">
        <f>HLOOKUP(H$1,Consolidated!$B$3:$AS$79,$A13,0)</f>
        <v>8.9647949434073199E-2</v>
      </c>
      <c r="I13" s="23">
        <f>HLOOKUP(I$1,Consolidated!$B$3:$AS$79,$A13,0)</f>
        <v>0.10005492738867157</v>
      </c>
      <c r="J13" s="23">
        <f>HLOOKUP(J$1,Consolidated!$B$3:$AS$79,$A13,0)</f>
        <v>4.529389489628477E-2</v>
      </c>
      <c r="K13" s="23">
        <f>HLOOKUP(K$1,Consolidated!$B$3:$AS$79,$A13,0)</f>
        <v>7.4985648679678538E-2</v>
      </c>
      <c r="L13" s="23">
        <f>HLOOKUP(L$1,Consolidated!$B$3:$AS$79,$A13,0)</f>
        <v>2.7798411519341756E-2</v>
      </c>
      <c r="M13" s="23">
        <f>HLOOKUP(M$1,Consolidated!$B$3:$AS$79,$A13,0)</f>
        <v>2.8114643814958963E-2</v>
      </c>
    </row>
    <row r="14" spans="1:13" s="21" customFormat="1" x14ac:dyDescent="0.2">
      <c r="A14" s="21">
        <v>18</v>
      </c>
      <c r="B14" s="21" t="str">
        <f>Consolidated!A20</f>
        <v>Other Expenses as a % of Sales</v>
      </c>
      <c r="C14" s="23">
        <f>HLOOKUP(C$1,Consolidated!$B$3:$AS$79,$A14,0)</f>
        <v>7.1033478893740903E-3</v>
      </c>
      <c r="D14" s="23">
        <f>HLOOKUP(D$1,Consolidated!$B$3:$AS$79,$A14,0)</f>
        <v>4.4687735139202406E-2</v>
      </c>
      <c r="E14" s="23">
        <f>HLOOKUP(E$1,Consolidated!$B$3:$AS$79,$A14,0)</f>
        <v>1.6041362852976269E-2</v>
      </c>
      <c r="F14" s="23">
        <f>HLOOKUP(F$1,Consolidated!$B$3:$AS$79,$A14,0)</f>
        <v>1.0228845343869711E-2</v>
      </c>
      <c r="G14" s="23">
        <f>HLOOKUP(G$1,Consolidated!$B$3:$AS$79,$A14,0)</f>
        <v>3.2446836302837137E-2</v>
      </c>
      <c r="H14" s="23">
        <f>HLOOKUP(H$1,Consolidated!$B$3:$AS$79,$A14,0)</f>
        <v>2.866382478318389E-2</v>
      </c>
      <c r="I14" s="23">
        <f>HLOOKUP(I$1,Consolidated!$B$3:$AS$79,$A14,0)</f>
        <v>1.2338567065001877E-2</v>
      </c>
      <c r="J14" s="23">
        <f>HLOOKUP(J$1,Consolidated!$B$3:$AS$79,$A14,0)</f>
        <v>4.1233643286910432E-3</v>
      </c>
      <c r="K14" s="23">
        <f>HLOOKUP(K$1,Consolidated!$B$3:$AS$79,$A14,0)</f>
        <v>1.1481056257175659E-2</v>
      </c>
      <c r="L14" s="23">
        <f>HLOOKUP(L$1,Consolidated!$B$3:$AS$79,$A14,0)</f>
        <v>5.0854236900748535E-3</v>
      </c>
      <c r="M14" s="23">
        <f>HLOOKUP(M$1,Consolidated!$B$3:$AS$79,$A14,0)</f>
        <v>7.9652890024651687E-2</v>
      </c>
    </row>
    <row r="15" spans="1:13" s="21" customFormat="1" x14ac:dyDescent="0.2">
      <c r="A15" s="21">
        <v>19</v>
      </c>
      <c r="B15" s="21" t="str">
        <f>Consolidated!A21</f>
        <v>Other Income as a % of Sales</v>
      </c>
      <c r="C15" s="23">
        <f>HLOOKUP(C$1,Consolidated!$B$3:$AS$79,$A15,0)</f>
        <v>1.1785796368650887E-2</v>
      </c>
      <c r="D15" s="23">
        <f>HLOOKUP(D$1,Consolidated!$B$3:$AS$79,$A15,0)</f>
        <v>5.7298720842738904E-3</v>
      </c>
      <c r="E15" s="23">
        <f>HLOOKUP(E$1,Consolidated!$B$3:$AS$79,$A15,0)</f>
        <v>1.6279994697070133E-2</v>
      </c>
      <c r="F15" s="23">
        <f>HLOOKUP(F$1,Consolidated!$B$3:$AS$79,$A15,0)</f>
        <v>7.3306724964399602E-3</v>
      </c>
      <c r="G15" s="23">
        <f>HLOOKUP(G$1,Consolidated!$B$3:$AS$79,$A15,0)</f>
        <v>1.8100475468937772E-2</v>
      </c>
      <c r="H15" s="23">
        <f>HLOOKUP(H$1,Consolidated!$B$3:$AS$79,$A15,0)</f>
        <v>2.7487872997207112E-2</v>
      </c>
      <c r="I15" s="23">
        <f>HLOOKUP(I$1,Consolidated!$B$3:$AS$79,$A15,0)</f>
        <v>3.8248218209099194E-3</v>
      </c>
      <c r="J15" s="23">
        <f>HLOOKUP(J$1,Consolidated!$B$3:$AS$79,$A15,0)</f>
        <v>3.5974250010518787E-3</v>
      </c>
      <c r="K15" s="23">
        <f>HLOOKUP(K$1,Consolidated!$B$3:$AS$79,$A15,0)</f>
        <v>1.0907003444316877E-2</v>
      </c>
      <c r="L15" s="23">
        <f>HLOOKUP(L$1,Consolidated!$B$3:$AS$79,$A15,0)</f>
        <v>5.2282726701331356E-3</v>
      </c>
      <c r="M15" s="23">
        <f>HLOOKUP(M$1,Consolidated!$B$3:$AS$79,$A15,0)</f>
        <v>3.9054387184743063E-3</v>
      </c>
    </row>
    <row r="16" spans="1:13" s="21" customFormat="1" x14ac:dyDescent="0.2">
      <c r="A16" s="21">
        <v>20</v>
      </c>
      <c r="B16" s="21" t="str">
        <f>Consolidated!A22</f>
        <v>Depreciation as a % of Sales</v>
      </c>
      <c r="C16" s="23">
        <f>HLOOKUP(C$1,Consolidated!$B$3:$AS$79,$A16,0)</f>
        <v>2.7809698919788555E-2</v>
      </c>
      <c r="D16" s="23">
        <f>HLOOKUP(D$1,Consolidated!$B$3:$AS$79,$A16,0)</f>
        <v>2.689240030097818E-2</v>
      </c>
      <c r="E16" s="23">
        <f>HLOOKUP(E$1,Consolidated!$B$3:$AS$79,$A16,0)</f>
        <v>1.1109638075036459E-2</v>
      </c>
      <c r="F16" s="23">
        <f>HLOOKUP(F$1,Consolidated!$B$3:$AS$79,$A16,0)</f>
        <v>1.0309071581860845E-2</v>
      </c>
      <c r="G16" s="23">
        <f>HLOOKUP(G$1,Consolidated!$B$3:$AS$79,$A16,0)</f>
        <v>2.4228016092794818E-2</v>
      </c>
      <c r="H16" s="23">
        <f>HLOOKUP(H$1,Consolidated!$B$3:$AS$79,$A16,0)</f>
        <v>3.8843157430545346E-2</v>
      </c>
      <c r="I16" s="23">
        <f>HLOOKUP(I$1,Consolidated!$B$3:$AS$79,$A16,0)</f>
        <v>1.0751031563153102E-2</v>
      </c>
      <c r="J16" s="23">
        <f>HLOOKUP(J$1,Consolidated!$B$3:$AS$79,$A16,0)</f>
        <v>1.1696890646694998E-2</v>
      </c>
      <c r="K16" s="23">
        <f>HLOOKUP(K$1,Consolidated!$B$3:$AS$79,$A16,0)</f>
        <v>1.3059701492537315E-2</v>
      </c>
      <c r="L16" s="23">
        <f>HLOOKUP(L$1,Consolidated!$B$3:$AS$79,$A16,0)</f>
        <v>1.9113193531798182E-2</v>
      </c>
      <c r="M16" s="23">
        <f>HLOOKUP(M$1,Consolidated!$B$3:$AS$79,$A16,0)</f>
        <v>5.1633060328869551E-2</v>
      </c>
    </row>
    <row r="17" spans="1:13" s="21" customFormat="1" x14ac:dyDescent="0.2">
      <c r="A17" s="21">
        <v>21</v>
      </c>
      <c r="B17" s="21" t="str">
        <f>Consolidated!A23</f>
        <v>Gross Margin</v>
      </c>
      <c r="C17" s="23">
        <f>HLOOKUP(C$1,Consolidated!$B$3:$AS$79,$A17,0)</f>
        <v>0.41334559105186541</v>
      </c>
      <c r="D17" s="23">
        <f>HLOOKUP(D$1,Consolidated!$B$3:$AS$79,$A17,0)</f>
        <v>0.30483822422874329</v>
      </c>
      <c r="E17" s="23">
        <f>HLOOKUP(E$1,Consolidated!$B$3:$AS$79,$A17,0)</f>
        <v>0.31751292589155511</v>
      </c>
      <c r="F17" s="23">
        <f>HLOOKUP(F$1,Consolidated!$B$3:$AS$79,$A17,0)</f>
        <v>0.20031488798411534</v>
      </c>
      <c r="G17" s="23">
        <f>HLOOKUP(G$1,Consolidated!$B$3:$AS$79,$A17,0)</f>
        <v>0.4272388839542296</v>
      </c>
      <c r="H17" s="23">
        <f>HLOOKUP(H$1,Consolidated!$B$3:$AS$79,$A17,0)</f>
        <v>0.59196310451271494</v>
      </c>
      <c r="I17" s="23">
        <f>HLOOKUP(I$1,Consolidated!$B$3:$AS$79,$A17,0)</f>
        <v>0.27999571298429871</v>
      </c>
      <c r="J17" s="23">
        <f>HLOOKUP(J$1,Consolidated!$B$3:$AS$79,$A17,0)</f>
        <v>0.21828585854335858</v>
      </c>
      <c r="K17" s="23">
        <f>HLOOKUP(K$1,Consolidated!$B$3:$AS$79,$A17,0)</f>
        <v>0.27701636050516643</v>
      </c>
      <c r="L17" s="23">
        <f>HLOOKUP(L$1,Consolidated!$B$3:$AS$79,$A17,0)</f>
        <v>0.3990914804868293</v>
      </c>
      <c r="M17" s="23">
        <f>HLOOKUP(M$1,Consolidated!$B$3:$AS$79,$A17,0)</f>
        <v>0.29197330756797257</v>
      </c>
    </row>
    <row r="18" spans="1:13" s="21" customFormat="1" x14ac:dyDescent="0.2">
      <c r="A18" s="21">
        <v>22</v>
      </c>
      <c r="B18" s="21" t="str">
        <f>Consolidated!A24</f>
        <v>EBIT Margin</v>
      </c>
      <c r="C18" s="23">
        <f>HLOOKUP(C$1,Consolidated!$B$3:$AS$79,$A18,0)</f>
        <v>9.6704205929671341E-2</v>
      </c>
      <c r="D18" s="23">
        <f>HLOOKUP(D$1,Consolidated!$B$3:$AS$79,$A18,0)</f>
        <v>5.4544770504138446E-2</v>
      </c>
      <c r="E18" s="23">
        <f>HLOOKUP(E$1,Consolidated!$B$3:$AS$79,$A18,0)</f>
        <v>0.1063502585178311</v>
      </c>
      <c r="F18" s="23">
        <f>HLOOKUP(F$1,Consolidated!$B$3:$AS$79,$A18,0)</f>
        <v>7.3246555285906248E-2</v>
      </c>
      <c r="G18" s="23">
        <f>HLOOKUP(G$1,Consolidated!$B$3:$AS$79,$A18,0)</f>
        <v>0.11540963477715659</v>
      </c>
      <c r="H18" s="23">
        <f>HLOOKUP(H$1,Consolidated!$B$3:$AS$79,$A18,0)</f>
        <v>0.15801852124062915</v>
      </c>
      <c r="I18" s="23">
        <f>HLOOKUP(I$1,Consolidated!$B$3:$AS$79,$A18,0)</f>
        <v>8.7368040297947605E-2</v>
      </c>
      <c r="J18" s="23">
        <f>HLOOKUP(J$1,Consolidated!$B$3:$AS$79,$A18,0)</f>
        <v>8.9346572979341107E-2</v>
      </c>
      <c r="K18" s="23">
        <f>HLOOKUP(K$1,Consolidated!$B$3:$AS$79,$A18,0)</f>
        <v>5.9378587830080348E-2</v>
      </c>
      <c r="L18" s="23">
        <f>HLOOKUP(L$1,Consolidated!$B$3:$AS$79,$A18,0)</f>
        <v>0.12779269756013945</v>
      </c>
      <c r="M18" s="23">
        <f>HLOOKUP(M$1,Consolidated!$B$3:$AS$79,$A18,0)</f>
        <v>3.6074514867757055E-3</v>
      </c>
    </row>
    <row r="19" spans="1:13" s="21" customFormat="1" x14ac:dyDescent="0.2">
      <c r="A19" s="21">
        <v>23</v>
      </c>
      <c r="B19" s="21" t="str">
        <f>Consolidated!A25</f>
        <v>PAT Margin</v>
      </c>
      <c r="C19" s="23">
        <f>HLOOKUP(C$1,Consolidated!$B$3:$AS$79,$A19,0)</f>
        <v>4.5181950509461423E-2</v>
      </c>
      <c r="D19" s="23">
        <f>HLOOKUP(D$1,Consolidated!$B$3:$AS$79,$A19,0)</f>
        <v>-7.6373212942061738E-4</v>
      </c>
      <c r="E19" s="23">
        <f>HLOOKUP(E$1,Consolidated!$B$3:$AS$79,$A19,0)</f>
        <v>6.9760042423438945E-2</v>
      </c>
      <c r="F19" s="23">
        <f>HLOOKUP(F$1,Consolidated!$B$3:$AS$79,$A19,0)</f>
        <v>4.5779097053691403E-2</v>
      </c>
      <c r="G19" s="23">
        <f>HLOOKUP(G$1,Consolidated!$B$3:$AS$79,$A19,0)</f>
        <v>6.8762735775118863E-2</v>
      </c>
      <c r="H19" s="23">
        <f>HLOOKUP(H$1,Consolidated!$B$3:$AS$79,$A19,0)</f>
        <v>0.10511906511833015</v>
      </c>
      <c r="I19" s="23">
        <f>HLOOKUP(I$1,Consolidated!$B$3:$AS$79,$A19,0)</f>
        <v>5.2154225389850491E-2</v>
      </c>
      <c r="J19" s="23">
        <f>HLOOKUP(J$1,Consolidated!$B$3:$AS$79,$A19,0)</f>
        <v>3.6121513022257759E-2</v>
      </c>
      <c r="K19" s="23">
        <f>HLOOKUP(K$1,Consolidated!$B$3:$AS$79,$A19,0)</f>
        <v>1.9733065442020668E-2</v>
      </c>
      <c r="L19" s="23">
        <f>HLOOKUP(L$1,Consolidated!$B$3:$AS$79,$A19,0)</f>
        <v>7.3052968401805612E-2</v>
      </c>
      <c r="M19" s="23">
        <f>HLOOKUP(M$1,Consolidated!$B$3:$AS$79,$A19,0)</f>
        <v>-0.11348798569661291</v>
      </c>
    </row>
    <row r="20" spans="1:13" s="21" customFormat="1" x14ac:dyDescent="0.2">
      <c r="A20" s="21">
        <v>24</v>
      </c>
      <c r="B20" s="21" t="str">
        <f>Consolidated!A26</f>
        <v>Tax Rate</v>
      </c>
      <c r="C20" s="23">
        <f>HLOOKUP(C$1,Consolidated!$B$3:$AS$79,$A20,0)</f>
        <v>0.29543608124253284</v>
      </c>
      <c r="D20" s="23">
        <f>HLOOKUP(D$1,Consolidated!$B$3:$AS$79,$A20,0)</f>
        <v>1.7453874538745338</v>
      </c>
      <c r="E20" s="23">
        <f>HLOOKUP(E$1,Consolidated!$B$3:$AS$79,$A20,0)</f>
        <v>0.23316817254444766</v>
      </c>
      <c r="F20" s="23">
        <f>HLOOKUP(F$1,Consolidated!$B$3:$AS$79,$A20,0)</f>
        <v>0.29827798277982781</v>
      </c>
      <c r="G20" s="23">
        <f>HLOOKUP(G$1,Consolidated!$B$3:$AS$79,$A20,0)</f>
        <v>0.29919058522818048</v>
      </c>
      <c r="H20" s="23">
        <f>HLOOKUP(H$1,Consolidated!$B$3:$AS$79,$A20,0)</f>
        <v>0.29658308751229101</v>
      </c>
      <c r="I20" s="23">
        <f>HLOOKUP(I$1,Consolidated!$B$3:$AS$79,$A20,0)</f>
        <v>0.29987407807159566</v>
      </c>
      <c r="J20" s="23">
        <f>HLOOKUP(J$1,Consolidated!$B$3:$AS$79,$A20,0)</f>
        <v>0.35218702865761686</v>
      </c>
      <c r="K20" s="23">
        <f>HLOOKUP(K$1,Consolidated!$B$3:$AS$79,$A20,0)</f>
        <v>0.44623115577889455</v>
      </c>
      <c r="L20" s="23">
        <f>HLOOKUP(L$1,Consolidated!$B$3:$AS$79,$A20,0)</f>
        <v>0.34394250513347019</v>
      </c>
      <c r="M20" s="23">
        <f>HLOOKUP(M$1,Consolidated!$B$3:$AS$79,$A20,0)</f>
        <v>-4.3074114034359706E-2</v>
      </c>
    </row>
    <row r="21" spans="1:13" s="21" customForma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21" customFormat="1" x14ac:dyDescent="0.2">
      <c r="A22" s="21">
        <v>26</v>
      </c>
      <c r="B22" s="21" t="str">
        <f>Consolidated!A28</f>
        <v>Balance Sheet Ratios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21" customFormat="1" x14ac:dyDescent="0.2">
      <c r="A23" s="21">
        <v>29</v>
      </c>
      <c r="B23" s="21" t="str">
        <f>Consolidated!A31</f>
        <v>Capex/Gross Fixed Asset</v>
      </c>
      <c r="C23" s="23">
        <f>HLOOKUP(C$1,Consolidated!$B$3:$AS$79,$A23,0)</f>
        <v>0.2323011871875818</v>
      </c>
      <c r="D23" s="23">
        <f>HLOOKUP(D$1,Consolidated!$B$3:$AS$79,$A23,0)</f>
        <v>3.8057909083821229E-3</v>
      </c>
      <c r="E23" s="23">
        <f>HLOOKUP(E$1,Consolidated!$B$3:$AS$79,$A23,0)</f>
        <v>0.2867347738268603</v>
      </c>
      <c r="F23" s="23">
        <f>HLOOKUP(F$1,Consolidated!$B$3:$AS$79,$A23,0)</f>
        <v>0.24817027849893508</v>
      </c>
      <c r="G23" s="23">
        <f>HLOOKUP(G$1,Consolidated!$B$3:$AS$79,$A23,0)</f>
        <v>0.24790253193849096</v>
      </c>
      <c r="H23" s="23">
        <f>HLOOKUP(H$1,Consolidated!$B$3:$AS$79,$A23,0)</f>
        <v>0.15640814578588458</v>
      </c>
      <c r="I23" s="23">
        <f>HLOOKUP(I$1,Consolidated!$B$3:$AS$79,$A23,0)</f>
        <v>0.21449751938436151</v>
      </c>
      <c r="J23" s="23">
        <f>HLOOKUP(J$1,Consolidated!$B$3:$AS$79,$A23,0)</f>
        <v>0.30695153867023112</v>
      </c>
      <c r="K23" s="23">
        <f>HLOOKUP(K$1,Consolidated!$B$3:$AS$79,$A23,0)</f>
        <v>-0.66093533209660316</v>
      </c>
      <c r="L23" s="23">
        <f>HLOOKUP(L$1,Consolidated!$B$3:$AS$79,$A23,0)</f>
        <v>0.14550137440063926</v>
      </c>
      <c r="M23" s="23">
        <f>HLOOKUP(M$1,Consolidated!$B$3:$AS$79,$A23,0)</f>
        <v>8.4777577561867754E-2</v>
      </c>
    </row>
    <row r="24" spans="1:13" s="21" customFormat="1" x14ac:dyDescent="0.2">
      <c r="A24" s="21">
        <v>30</v>
      </c>
      <c r="B24" s="21" t="str">
        <f>Consolidated!A32</f>
        <v>Capex/Net Fixed Asset</v>
      </c>
      <c r="C24" s="23">
        <f>HLOOKUP(C$1,Consolidated!$B$3:$AS$79,$A24,0)</f>
        <v>0.24147269267707419</v>
      </c>
      <c r="D24" s="23">
        <f>HLOOKUP(D$1,Consolidated!$B$3:$AS$79,$A24,0)</f>
        <v>2.9940245396368526E-3</v>
      </c>
      <c r="E24" s="23">
        <f>HLOOKUP(E$1,Consolidated!$B$3:$AS$79,$A24,0)</f>
        <v>0.29696234263383731</v>
      </c>
      <c r="F24" s="23">
        <f>HLOOKUP(F$1,Consolidated!$B$3:$AS$79,$A24,0)</f>
        <v>0.25311303582837447</v>
      </c>
      <c r="G24" s="23">
        <f>HLOOKUP(G$1,Consolidated!$B$3:$AS$79,$A24,0)</f>
        <v>0.2562639753586185</v>
      </c>
      <c r="H24" s="23">
        <f>HLOOKUP(H$1,Consolidated!$B$3:$AS$79,$A24,0)</f>
        <v>0.15947816652240362</v>
      </c>
      <c r="I24" s="23">
        <f>HLOOKUP(I$1,Consolidated!$B$3:$AS$79,$A24,0)</f>
        <v>0.21951826058368962</v>
      </c>
      <c r="J24" s="23">
        <f>HLOOKUP(J$1,Consolidated!$B$3:$AS$79,$A24,0)</f>
        <v>0.31598914362276592</v>
      </c>
      <c r="K24" s="23">
        <f>HLOOKUP(K$1,Consolidated!$B$3:$AS$79,$A24,0)</f>
        <v>-0.72806915997639621</v>
      </c>
      <c r="L24" s="23">
        <f>HLOOKUP(L$1,Consolidated!$B$3:$AS$79,$A24,0)</f>
        <v>0.14901545002716618</v>
      </c>
      <c r="M24" s="23">
        <f>HLOOKUP(M$1,Consolidated!$B$3:$AS$79,$A24,0)</f>
        <v>8.6337096285251297E-2</v>
      </c>
    </row>
    <row r="25" spans="1:13" s="21" customFormat="1" x14ac:dyDescent="0.2">
      <c r="A25" s="21">
        <v>31</v>
      </c>
      <c r="B25" s="21" t="str">
        <f>Consolidated!A33</f>
        <v>Capital Work in progress/Gross Fixed Asset</v>
      </c>
      <c r="C25" s="23">
        <f>HLOOKUP(C$1,Consolidated!$B$3:$AS$79,$A25,0)</f>
        <v>4.648780798917386E-2</v>
      </c>
      <c r="D25" s="23">
        <f>HLOOKUP(D$1,Consolidated!$B$3:$AS$79,$A25,0)</f>
        <v>1.4317485907600144E-2</v>
      </c>
      <c r="E25" s="23">
        <f>HLOOKUP(E$1,Consolidated!$B$3:$AS$79,$A25,0)</f>
        <v>2.3870018179080493E-2</v>
      </c>
      <c r="F25" s="23">
        <f>HLOOKUP(F$1,Consolidated!$B$3:$AS$79,$A25,0)</f>
        <v>5.6028001021120079E-2</v>
      </c>
      <c r="G25" s="23">
        <f>HLOOKUP(G$1,Consolidated!$B$3:$AS$79,$A25,0)</f>
        <v>0.15233418336324647</v>
      </c>
      <c r="H25" s="23">
        <f>HLOOKUP(H$1,Consolidated!$B$3:$AS$79,$A25,0)</f>
        <v>4.275743452885563E-2</v>
      </c>
      <c r="I25" s="23">
        <f>HLOOKUP(I$1,Consolidated!$B$3:$AS$79,$A25,0)</f>
        <v>2.0885908627550347E-2</v>
      </c>
      <c r="J25" s="23">
        <f>HLOOKUP(J$1,Consolidated!$B$3:$AS$79,$A25,0)</f>
        <v>0.162512248742124</v>
      </c>
      <c r="K25" s="23">
        <f>HLOOKUP(K$1,Consolidated!$B$3:$AS$79,$A25,0)</f>
        <v>0</v>
      </c>
      <c r="L25" s="23">
        <f>HLOOKUP(L$1,Consolidated!$B$3:$AS$79,$A25,0)</f>
        <v>0.16425223947230677</v>
      </c>
      <c r="M25" s="23">
        <f>HLOOKUP(M$1,Consolidated!$B$3:$AS$79,$A25,0)</f>
        <v>0.28419216216510851</v>
      </c>
    </row>
    <row r="26" spans="1:13" s="21" customFormat="1" x14ac:dyDescent="0.2">
      <c r="A26" s="21">
        <v>32</v>
      </c>
      <c r="B26" s="21" t="str">
        <f>Consolidated!A34</f>
        <v>Capital Work in progress/Net Fixed Asset</v>
      </c>
      <c r="C26" s="23">
        <f>HLOOKUP(C$1,Consolidated!$B$3:$AS$79,$A26,0)</f>
        <v>4.8321108689074313E-2</v>
      </c>
      <c r="D26" s="23">
        <f>HLOOKUP(D$1,Consolidated!$B$3:$AS$79,$A26,0)</f>
        <v>1.485631768937995E-2</v>
      </c>
      <c r="E26" s="23">
        <f>HLOOKUP(E$1,Consolidated!$B$3:$AS$79,$A26,0)</f>
        <v>2.4461103211986142E-2</v>
      </c>
      <c r="F26" s="23">
        <f>HLOOKUP(F$1,Consolidated!$B$3:$AS$79,$A26,0)</f>
        <v>5.7029171078237552E-2</v>
      </c>
      <c r="G26" s="23">
        <f>HLOOKUP(G$1,Consolidated!$B$3:$AS$79,$A26,0)</f>
        <v>0.15776646175498998</v>
      </c>
      <c r="H26" s="23">
        <f>HLOOKUP(H$1,Consolidated!$B$3:$AS$79,$A26,0)</f>
        <v>4.3649181265643974E-2</v>
      </c>
      <c r="I26" s="23">
        <f>HLOOKUP(I$1,Consolidated!$B$3:$AS$79,$A26,0)</f>
        <v>2.1518320880694101E-2</v>
      </c>
      <c r="J26" s="23">
        <f>HLOOKUP(J$1,Consolidated!$B$3:$AS$79,$A26,0)</f>
        <v>0.16743716782271867</v>
      </c>
      <c r="K26" s="23">
        <f>HLOOKUP(K$1,Consolidated!$B$3:$AS$79,$A26,0)</f>
        <v>0</v>
      </c>
      <c r="L26" s="23">
        <f>HLOOKUP(L$1,Consolidated!$B$3:$AS$79,$A26,0)</f>
        <v>0.16813611483730284</v>
      </c>
      <c r="M26" s="23">
        <f>HLOOKUP(M$1,Consolidated!$B$3:$AS$79,$A26,0)</f>
        <v>0.2892435076333979</v>
      </c>
    </row>
    <row r="27" spans="1:13" s="21" customFormat="1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21" customFormat="1" x14ac:dyDescent="0.2">
      <c r="A28" s="21">
        <v>34</v>
      </c>
      <c r="B28" s="21" t="str">
        <f>Consolidated!A36</f>
        <v>Liquidity Ratios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21" customFormat="1" x14ac:dyDescent="0.2">
      <c r="A29" s="21">
        <v>35</v>
      </c>
      <c r="B29" s="21" t="str">
        <f>Consolidated!A37</f>
        <v>Debt to Equity</v>
      </c>
      <c r="C29" s="24">
        <f>HLOOKUP(C$1,Consolidated!$B$3:$AS$79,$A29,0)</f>
        <v>1.3794832580686103</v>
      </c>
      <c r="D29" s="24">
        <f>HLOOKUP(D$1,Consolidated!$B$3:$AS$79,$A29,0)</f>
        <v>4.3800402645107308</v>
      </c>
      <c r="E29" s="24">
        <f>HLOOKUP(E$1,Consolidated!$B$3:$AS$79,$A29,0)</f>
        <v>0.56698160766896144</v>
      </c>
      <c r="F29" s="24">
        <f>HLOOKUP(F$1,Consolidated!$B$3:$AS$79,$A29,0)</f>
        <v>0.2070354365310636</v>
      </c>
      <c r="G29" s="24">
        <f>HLOOKUP(G$1,Consolidated!$B$3:$AS$79,$A29,0)</f>
        <v>0.4392190803747934</v>
      </c>
      <c r="H29" s="24">
        <f>HLOOKUP(H$1,Consolidated!$B$3:$AS$79,$A29,0)</f>
        <v>4.2257019629356525E-2</v>
      </c>
      <c r="I29" s="24">
        <f>HLOOKUP(I$1,Consolidated!$B$3:$AS$79,$A29,0)</f>
        <v>0.35160424415214225</v>
      </c>
      <c r="J29" s="24">
        <f>HLOOKUP(J$1,Consolidated!$B$3:$AS$79,$A29,0)</f>
        <v>1.1580046124977927</v>
      </c>
      <c r="K29" s="24">
        <f>HLOOKUP(K$1,Consolidated!$B$3:$AS$79,$A29,0)</f>
        <v>1.4004874333338284</v>
      </c>
      <c r="L29" s="24">
        <f>HLOOKUP(L$1,Consolidated!$B$3:$AS$79,$A29,0)</f>
        <v>0.55917387115705353</v>
      </c>
      <c r="M29" s="24">
        <f>HLOOKUP(M$1,Consolidated!$B$3:$AS$79,$A29,0)</f>
        <v>4.3015162148007828</v>
      </c>
    </row>
    <row r="30" spans="1:13" s="21" customFormat="1" x14ac:dyDescent="0.2">
      <c r="A30" s="21">
        <v>36</v>
      </c>
      <c r="B30" s="21" t="str">
        <f>Consolidated!A38</f>
        <v>Current Ratio</v>
      </c>
      <c r="C30" s="24">
        <f>HLOOKUP(C$1,Consolidated!$B$3:$AS$79,$A30,0)</f>
        <v>2.068486026067649</v>
      </c>
      <c r="D30" s="24">
        <f>HLOOKUP(D$1,Consolidated!$B$3:$AS$79,$A30,0)</f>
        <v>2.1162063716538366</v>
      </c>
      <c r="E30" s="24">
        <f>HLOOKUP(E$1,Consolidated!$B$3:$AS$79,$A30,0)</f>
        <v>1.7232484715076359</v>
      </c>
      <c r="F30" s="24">
        <f>HLOOKUP(F$1,Consolidated!$B$3:$AS$79,$A30,0)</f>
        <v>2.9361106877648733</v>
      </c>
      <c r="G30" s="24">
        <f>HLOOKUP(G$1,Consolidated!$B$3:$AS$79,$A30,0)</f>
        <v>1.8511629159764571</v>
      </c>
      <c r="H30" s="24">
        <f>HLOOKUP(H$1,Consolidated!$B$3:$AS$79,$A30,0)</f>
        <v>2.1246745178044142</v>
      </c>
      <c r="I30" s="24">
        <f>HLOOKUP(I$1,Consolidated!$B$3:$AS$79,$A30,0)</f>
        <v>2.4617646851047956</v>
      </c>
      <c r="J30" s="24">
        <f>HLOOKUP(J$1,Consolidated!$B$3:$AS$79,$A30,0)</f>
        <v>4.0299458485387634</v>
      </c>
      <c r="K30" s="24">
        <f>HLOOKUP(K$1,Consolidated!$B$3:$AS$79,$A30,0)</f>
        <v>1.3868772525115018</v>
      </c>
      <c r="L30" s="24">
        <f>HLOOKUP(L$1,Consolidated!$B$3:$AS$79,$A30,0)</f>
        <v>3.2119672612679886</v>
      </c>
      <c r="M30" s="24">
        <f>HLOOKUP(M$1,Consolidated!$B$3:$AS$79,$A30,0)</f>
        <v>2.6417921978864909</v>
      </c>
    </row>
    <row r="31" spans="1:13" s="21" customFormat="1" x14ac:dyDescent="0.2">
      <c r="A31" s="21">
        <v>38</v>
      </c>
      <c r="B31" s="21" t="str">
        <f>Consolidated!A40</f>
        <v>Leverage</v>
      </c>
      <c r="C31" s="24">
        <f>HLOOKUP(C$1,Consolidated!$B$3:$AS$79,$A31,0)</f>
        <v>3.3665249944051263</v>
      </c>
      <c r="D31" s="24">
        <f>HLOOKUP(D$1,Consolidated!$B$3:$AS$79,$A31,0)</f>
        <v>7.4982621303131056</v>
      </c>
      <c r="E31" s="24">
        <f>HLOOKUP(E$1,Consolidated!$B$3:$AS$79,$A31,0)</f>
        <v>2.337595344208673</v>
      </c>
      <c r="F31" s="24">
        <f>HLOOKUP(F$1,Consolidated!$B$3:$AS$79,$A31,0)</f>
        <v>1.5448323355163978</v>
      </c>
      <c r="G31" s="24">
        <f>HLOOKUP(G$1,Consolidated!$B$3:$AS$79,$A31,0)</f>
        <v>2.1204454518649052</v>
      </c>
      <c r="H31" s="24">
        <f>HLOOKUP(H$1,Consolidated!$B$3:$AS$79,$A31,0)</f>
        <v>1.4207078607782817</v>
      </c>
      <c r="I31" s="24">
        <f>HLOOKUP(I$1,Consolidated!$B$3:$AS$79,$A31,0)</f>
        <v>1.8660262904673268</v>
      </c>
      <c r="J31" s="24">
        <f>HLOOKUP(J$1,Consolidated!$B$3:$AS$79,$A31,0)</f>
        <v>2.7250179263396026</v>
      </c>
      <c r="K31" s="24">
        <f>HLOOKUP(K$1,Consolidated!$B$3:$AS$79,$A31,0)</f>
        <v>5.1012020131775468</v>
      </c>
      <c r="L31" s="24">
        <f>HLOOKUP(L$1,Consolidated!$B$3:$AS$79,$A31,0)</f>
        <v>1.9085042256729807</v>
      </c>
      <c r="M31" s="24">
        <f>HLOOKUP(M$1,Consolidated!$B$3:$AS$79,$A31,0)</f>
        <v>6.6173312133709938</v>
      </c>
    </row>
    <row r="32" spans="1:13" s="21" customFormat="1" x14ac:dyDescent="0.2">
      <c r="A32" s="21">
        <v>39</v>
      </c>
      <c r="B32" s="21" t="str">
        <f>Consolidated!A41</f>
        <v>Quick Ratio</v>
      </c>
      <c r="C32" s="24">
        <f>HLOOKUP(C$1,Consolidated!$B$3:$AS$79,$A32,0)</f>
        <v>1.3666011664775719</v>
      </c>
      <c r="D32" s="24">
        <f>HLOOKUP(D$1,Consolidated!$B$3:$AS$79,$A32,0)</f>
        <v>1.5678707042590181</v>
      </c>
      <c r="E32" s="24">
        <f>HLOOKUP(E$1,Consolidated!$B$3:$AS$79,$A32,0)</f>
        <v>1.3724323350973837</v>
      </c>
      <c r="F32" s="24">
        <f>HLOOKUP(F$1,Consolidated!$B$3:$AS$79,$A32,0)</f>
        <v>1.8071810533588142</v>
      </c>
      <c r="G32" s="24">
        <f>HLOOKUP(G$1,Consolidated!$B$3:$AS$79,$A32,0)</f>
        <v>1.2108032927496386</v>
      </c>
      <c r="H32" s="24">
        <f>HLOOKUP(H$1,Consolidated!$B$3:$AS$79,$A32,0)</f>
        <v>1.6419584900787054</v>
      </c>
      <c r="I32" s="24">
        <f>HLOOKUP(I$1,Consolidated!$B$3:$AS$79,$A32,0)</f>
        <v>1.6511623279616132</v>
      </c>
      <c r="J32" s="24">
        <f>HLOOKUP(J$1,Consolidated!$B$3:$AS$79,$A32,0)</f>
        <v>2.8450660281358422</v>
      </c>
      <c r="K32" s="24">
        <f>HLOOKUP(K$1,Consolidated!$B$3:$AS$79,$A32,0)</f>
        <v>1.0354620525361053</v>
      </c>
      <c r="L32" s="24">
        <f>HLOOKUP(L$1,Consolidated!$B$3:$AS$79,$A32,0)</f>
        <v>2.1070382506146363</v>
      </c>
      <c r="M32" s="24">
        <f>HLOOKUP(M$1,Consolidated!$B$3:$AS$79,$A32,0)</f>
        <v>2.0695591918570697</v>
      </c>
    </row>
    <row r="33" spans="1:13" s="21" customFormat="1" x14ac:dyDescent="0.2">
      <c r="A33" s="21">
        <v>40</v>
      </c>
      <c r="B33" s="21" t="str">
        <f>Consolidated!A42</f>
        <v>Short term Debt Coverage</v>
      </c>
      <c r="C33" s="24">
        <f>HLOOKUP(C$1,Consolidated!$B$3:$AS$79,$A33,0)</f>
        <v>0.34025509304825369</v>
      </c>
      <c r="D33" s="24">
        <f>HLOOKUP(D$1,Consolidated!$B$3:$AS$79,$A33,0)</f>
        <v>0.52161916630565908</v>
      </c>
      <c r="E33" s="24">
        <f>HLOOKUP(E$1,Consolidated!$B$3:$AS$79,$A33,0)</f>
        <v>0.33921606642806251</v>
      </c>
      <c r="F33" s="24">
        <f>HLOOKUP(F$1,Consolidated!$B$3:$AS$79,$A33,0)</f>
        <v>0.85525024614599554</v>
      </c>
      <c r="G33" s="24">
        <f>HLOOKUP(G$1,Consolidated!$B$3:$AS$79,$A33,0)</f>
        <v>0.42852802863767747</v>
      </c>
      <c r="H33" s="24">
        <f>HLOOKUP(H$1,Consolidated!$B$3:$AS$79,$A33,0)</f>
        <v>0.52423436859191908</v>
      </c>
      <c r="I33" s="24">
        <f>HLOOKUP(I$1,Consolidated!$B$3:$AS$79,$A33,0)</f>
        <v>0.3937560089810519</v>
      </c>
      <c r="J33" s="24">
        <f>HLOOKUP(J$1,Consolidated!$B$3:$AS$79,$A33,0)</f>
        <v>0.40068496864452535</v>
      </c>
      <c r="K33" s="24">
        <f>HLOOKUP(K$1,Consolidated!$B$3:$AS$79,$A33,0)</f>
        <v>0.13651168745615666</v>
      </c>
      <c r="L33" s="24">
        <f>HLOOKUP(L$1,Consolidated!$B$3:$AS$79,$A33,0)</f>
        <v>0.30953057758618463</v>
      </c>
      <c r="M33" s="24">
        <f>HLOOKUP(M$1,Consolidated!$B$3:$AS$79,$A33,0)</f>
        <v>0.54441329369572877</v>
      </c>
    </row>
    <row r="34" spans="1:13" s="21" customFormat="1" x14ac:dyDescent="0.2">
      <c r="A34" s="21">
        <v>41</v>
      </c>
      <c r="B34" s="21" t="str">
        <f>Consolidated!A43</f>
        <v>Short Term/Long Term Debt</v>
      </c>
      <c r="C34" s="24">
        <f>HLOOKUP(C$1,Consolidated!$B$3:$AS$79,$A34,0)</f>
        <v>0.73268236313372759</v>
      </c>
      <c r="D34" s="24">
        <f>HLOOKUP(D$1,Consolidated!$B$3:$AS$79,$A34,0)</f>
        <v>0.62688482715167004</v>
      </c>
      <c r="E34" s="24">
        <f>HLOOKUP(E$1,Consolidated!$B$3:$AS$79,$A34,0)</f>
        <v>1.7036649013388878</v>
      </c>
      <c r="F34" s="24">
        <f>HLOOKUP(F$1,Consolidated!$B$3:$AS$79,$A34,0)</f>
        <v>2.271351192714699</v>
      </c>
      <c r="G34" s="24">
        <f>HLOOKUP(G$1,Consolidated!$B$3:$AS$79,$A34,0)</f>
        <v>1.6064721009294174</v>
      </c>
      <c r="H34" s="24" t="e">
        <f>HLOOKUP(H$1,Consolidated!$B$3:$AS$79,$A34,0)</f>
        <v>#DIV/0!</v>
      </c>
      <c r="I34" s="24">
        <f>HLOOKUP(I$1,Consolidated!$B$3:$AS$79,$A34,0)</f>
        <v>1.9373068422227984</v>
      </c>
      <c r="J34" s="24">
        <f>HLOOKUP(J$1,Consolidated!$B$3:$AS$79,$A34,0)</f>
        <v>0.49725572912737481</v>
      </c>
      <c r="K34" s="24">
        <f>HLOOKUP(K$1,Consolidated!$B$3:$AS$79,$A34,0)</f>
        <v>1.9554642476111597</v>
      </c>
      <c r="L34" s="24">
        <f>HLOOKUP(L$1,Consolidated!$B$3:$AS$79,$A34,0)</f>
        <v>0.62437600348646249</v>
      </c>
      <c r="M34" s="24">
        <f>HLOOKUP(M$1,Consolidated!$B$3:$AS$79,$A34,0)</f>
        <v>0.32227711181401453</v>
      </c>
    </row>
    <row r="35" spans="1:13" s="21" customFormat="1" x14ac:dyDescent="0.2">
      <c r="A35" s="21">
        <v>42</v>
      </c>
      <c r="B35" s="21" t="str">
        <f>Consolidated!A44</f>
        <v>Depreciation/Gross Asset</v>
      </c>
      <c r="C35" s="23">
        <f>HLOOKUP(C$1,Consolidated!$B$3:$AS$79,$A35,0)</f>
        <v>9.6131017787446926E-2</v>
      </c>
      <c r="D35" s="23">
        <f>HLOOKUP(D$1,Consolidated!$B$3:$AS$79,$A35,0)</f>
        <v>9.4266493065996812E-2</v>
      </c>
      <c r="E35" s="23">
        <f>HLOOKUP(E$1,Consolidated!$B$3:$AS$79,$A35,0)</f>
        <v>6.3073850901382664E-2</v>
      </c>
      <c r="F35" s="23">
        <f>HLOOKUP(F$1,Consolidated!$B$3:$AS$79,$A35,0)</f>
        <v>6.8707145370556055E-2</v>
      </c>
      <c r="G35" s="23">
        <f>HLOOKUP(G$1,Consolidated!$B$3:$AS$79,$A35,0)</f>
        <v>9.3153665971523206E-2</v>
      </c>
      <c r="H35" s="23">
        <f>HLOOKUP(H$1,Consolidated!$B$3:$AS$79,$A35,0)</f>
        <v>9.8407573231250434E-2</v>
      </c>
      <c r="I35" s="23">
        <f>HLOOKUP(I$1,Consolidated!$B$3:$AS$79,$A35,0)</f>
        <v>6.0661052221229361E-2</v>
      </c>
      <c r="J35" s="23">
        <f>HLOOKUP(J$1,Consolidated!$B$3:$AS$79,$A35,0)</f>
        <v>8.0251655540891045E-2</v>
      </c>
      <c r="K35" s="23">
        <f>HLOOKUP(K$1,Consolidated!$B$3:$AS$79,$A35,0)</f>
        <v>6.1682234976792996E-2</v>
      </c>
      <c r="L35" s="23">
        <f>HLOOKUP(L$1,Consolidated!$B$3:$AS$79,$A35,0)</f>
        <v>6.4065097072591809E-2</v>
      </c>
      <c r="M35" s="23">
        <f>HLOOKUP(M$1,Consolidated!$B$3:$AS$79,$A35,0)</f>
        <v>8.8803103195908131E-2</v>
      </c>
    </row>
    <row r="36" spans="1:13" s="21" customFormat="1" x14ac:dyDescent="0.2">
      <c r="A36" s="21">
        <v>43</v>
      </c>
      <c r="B36" s="21" t="str">
        <f>Consolidated!A45</f>
        <v>Depreciation/Net Asset</v>
      </c>
      <c r="C36" s="23">
        <f>HLOOKUP(C$1,Consolidated!$B$3:$AS$79,$A36,0)</f>
        <v>0.10683219245435907</v>
      </c>
      <c r="D36" s="23">
        <f>HLOOKUP(D$1,Consolidated!$B$3:$AS$79,$A36,0)</f>
        <v>0.10543888740135128</v>
      </c>
      <c r="E36" s="23">
        <f>HLOOKUP(E$1,Consolidated!$B$3:$AS$79,$A36,0)</f>
        <v>6.739220589281103E-2</v>
      </c>
      <c r="F36" s="23">
        <f>HLOOKUP(F$1,Consolidated!$B$3:$AS$79,$A36,0)</f>
        <v>7.4086870491750528E-2</v>
      </c>
      <c r="G36" s="23">
        <f>HLOOKUP(G$1,Consolidated!$B$3:$AS$79,$A36,0)</f>
        <v>0.10280647844716698</v>
      </c>
      <c r="H36" s="23">
        <f>HLOOKUP(H$1,Consolidated!$B$3:$AS$79,$A36,0)</f>
        <v>0.11009433556015061</v>
      </c>
      <c r="I36" s="23">
        <f>HLOOKUP(I$1,Consolidated!$B$3:$AS$79,$A36,0)</f>
        <v>6.4767059944019725E-2</v>
      </c>
      <c r="J36" s="23">
        <f>HLOOKUP(J$1,Consolidated!$B$3:$AS$79,$A36,0)</f>
        <v>8.7461180350075579E-2</v>
      </c>
      <c r="K36" s="23">
        <f>HLOOKUP(K$1,Consolidated!$B$3:$AS$79,$A36,0)</f>
        <v>6.5891495459215174E-2</v>
      </c>
      <c r="L36" s="23">
        <f>HLOOKUP(L$1,Consolidated!$B$3:$AS$79,$A36,0)</f>
        <v>6.8741602770874016E-2</v>
      </c>
      <c r="M36" s="23">
        <f>HLOOKUP(M$1,Consolidated!$B$3:$AS$79,$A36,0)</f>
        <v>9.8009498691565014E-2</v>
      </c>
    </row>
    <row r="37" spans="1:13" s="21" customFormat="1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s="21" customFormat="1" x14ac:dyDescent="0.2">
      <c r="A38" s="21">
        <v>45</v>
      </c>
      <c r="B38" s="21" t="str">
        <f>Consolidated!A47</f>
        <v>Operating Ratios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21" customFormat="1" x14ac:dyDescent="0.2">
      <c r="A39" s="21">
        <v>46</v>
      </c>
      <c r="B39" s="21" t="str">
        <f>Consolidated!A48</f>
        <v>Working Capital/Sales (including cash)</v>
      </c>
      <c r="C39" s="23">
        <f>HLOOKUP(C$1,Consolidated!$B$3:$AS$79,$A39,0)</f>
        <v>0.28985238498484639</v>
      </c>
      <c r="D39" s="23">
        <f>HLOOKUP(D$1,Consolidated!$B$3:$AS$79,$A39,0)</f>
        <v>0.21239101076535261</v>
      </c>
      <c r="E39" s="23">
        <f>HLOOKUP(E$1,Consolidated!$B$3:$AS$79,$A39,0)</f>
        <v>0.14972127767315524</v>
      </c>
      <c r="F39" s="23">
        <f>HLOOKUP(F$1,Consolidated!$B$3:$AS$79,$A39,0)</f>
        <v>0.22023888446589415</v>
      </c>
      <c r="G39" s="23">
        <f>HLOOKUP(G$1,Consolidated!$B$3:$AS$79,$A39,0)</f>
        <v>0.19913958107599389</v>
      </c>
      <c r="H39" s="23">
        <f>HLOOKUP(H$1,Consolidated!$B$3:$AS$79,$A39,0)</f>
        <v>0.24715672216382306</v>
      </c>
      <c r="I39" s="23">
        <f>HLOOKUP(I$1,Consolidated!$B$3:$AS$79,$A39,0)</f>
        <v>0.22999556307451172</v>
      </c>
      <c r="J39" s="23">
        <f>HLOOKUP(J$1,Consolidated!$B$3:$AS$79,$A39,0)</f>
        <v>0.41605139498673765</v>
      </c>
      <c r="K39" s="23">
        <f>HLOOKUP(K$1,Consolidated!$B$3:$AS$79,$A39,0)</f>
        <v>0.13318957824270433</v>
      </c>
      <c r="L39" s="23">
        <f>HLOOKUP(L$1,Consolidated!$B$3:$AS$79,$A39,0)</f>
        <v>0.32895930615747426</v>
      </c>
      <c r="M39" s="23">
        <f>HLOOKUP(M$1,Consolidated!$B$3:$AS$79,$A39,0)</f>
        <v>0.50063435605064899</v>
      </c>
    </row>
    <row r="40" spans="1:13" s="21" customFormat="1" x14ac:dyDescent="0.2">
      <c r="A40" s="21">
        <v>47</v>
      </c>
      <c r="B40" s="21" t="str">
        <f>Consolidated!A49</f>
        <v>Debtor Days</v>
      </c>
      <c r="C40" s="25">
        <f>HLOOKUP(C$1,Consolidated!$B$3:$AS$79,$A40,0)</f>
        <v>90.777515244501714</v>
      </c>
      <c r="D40" s="25">
        <f>HLOOKUP(D$1,Consolidated!$B$3:$AS$79,$A40,0)</f>
        <v>75.017451772608666</v>
      </c>
      <c r="E40" s="25">
        <f>HLOOKUP(E$1,Consolidated!$B$3:$AS$79,$A40,0)</f>
        <v>39.599682537588102</v>
      </c>
      <c r="F40" s="25">
        <f>HLOOKUP(F$1,Consolidated!$B$3:$AS$79,$A40,0)</f>
        <v>50.557469634079958</v>
      </c>
      <c r="G40" s="25">
        <f>HLOOKUP(G$1,Consolidated!$B$3:$AS$79,$A40,0)</f>
        <v>67.13001480894232</v>
      </c>
      <c r="H40" s="25">
        <f>HLOOKUP(H$1,Consolidated!$B$3:$AS$79,$A40,0)</f>
        <v>52.219506206714641</v>
      </c>
      <c r="I40" s="25">
        <f>HLOOKUP(I$1,Consolidated!$B$3:$AS$79,$A40,0)</f>
        <v>71.523920471786482</v>
      </c>
      <c r="J40" s="25">
        <f>HLOOKUP(J$1,Consolidated!$B$3:$AS$79,$A40,0)</f>
        <v>99.516423101629442</v>
      </c>
      <c r="K40" s="25">
        <f>HLOOKUP(K$1,Consolidated!$B$3:$AS$79,$A40,0)</f>
        <v>95.440506319152973</v>
      </c>
      <c r="L40" s="25">
        <f>HLOOKUP(L$1,Consolidated!$B$3:$AS$79,$A40,0)</f>
        <v>63.214264074164795</v>
      </c>
      <c r="M40" s="25">
        <f>HLOOKUP(M$1,Consolidated!$B$3:$AS$79,$A40,0)</f>
        <v>175.3400512915585</v>
      </c>
    </row>
    <row r="41" spans="1:13" s="21" customFormat="1" x14ac:dyDescent="0.2">
      <c r="A41" s="21">
        <v>48</v>
      </c>
      <c r="B41" s="21" t="str">
        <f>Consolidated!A50</f>
        <v>Debtor Turnover</v>
      </c>
      <c r="C41" s="24">
        <f>HLOOKUP(C$1,Consolidated!$B$3:$AS$79,$A41,0)</f>
        <v>4.0235642096554143</v>
      </c>
      <c r="D41" s="24">
        <f>HLOOKUP(D$1,Consolidated!$B$3:$AS$79,$A41,0)</f>
        <v>4.9846522244801053</v>
      </c>
      <c r="E41" s="24">
        <f>HLOOKUP(E$1,Consolidated!$B$3:$AS$79,$A41,0)</f>
        <v>9.4964312375702118</v>
      </c>
      <c r="F41" s="24">
        <f>HLOOKUP(F$1,Consolidated!$B$3:$AS$79,$A41,0)</f>
        <v>7.3978800545983834</v>
      </c>
      <c r="G41" s="24">
        <f>HLOOKUP(G$1,Consolidated!$B$3:$AS$79,$A41,0)</f>
        <v>5.4646899765607326</v>
      </c>
      <c r="H41" s="24">
        <f>HLOOKUP(H$1,Consolidated!$B$3:$AS$79,$A41,0)</f>
        <v>7.0954585812390665</v>
      </c>
      <c r="I41" s="24">
        <f>HLOOKUP(I$1,Consolidated!$B$3:$AS$79,$A41,0)</f>
        <v>5.1176092677862375</v>
      </c>
      <c r="J41" s="24">
        <f>HLOOKUP(J$1,Consolidated!$B$3:$AS$79,$A41,0)</f>
        <v>3.7435624205071663</v>
      </c>
      <c r="K41" s="24">
        <f>HLOOKUP(K$1,Consolidated!$B$3:$AS$79,$A41,0)</f>
        <v>3.8401591583109052</v>
      </c>
      <c r="L41" s="24">
        <f>HLOOKUP(L$1,Consolidated!$B$3:$AS$79,$A41,0)</f>
        <v>5.8119511592378181</v>
      </c>
      <c r="M41" s="24">
        <f>HLOOKUP(M$1,Consolidated!$B$3:$AS$79,$A41,0)</f>
        <v>2.3516384947890594</v>
      </c>
    </row>
    <row r="42" spans="1:13" s="21" customFormat="1" x14ac:dyDescent="0.2">
      <c r="A42" s="21">
        <v>49</v>
      </c>
      <c r="B42" s="21" t="str">
        <f>Consolidated!A51</f>
        <v>Inventory Days</v>
      </c>
      <c r="C42" s="25">
        <f>HLOOKUP(C$1,Consolidated!$B$3:$AS$79,$A42,0)</f>
        <v>69.515808373449858</v>
      </c>
      <c r="D42" s="25">
        <f>HLOOKUP(D$1,Consolidated!$B$3:$AS$79,$A42,0)</f>
        <v>39.598773598388121</v>
      </c>
      <c r="E42" s="25">
        <f>HLOOKUP(E$1,Consolidated!$B$3:$AS$79,$A42,0)</f>
        <v>27.695373229517308</v>
      </c>
      <c r="F42" s="25">
        <f>HLOOKUP(F$1,Consolidated!$B$3:$AS$79,$A42,0)</f>
        <v>43.902226571924402</v>
      </c>
      <c r="G42" s="25">
        <f>HLOOKUP(G$1,Consolidated!$B$3:$AS$79,$A42,0)</f>
        <v>56.005129123269782</v>
      </c>
      <c r="H42" s="25">
        <f>HLOOKUP(H$1,Consolidated!$B$3:$AS$79,$A42,0)</f>
        <v>38.967779334863643</v>
      </c>
      <c r="I42" s="25">
        <f>HLOOKUP(I$1,Consolidated!$B$3:$AS$79,$A42,0)</f>
        <v>46.221139925021113</v>
      </c>
      <c r="J42" s="25">
        <f>HLOOKUP(J$1,Consolidated!$B$3:$AS$79,$A42,0)</f>
        <v>61.355853289553899</v>
      </c>
      <c r="K42" s="25">
        <f>HLOOKUP(K$1,Consolidated!$B$3:$AS$79,$A42,0)</f>
        <v>44.722939634157058</v>
      </c>
      <c r="L42" s="25">
        <f>HLOOKUP(L$1,Consolidated!$B$3:$AS$79,$A42,0)</f>
        <v>61.951550274789724</v>
      </c>
      <c r="M42" s="25">
        <f>HLOOKUP(M$1,Consolidated!$B$3:$AS$79,$A42,0)</f>
        <v>63.016888614464712</v>
      </c>
    </row>
    <row r="43" spans="1:13" s="21" customFormat="1" x14ac:dyDescent="0.2">
      <c r="A43" s="21">
        <v>50</v>
      </c>
      <c r="B43" s="21" t="str">
        <f>Consolidated!A52</f>
        <v>Inventory Turnover</v>
      </c>
      <c r="C43" s="24">
        <f>HLOOKUP(C$1,Consolidated!$B$3:$AS$79,$A43,0)</f>
        <v>5.451837561428075</v>
      </c>
      <c r="D43" s="24">
        <f>HLOOKUP(D$1,Consolidated!$B$3:$AS$79,$A43,0)</f>
        <v>9.6121691166235284</v>
      </c>
      <c r="E43" s="24">
        <f>HLOOKUP(E$1,Consolidated!$B$3:$AS$79,$A43,0)</f>
        <v>14.653802268496117</v>
      </c>
      <c r="F43" s="24">
        <f>HLOOKUP(F$1,Consolidated!$B$3:$AS$79,$A43,0)</f>
        <v>8.4104658020389902</v>
      </c>
      <c r="G43" s="24">
        <f>HLOOKUP(G$1,Consolidated!$B$3:$AS$79,$A43,0)</f>
        <v>6.5437904319617743</v>
      </c>
      <c r="H43" s="24">
        <f>HLOOKUP(H$1,Consolidated!$B$3:$AS$79,$A43,0)</f>
        <v>9.5808596009824534</v>
      </c>
      <c r="I43" s="24">
        <f>HLOOKUP(I$1,Consolidated!$B$3:$AS$79,$A43,0)</f>
        <v>8.2556137675293293</v>
      </c>
      <c r="J43" s="24">
        <f>HLOOKUP(J$1,Consolidated!$B$3:$AS$79,$A43,0)</f>
        <v>6.1227220873565811</v>
      </c>
      <c r="K43" s="24">
        <f>HLOOKUP(K$1,Consolidated!$B$3:$AS$79,$A43,0)</f>
        <v>8.2909507882900417</v>
      </c>
      <c r="L43" s="24">
        <f>HLOOKUP(L$1,Consolidated!$B$3:$AS$79,$A43,0)</f>
        <v>5.9620365564790347</v>
      </c>
      <c r="M43" s="24">
        <f>HLOOKUP(M$1,Consolidated!$B$3:$AS$79,$A43,0)</f>
        <v>9.0742921521025188</v>
      </c>
    </row>
    <row r="44" spans="1:13" s="21" customFormat="1" x14ac:dyDescent="0.2">
      <c r="A44" s="21">
        <v>51</v>
      </c>
      <c r="B44" s="21" t="str">
        <f>Consolidated!A53</f>
        <v>Cash Return on Assets</v>
      </c>
      <c r="C44" s="23">
        <f>HLOOKUP(C$1,Consolidated!$B$3:$AS$79,$A44,0)</f>
        <v>0.10175795208440144</v>
      </c>
      <c r="D44" s="23">
        <f>HLOOKUP(D$1,Consolidated!$B$3:$AS$79,$A44,0)</f>
        <v>0.14858636954746016</v>
      </c>
      <c r="E44" s="23">
        <f>HLOOKUP(E$1,Consolidated!$B$3:$AS$79,$A44,0)</f>
        <v>0.12014693685039042</v>
      </c>
      <c r="F44" s="23">
        <f>HLOOKUP(F$1,Consolidated!$B$3:$AS$79,$A44,0)</f>
        <v>0.17439346823424268</v>
      </c>
      <c r="G44" s="23">
        <f>HLOOKUP(G$1,Consolidated!$B$3:$AS$79,$A44,0)</f>
        <v>0.12571077973122474</v>
      </c>
      <c r="H44" s="23">
        <f>HLOOKUP(H$1,Consolidated!$B$3:$AS$79,$A44,0)</f>
        <v>0.13892664589822457</v>
      </c>
      <c r="I44" s="23">
        <f>HLOOKUP(I$1,Consolidated!$B$3:$AS$79,$A44,0)</f>
        <v>0.11176035013280498</v>
      </c>
      <c r="J44" s="23">
        <f>HLOOKUP(J$1,Consolidated!$B$3:$AS$79,$A44,0)</f>
        <v>7.9189103580116285E-2</v>
      </c>
      <c r="K44" s="23">
        <f>HLOOKUP(K$1,Consolidated!$B$3:$AS$79,$A44,0)</f>
        <v>7.1979843488957487E-2</v>
      </c>
      <c r="L44" s="23">
        <f>HLOOKUP(L$1,Consolidated!$B$3:$AS$79,$A44,0)</f>
        <v>5.2877737903681901E-2</v>
      </c>
      <c r="M44" s="23">
        <f>HLOOKUP(M$1,Consolidated!$B$3:$AS$79,$A44,0)</f>
        <v>0.10020469370241152</v>
      </c>
    </row>
    <row r="45" spans="1:13" s="21" customFormat="1" x14ac:dyDescent="0.2">
      <c r="A45" s="21">
        <v>52</v>
      </c>
      <c r="B45" s="21" t="str">
        <f>Consolidated!A54</f>
        <v>Return on Assets</v>
      </c>
      <c r="C45" s="23">
        <f>HLOOKUP(C$1,Consolidated!$B$3:$AS$79,$A45,0)</f>
        <v>4.6643769299680823E-2</v>
      </c>
      <c r="D45" s="23">
        <f>HLOOKUP(D$1,Consolidated!$B$3:$AS$79,$A45,0)</f>
        <v>6.0001909722566325E-2</v>
      </c>
      <c r="E45" s="23">
        <f>HLOOKUP(E$1,Consolidated!$B$3:$AS$79,$A45,0)</f>
        <v>9.598450098877942E-2</v>
      </c>
      <c r="F45" s="23">
        <f>HLOOKUP(F$1,Consolidated!$B$3:$AS$79,$A45,0)</f>
        <v>0.11052978697473229</v>
      </c>
      <c r="G45" s="23">
        <f>HLOOKUP(G$1,Consolidated!$B$3:$AS$79,$A45,0)</f>
        <v>0.10384602153111619</v>
      </c>
      <c r="H45" s="23">
        <f>HLOOKUP(H$1,Consolidated!$B$3:$AS$79,$A45,0)</f>
        <v>0.12627616036775774</v>
      </c>
      <c r="I45" s="23">
        <f>HLOOKUP(I$1,Consolidated!$B$3:$AS$79,$A45,0)</f>
        <v>9.5651181934520893E-2</v>
      </c>
      <c r="J45" s="23">
        <f>HLOOKUP(J$1,Consolidated!$B$3:$AS$79,$A45,0)</f>
        <v>7.198203513022175E-2</v>
      </c>
      <c r="K45" s="23">
        <f>HLOOKUP(K$1,Consolidated!$B$3:$AS$79,$A45,0)</f>
        <v>-1.7535274444057659E-2</v>
      </c>
      <c r="L45" s="23">
        <f>HLOOKUP(L$1,Consolidated!$B$3:$AS$79,$A45,0)</f>
        <v>7.6628235724159083E-2</v>
      </c>
      <c r="M45" s="23">
        <f>HLOOKUP(M$1,Consolidated!$B$3:$AS$79,$A45,0)</f>
        <v>-5.743130035025442E-2</v>
      </c>
    </row>
    <row r="46" spans="1:13" s="21" customFormat="1" x14ac:dyDescent="0.2">
      <c r="A46" s="21">
        <v>53</v>
      </c>
      <c r="B46" s="21" t="str">
        <f>Consolidated!A55</f>
        <v>Asset Turnover</v>
      </c>
      <c r="C46" s="24">
        <f>HLOOKUP(C$1,Consolidated!$B$3:$AS$79,$A46,0)</f>
        <v>1.102465709492354</v>
      </c>
      <c r="D46" s="24">
        <f>HLOOKUP(D$1,Consolidated!$B$3:$AS$79,$A46,0)</f>
        <v>1.4687398538021239</v>
      </c>
      <c r="E46" s="24">
        <f>HLOOKUP(E$1,Consolidated!$B$3:$AS$79,$A46,0)</f>
        <v>1.5915792702237905</v>
      </c>
      <c r="F46" s="24">
        <f>HLOOKUP(F$1,Consolidated!$B$3:$AS$79,$A46,0)</f>
        <v>2.0364668966320982</v>
      </c>
      <c r="G46" s="24">
        <f>HLOOKUP(G$1,Consolidated!$B$3:$AS$79,$A46,0)</f>
        <v>1.2950794431400292</v>
      </c>
      <c r="H46" s="24">
        <f>HLOOKUP(H$1,Consolidated!$B$3:$AS$79,$A46,0)</f>
        <v>1.2113425804892526</v>
      </c>
      <c r="I46" s="24">
        <f>HLOOKUP(I$1,Consolidated!$B$3:$AS$79,$A46,0)</f>
        <v>1.7292804896256608</v>
      </c>
      <c r="J46" s="24">
        <f>HLOOKUP(J$1,Consolidated!$B$3:$AS$79,$A46,0)</f>
        <v>1.4098690516051986</v>
      </c>
      <c r="K46" s="24">
        <f>HLOOKUP(K$1,Consolidated!$B$3:$AS$79,$A46,0)</f>
        <v>1.5198060921565535</v>
      </c>
      <c r="L46" s="24">
        <f>HLOOKUP(L$1,Consolidated!$B$3:$AS$79,$A46,0)</f>
        <v>1.1452558992171027</v>
      </c>
      <c r="M46" s="24">
        <f>HLOOKUP(M$1,Consolidated!$B$3:$AS$79,$A46,0)</f>
        <v>0.67196240698801313</v>
      </c>
    </row>
    <row r="47" spans="1:13" s="21" customFormat="1" x14ac:dyDescent="0.2">
      <c r="A47" s="21">
        <v>54</v>
      </c>
      <c r="B47" s="21" t="str">
        <f>Consolidated!A56</f>
        <v>Fixed Asset Turnover</v>
      </c>
      <c r="C47" s="24">
        <f>HLOOKUP(C$1,Consolidated!$B$3:$AS$79,$A47,0)</f>
        <v>3.2849735811310041</v>
      </c>
      <c r="D47" s="24">
        <f>HLOOKUP(D$1,Consolidated!$B$3:$AS$79,$A47,0)</f>
        <v>4.06221332738121</v>
      </c>
      <c r="E47" s="24">
        <f>HLOOKUP(E$1,Consolidated!$B$3:$AS$79,$A47,0)</f>
        <v>4.6614988328566422</v>
      </c>
      <c r="F47" s="24">
        <f>HLOOKUP(F$1,Consolidated!$B$3:$AS$79,$A47,0)</f>
        <v>6.9224067162591965</v>
      </c>
      <c r="G47" s="24">
        <f>HLOOKUP(G$1,Consolidated!$B$3:$AS$79,$A47,0)</f>
        <v>4.3620502291249297</v>
      </c>
      <c r="H47" s="24">
        <f>HLOOKUP(H$1,Consolidated!$B$3:$AS$79,$A47,0)</f>
        <v>3.79843163465027</v>
      </c>
      <c r="I47" s="24">
        <f>HLOOKUP(I$1,Consolidated!$B$3:$AS$79,$A47,0)</f>
        <v>5.8942963800312045</v>
      </c>
      <c r="J47" s="24">
        <f>HLOOKUP(J$1,Consolidated!$B$3:$AS$79,$A47,0)</f>
        <v>8.0060170426138981</v>
      </c>
      <c r="K47" s="24">
        <f>HLOOKUP(K$1,Consolidated!$B$3:$AS$79,$A47,0)</f>
        <v>5.7593450106404314</v>
      </c>
      <c r="L47" s="24">
        <f>HLOOKUP(L$1,Consolidated!$B$3:$AS$79,$A47,0)</f>
        <v>3.3037599147257737</v>
      </c>
      <c r="M47" s="24">
        <f>HLOOKUP(M$1,Consolidated!$B$3:$AS$79,$A47,0)</f>
        <v>2.3514972594268593</v>
      </c>
    </row>
    <row r="48" spans="1:13" s="21" customFormat="1" x14ac:dyDescent="0.2">
      <c r="A48" s="21">
        <v>55</v>
      </c>
      <c r="B48" s="21" t="str">
        <f>Consolidated!A57</f>
        <v>CFO/PAT</v>
      </c>
      <c r="C48" s="24">
        <f>HLOOKUP(C$1,Consolidated!$B$3:$AS$79,$A48,0)</f>
        <v>2.0483044343434176</v>
      </c>
      <c r="D48" s="24">
        <f>HLOOKUP(D$1,Consolidated!$B$3:$AS$79,$A48,0)</f>
        <v>0.88100412596967692</v>
      </c>
      <c r="E48" s="24">
        <f>HLOOKUP(E$1,Consolidated!$B$3:$AS$79,$A48,0)</f>
        <v>0.88339830476188685</v>
      </c>
      <c r="F48" s="24">
        <f>HLOOKUP(F$1,Consolidated!$B$3:$AS$79,$A48,0)</f>
        <v>1.5354602029783506</v>
      </c>
      <c r="G48" s="24">
        <f>HLOOKUP(G$1,Consolidated!$B$3:$AS$79,$A48,0)</f>
        <v>1.2227244617462449</v>
      </c>
      <c r="H48" s="24">
        <f>HLOOKUP(H$1,Consolidated!$B$3:$AS$79,$A48,0)</f>
        <v>1.1084620013303146</v>
      </c>
      <c r="I48" s="24">
        <f>HLOOKUP(I$1,Consolidated!$B$3:$AS$79,$A48,0)</f>
        <v>1.0751961384680708</v>
      </c>
      <c r="J48" s="24">
        <f>HLOOKUP(J$1,Consolidated!$B$3:$AS$79,$A48,0)</f>
        <v>1.0002149901264441</v>
      </c>
      <c r="K48" s="24">
        <f>HLOOKUP(K$1,Consolidated!$B$3:$AS$79,$A48,0)</f>
        <v>0.73764543825025997</v>
      </c>
      <c r="L48" s="24">
        <f>HLOOKUP(L$1,Consolidated!$B$3:$AS$79,$A48,0)</f>
        <v>0.73746681687918214</v>
      </c>
      <c r="M48" s="24">
        <f>HLOOKUP(M$1,Consolidated!$B$3:$AS$79,$A48,0)</f>
        <v>3.5904156467950892</v>
      </c>
    </row>
    <row r="49" spans="1:13" s="21" customFormat="1" x14ac:dyDescent="0.2">
      <c r="A49" s="21">
        <v>56</v>
      </c>
      <c r="B49" s="21" t="str">
        <f>Consolidated!A58</f>
        <v>CFO/Sales</v>
      </c>
      <c r="C49" s="23">
        <f>HLOOKUP(C$1,Consolidated!$B$3:$AS$79,$A49,0)</f>
        <v>8.746775482345856E-2</v>
      </c>
      <c r="D49" s="23">
        <f>HLOOKUP(D$1,Consolidated!$B$3:$AS$79,$A49,0)</f>
        <v>8.4496907138296273E-2</v>
      </c>
      <c r="E49" s="23">
        <f>HLOOKUP(E$1,Consolidated!$B$3:$AS$79,$A49,0)</f>
        <v>7.2814315802539026E-2</v>
      </c>
      <c r="F49" s="23">
        <f>HLOOKUP(F$1,Consolidated!$B$3:$AS$79,$A49,0)</f>
        <v>9.3336585014445445E-2</v>
      </c>
      <c r="G49" s="23">
        <f>HLOOKUP(G$1,Consolidated!$B$3:$AS$79,$A49,0)</f>
        <v>9.7372206399570602E-2</v>
      </c>
      <c r="H49" s="23">
        <f>HLOOKUP(H$1,Consolidated!$B$3:$AS$79,$A49,0)</f>
        <v>0.11381789296170294</v>
      </c>
      <c r="I49" s="23">
        <f>HLOOKUP(I$1,Consolidated!$B$3:$AS$79,$A49,0)</f>
        <v>6.6491464843005194E-2</v>
      </c>
      <c r="J49" s="23">
        <f>HLOOKUP(J$1,Consolidated!$B$3:$AS$79,$A49,0)</f>
        <v>5.4967188327194473E-2</v>
      </c>
      <c r="K49" s="23">
        <f>HLOOKUP(K$1,Consolidated!$B$3:$AS$79,$A49,0)</f>
        <v>4.7795878264878258E-2</v>
      </c>
      <c r="L49" s="23">
        <f>HLOOKUP(L$1,Consolidated!$B$3:$AS$79,$A49,0)</f>
        <v>4.5825371020993856E-2</v>
      </c>
      <c r="M49" s="23">
        <f>HLOOKUP(M$1,Consolidated!$B$3:$AS$79,$A49,0)</f>
        <v>0.14307862331082807</v>
      </c>
    </row>
    <row r="50" spans="1:13" s="21" customFormat="1" x14ac:dyDescent="0.2">
      <c r="A50" s="21">
        <v>57</v>
      </c>
      <c r="B50" s="21" t="str">
        <f>Consolidated!A59</f>
        <v>CAPEX/PAT</v>
      </c>
      <c r="C50" s="24">
        <f>HLOOKUP(C$1,Consolidated!$B$3:$AS$79,$A50,0)</f>
        <v>2.1530067438800389</v>
      </c>
      <c r="D50" s="24">
        <f>HLOOKUP(D$1,Consolidated!$B$3:$AS$79,$A50,0)</f>
        <v>-0.47692354381896812</v>
      </c>
      <c r="E50" s="24">
        <f>HLOOKUP(E$1,Consolidated!$B$3:$AS$79,$A50,0)</f>
        <v>0.42492684014076509</v>
      </c>
      <c r="F50" s="24">
        <f>HLOOKUP(F$1,Consolidated!$B$3:$AS$79,$A50,0)</f>
        <v>0.84233850748236194</v>
      </c>
      <c r="G50" s="24">
        <f>HLOOKUP(G$1,Consolidated!$B$3:$AS$79,$A50,0)</f>
        <v>0.79590925924299039</v>
      </c>
      <c r="H50" s="24">
        <f>HLOOKUP(H$1,Consolidated!$B$3:$AS$79,$A50,0)</f>
        <v>0.40996905347756113</v>
      </c>
      <c r="I50" s="24">
        <f>HLOOKUP(I$1,Consolidated!$B$3:$AS$79,$A50,0)</f>
        <v>0.77211517853002043</v>
      </c>
      <c r="J50" s="24">
        <f>HLOOKUP(J$1,Consolidated!$B$3:$AS$79,$A50,0)</f>
        <v>0.88535389238562634</v>
      </c>
      <c r="K50" s="24">
        <f>HLOOKUP(K$1,Consolidated!$B$3:$AS$79,$A50,0)</f>
        <v>2.3912060610122459</v>
      </c>
      <c r="L50" s="24">
        <f>HLOOKUP(L$1,Consolidated!$B$3:$AS$79,$A50,0)</f>
        <v>0.61562397012648196</v>
      </c>
      <c r="M50" s="24">
        <f>HLOOKUP(M$1,Consolidated!$B$3:$AS$79,$A50,0)</f>
        <v>-3.5602314705084597</v>
      </c>
    </row>
    <row r="51" spans="1:13" s="21" customFormat="1" x14ac:dyDescent="0.2">
      <c r="A51" s="21">
        <v>58</v>
      </c>
      <c r="B51" s="21" t="str">
        <f>Consolidated!A60</f>
        <v>Dividend/PAT</v>
      </c>
      <c r="C51" s="23">
        <f>HLOOKUP(C$1,Consolidated!$B$3:$AS$79,$A51,0)</f>
        <v>0.30541780841060479</v>
      </c>
      <c r="D51" s="23">
        <f>HLOOKUP(D$1,Consolidated!$B$3:$AS$79,$A51,0)</f>
        <v>1.51270207852194E-2</v>
      </c>
      <c r="E51" s="23">
        <f>HLOOKUP(E$1,Consolidated!$B$3:$AS$79,$A51,0)</f>
        <v>0.10071234190842995</v>
      </c>
      <c r="F51" s="23">
        <f>HLOOKUP(F$1,Consolidated!$B$3:$AS$79,$A51,0)</f>
        <v>0.13882394888318705</v>
      </c>
      <c r="G51" s="23">
        <f>HLOOKUP(G$1,Consolidated!$B$3:$AS$79,$A51,0)</f>
        <v>0.12280436545756483</v>
      </c>
      <c r="H51" s="23">
        <f>HLOOKUP(H$1,Consolidated!$B$3:$AS$79,$A51,0)</f>
        <v>0.50607659261909821</v>
      </c>
      <c r="I51" s="23">
        <f>HLOOKUP(I$1,Consolidated!$B$3:$AS$79,$A51,0)</f>
        <v>0.2571705635301082</v>
      </c>
      <c r="J51" s="23">
        <f>HLOOKUP(J$1,Consolidated!$B$3:$AS$79,$A51,0)</f>
        <v>0.20976302515419204</v>
      </c>
      <c r="K51" s="23">
        <f>HLOOKUP(K$1,Consolidated!$B$3:$AS$79,$A51,0)</f>
        <v>0</v>
      </c>
      <c r="L51" s="23">
        <f>HLOOKUP(L$1,Consolidated!$B$3:$AS$79,$A51,0)</f>
        <v>0.20181842906515723</v>
      </c>
      <c r="M51" s="23">
        <f>HLOOKUP(M$1,Consolidated!$B$3:$AS$79,$A51,0)</f>
        <v>0</v>
      </c>
    </row>
    <row r="52" spans="1:13" s="21" customFormat="1" x14ac:dyDescent="0.2">
      <c r="A52" s="21">
        <v>59</v>
      </c>
      <c r="B52" s="21" t="str">
        <f>Consolidated!A61</f>
        <v>FCF/PAT</v>
      </c>
      <c r="C52" s="24">
        <f>HLOOKUP(C$1,Consolidated!$B$3:$AS$79,$A52,0)</f>
        <v>-0.10470230953662121</v>
      </c>
      <c r="D52" s="24">
        <f>HLOOKUP(D$1,Consolidated!$B$3:$AS$79,$A52,0)</f>
        <v>1.3579276697886453</v>
      </c>
      <c r="E52" s="24">
        <f>HLOOKUP(E$1,Consolidated!$B$3:$AS$79,$A52,0)</f>
        <v>0.45847146462112187</v>
      </c>
      <c r="F52" s="24">
        <f>HLOOKUP(F$1,Consolidated!$B$3:$AS$79,$A52,0)</f>
        <v>0.69312169549598868</v>
      </c>
      <c r="G52" s="24">
        <f>HLOOKUP(G$1,Consolidated!$B$3:$AS$79,$A52,0)</f>
        <v>0.42681520250325444</v>
      </c>
      <c r="H52" s="24">
        <f>HLOOKUP(H$1,Consolidated!$B$3:$AS$79,$A52,0)</f>
        <v>0.69849294785275362</v>
      </c>
      <c r="I52" s="24">
        <f>HLOOKUP(I$1,Consolidated!$B$3:$AS$79,$A52,0)</f>
        <v>0.3030809599380504</v>
      </c>
      <c r="J52" s="24">
        <f>HLOOKUP(J$1,Consolidated!$B$3:$AS$79,$A52,0)</f>
        <v>0.11486109774081785</v>
      </c>
      <c r="K52" s="24">
        <f>HLOOKUP(K$1,Consolidated!$B$3:$AS$79,$A52,0)</f>
        <v>-1.6535606227619859</v>
      </c>
      <c r="L52" s="24">
        <f>HLOOKUP(L$1,Consolidated!$B$3:$AS$79,$A52,0)</f>
        <v>0.12184284675270018</v>
      </c>
      <c r="M52" s="24">
        <f>HLOOKUP(M$1,Consolidated!$B$3:$AS$79,$A52,0)</f>
        <v>7.1506471173035475</v>
      </c>
    </row>
    <row r="53" spans="1:13" s="21" customFormat="1" x14ac:dyDescent="0.2">
      <c r="A53" s="21">
        <v>60</v>
      </c>
      <c r="B53" s="21" t="str">
        <f>Consolidated!A62</f>
        <v>FCF/CFO</v>
      </c>
      <c r="C53" s="24">
        <f>HLOOKUP(C$1,Consolidated!$B$3:$AS$79,$A53,0)</f>
        <v>-1.4443161457131761</v>
      </c>
      <c r="D53" s="24">
        <f>HLOOKUP(D$1,Consolidated!$B$3:$AS$79,$A53,0)</f>
        <v>0.40794646884343405</v>
      </c>
      <c r="E53" s="24">
        <f>HLOOKUP(E$1,Consolidated!$B$3:$AS$79,$A53,0)</f>
        <v>1.4004644638345325</v>
      </c>
      <c r="F53" s="24">
        <f>HLOOKUP(F$1,Consolidated!$B$3:$AS$79,$A53,0)</f>
        <v>0.53978220173086067</v>
      </c>
      <c r="G53" s="24">
        <f>HLOOKUP(G$1,Consolidated!$B$3:$AS$79,$A53,0)</f>
        <v>0.33889068437123054</v>
      </c>
      <c r="H53" s="24">
        <f>HLOOKUP(H$1,Consolidated!$B$3:$AS$79,$A53,0)</f>
        <v>0.60512860904334242</v>
      </c>
      <c r="I53" s="24">
        <f>HLOOKUP(I$1,Consolidated!$B$3:$AS$79,$A53,0)</f>
        <v>0.13832989276663607</v>
      </c>
      <c r="J53" s="24">
        <f>HLOOKUP(J$1,Consolidated!$B$3:$AS$79,$A53,0)</f>
        <v>-0.40839471091343132</v>
      </c>
      <c r="K53" s="24">
        <f>HLOOKUP(K$1,Consolidated!$B$3:$AS$79,$A53,0)</f>
        <v>3.2040249449043423</v>
      </c>
      <c r="L53" s="24">
        <f>HLOOKUP(L$1,Consolidated!$B$3:$AS$79,$A53,0)</f>
        <v>-1.4781762409866759</v>
      </c>
      <c r="M53" s="24">
        <f>HLOOKUP(M$1,Consolidated!$B$3:$AS$79,$A53,0)</f>
        <v>0.85487451947931936</v>
      </c>
    </row>
    <row r="54" spans="1:13" s="21" customFormat="1" x14ac:dyDescent="0.2">
      <c r="A54" s="21">
        <v>61</v>
      </c>
      <c r="B54" s="21" t="str">
        <f>Consolidated!A63</f>
        <v>FCF/Sales</v>
      </c>
      <c r="C54" s="23">
        <f>HLOOKUP(C$1,Consolidated!$B$3:$AS$79,$A54,0)</f>
        <v>9.8190725839776838E-3</v>
      </c>
      <c r="D54" s="23">
        <f>HLOOKUP(D$1,Consolidated!$B$3:$AS$79,$A54,0)</f>
        <v>7.7826202848739465E-2</v>
      </c>
      <c r="E54" s="23">
        <f>HLOOKUP(E$1,Consolidated!$B$3:$AS$79,$A54,0)</f>
        <v>-3.1502072940081194E-3</v>
      </c>
      <c r="F54" s="23">
        <f>HLOOKUP(F$1,Consolidated!$B$3:$AS$79,$A54,0)</f>
        <v>3.1608141389697905E-2</v>
      </c>
      <c r="G54" s="23">
        <f>HLOOKUP(G$1,Consolidated!$B$3:$AS$79,$A54,0)</f>
        <v>3.3151991080882168E-2</v>
      </c>
      <c r="H54" s="23">
        <f>HLOOKUP(H$1,Consolidated!$B$3:$AS$79,$A54,0)</f>
        <v>7.0517206634506308E-2</v>
      </c>
      <c r="I54" s="23">
        <f>HLOOKUP(I$1,Consolidated!$B$3:$AS$79,$A54,0)</f>
        <v>1.7817411728389344E-2</v>
      </c>
      <c r="J54" s="23">
        <f>HLOOKUP(J$1,Consolidated!$B$3:$AS$79,$A54,0)</f>
        <v>1.7159251375565288E-2</v>
      </c>
      <c r="K54" s="23">
        <f>HLOOKUP(K$1,Consolidated!$B$3:$AS$79,$A54,0)</f>
        <v>0.21092824913788819</v>
      </c>
      <c r="L54" s="23">
        <f>HLOOKUP(L$1,Consolidated!$B$3:$AS$79,$A54,0)</f>
        <v>2.3793622798321131E-3</v>
      </c>
      <c r="M54" s="23">
        <f>HLOOKUP(M$1,Consolidated!$B$3:$AS$79,$A54,0)</f>
        <v>8.6412783317581246E-2</v>
      </c>
    </row>
    <row r="55" spans="1:13" s="21" customFormat="1" x14ac:dyDescent="0.2">
      <c r="A55" s="21">
        <v>62</v>
      </c>
      <c r="B55" s="21" t="str">
        <f>Consolidated!A64</f>
        <v>Profit Margin</v>
      </c>
      <c r="C55" s="23">
        <f>HLOOKUP(C$1,Consolidated!$B$3:$AS$79,$A55,0)</f>
        <v>4.1444358460526631E-2</v>
      </c>
      <c r="D55" s="23">
        <f>HLOOKUP(D$1,Consolidated!$B$3:$AS$79,$A55,0)</f>
        <v>2.558025702642578E-2</v>
      </c>
      <c r="E55" s="23">
        <f>HLOOKUP(E$1,Consolidated!$B$3:$AS$79,$A55,0)</f>
        <v>5.4326658146221382E-2</v>
      </c>
      <c r="F55" s="23">
        <f>HLOOKUP(F$1,Consolidated!$B$3:$AS$79,$A55,0)</f>
        <v>5.8672429441454496E-2</v>
      </c>
      <c r="G55" s="23">
        <f>HLOOKUP(G$1,Consolidated!$B$3:$AS$79,$A55,0)</f>
        <v>8.0264496624938425E-2</v>
      </c>
      <c r="H55" s="23">
        <f>HLOOKUP(H$1,Consolidated!$B$3:$AS$79,$A55,0)</f>
        <v>0.10318887119066286</v>
      </c>
      <c r="I55" s="23">
        <f>HLOOKUP(I$1,Consolidated!$B$3:$AS$79,$A55,0)</f>
        <v>5.5705506428461303E-2</v>
      </c>
      <c r="J55" s="23">
        <f>HLOOKUP(J$1,Consolidated!$B$3:$AS$79,$A55,0)</f>
        <v>5.0276988823932389E-2</v>
      </c>
      <c r="K55" s="23">
        <f>HLOOKUP(K$1,Consolidated!$B$3:$AS$79,$A55,0)</f>
        <v>-1.408927951482126E-2</v>
      </c>
      <c r="L55" s="23">
        <f>HLOOKUP(L$1,Consolidated!$B$3:$AS$79,$A55,0)</f>
        <v>6.6667044676565271E-2</v>
      </c>
      <c r="M55" s="23">
        <f>HLOOKUP(M$1,Consolidated!$B$3:$AS$79,$A55,0)</f>
        <v>-0.11269541755234298</v>
      </c>
    </row>
    <row r="56" spans="1:13" s="21" customFormat="1" x14ac:dyDescent="0.2">
      <c r="A56" s="21">
        <v>63</v>
      </c>
      <c r="B56" s="21" t="str">
        <f>Consolidated!A65</f>
        <v>Asset turnover</v>
      </c>
      <c r="C56" s="24">
        <f>HLOOKUP(C$1,Consolidated!$B$3:$AS$79,$A56,0)</f>
        <v>1.102465709492354</v>
      </c>
      <c r="D56" s="24">
        <f>HLOOKUP(D$1,Consolidated!$B$3:$AS$79,$A56,0)</f>
        <v>1.4687398538021239</v>
      </c>
      <c r="E56" s="24">
        <f>HLOOKUP(E$1,Consolidated!$B$3:$AS$79,$A56,0)</f>
        <v>1.5915792702237905</v>
      </c>
      <c r="F56" s="24">
        <f>HLOOKUP(F$1,Consolidated!$B$3:$AS$79,$A56,0)</f>
        <v>2.0364668966320982</v>
      </c>
      <c r="G56" s="24">
        <f>HLOOKUP(G$1,Consolidated!$B$3:$AS$79,$A56,0)</f>
        <v>1.2950794431400292</v>
      </c>
      <c r="H56" s="24">
        <f>HLOOKUP(H$1,Consolidated!$B$3:$AS$79,$A56,0)</f>
        <v>1.2113425804892526</v>
      </c>
      <c r="I56" s="24">
        <f>HLOOKUP(I$1,Consolidated!$B$3:$AS$79,$A56,0)</f>
        <v>1.7292804896256608</v>
      </c>
      <c r="J56" s="24">
        <f>HLOOKUP(J$1,Consolidated!$B$3:$AS$79,$A56,0)</f>
        <v>1.4098690516051986</v>
      </c>
      <c r="K56" s="24">
        <f>HLOOKUP(K$1,Consolidated!$B$3:$AS$79,$A56,0)</f>
        <v>1.5198060921565535</v>
      </c>
      <c r="L56" s="24">
        <f>HLOOKUP(L$1,Consolidated!$B$3:$AS$79,$A56,0)</f>
        <v>1.1452558992171027</v>
      </c>
      <c r="M56" s="24">
        <f>HLOOKUP(M$1,Consolidated!$B$3:$AS$79,$A56,0)</f>
        <v>0.67196240698801313</v>
      </c>
    </row>
    <row r="57" spans="1:13" s="21" customFormat="1" x14ac:dyDescent="0.2">
      <c r="A57" s="21">
        <v>64</v>
      </c>
      <c r="B57" s="21" t="str">
        <f>Consolidated!A66</f>
        <v>Financial Leverage</v>
      </c>
      <c r="C57" s="24">
        <f>HLOOKUP(C$1,Consolidated!$B$3:$AS$79,$A57,0)</f>
        <v>3.3665249944051263</v>
      </c>
      <c r="D57" s="24">
        <f>HLOOKUP(D$1,Consolidated!$B$3:$AS$79,$A57,0)</f>
        <v>7.4982621303131056</v>
      </c>
      <c r="E57" s="24">
        <f>HLOOKUP(E$1,Consolidated!$B$3:$AS$79,$A57,0)</f>
        <v>2.337595344208673</v>
      </c>
      <c r="F57" s="24">
        <f>HLOOKUP(F$1,Consolidated!$B$3:$AS$79,$A57,0)</f>
        <v>1.5448323355163978</v>
      </c>
      <c r="G57" s="24">
        <f>HLOOKUP(G$1,Consolidated!$B$3:$AS$79,$A57,0)</f>
        <v>2.1204454518649052</v>
      </c>
      <c r="H57" s="24">
        <f>HLOOKUP(H$1,Consolidated!$B$3:$AS$79,$A57,0)</f>
        <v>1.4207078607782817</v>
      </c>
      <c r="I57" s="24">
        <f>HLOOKUP(I$1,Consolidated!$B$3:$AS$79,$A57,0)</f>
        <v>1.8660262904673268</v>
      </c>
      <c r="J57" s="24">
        <f>HLOOKUP(J$1,Consolidated!$B$3:$AS$79,$A57,0)</f>
        <v>2.7250179263396026</v>
      </c>
      <c r="K57" s="24">
        <f>HLOOKUP(K$1,Consolidated!$B$3:$AS$79,$A57,0)</f>
        <v>5.1012020131775468</v>
      </c>
      <c r="L57" s="24">
        <f>HLOOKUP(L$1,Consolidated!$B$3:$AS$79,$A57,0)</f>
        <v>1.9085042256729807</v>
      </c>
      <c r="M57" s="24">
        <f>HLOOKUP(M$1,Consolidated!$B$3:$AS$79,$A57,0)</f>
        <v>6.6173312133709938</v>
      </c>
    </row>
    <row r="58" spans="1:13" s="21" customFormat="1" x14ac:dyDescent="0.2">
      <c r="A58" s="21">
        <v>65</v>
      </c>
      <c r="B58" s="21" t="str">
        <f>Consolidated!A67</f>
        <v>Return on Equity</v>
      </c>
      <c r="C58" s="23">
        <f>HLOOKUP(C$1,Consolidated!$B$3:$AS$79,$A58,0)</f>
        <v>0.15227474855771669</v>
      </c>
      <c r="D58" s="23">
        <f>HLOOKUP(D$1,Consolidated!$B$3:$AS$79,$A58,0)</f>
        <v>6.9937090084226272E-2</v>
      </c>
      <c r="E58" s="23">
        <f>HLOOKUP(E$1,Consolidated!$B$3:$AS$79,$A58,0)</f>
        <v>0.18838653827832982</v>
      </c>
      <c r="F58" s="23">
        <f>HLOOKUP(F$1,Consolidated!$B$3:$AS$79,$A58,0)</f>
        <v>0.17083941080888673</v>
      </c>
      <c r="G58" s="23">
        <f>HLOOKUP(G$1,Consolidated!$B$3:$AS$79,$A58,0)</f>
        <v>0.21088800503101535</v>
      </c>
      <c r="H58" s="23">
        <f>HLOOKUP(H$1,Consolidated!$B$3:$AS$79,$A58,0)</f>
        <v>0.17818197365129432</v>
      </c>
      <c r="I58" s="23">
        <f>HLOOKUP(I$1,Consolidated!$B$3:$AS$79,$A58,0)</f>
        <v>0.17649730156019944</v>
      </c>
      <c r="J58" s="23">
        <f>HLOOKUP(J$1,Consolidated!$B$3:$AS$79,$A58,0)</f>
        <v>0.19047887796216811</v>
      </c>
      <c r="K58" s="23">
        <f>HLOOKUP(K$1,Consolidated!$B$3:$AS$79,$A58,0)</f>
        <v>-0.11422126351566872</v>
      </c>
      <c r="L58" s="23">
        <f>HLOOKUP(L$1,Consolidated!$B$3:$AS$79,$A58,0)</f>
        <v>0.14705171054944977</v>
      </c>
      <c r="M58" s="23">
        <f>HLOOKUP(M$1,Consolidated!$B$3:$AS$79,$A58,0)</f>
        <v>-0.39380262662412274</v>
      </c>
    </row>
    <row r="59" spans="1:13" s="21" customFormat="1" x14ac:dyDescent="0.2">
      <c r="A59" s="21">
        <v>66</v>
      </c>
      <c r="B59" s="21" t="str">
        <f>Consolidated!A68</f>
        <v>Return on Capital</v>
      </c>
      <c r="C59" s="23">
        <f>HLOOKUP(C$1,Consolidated!$B$3:$AS$79,$A59,0)</f>
        <v>0.14372626550594061</v>
      </c>
      <c r="D59" s="23">
        <f>HLOOKUP(D$1,Consolidated!$B$3:$AS$79,$A59,0)</f>
        <v>0.21002318966069092</v>
      </c>
      <c r="E59" s="23">
        <f>HLOOKUP(E$1,Consolidated!$B$3:$AS$79,$A59,0)</f>
        <v>0.258333457139651</v>
      </c>
      <c r="F59" s="23">
        <f>HLOOKUP(F$1,Consolidated!$B$3:$AS$79,$A59,0)</f>
        <v>0.21709118962554799</v>
      </c>
      <c r="G59" s="23">
        <f>HLOOKUP(G$1,Consolidated!$B$3:$AS$79,$A59,0)</f>
        <v>0.24149094134279286</v>
      </c>
      <c r="H59" s="23">
        <f>HLOOKUP(H$1,Consolidated!$B$3:$AS$79,$A59,0)</f>
        <v>0.25752971084101084</v>
      </c>
      <c r="I59" s="23">
        <f>HLOOKUP(I$1,Consolidated!$B$3:$AS$79,$A59,0)</f>
        <v>0.21851094810928381</v>
      </c>
      <c r="J59" s="23">
        <f>HLOOKUP(J$1,Consolidated!$B$3:$AS$79,$A59,0)</f>
        <v>0.20070788846014906</v>
      </c>
      <c r="K59" s="23">
        <f>HLOOKUP(K$1,Consolidated!$B$3:$AS$79,$A59,0)</f>
        <v>0.10127066635035864</v>
      </c>
      <c r="L59" s="23">
        <f>HLOOKUP(L$1,Consolidated!$B$3:$AS$79,$A59,0)</f>
        <v>0.16406176774363893</v>
      </c>
      <c r="M59" s="23">
        <f>HLOOKUP(M$1,Consolidated!$B$3:$AS$79,$A59,0)</f>
        <v>2.1338314821784766E-2</v>
      </c>
    </row>
    <row r="60" spans="1:13" s="21" customFormat="1" x14ac:dyDescent="0.2">
      <c r="A60" s="21">
        <v>67</v>
      </c>
      <c r="B60" s="21" t="str">
        <f>Consolidated!A69</f>
        <v>Sales/Invested Capital</v>
      </c>
      <c r="C60" s="24">
        <f>HLOOKUP(C$1,Consolidated!$B$3:$AS$79,$A60,0)</f>
        <v>1.5645533220834562</v>
      </c>
      <c r="D60" s="24">
        <f>HLOOKUP(D$1,Consolidated!$B$3:$AS$79,$A60,0)</f>
        <v>2.0573257171035033</v>
      </c>
      <c r="E60" s="24">
        <f>HLOOKUP(E$1,Consolidated!$B$3:$AS$79,$A60,0)</f>
        <v>2.4102568242014364</v>
      </c>
      <c r="F60" s="24">
        <f>HLOOKUP(F$1,Consolidated!$B$3:$AS$79,$A60,0)</f>
        <v>2.6349820123734529</v>
      </c>
      <c r="G60" s="24">
        <f>HLOOKUP(G$1,Consolidated!$B$3:$AS$79,$A60,0)</f>
        <v>1.8931735845020541</v>
      </c>
      <c r="H60" s="24">
        <f>HLOOKUP(H$1,Consolidated!$B$3:$AS$79,$A60,0)</f>
        <v>1.6499028945361733</v>
      </c>
      <c r="I60" s="24">
        <f>HLOOKUP(I$1,Consolidated!$B$3:$AS$79,$A60,0)</f>
        <v>2.4059990800874811</v>
      </c>
      <c r="J60" s="24">
        <f>HLOOKUP(J$1,Consolidated!$B$3:$AS$79,$A60,0)</f>
        <v>1.7817846514744751</v>
      </c>
      <c r="K60" s="24">
        <f>HLOOKUP(K$1,Consolidated!$B$3:$AS$79,$A60,0)</f>
        <v>3.2116416805602839</v>
      </c>
      <c r="L60" s="24">
        <f>HLOOKUP(L$1,Consolidated!$B$3:$AS$79,$A60,0)</f>
        <v>1.4013067058453406</v>
      </c>
      <c r="M60" s="24">
        <f>HLOOKUP(M$1,Consolidated!$B$3:$AS$79,$A60,0)</f>
        <v>0.85288845654686152</v>
      </c>
    </row>
    <row r="61" spans="1:13" s="21" customFormat="1" x14ac:dyDescent="0.2">
      <c r="A61" s="21">
        <v>68</v>
      </c>
      <c r="B61" s="21" t="str">
        <f>Consolidated!A70</f>
        <v>PAT/invested Capital</v>
      </c>
      <c r="C61" s="23">
        <f>HLOOKUP(C$1,Consolidated!$B$3:$AS$79,$A61,0)</f>
        <v>6.6424008284962796E-2</v>
      </c>
      <c r="D61" s="23">
        <f>HLOOKUP(D$1,Consolidated!$B$3:$AS$79,$A61,0)</f>
        <v>8.3573744093546162E-2</v>
      </c>
      <c r="E61" s="23">
        <f>HLOOKUP(E$1,Consolidated!$B$3:$AS$79,$A61,0)</f>
        <v>0.15108495559126645</v>
      </c>
      <c r="F61" s="23">
        <f>HLOOKUP(F$1,Consolidated!$B$3:$AS$79,$A61,0)</f>
        <v>0.14172451391385715</v>
      </c>
      <c r="G61" s="23">
        <f>HLOOKUP(G$1,Consolidated!$B$3:$AS$79,$A61,0)</f>
        <v>0.14991498522665156</v>
      </c>
      <c r="H61" s="23">
        <f>HLOOKUP(H$1,Consolidated!$B$3:$AS$79,$A61,0)</f>
        <v>0.17210413504869448</v>
      </c>
      <c r="I61" s="23">
        <f>HLOOKUP(I$1,Consolidated!$B$3:$AS$79,$A61,0)</f>
        <v>0.13354795501702907</v>
      </c>
      <c r="J61" s="23">
        <f>HLOOKUP(J$1,Consolidated!$B$3:$AS$79,$A61,0)</f>
        <v>9.1292426790440723E-2</v>
      </c>
      <c r="K61" s="23">
        <f>HLOOKUP(K$1,Consolidated!$B$3:$AS$79,$A61,0)</f>
        <v>-3.8927127244652859E-2</v>
      </c>
      <c r="L61" s="23">
        <f>HLOOKUP(L$1,Consolidated!$B$3:$AS$79,$A61,0)</f>
        <v>9.406258825114007E-2</v>
      </c>
      <c r="M61" s="23">
        <f>HLOOKUP(M$1,Consolidated!$B$3:$AS$79,$A61,0)</f>
        <v>-6.8103976293048915E-2</v>
      </c>
    </row>
    <row r="62" spans="1:13" s="21" customFormat="1" x14ac:dyDescent="0.2">
      <c r="A62" s="21">
        <v>69</v>
      </c>
      <c r="B62" s="21" t="str">
        <f>Consolidated!A71</f>
        <v>CFO/Invested Capital</v>
      </c>
      <c r="C62" s="23">
        <f>HLOOKUP(C$1,Consolidated!$B$3:$AS$79,$A62,0)</f>
        <v>0.14525794222053245</v>
      </c>
      <c r="D62" s="23">
        <f>HLOOKUP(D$1,Consolidated!$B$3:$AS$79,$A62,0)</f>
        <v>0.20894039975953235</v>
      </c>
      <c r="E62" s="23">
        <f>HLOOKUP(E$1,Consolidated!$B$3:$AS$79,$A62,0)</f>
        <v>0.18903364592280519</v>
      </c>
      <c r="F62" s="23">
        <f>HLOOKUP(F$1,Consolidated!$B$3:$AS$79,$A62,0)</f>
        <v>0.22039424057141196</v>
      </c>
      <c r="G62" s="23">
        <f>HLOOKUP(G$1,Consolidated!$B$3:$AS$79,$A62,0)</f>
        <v>0.18009936417084699</v>
      </c>
      <c r="H62" s="23">
        <f>HLOOKUP(H$1,Consolidated!$B$3:$AS$79,$A62,0)</f>
        <v>0.18943245719051416</v>
      </c>
      <c r="I62" s="23">
        <f>HLOOKUP(I$1,Consolidated!$B$3:$AS$79,$A62,0)</f>
        <v>0.15721765897135792</v>
      </c>
      <c r="J62" s="23">
        <f>HLOOKUP(J$1,Consolidated!$B$3:$AS$79,$A62,0)</f>
        <v>0.10145005124282806</v>
      </c>
      <c r="K62" s="23">
        <f>HLOOKUP(K$1,Consolidated!$B$3:$AS$79,$A62,0)</f>
        <v>0.15251913251464</v>
      </c>
      <c r="L62" s="23">
        <f>HLOOKUP(L$1,Consolidated!$B$3:$AS$79,$A62,0)</f>
        <v>6.4532259368079922E-2</v>
      </c>
      <c r="M62" s="23">
        <f>HLOOKUP(M$1,Consolidated!$B$3:$AS$79,$A62,0)</f>
        <v>0.12538468112623655</v>
      </c>
    </row>
    <row r="63" spans="1:13" s="21" customFormat="1" x14ac:dyDescent="0.2">
      <c r="A63" s="21">
        <v>70</v>
      </c>
      <c r="B63" s="21" t="str">
        <f>Consolidated!A72</f>
        <v>FCF/Invested Capital</v>
      </c>
      <c r="C63" s="23">
        <f>HLOOKUP(C$1,Consolidated!$B$3:$AS$79,$A63,0)</f>
        <v>3.2182874602524392E-2</v>
      </c>
      <c r="D63" s="23">
        <f>HLOOKUP(D$1,Consolidated!$B$3:$AS$79,$A63,0)</f>
        <v>0.19469393658485129</v>
      </c>
      <c r="E63" s="23">
        <f>HLOOKUP(E$1,Consolidated!$B$3:$AS$79,$A63,0)</f>
        <v>2.5841602820984744E-2</v>
      </c>
      <c r="F63" s="23">
        <f>HLOOKUP(F$1,Consolidated!$B$3:$AS$79,$A63,0)</f>
        <v>9.6474625315545168E-2</v>
      </c>
      <c r="G63" s="23">
        <f>HLOOKUP(G$1,Consolidated!$B$3:$AS$79,$A63,0)</f>
        <v>6.5164071809886551E-2</v>
      </c>
      <c r="H63" s="23">
        <f>HLOOKUP(H$1,Consolidated!$B$3:$AS$79,$A63,0)</f>
        <v>0.11687019438959163</v>
      </c>
      <c r="I63" s="23">
        <f>HLOOKUP(I$1,Consolidated!$B$3:$AS$79,$A63,0)</f>
        <v>5.2234402239373777E-2</v>
      </c>
      <c r="J63" s="23">
        <f>HLOOKUP(J$1,Consolidated!$B$3:$AS$79,$A63,0)</f>
        <v>3.376741561187073E-2</v>
      </c>
      <c r="K63" s="23">
        <f>HLOOKUP(K$1,Consolidated!$B$3:$AS$79,$A63,0)</f>
        <v>0.62786160111387324</v>
      </c>
      <c r="L63" s="23">
        <f>HLOOKUP(L$1,Consolidated!$B$3:$AS$79,$A63,0)</f>
        <v>2.2808272728314428E-3</v>
      </c>
      <c r="M63" s="23">
        <f>HLOOKUP(M$1,Consolidated!$B$3:$AS$79,$A63,0)</f>
        <v>0.10926515104341324</v>
      </c>
    </row>
    <row r="64" spans="1:13" s="21" customFormat="1" x14ac:dyDescent="0.2">
      <c r="A64" s="21">
        <v>71</v>
      </c>
      <c r="B64" s="21" t="str">
        <f>Consolidated!A73</f>
        <v>Incremental Sales/Incremental Invested Capital</v>
      </c>
      <c r="C64" s="24">
        <f>HLOOKUP(C$1,Consolidated!$B$3:$AS$79,$A64,0)</f>
        <v>1.3552662900865495</v>
      </c>
      <c r="D64" s="24">
        <f>HLOOKUP(D$1,Consolidated!$B$3:$AS$79,$A64,0)</f>
        <v>1.9374634460596423</v>
      </c>
      <c r="E64" s="24">
        <f>HLOOKUP(E$1,Consolidated!$B$3:$AS$79,$A64,0)</f>
        <v>3.0038939915336234</v>
      </c>
      <c r="F64" s="24">
        <f>HLOOKUP(F$1,Consolidated!$B$3:$AS$79,$A64,0)</f>
        <v>2.8409973889776441</v>
      </c>
      <c r="G64" s="24">
        <f>HLOOKUP(G$1,Consolidated!$B$3:$AS$79,$A64,0)</f>
        <v>2.7229804288846435</v>
      </c>
      <c r="H64" s="24">
        <f>HLOOKUP(H$1,Consolidated!$B$3:$AS$79,$A64,0)</f>
        <v>3.3856681543491431</v>
      </c>
      <c r="I64" s="24">
        <f>HLOOKUP(I$1,Consolidated!$B$3:$AS$79,$A64,0)</f>
        <v>2.9327372038603068</v>
      </c>
      <c r="J64" s="24">
        <f>HLOOKUP(J$1,Consolidated!$B$3:$AS$79,$A64,0)</f>
        <v>1.919359951533983</v>
      </c>
      <c r="K64" s="24">
        <f>HLOOKUP(K$1,Consolidated!$B$3:$AS$79,$A64,0)</f>
        <v>2.2263338353839925</v>
      </c>
      <c r="L64" s="24">
        <f>HLOOKUP(L$1,Consolidated!$B$3:$AS$79,$A64,0)</f>
        <v>1.7045292320992949</v>
      </c>
      <c r="M64" s="24">
        <f>HLOOKUP(M$1,Consolidated!$B$3:$AS$79,$A64,0)</f>
        <v>0.78887571562065895</v>
      </c>
    </row>
    <row r="65" spans="1:13" s="21" customFormat="1" x14ac:dyDescent="0.2">
      <c r="A65" s="21">
        <v>72</v>
      </c>
      <c r="B65" s="21" t="str">
        <f>Consolidated!A74</f>
        <v>Incremental PAT/Incremental Invested Capital</v>
      </c>
      <c r="C65" s="23">
        <f>HLOOKUP(C$1,Consolidated!$B$3:$AS$79,$A65,0)</f>
        <v>8.7065618545153919E-2</v>
      </c>
      <c r="D65" s="23">
        <f>HLOOKUP(D$1,Consolidated!$B$3:$AS$79,$A65,0)</f>
        <v>7.6912460655206447E-2</v>
      </c>
      <c r="E65" s="23">
        <f>HLOOKUP(E$1,Consolidated!$B$3:$AS$79,$A65,0)</f>
        <v>0.21182874682077454</v>
      </c>
      <c r="F65" s="23">
        <f>HLOOKUP(F$1,Consolidated!$B$3:$AS$79,$A65,0)</f>
        <v>0.19850969947826524</v>
      </c>
      <c r="G65" s="23">
        <f>HLOOKUP(G$1,Consolidated!$B$3:$AS$79,$A65,0)</f>
        <v>0.28887165215367661</v>
      </c>
      <c r="H65" s="23">
        <f>HLOOKUP(H$1,Consolidated!$B$3:$AS$79,$A65,0)</f>
        <v>-0.18739544060846733</v>
      </c>
      <c r="I65" s="23">
        <f>HLOOKUP(I$1,Consolidated!$B$3:$AS$79,$A65,0)</f>
        <v>0.11083056694768176</v>
      </c>
      <c r="J65" s="23">
        <f>HLOOKUP(J$1,Consolidated!$B$3:$AS$79,$A65,0)</f>
        <v>0.10493916369563867</v>
      </c>
      <c r="K65" s="23">
        <f>HLOOKUP(K$1,Consolidated!$B$3:$AS$79,$A65,0)</f>
        <v>7.6282653512999551E-2</v>
      </c>
      <c r="L65" s="23">
        <f>HLOOKUP(L$1,Consolidated!$B$3:$AS$79,$A65,0)</f>
        <v>0.10036073439763833</v>
      </c>
      <c r="M65" s="23">
        <f>HLOOKUP(M$1,Consolidated!$B$3:$AS$79,$A65,0)</f>
        <v>-8.7666942632445857E-2</v>
      </c>
    </row>
    <row r="66" spans="1:13" s="21" customFormat="1" x14ac:dyDescent="0.2">
      <c r="A66" s="21">
        <v>73</v>
      </c>
      <c r="B66" s="21" t="str">
        <f>Consolidated!A75</f>
        <v>Incremental CFO/Incremental Invested Capital</v>
      </c>
      <c r="C66" s="23">
        <f>HLOOKUP(C$1,Consolidated!$B$3:$AS$79,$A66,0)</f>
        <v>0.17289724611707019</v>
      </c>
      <c r="D66" s="23">
        <f>HLOOKUP(D$1,Consolidated!$B$3:$AS$79,$A66,0)</f>
        <v>0.361852518919067</v>
      </c>
      <c r="E66" s="23">
        <f>HLOOKUP(E$1,Consolidated!$B$3:$AS$79,$A66,0)</f>
        <v>0.15131062922779764</v>
      </c>
      <c r="F66" s="23">
        <f>HLOOKUP(F$1,Consolidated!$B$3:$AS$79,$A66,0)</f>
        <v>0.31449478445184709</v>
      </c>
      <c r="G66" s="23">
        <f>HLOOKUP(G$1,Consolidated!$B$3:$AS$79,$A66,0)</f>
        <v>0.26031900965896659</v>
      </c>
      <c r="H66" s="23">
        <f>HLOOKUP(H$1,Consolidated!$B$3:$AS$79,$A66,0)</f>
        <v>0.23229751100218282</v>
      </c>
      <c r="I66" s="23">
        <f>HLOOKUP(I$1,Consolidated!$B$3:$AS$79,$A66,0)</f>
        <v>0.22710088908688456</v>
      </c>
      <c r="J66" s="23">
        <f>HLOOKUP(J$1,Consolidated!$B$3:$AS$79,$A66,0)</f>
        <v>0.14477076559845978</v>
      </c>
      <c r="K66" s="23">
        <f>HLOOKUP(K$1,Consolidated!$B$3:$AS$79,$A66,0)</f>
        <v>1.3714014845870651E-2</v>
      </c>
      <c r="L66" s="23">
        <f>HLOOKUP(L$1,Consolidated!$B$3:$AS$79,$A66,0)</f>
        <v>0.11145791721504612</v>
      </c>
      <c r="M66" s="23">
        <f>HLOOKUP(M$1,Consolidated!$B$3:$AS$79,$A66,0)</f>
        <v>0.15266111104128646</v>
      </c>
    </row>
    <row r="67" spans="1:13" s="21" customFormat="1" x14ac:dyDescent="0.2">
      <c r="A67" s="21">
        <v>74</v>
      </c>
      <c r="B67" s="21" t="str">
        <f>Consolidated!A76</f>
        <v>Incremental FCF/Incremental Invested Capital</v>
      </c>
      <c r="C67" s="23">
        <f>HLOOKUP(C$1,Consolidated!$B$3:$AS$79,$A67,0)</f>
        <v>4.3066662144632215E-2</v>
      </c>
      <c r="D67" s="23">
        <f>HLOOKUP(D$1,Consolidated!$B$3:$AS$79,$A67,0)</f>
        <v>0.2682206031752406</v>
      </c>
      <c r="E67" s="23">
        <f>HLOOKUP(E$1,Consolidated!$B$3:$AS$79,$A67,0)</f>
        <v>3.1297810827195377E-3</v>
      </c>
      <c r="F67" s="23">
        <f>HLOOKUP(F$1,Consolidated!$B$3:$AS$79,$A67,0)</f>
        <v>0.16700395861589443</v>
      </c>
      <c r="G67" s="23">
        <f>HLOOKUP(G$1,Consolidated!$B$3:$AS$79,$A67,0)</f>
        <v>0.1529935094520751</v>
      </c>
      <c r="H67" s="23">
        <f>HLOOKUP(H$1,Consolidated!$B$3:$AS$79,$A67,0)</f>
        <v>0.48653715918324664</v>
      </c>
      <c r="I67" s="23">
        <f>HLOOKUP(I$1,Consolidated!$B$3:$AS$79,$A67,0)</f>
        <v>9.5144228556580696E-2</v>
      </c>
      <c r="J67" s="23">
        <f>HLOOKUP(J$1,Consolidated!$B$3:$AS$79,$A67,0)</f>
        <v>4.1623123270102994E-2</v>
      </c>
      <c r="K67" s="23">
        <f>HLOOKUP(K$1,Consolidated!$B$3:$AS$79,$A67,0)</f>
        <v>-0.23906963454033292</v>
      </c>
      <c r="L67" s="23">
        <f>HLOOKUP(L$1,Consolidated!$B$3:$AS$79,$A67,0)</f>
        <v>4.5203335499597597E-3</v>
      </c>
      <c r="M67" s="23">
        <f>HLOOKUP(M$1,Consolidated!$B$3:$AS$79,$A67,0)</f>
        <v>0.13050852872226529</v>
      </c>
    </row>
    <row r="68" spans="1:13" s="21" customFormat="1" x14ac:dyDescent="0.2">
      <c r="A68" s="21">
        <v>75</v>
      </c>
      <c r="B68" s="21" t="str">
        <f>Consolidated!A77</f>
        <v>CFO/Enterprise Value</v>
      </c>
      <c r="C68" s="23">
        <f>HLOOKUP(C$1,Consolidated!$B$3:$AS$79,$A68,0)</f>
        <v>0.11837455754239597</v>
      </c>
      <c r="D68" s="23">
        <f>HLOOKUP(D$1,Consolidated!$B$3:$AS$79,$A68,0)</f>
        <v>0.11598954453632977</v>
      </c>
      <c r="E68" s="23">
        <f>HLOOKUP(E$1,Consolidated!$B$3:$AS$79,$A68,0)</f>
        <v>0.12187815727031959</v>
      </c>
      <c r="F68" s="23">
        <f>HLOOKUP(F$1,Consolidated!$B$3:$AS$79,$A68,0)</f>
        <v>0.62473302757358851</v>
      </c>
      <c r="G68" s="23">
        <f>HLOOKUP(G$1,Consolidated!$B$3:$AS$79,$A68,0)</f>
        <v>9.6319587090097095E-2</v>
      </c>
      <c r="H68" s="23">
        <f>HLOOKUP(H$1,Consolidated!$B$3:$AS$79,$A68,0)</f>
        <v>9.8221944728873536E-2</v>
      </c>
      <c r="I68" s="23">
        <f>HLOOKUP(I$1,Consolidated!$B$3:$AS$79,$A68,0)</f>
        <v>0.10885391967973719</v>
      </c>
      <c r="J68" s="23">
        <f>HLOOKUP(J$1,Consolidated!$B$3:$AS$79,$A68,0)</f>
        <v>7.562521100013217E-2</v>
      </c>
      <c r="K68" s="23">
        <f>HLOOKUP(K$1,Consolidated!$B$3:$AS$79,$A68,0)</f>
        <v>0.19247680309021806</v>
      </c>
      <c r="L68" s="23">
        <f>HLOOKUP(L$1,Consolidated!$B$3:$AS$79,$A68,0)</f>
        <v>8.0904033423620736E-2</v>
      </c>
      <c r="M68" s="23">
        <f>HLOOKUP(M$1,Consolidated!$B$3:$AS$79,$A68,0)</f>
        <v>0.10934672981164155</v>
      </c>
    </row>
    <row r="69" spans="1:13" s="21" customFormat="1" x14ac:dyDescent="0.2">
      <c r="A69" s="21">
        <v>76</v>
      </c>
      <c r="B69" s="21" t="str">
        <f>Consolidated!A78</f>
        <v>Dividend Yield</v>
      </c>
      <c r="C69" s="23">
        <f>HLOOKUP(C$1,Consolidated!$B$3:$AS$79,$A69,0)</f>
        <v>0.20041945532627725</v>
      </c>
      <c r="D69" s="23">
        <f>HLOOKUP(D$1,Consolidated!$B$3:$AS$79,$A69,0)</f>
        <v>1.419042861277722E-3</v>
      </c>
      <c r="E69" s="23">
        <f>HLOOKUP(E$1,Consolidated!$B$3:$AS$79,$A69,0)</f>
        <v>1.9214485662509322E-2</v>
      </c>
      <c r="F69" s="23" t="e">
        <f>HLOOKUP(F$1,Consolidated!$B$3:$AS$79,$A69,0)</f>
        <v>#DIV/0!</v>
      </c>
      <c r="G69" s="23">
        <f>HLOOKUP(G$1,Consolidated!$B$3:$AS$79,$A69,0)</f>
        <v>1.3831625079936618E-2</v>
      </c>
      <c r="H69" s="23">
        <f>HLOOKUP(H$1,Consolidated!$B$3:$AS$79,$A69,0)</f>
        <v>4.2149090580900786E-2</v>
      </c>
      <c r="I69" s="23">
        <f>HLOOKUP(I$1,Consolidated!$B$3:$AS$79,$A69,0)</f>
        <v>3.6953403752641487E-2</v>
      </c>
      <c r="J69" s="23">
        <f>HLOOKUP(J$1,Consolidated!$B$3:$AS$79,$A69,0)</f>
        <v>4.020934210577852E-2</v>
      </c>
      <c r="K69" s="23">
        <f>HLOOKUP(K$1,Consolidated!$B$3:$AS$79,$A69,0)</f>
        <v>0</v>
      </c>
      <c r="L69" s="23">
        <f>HLOOKUP(L$1,Consolidated!$B$3:$AS$79,$A69,0)</f>
        <v>4.2545788315937326E-2</v>
      </c>
      <c r="M69" s="23">
        <f>HLOOKUP(M$1,Consolidated!$B$3:$AS$79,$A69,0)</f>
        <v>0</v>
      </c>
    </row>
    <row r="70" spans="1:13" s="21" customFormat="1" x14ac:dyDescent="0.2">
      <c r="A70" s="21">
        <v>77</v>
      </c>
      <c r="B70" s="21" t="str">
        <f>Consolidated!A79</f>
        <v>Dividend Payout</v>
      </c>
      <c r="C70" s="23">
        <f>HLOOKUP(C$1,Consolidated!$B$3:$AS$79,$A70,0)</f>
        <v>0.30541780841060479</v>
      </c>
      <c r="D70" s="23">
        <f>HLOOKUP(D$1,Consolidated!$B$3:$AS$79,$A70,0)</f>
        <v>1.51270207852194E-2</v>
      </c>
      <c r="E70" s="23">
        <f>HLOOKUP(E$1,Consolidated!$B$3:$AS$79,$A70,0)</f>
        <v>0.10071234190842995</v>
      </c>
      <c r="F70" s="23">
        <f>HLOOKUP(F$1,Consolidated!$B$3:$AS$79,$A70,0)</f>
        <v>0.13882394888318705</v>
      </c>
      <c r="G70" s="23">
        <f>HLOOKUP(G$1,Consolidated!$B$3:$AS$79,$A70,0)</f>
        <v>0.12280436545756483</v>
      </c>
      <c r="H70" s="23">
        <f>HLOOKUP(H$1,Consolidated!$B$3:$AS$79,$A70,0)</f>
        <v>0.50607659261909821</v>
      </c>
      <c r="I70" s="23">
        <f>HLOOKUP(I$1,Consolidated!$B$3:$AS$79,$A70,0)</f>
        <v>0.2571705635301082</v>
      </c>
      <c r="J70" s="23">
        <f>HLOOKUP(J$1,Consolidated!$B$3:$AS$79,$A70,0)</f>
        <v>0.20976302515419204</v>
      </c>
      <c r="K70" s="23">
        <f>HLOOKUP(K$1,Consolidated!$B$3:$AS$79,$A70,0)</f>
        <v>0</v>
      </c>
      <c r="L70" s="23">
        <f>HLOOKUP(L$1,Consolidated!$B$3:$AS$79,$A70,0)</f>
        <v>0.20181842906515723</v>
      </c>
      <c r="M70" s="23">
        <f>HLOOKUP(M$1,Consolidated!$B$3:$AS$79,$A70,0)</f>
        <v>0</v>
      </c>
    </row>
    <row r="71" spans="1:13" s="21" customFormat="1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s="21" customFormat="1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21" customFormat="1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s="21" customFormat="1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21" customFormat="1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21" customFormat="1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21" customFormat="1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21" customFormat="1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21" customFormat="1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21" customFormat="1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3:13" s="21" customFormat="1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3:13" s="21" customFormat="1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3:13" s="21" customFormat="1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3:13" s="21" customFormat="1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3:13" s="21" customFormat="1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3:13" s="21" customFormat="1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3:13" s="21" customFormat="1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3:13" s="21" customFormat="1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3:13" s="21" customFormat="1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3:13" s="21" customForma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3:13" s="21" customForma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3:13" s="21" customFormat="1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3:13" s="21" customFormat="1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3:13" s="21" customFormat="1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3:13" s="21" customFormat="1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3:13" s="21" customForma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3:13" s="21" customForma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3:13" s="21" customForma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3:13" s="21" customForma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3:13" s="21" customForma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s="21" customForma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s="21" customFormat="1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s="21" customFormat="1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s="21" customFormat="1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s="21" customFormat="1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</sheetData>
  <conditionalFormatting sqref="C2:M2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M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M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M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M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M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M1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M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M12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M1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M1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M1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M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M1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M1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M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M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M2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M2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M2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M2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M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M3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M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M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M3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M4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M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M4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M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M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M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M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M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M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M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M5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M5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M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M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M5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M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M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M6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M6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M6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M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M6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M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M6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:M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M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M6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:M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36" workbookViewId="0">
      <selection activeCell="B1" sqref="A1:XFD1048576"/>
    </sheetView>
  </sheetViews>
  <sheetFormatPr defaultRowHeight="12.75" x14ac:dyDescent="0.2"/>
  <cols>
    <col min="1" max="1" width="9.140625" style="21" hidden="1" customWidth="1"/>
    <col min="2" max="2" width="37.5703125" style="21" customWidth="1"/>
    <col min="3" max="13" width="16" style="21" customWidth="1"/>
    <col min="14" max="16384" width="9.140625" style="21"/>
  </cols>
  <sheetData>
    <row r="1" spans="1:13" s="21" customFormat="1" ht="15" customHeight="1" x14ac:dyDescent="0.2">
      <c r="B1" s="22" t="s">
        <v>118</v>
      </c>
      <c r="C1" s="22" t="s">
        <v>210</v>
      </c>
      <c r="D1" s="22" t="s">
        <v>214</v>
      </c>
      <c r="E1" s="22" t="s">
        <v>218</v>
      </c>
      <c r="F1" s="22" t="s">
        <v>222</v>
      </c>
      <c r="G1" s="22" t="s">
        <v>226</v>
      </c>
      <c r="H1" s="22" t="s">
        <v>230</v>
      </c>
      <c r="I1" s="22" t="s">
        <v>234</v>
      </c>
      <c r="J1" s="22" t="s">
        <v>238</v>
      </c>
      <c r="K1" s="22" t="s">
        <v>242</v>
      </c>
      <c r="L1" s="22" t="s">
        <v>246</v>
      </c>
      <c r="M1" s="22" t="s">
        <v>250</v>
      </c>
    </row>
    <row r="2" spans="1:13" s="21" customFormat="1" x14ac:dyDescent="0.2">
      <c r="A2" s="21">
        <v>2</v>
      </c>
      <c r="B2" s="21" t="str">
        <f>Consolidated!A4</f>
        <v>Revenue Growth</v>
      </c>
      <c r="C2" s="23">
        <f>HLOOKUP(C$1,Consolidated!$B$3:$AS$79,$A2,0)</f>
        <v>0.2399279025162695</v>
      </c>
      <c r="D2" s="23">
        <f>HLOOKUP(D$1,Consolidated!$B$3:$AS$79,$A2,0)</f>
        <v>0.31790754060701709</v>
      </c>
      <c r="E2" s="23">
        <f>HLOOKUP(E$1,Consolidated!$B$3:$AS$79,$A2,0)</f>
        <v>0.39956463766322403</v>
      </c>
      <c r="F2" s="23">
        <f>HLOOKUP(F$1,Consolidated!$B$3:$AS$79,$A2,0)</f>
        <v>-4.996920085452683E-2</v>
      </c>
      <c r="G2" s="23">
        <f>HLOOKUP(G$1,Consolidated!$B$3:$AS$79,$A2,0)</f>
        <v>0.10839563322352808</v>
      </c>
      <c r="H2" s="23">
        <f>HLOOKUP(H$1,Consolidated!$B$3:$AS$79,$A2,0)</f>
        <v>0.25355007829245246</v>
      </c>
      <c r="I2" s="23">
        <f>HLOOKUP(I$1,Consolidated!$B$3:$AS$79,$A2,0)</f>
        <v>0.12557800338653613</v>
      </c>
      <c r="J2" s="23">
        <f>HLOOKUP(J$1,Consolidated!$B$3:$AS$79,$A2,0)</f>
        <v>0.24058249238413576</v>
      </c>
      <c r="K2" s="23">
        <f>HLOOKUP(K$1,Consolidated!$B$3:$AS$79,$A2,0)</f>
        <v>8.6275206959409712E-2</v>
      </c>
      <c r="L2" s="23">
        <f>HLOOKUP(L$1,Consolidated!$B$3:$AS$79,$A2,0)</f>
        <v>0.2267901175577316</v>
      </c>
      <c r="M2" s="23">
        <f>HLOOKUP(M$1,Consolidated!$B$3:$AS$79,$A2,0)</f>
        <v>0.30080047964421852</v>
      </c>
    </row>
    <row r="3" spans="1:13" s="21" customFormat="1" x14ac:dyDescent="0.2">
      <c r="A3" s="21">
        <v>3</v>
      </c>
      <c r="B3" s="21" t="str">
        <f>Consolidated!A5</f>
        <v>PAT Growth</v>
      </c>
      <c r="C3" s="23">
        <f>HLOOKUP(C$1,Consolidated!$B$3:$AS$79,$A3,0)</f>
        <v>0.84424363029975913</v>
      </c>
      <c r="D3" s="23" t="e">
        <f>HLOOKUP(D$1,Consolidated!$B$3:$AS$79,$A3,0)</f>
        <v>#NUM!</v>
      </c>
      <c r="E3" s="23">
        <f>HLOOKUP(E$1,Consolidated!$B$3:$AS$79,$A3,0)</f>
        <v>1.0953523138749754</v>
      </c>
      <c r="F3" s="23">
        <f>HLOOKUP(F$1,Consolidated!$B$3:$AS$79,$A3,0)</f>
        <v>0.32013930603321361</v>
      </c>
      <c r="G3" s="23">
        <f>HLOOKUP(G$1,Consolidated!$B$3:$AS$79,$A3,0)</f>
        <v>0.4064176569347735</v>
      </c>
      <c r="H3" s="23">
        <f>HLOOKUP(H$1,Consolidated!$B$3:$AS$79,$A3,0)</f>
        <v>0.50219860872855526</v>
      </c>
      <c r="I3" s="23">
        <f>HLOOKUP(I$1,Consolidated!$B$3:$AS$79,$A3,0)</f>
        <v>0.56552813274552727</v>
      </c>
      <c r="J3" s="23">
        <f>HLOOKUP(J$1,Consolidated!$B$3:$AS$79,$A3,0)</f>
        <v>0.88398449843979487</v>
      </c>
      <c r="K3" s="23" t="e">
        <f>HLOOKUP(K$1,Consolidated!$B$3:$AS$79,$A3,0)</f>
        <v>#NUM!</v>
      </c>
      <c r="L3" s="23">
        <f>HLOOKUP(L$1,Consolidated!$B$3:$AS$79,$A3,0)</f>
        <v>0.31784693886373505</v>
      </c>
      <c r="M3" s="23" t="e">
        <f>HLOOKUP(M$1,Consolidated!$B$3:$AS$79,$A3,0)</f>
        <v>#NUM!</v>
      </c>
    </row>
    <row r="4" spans="1:13" s="21" customFormat="1" x14ac:dyDescent="0.2">
      <c r="A4" s="21">
        <v>4</v>
      </c>
      <c r="B4" s="21" t="str">
        <f>Consolidated!A6</f>
        <v>Receivables as a % of Sales</v>
      </c>
      <c r="C4" s="23">
        <f>HLOOKUP(C$1,Consolidated!$B$3:$AS$79,$A4,0)</f>
        <v>0.24678526277767748</v>
      </c>
      <c r="D4" s="23">
        <f>HLOOKUP(D$1,Consolidated!$B$3:$AS$79,$A4,0)</f>
        <v>0.2021484643043395</v>
      </c>
      <c r="E4" s="23">
        <f>HLOOKUP(E$1,Consolidated!$B$3:$AS$79,$A4,0)</f>
        <v>0.10747558226897071</v>
      </c>
      <c r="F4" s="23">
        <f>HLOOKUP(F$1,Consolidated!$B$3:$AS$79,$A4,0)</f>
        <v>0.13922385177138027</v>
      </c>
      <c r="G4" s="23">
        <f>HLOOKUP(G$1,Consolidated!$B$3:$AS$79,$A4,0)</f>
        <v>0.17704200542005422</v>
      </c>
      <c r="H4" s="23">
        <f>HLOOKUP(H$1,Consolidated!$B$3:$AS$79,$A4,0)</f>
        <v>0.12989071340373382</v>
      </c>
      <c r="I4" s="23">
        <f>HLOOKUP(I$1,Consolidated!$B$3:$AS$79,$A4,0)</f>
        <v>0.19541380593228938</v>
      </c>
      <c r="J4" s="23">
        <f>HLOOKUP(J$1,Consolidated!$B$3:$AS$79,$A4,0)</f>
        <v>0.25120108485083309</v>
      </c>
      <c r="K4" s="23">
        <f>HLOOKUP(K$1,Consolidated!$B$3:$AS$79,$A4,0)</f>
        <v>0.27267595031990965</v>
      </c>
      <c r="L4" s="23">
        <f>HLOOKUP(L$1,Consolidated!$B$3:$AS$79,$A4,0)</f>
        <v>0.18060943310414934</v>
      </c>
      <c r="M4" s="23">
        <f>HLOOKUP(M$1,Consolidated!$B$3:$AS$79,$A4,0)</f>
        <v>0.42806948966583308</v>
      </c>
    </row>
    <row r="5" spans="1:13" s="21" customFormat="1" x14ac:dyDescent="0.2">
      <c r="A5" s="21">
        <v>5</v>
      </c>
      <c r="B5" s="21" t="str">
        <f>Consolidated!A7</f>
        <v>Inventory as a % of Sales</v>
      </c>
      <c r="C5" s="23">
        <f>HLOOKUP(C$1,Consolidated!$B$3:$AS$79,$A5,0)</f>
        <v>0.16654927457708749</v>
      </c>
      <c r="D5" s="23">
        <f>HLOOKUP(D$1,Consolidated!$B$3:$AS$79,$A5,0)</f>
        <v>9.8598797793209458E-2</v>
      </c>
      <c r="E5" s="23">
        <f>HLOOKUP(E$1,Consolidated!$B$3:$AS$79,$A5,0)</f>
        <v>8.4654395191585269E-2</v>
      </c>
      <c r="F5" s="23">
        <f>HLOOKUP(F$1,Consolidated!$B$3:$AS$79,$A5,0)</f>
        <v>0.11342869213591646</v>
      </c>
      <c r="G5" s="23">
        <f>HLOOKUP(G$1,Consolidated!$B$3:$AS$79,$A5,0)</f>
        <v>0.14899457994579945</v>
      </c>
      <c r="H5" s="23">
        <f>HLOOKUP(H$1,Consolidated!$B$3:$AS$79,$A5,0)</f>
        <v>0.10937874348058457</v>
      </c>
      <c r="I5" s="23">
        <f>HLOOKUP(I$1,Consolidated!$B$3:$AS$79,$A5,0)</f>
        <v>0.10749822437176584</v>
      </c>
      <c r="J5" s="23">
        <f>HLOOKUP(J$1,Consolidated!$B$3:$AS$79,$A5,0)</f>
        <v>0.17987214258039522</v>
      </c>
      <c r="K5" s="23">
        <f>HLOOKUP(K$1,Consolidated!$B$3:$AS$79,$A5,0)</f>
        <v>0.11272111403838916</v>
      </c>
      <c r="L5" s="23">
        <f>HLOOKUP(L$1,Consolidated!$B$3:$AS$79,$A5,0)</f>
        <v>0.16097273870355011</v>
      </c>
      <c r="M5" s="23">
        <f>HLOOKUP(M$1,Consolidated!$B$3:$AS$79,$A5,0)</f>
        <v>8.6759917735322725E-2</v>
      </c>
    </row>
    <row r="6" spans="1:13" s="21" customFormat="1" x14ac:dyDescent="0.2">
      <c r="A6" s="21">
        <v>7</v>
      </c>
      <c r="B6" s="21" t="str">
        <f>Consolidated!A9</f>
        <v>PAT Margin</v>
      </c>
      <c r="C6" s="23">
        <f>HLOOKUP(C$1,Consolidated!$B$3:$AS$79,$A6,0)</f>
        <v>4.4687255433146708E-2</v>
      </c>
      <c r="D6" s="23">
        <f>HLOOKUP(D$1,Consolidated!$B$3:$AS$79,$A6,0)</f>
        <v>7.1799604753931878E-2</v>
      </c>
      <c r="E6" s="23">
        <f>HLOOKUP(E$1,Consolidated!$B$3:$AS$79,$A6,0)</f>
        <v>9.8948159278737791E-2</v>
      </c>
      <c r="F6" s="23">
        <f>HLOOKUP(F$1,Consolidated!$B$3:$AS$79,$A6,0)</f>
        <v>6.5676866437322706E-2</v>
      </c>
      <c r="G6" s="23">
        <f>HLOOKUP(G$1,Consolidated!$B$3:$AS$79,$A6,0)</f>
        <v>9.4616531165311657E-2</v>
      </c>
      <c r="H6" s="23">
        <f>HLOOKUP(H$1,Consolidated!$B$3:$AS$79,$A6,0)</f>
        <v>0.11146127052579199</v>
      </c>
      <c r="I6" s="23">
        <f>HLOOKUP(I$1,Consolidated!$B$3:$AS$79,$A6,0)</f>
        <v>6.4233774140088615E-2</v>
      </c>
      <c r="J6" s="23">
        <f>HLOOKUP(J$1,Consolidated!$B$3:$AS$79,$A6,0)</f>
        <v>6.4161177838047284E-2</v>
      </c>
      <c r="K6" s="23">
        <f>HLOOKUP(K$1,Consolidated!$B$3:$AS$79,$A6,0)</f>
        <v>9.1268347760632296E-3</v>
      </c>
      <c r="L6" s="23">
        <f>HLOOKUP(L$1,Consolidated!$B$3:$AS$79,$A6,0)</f>
        <v>7.2473848952620448E-2</v>
      </c>
      <c r="M6" s="23">
        <f>HLOOKUP(M$1,Consolidated!$B$3:$AS$79,$A6,0)</f>
        <v>-4.6720295655341214E-2</v>
      </c>
    </row>
    <row r="7" spans="1:13" s="21" customFormat="1" x14ac:dyDescent="0.2">
      <c r="A7" s="21">
        <v>8</v>
      </c>
      <c r="B7" s="21" t="str">
        <f>Consolidated!A10</f>
        <v>Tax Rate</v>
      </c>
      <c r="C7" s="23">
        <f>HLOOKUP(C$1,Consolidated!$B$3:$AS$79,$A7,0)</f>
        <v>0.43432574430823129</v>
      </c>
      <c r="D7" s="23">
        <f>HLOOKUP(D$1,Consolidated!$B$3:$AS$79,$A7,0)</f>
        <v>0.52147942848951123</v>
      </c>
      <c r="E7" s="23">
        <f>HLOOKUP(E$1,Consolidated!$B$3:$AS$79,$A7,0)</f>
        <v>0.48804100227790437</v>
      </c>
      <c r="F7" s="23">
        <f>HLOOKUP(F$1,Consolidated!$B$3:$AS$79,$A7,0)</f>
        <v>0.30564234515714023</v>
      </c>
      <c r="G7" s="23">
        <f>HLOOKUP(G$1,Consolidated!$B$3:$AS$79,$A7,0)</f>
        <v>0.43530439514800873</v>
      </c>
      <c r="H7" s="23">
        <f>HLOOKUP(H$1,Consolidated!$B$3:$AS$79,$A7,0)</f>
        <v>0.45717592592592593</v>
      </c>
      <c r="I7" s="23">
        <f>HLOOKUP(I$1,Consolidated!$B$3:$AS$79,$A7,0)</f>
        <v>0.42459983150800329</v>
      </c>
      <c r="J7" s="23">
        <f>HLOOKUP(J$1,Consolidated!$B$3:$AS$79,$A7,0)</f>
        <v>0.5377415458937197</v>
      </c>
      <c r="K7" s="23">
        <f>HLOOKUP(K$1,Consolidated!$B$3:$AS$79,$A7,0)</f>
        <v>0</v>
      </c>
      <c r="L7" s="23">
        <f>HLOOKUP(L$1,Consolidated!$B$3:$AS$79,$A7,0)</f>
        <v>0.48098929494278336</v>
      </c>
      <c r="M7" s="23">
        <f>HLOOKUP(M$1,Consolidated!$B$3:$AS$79,$A7,0)</f>
        <v>-1.1884388667046969E-2</v>
      </c>
    </row>
    <row r="8" spans="1:13" s="21" customFormat="1" x14ac:dyDescent="0.2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1" customFormat="1" x14ac:dyDescent="0.2">
      <c r="B9" s="21" t="str">
        <f>Consolidated!A13</f>
        <v>Profitability Ratios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1" customFormat="1" x14ac:dyDescent="0.2">
      <c r="A10" s="21">
        <v>12</v>
      </c>
      <c r="B10" s="21" t="str">
        <f>Consolidated!A14</f>
        <v>COGS/Sales</v>
      </c>
      <c r="C10" s="23">
        <f>HLOOKUP(C$1,Consolidated!$B$3:$AS$79,$A10,0)</f>
        <v>0.59244476551682634</v>
      </c>
      <c r="D10" s="23">
        <f>HLOOKUP(D$1,Consolidated!$B$3:$AS$79,$A10,0)</f>
        <v>0.63947863200944199</v>
      </c>
      <c r="E10" s="23">
        <f>HLOOKUP(E$1,Consolidated!$B$3:$AS$79,$A10,0)</f>
        <v>0.59367017280240419</v>
      </c>
      <c r="F10" s="23">
        <f>HLOOKUP(F$1,Consolidated!$B$3:$AS$79,$A10,0)</f>
        <v>0.70558271470819001</v>
      </c>
      <c r="G10" s="23">
        <f>HLOOKUP(G$1,Consolidated!$B$3:$AS$79,$A10,0)</f>
        <v>0.51052981029810296</v>
      </c>
      <c r="H10" s="23">
        <f>HLOOKUP(H$1,Consolidated!$B$3:$AS$79,$A10,0)</f>
        <v>0.44536591658834157</v>
      </c>
      <c r="I10" s="23">
        <f>HLOOKUP(I$1,Consolidated!$B$3:$AS$79,$A10,0)</f>
        <v>0.69133831636621912</v>
      </c>
      <c r="J10" s="23">
        <f>HLOOKUP(J$1,Consolidated!$B$3:$AS$79,$A10,0)</f>
        <v>0.72768306857807064</v>
      </c>
      <c r="K10" s="23">
        <f>HLOOKUP(K$1,Consolidated!$B$3:$AS$79,$A10,0)</f>
        <v>0.57009785472337215</v>
      </c>
      <c r="L10" s="23">
        <f>HLOOKUP(L$1,Consolidated!$B$3:$AS$79,$A10,0)</f>
        <v>0.58185077182375133</v>
      </c>
      <c r="M10" s="23">
        <f>HLOOKUP(M$1,Consolidated!$B$3:$AS$79,$A10,0)</f>
        <v>0.70381162632647343</v>
      </c>
    </row>
    <row r="11" spans="1:13" s="21" customFormat="1" x14ac:dyDescent="0.2">
      <c r="A11" s="21">
        <v>15</v>
      </c>
      <c r="B11" s="21" t="str">
        <f>Consolidated!A17</f>
        <v>Other Mfr. Exp as a % of Sales</v>
      </c>
      <c r="C11" s="23">
        <f>HLOOKUP(C$1,Consolidated!$B$3:$AS$79,$A11,0)</f>
        <v>7.0329901872253325E-2</v>
      </c>
      <c r="D11" s="23">
        <f>HLOOKUP(D$1,Consolidated!$B$3:$AS$79,$A11,0)</f>
        <v>3.3654242033321444E-2</v>
      </c>
      <c r="E11" s="23">
        <f>HLOOKUP(E$1,Consolidated!$B$3:$AS$79,$A11,0)</f>
        <v>9.5679939894815921E-2</v>
      </c>
      <c r="F11" s="23">
        <f>HLOOKUP(F$1,Consolidated!$B$3:$AS$79,$A11,0)</f>
        <v>2.2511919850322894E-2</v>
      </c>
      <c r="G11" s="23">
        <f>HLOOKUP(G$1,Consolidated!$B$3:$AS$79,$A11,0)</f>
        <v>9.7806233062330619E-2</v>
      </c>
      <c r="H11" s="23">
        <f>HLOOKUP(H$1,Consolidated!$B$3:$AS$79,$A11,0)</f>
        <v>4.8561581983376644E-2</v>
      </c>
      <c r="I11" s="23">
        <f>HLOOKUP(I$1,Consolidated!$B$3:$AS$79,$A11,0)</f>
        <v>2.3823857679169346E-2</v>
      </c>
      <c r="J11" s="23">
        <f>HLOOKUP(J$1,Consolidated!$B$3:$AS$79,$A11,0)</f>
        <v>6.1507167764432401E-2</v>
      </c>
      <c r="K11" s="23">
        <f>HLOOKUP(K$1,Consolidated!$B$3:$AS$79,$A11,0)</f>
        <v>9.0045163718479496E-2</v>
      </c>
      <c r="L11" s="23">
        <f>HLOOKUP(L$1,Consolidated!$B$3:$AS$79,$A11,0)</f>
        <v>0.10393536477701383</v>
      </c>
      <c r="M11" s="23">
        <f>HLOOKUP(M$1,Consolidated!$B$3:$AS$79,$A11,0)</f>
        <v>2.145011482407708E-2</v>
      </c>
    </row>
    <row r="12" spans="1:13" s="21" customFormat="1" x14ac:dyDescent="0.2">
      <c r="A12" s="21">
        <v>16</v>
      </c>
      <c r="B12" s="21" t="str">
        <f>Consolidated!A18</f>
        <v>Employee Cost as a % of Sales</v>
      </c>
      <c r="C12" s="23">
        <f>HLOOKUP(C$1,Consolidated!$B$3:$AS$79,$A12,0)</f>
        <v>6.3662633194870866E-2</v>
      </c>
      <c r="D12" s="23">
        <f>HLOOKUP(D$1,Consolidated!$B$3:$AS$79,$A12,0)</f>
        <v>5.0987428979222142E-2</v>
      </c>
      <c r="E12" s="23">
        <f>HLOOKUP(E$1,Consolidated!$B$3:$AS$79,$A12,0)</f>
        <v>2.105559729526672E-2</v>
      </c>
      <c r="F12" s="23">
        <f>HLOOKUP(F$1,Consolidated!$B$3:$AS$79,$A12,0)</f>
        <v>3.8578067475405875E-2</v>
      </c>
      <c r="G12" s="23">
        <f>HLOOKUP(G$1,Consolidated!$B$3:$AS$79,$A12,0)</f>
        <v>6.3120596205962054E-2</v>
      </c>
      <c r="H12" s="23">
        <f>HLOOKUP(H$1,Consolidated!$B$3:$AS$79,$A12,0)</f>
        <v>0.15900923315088183</v>
      </c>
      <c r="I12" s="23">
        <f>HLOOKUP(I$1,Consolidated!$B$3:$AS$79,$A12,0)</f>
        <v>3.3435925186863738E-2</v>
      </c>
      <c r="J12" s="23">
        <f>HLOOKUP(J$1,Consolidated!$B$3:$AS$79,$A12,0)</f>
        <v>9.7830298333979084E-3</v>
      </c>
      <c r="K12" s="23">
        <f>HLOOKUP(K$1,Consolidated!$B$3:$AS$79,$A12,0)</f>
        <v>0.11413248024087318</v>
      </c>
      <c r="L12" s="23">
        <f>HLOOKUP(L$1,Consolidated!$B$3:$AS$79,$A12,0)</f>
        <v>3.8497552101447334E-2</v>
      </c>
      <c r="M12" s="23">
        <f>HLOOKUP(M$1,Consolidated!$B$3:$AS$79,$A12,0)</f>
        <v>3.4509410243995613E-2</v>
      </c>
    </row>
    <row r="13" spans="1:13" s="21" customFormat="1" x14ac:dyDescent="0.2">
      <c r="A13" s="21">
        <v>17</v>
      </c>
      <c r="B13" s="21" t="str">
        <f>Consolidated!A19</f>
        <v>Selling and admin as a % of Sales</v>
      </c>
      <c r="C13" s="23">
        <f>HLOOKUP(C$1,Consolidated!$B$3:$AS$79,$A13,0)</f>
        <v>7.4766720847631085E-2</v>
      </c>
      <c r="D13" s="23">
        <f>HLOOKUP(D$1,Consolidated!$B$3:$AS$79,$A13,0)</f>
        <v>3.8310048582329205E-2</v>
      </c>
      <c r="E13" s="23">
        <f>HLOOKUP(E$1,Consolidated!$B$3:$AS$79,$A13,0)</f>
        <v>4.5116453794139755E-2</v>
      </c>
      <c r="F13" s="23">
        <f>HLOOKUP(F$1,Consolidated!$B$3:$AS$79,$A13,0)</f>
        <v>4.6375761965115565E-2</v>
      </c>
      <c r="G13" s="23">
        <f>HLOOKUP(G$1,Consolidated!$B$3:$AS$79,$A13,0)</f>
        <v>4.4350948509485094E-2</v>
      </c>
      <c r="H13" s="23">
        <f>HLOOKUP(H$1,Consolidated!$B$3:$AS$79,$A13,0)</f>
        <v>8.3319511251174871E-2</v>
      </c>
      <c r="I13" s="23">
        <f>HLOOKUP(I$1,Consolidated!$B$3:$AS$79,$A13,0)</f>
        <v>9.6337132614062987E-2</v>
      </c>
      <c r="J13" s="23">
        <f>HLOOKUP(J$1,Consolidated!$B$3:$AS$79,$A13,0)</f>
        <v>5.3099573808601322E-2</v>
      </c>
      <c r="K13" s="23">
        <f>HLOOKUP(K$1,Consolidated!$B$3:$AS$79,$A13,0)</f>
        <v>0.13746706812194204</v>
      </c>
      <c r="L13" s="23">
        <f>HLOOKUP(L$1,Consolidated!$B$3:$AS$79,$A13,0)</f>
        <v>2.3863666764760962E-2</v>
      </c>
      <c r="M13" s="23">
        <f>HLOOKUP(M$1,Consolidated!$B$3:$AS$79,$A13,0)</f>
        <v>2.4106393280237375E-2</v>
      </c>
    </row>
    <row r="14" spans="1:13" s="21" customFormat="1" x14ac:dyDescent="0.2">
      <c r="A14" s="21">
        <v>18</v>
      </c>
      <c r="B14" s="21" t="str">
        <f>Consolidated!A20</f>
        <v>Other Expenses as a % of Sales</v>
      </c>
      <c r="C14" s="23">
        <f>HLOOKUP(C$1,Consolidated!$B$3:$AS$79,$A14,0)</f>
        <v>1.3677683462765638E-2</v>
      </c>
      <c r="D14" s="23">
        <f>HLOOKUP(D$1,Consolidated!$B$3:$AS$79,$A14,0)</f>
        <v>3.5757417725688259E-2</v>
      </c>
      <c r="E14" s="23">
        <f>HLOOKUP(E$1,Consolidated!$B$3:$AS$79,$A14,0)</f>
        <v>4.6018031555221644E-3</v>
      </c>
      <c r="F14" s="23">
        <f>HLOOKUP(F$1,Consolidated!$B$3:$AS$79,$A14,0)</f>
        <v>5.4680427304001434E-3</v>
      </c>
      <c r="G14" s="23">
        <f>HLOOKUP(G$1,Consolidated!$B$3:$AS$79,$A14,0)</f>
        <v>2.6651761517615176E-2</v>
      </c>
      <c r="H14" s="23">
        <f>HLOOKUP(H$1,Consolidated!$B$3:$AS$79,$A14,0)</f>
        <v>2.8289194817640657E-2</v>
      </c>
      <c r="I14" s="23">
        <f>HLOOKUP(I$1,Consolidated!$B$3:$AS$79,$A14,0)</f>
        <v>1.3217438360334156E-2</v>
      </c>
      <c r="J14" s="23">
        <f>HLOOKUP(J$1,Consolidated!$B$3:$AS$79,$A14,0)</f>
        <v>3.9325842696629216E-3</v>
      </c>
      <c r="K14" s="23">
        <f>HLOOKUP(K$1,Consolidated!$B$3:$AS$79,$A14,0)</f>
        <v>1.2796386902521642E-2</v>
      </c>
      <c r="L14" s="23">
        <f>HLOOKUP(L$1,Consolidated!$B$3:$AS$79,$A14,0)</f>
        <v>5.0295620535594854E-3</v>
      </c>
      <c r="M14" s="23">
        <f>HLOOKUP(M$1,Consolidated!$B$3:$AS$79,$A14,0)</f>
        <v>2.8290698139272499E-2</v>
      </c>
    </row>
    <row r="15" spans="1:13" s="21" customFormat="1" x14ac:dyDescent="0.2">
      <c r="A15" s="21">
        <v>19</v>
      </c>
      <c r="B15" s="21" t="str">
        <f>Consolidated!A21</f>
        <v>Other Income as a % of Sales</v>
      </c>
      <c r="C15" s="23">
        <f>HLOOKUP(C$1,Consolidated!$B$3:$AS$79,$A15,0)</f>
        <v>1.2789717656974295E-2</v>
      </c>
      <c r="D15" s="23">
        <f>HLOOKUP(D$1,Consolidated!$B$3:$AS$79,$A15,0)</f>
        <v>7.0128729448576833E-3</v>
      </c>
      <c r="E15" s="23">
        <f>HLOOKUP(E$1,Consolidated!$B$3:$AS$79,$A15,0)</f>
        <v>9.034560480841473E-3</v>
      </c>
      <c r="F15" s="23">
        <f>HLOOKUP(F$1,Consolidated!$B$3:$AS$79,$A15,0)</f>
        <v>5.5163256684169232E-3</v>
      </c>
      <c r="G15" s="23">
        <f>HLOOKUP(G$1,Consolidated!$B$3:$AS$79,$A15,0)</f>
        <v>1.5047425474254743E-2</v>
      </c>
      <c r="H15" s="23">
        <f>HLOOKUP(H$1,Consolidated!$B$3:$AS$79,$A15,0)</f>
        <v>1.8023995134627081E-2</v>
      </c>
      <c r="I15" s="23">
        <f>HLOOKUP(I$1,Consolidated!$B$3:$AS$79,$A15,0)</f>
        <v>5.1949808908580515E-3</v>
      </c>
      <c r="J15" s="23">
        <f>HLOOKUP(J$1,Consolidated!$B$3:$AS$79,$A15,0)</f>
        <v>4.8624564122433179E-3</v>
      </c>
      <c r="K15" s="23">
        <f>HLOOKUP(K$1,Consolidated!$B$3:$AS$79,$A15,0)</f>
        <v>9.1268347760632296E-3</v>
      </c>
      <c r="L15" s="23">
        <f>HLOOKUP(L$1,Consolidated!$B$3:$AS$79,$A15,0)</f>
        <v>2.3275100992535911E-3</v>
      </c>
      <c r="M15" s="23">
        <f>HLOOKUP(M$1,Consolidated!$B$3:$AS$79,$A15,0)</f>
        <v>6.8672349385013789E-3</v>
      </c>
    </row>
    <row r="16" spans="1:13" s="21" customFormat="1" x14ac:dyDescent="0.2">
      <c r="A16" s="21">
        <v>20</v>
      </c>
      <c r="B16" s="21" t="str">
        <f>Consolidated!A22</f>
        <v>Depreciation as a % of Sales</v>
      </c>
      <c r="C16" s="23">
        <f>HLOOKUP(C$1,Consolidated!$B$3:$AS$79,$A16,0)</f>
        <v>3.5786527000180604E-2</v>
      </c>
      <c r="D16" s="23">
        <f>HLOOKUP(D$1,Consolidated!$B$3:$AS$79,$A16,0)</f>
        <v>2.5142041555732443E-2</v>
      </c>
      <c r="E16" s="23">
        <f>HLOOKUP(E$1,Consolidated!$B$3:$AS$79,$A16,0)</f>
        <v>1.7561983471074384E-2</v>
      </c>
      <c r="F16" s="23">
        <f>HLOOKUP(F$1,Consolidated!$B$3:$AS$79,$A16,0)</f>
        <v>1.2094875973202968E-2</v>
      </c>
      <c r="G16" s="23">
        <f>HLOOKUP(G$1,Consolidated!$B$3:$AS$79,$A16,0)</f>
        <v>2.3197831978319781E-2</v>
      </c>
      <c r="H16" s="23">
        <f>HLOOKUP(H$1,Consolidated!$B$3:$AS$79,$A16,0)</f>
        <v>2.2078472567774277E-2</v>
      </c>
      <c r="I16" s="23">
        <f>HLOOKUP(I$1,Consolidated!$B$3:$AS$79,$A16,0)</f>
        <v>1.1357256400717016E-2</v>
      </c>
      <c r="J16" s="23">
        <f>HLOOKUP(J$1,Consolidated!$B$3:$AS$79,$A16,0)</f>
        <v>1.1158465710964743E-2</v>
      </c>
      <c r="K16" s="23">
        <f>HLOOKUP(K$1,Consolidated!$B$3:$AS$79,$A16,0)</f>
        <v>1.0632292058712833E-2</v>
      </c>
      <c r="L16" s="23">
        <f>HLOOKUP(L$1,Consolidated!$B$3:$AS$79,$A16,0)</f>
        <v>2.1322132748334627E-2</v>
      </c>
      <c r="M16" s="23">
        <f>HLOOKUP(M$1,Consolidated!$B$3:$AS$79,$A16,0)</f>
        <v>3.2914754782855896E-2</v>
      </c>
    </row>
    <row r="17" spans="1:13" s="21" customFormat="1" x14ac:dyDescent="0.2">
      <c r="A17" s="21">
        <v>21</v>
      </c>
      <c r="B17" s="21" t="str">
        <f>Consolidated!A23</f>
        <v>Gross Margin</v>
      </c>
      <c r="C17" s="23">
        <f>HLOOKUP(C$1,Consolidated!$B$3:$AS$79,$A17,0)</f>
        <v>0.40755523448317366</v>
      </c>
      <c r="D17" s="23">
        <f>HLOOKUP(D$1,Consolidated!$B$3:$AS$79,$A17,0)</f>
        <v>0.36052136799055801</v>
      </c>
      <c r="E17" s="23">
        <f>HLOOKUP(E$1,Consolidated!$B$3:$AS$79,$A17,0)</f>
        <v>0.40632982719759581</v>
      </c>
      <c r="F17" s="23">
        <f>HLOOKUP(F$1,Consolidated!$B$3:$AS$79,$A17,0)</f>
        <v>0.29441728529180999</v>
      </c>
      <c r="G17" s="23">
        <f>HLOOKUP(G$1,Consolidated!$B$3:$AS$79,$A17,0)</f>
        <v>0.48947018970189704</v>
      </c>
      <c r="H17" s="23">
        <f>HLOOKUP(H$1,Consolidated!$B$3:$AS$79,$A17,0)</f>
        <v>0.55463408341165843</v>
      </c>
      <c r="I17" s="23">
        <f>HLOOKUP(I$1,Consolidated!$B$3:$AS$79,$A17,0)</f>
        <v>0.30866168363378088</v>
      </c>
      <c r="J17" s="23">
        <f>HLOOKUP(J$1,Consolidated!$B$3:$AS$79,$A17,0)</f>
        <v>0.27231693142192936</v>
      </c>
      <c r="K17" s="23">
        <f>HLOOKUP(K$1,Consolidated!$B$3:$AS$79,$A17,0)</f>
        <v>0.42990214527662785</v>
      </c>
      <c r="L17" s="23">
        <f>HLOOKUP(L$1,Consolidated!$B$3:$AS$79,$A17,0)</f>
        <v>0.41814922817624867</v>
      </c>
      <c r="M17" s="23">
        <f>HLOOKUP(M$1,Consolidated!$B$3:$AS$79,$A17,0)</f>
        <v>0.29618837367352657</v>
      </c>
    </row>
    <row r="18" spans="1:13" s="21" customFormat="1" x14ac:dyDescent="0.2">
      <c r="A18" s="21">
        <v>22</v>
      </c>
      <c r="B18" s="21" t="str">
        <f>Consolidated!A24</f>
        <v>EBIT Margin</v>
      </c>
      <c r="C18" s="23">
        <f>HLOOKUP(C$1,Consolidated!$B$3:$AS$79,$A18,0)</f>
        <v>9.4900969237252414E-2</v>
      </c>
      <c r="D18" s="23">
        <f>HLOOKUP(D$1,Consolidated!$B$3:$AS$79,$A18,0)</f>
        <v>0.13879244091894713</v>
      </c>
      <c r="E18" s="23">
        <f>HLOOKUP(E$1,Consolidated!$B$3:$AS$79,$A18,0)</f>
        <v>0.16168294515401954</v>
      </c>
      <c r="F18" s="23">
        <f>HLOOKUP(F$1,Consolidated!$B$3:$AS$79,$A18,0)</f>
        <v>9.6722795582111165E-2</v>
      </c>
      <c r="G18" s="23">
        <f>HLOOKUP(G$1,Consolidated!$B$3:$AS$79,$A18,0)</f>
        <v>0.14676693766937671</v>
      </c>
      <c r="H18" s="23">
        <f>HLOOKUP(H$1,Consolidated!$B$3:$AS$79,$A18,0)</f>
        <v>0.16577283868708648</v>
      </c>
      <c r="I18" s="23">
        <f>HLOOKUP(I$1,Consolidated!$B$3:$AS$79,$A18,0)</f>
        <v>0.10024013258024149</v>
      </c>
      <c r="J18" s="23">
        <f>HLOOKUP(J$1,Consolidated!$B$3:$AS$79,$A18,0)</f>
        <v>0.13179000387446729</v>
      </c>
      <c r="K18" s="23">
        <f>HLOOKUP(K$1,Consolidated!$B$3:$AS$79,$A18,0)</f>
        <v>4.8456906285284151E-2</v>
      </c>
      <c r="L18" s="23">
        <f>HLOOKUP(L$1,Consolidated!$B$3:$AS$79,$A18,0)</f>
        <v>0.12260895155033576</v>
      </c>
      <c r="M18" s="23">
        <f>HLOOKUP(M$1,Consolidated!$B$3:$AS$79,$A18,0)</f>
        <v>5.548867972300079E-2</v>
      </c>
    </row>
    <row r="19" spans="1:13" s="21" customFormat="1" x14ac:dyDescent="0.2">
      <c r="A19" s="21">
        <v>23</v>
      </c>
      <c r="B19" s="21" t="str">
        <f>Consolidated!A25</f>
        <v>PAT Margin</v>
      </c>
      <c r="C19" s="23">
        <f>HLOOKUP(C$1,Consolidated!$B$3:$AS$79,$A19,0)</f>
        <v>4.4687255433146708E-2</v>
      </c>
      <c r="D19" s="23">
        <f>HLOOKUP(D$1,Consolidated!$B$3:$AS$79,$A19,0)</f>
        <v>7.1799604753931878E-2</v>
      </c>
      <c r="E19" s="23">
        <f>HLOOKUP(E$1,Consolidated!$B$3:$AS$79,$A19,0)</f>
        <v>9.8948159278737791E-2</v>
      </c>
      <c r="F19" s="23">
        <f>HLOOKUP(F$1,Consolidated!$B$3:$AS$79,$A19,0)</f>
        <v>6.5676866437322706E-2</v>
      </c>
      <c r="G19" s="23">
        <f>HLOOKUP(G$1,Consolidated!$B$3:$AS$79,$A19,0)</f>
        <v>9.4616531165311657E-2</v>
      </c>
      <c r="H19" s="23">
        <f>HLOOKUP(H$1,Consolidated!$B$3:$AS$79,$A19,0)</f>
        <v>0.11146127052579199</v>
      </c>
      <c r="I19" s="23">
        <f>HLOOKUP(I$1,Consolidated!$B$3:$AS$79,$A19,0)</f>
        <v>6.4233774140088615E-2</v>
      </c>
      <c r="J19" s="23">
        <f>HLOOKUP(J$1,Consolidated!$B$3:$AS$79,$A19,0)</f>
        <v>6.4161177838047284E-2</v>
      </c>
      <c r="K19" s="23">
        <f>HLOOKUP(K$1,Consolidated!$B$3:$AS$79,$A19,0)</f>
        <v>9.1268347760632296E-3</v>
      </c>
      <c r="L19" s="23">
        <f>HLOOKUP(L$1,Consolidated!$B$3:$AS$79,$A19,0)</f>
        <v>7.2473848952620448E-2</v>
      </c>
      <c r="M19" s="23">
        <f>HLOOKUP(M$1,Consolidated!$B$3:$AS$79,$A19,0)</f>
        <v>-4.6720295655341214E-2</v>
      </c>
    </row>
    <row r="20" spans="1:13" s="21" customFormat="1" x14ac:dyDescent="0.2">
      <c r="A20" s="21">
        <v>24</v>
      </c>
      <c r="B20" s="21" t="str">
        <f>Consolidated!A26</f>
        <v>Tax Rate</v>
      </c>
      <c r="C20" s="23">
        <f>HLOOKUP(C$1,Consolidated!$B$3:$AS$79,$A20,0)</f>
        <v>0.30280830280830284</v>
      </c>
      <c r="D20" s="23">
        <f>HLOOKUP(D$1,Consolidated!$B$3:$AS$79,$A20,0)</f>
        <v>0.34273421060896325</v>
      </c>
      <c r="E20" s="23">
        <f>HLOOKUP(E$1,Consolidated!$B$3:$AS$79,$A20,0)</f>
        <v>0.32797550707998468</v>
      </c>
      <c r="F20" s="23">
        <f>HLOOKUP(F$1,Consolidated!$B$3:$AS$79,$A20,0)</f>
        <v>0.23412642545403348</v>
      </c>
      <c r="G20" s="23">
        <f>HLOOKUP(G$1,Consolidated!$B$3:$AS$79,$A20,0)</f>
        <v>0.30328367739939938</v>
      </c>
      <c r="H20" s="23">
        <f>HLOOKUP(H$1,Consolidated!$B$3:$AS$79,$A20,0)</f>
        <v>0.31370546857272519</v>
      </c>
      <c r="I20" s="23">
        <f>HLOOKUP(I$1,Consolidated!$B$3:$AS$79,$A20,0)</f>
        <v>0.29811460258780031</v>
      </c>
      <c r="J20" s="23">
        <f>HLOOKUP(J$1,Consolidated!$B$3:$AS$79,$A20,0)</f>
        <v>0.34955839057899896</v>
      </c>
      <c r="K20" s="23">
        <f>HLOOKUP(K$1,Consolidated!$B$3:$AS$79,$A20,0)</f>
        <v>0</v>
      </c>
      <c r="L20" s="23">
        <f>HLOOKUP(L$1,Consolidated!$B$3:$AS$79,$A20,0)</f>
        <v>0.32477567298105681</v>
      </c>
      <c r="M20" s="23">
        <f>HLOOKUP(M$1,Consolidated!$B$3:$AS$79,$A20,0)</f>
        <v>-1.2027326084864814E-2</v>
      </c>
    </row>
    <row r="21" spans="1:13" s="21" customForma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21" customFormat="1" x14ac:dyDescent="0.2">
      <c r="A22" s="21">
        <v>26</v>
      </c>
      <c r="B22" s="21" t="str">
        <f>Consolidated!A28</f>
        <v>Balance Sheet Ratios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21" customFormat="1" x14ac:dyDescent="0.2">
      <c r="A23" s="21">
        <v>29</v>
      </c>
      <c r="B23" s="21" t="str">
        <f>Consolidated!A31</f>
        <v>Capex/Gross Fixed Asset</v>
      </c>
      <c r="C23" s="23">
        <f>HLOOKUP(C$1,Consolidated!$B$3:$AS$79,$A23,0)</f>
        <v>0.13235368900648473</v>
      </c>
      <c r="D23" s="23">
        <f>HLOOKUP(D$1,Consolidated!$B$3:$AS$79,$A23,0)</f>
        <v>-2.3979950044815162E-2</v>
      </c>
      <c r="E23" s="23">
        <f>HLOOKUP(E$1,Consolidated!$B$3:$AS$79,$A23,0)</f>
        <v>0.3847258962562467</v>
      </c>
      <c r="F23" s="23">
        <f>HLOOKUP(F$1,Consolidated!$B$3:$AS$79,$A23,0)</f>
        <v>0.36432197461271554</v>
      </c>
      <c r="G23" s="23">
        <f>HLOOKUP(G$1,Consolidated!$B$3:$AS$79,$A23,0)</f>
        <v>0.2694504577770323</v>
      </c>
      <c r="H23" s="23">
        <f>HLOOKUP(H$1,Consolidated!$B$3:$AS$79,$A23,0)</f>
        <v>0.15683619388655021</v>
      </c>
      <c r="I23" s="23">
        <f>HLOOKUP(I$1,Consolidated!$B$3:$AS$79,$A23,0)</f>
        <v>0.28042114706468696</v>
      </c>
      <c r="J23" s="23">
        <f>HLOOKUP(J$1,Consolidated!$B$3:$AS$79,$A23,0)</f>
        <v>0.26970396656382384</v>
      </c>
      <c r="K23" s="23">
        <f>HLOOKUP(K$1,Consolidated!$B$3:$AS$79,$A23,0)</f>
        <v>3.5577459485355359E-3</v>
      </c>
      <c r="L23" s="23">
        <f>HLOOKUP(L$1,Consolidated!$B$3:$AS$79,$A23,0)</f>
        <v>0.19152104510299481</v>
      </c>
      <c r="M23" s="23">
        <f>HLOOKUP(M$1,Consolidated!$B$3:$AS$79,$A23,0)</f>
        <v>-2.555948367141701E-2</v>
      </c>
    </row>
    <row r="24" spans="1:13" s="21" customFormat="1" x14ac:dyDescent="0.2">
      <c r="A24" s="21">
        <v>30</v>
      </c>
      <c r="B24" s="21" t="str">
        <f>Consolidated!A32</f>
        <v>Capex/Net Fixed Asset</v>
      </c>
      <c r="C24" s="23">
        <f>HLOOKUP(C$1,Consolidated!$B$3:$AS$79,$A24,0)</f>
        <v>0.13722612581588137</v>
      </c>
      <c r="D24" s="23">
        <f>HLOOKUP(D$1,Consolidated!$B$3:$AS$79,$A24,0)</f>
        <v>-2.6011968188086747E-2</v>
      </c>
      <c r="E24" s="23">
        <f>HLOOKUP(E$1,Consolidated!$B$3:$AS$79,$A24,0)</f>
        <v>0.39589077840614806</v>
      </c>
      <c r="F24" s="23">
        <f>HLOOKUP(F$1,Consolidated!$B$3:$AS$79,$A24,0)</f>
        <v>0.37116682106525251</v>
      </c>
      <c r="G24" s="23">
        <f>HLOOKUP(G$1,Consolidated!$B$3:$AS$79,$A24,0)</f>
        <v>0.2784696564418816</v>
      </c>
      <c r="H24" s="23">
        <f>HLOOKUP(H$1,Consolidated!$B$3:$AS$79,$A24,0)</f>
        <v>0.16006269376734897</v>
      </c>
      <c r="I24" s="23">
        <f>HLOOKUP(I$1,Consolidated!$B$3:$AS$79,$A24,0)</f>
        <v>0.28688213413444824</v>
      </c>
      <c r="J24" s="23">
        <f>HLOOKUP(J$1,Consolidated!$B$3:$AS$79,$A24,0)</f>
        <v>0.2762687738408906</v>
      </c>
      <c r="K24" s="23">
        <f>HLOOKUP(K$1,Consolidated!$B$3:$AS$79,$A24,0)</f>
        <v>4.0249338174809151E-3</v>
      </c>
      <c r="L24" s="23">
        <f>HLOOKUP(L$1,Consolidated!$B$3:$AS$79,$A24,0)</f>
        <v>0.19611556295818908</v>
      </c>
      <c r="M24" s="23">
        <f>HLOOKUP(M$1,Consolidated!$B$3:$AS$79,$A24,0)</f>
        <v>-2.6584800637980521E-2</v>
      </c>
    </row>
    <row r="25" spans="1:13" s="21" customFormat="1" x14ac:dyDescent="0.2">
      <c r="A25" s="21">
        <v>31</v>
      </c>
      <c r="B25" s="21" t="str">
        <f>Consolidated!A33</f>
        <v>Capital Work in progress/Gross Fixed Asset</v>
      </c>
      <c r="C25" s="23">
        <f>HLOOKUP(C$1,Consolidated!$B$3:$AS$79,$A25,0)</f>
        <v>2.9300813256974381E-2</v>
      </c>
      <c r="D25" s="23">
        <f>HLOOKUP(D$1,Consolidated!$B$3:$AS$79,$A25,0)</f>
        <v>2.2060846198706227E-2</v>
      </c>
      <c r="E25" s="23">
        <f>HLOOKUP(E$1,Consolidated!$B$3:$AS$79,$A25,0)</f>
        <v>3.9783363631800822E-2</v>
      </c>
      <c r="F25" s="23">
        <f>HLOOKUP(F$1,Consolidated!$B$3:$AS$79,$A25,0)</f>
        <v>9.3273095565454558E-2</v>
      </c>
      <c r="G25" s="23">
        <f>HLOOKUP(G$1,Consolidated!$B$3:$AS$79,$A25,0)</f>
        <v>0.17993247200836751</v>
      </c>
      <c r="H25" s="23">
        <f>HLOOKUP(H$1,Consolidated!$B$3:$AS$79,$A25,0)</f>
        <v>3.6850209185695114E-2</v>
      </c>
      <c r="I25" s="23">
        <f>HLOOKUP(I$1,Consolidated!$B$3:$AS$79,$A25,0)</f>
        <v>2.6961959863712266E-2</v>
      </c>
      <c r="J25" s="23">
        <f>HLOOKUP(J$1,Consolidated!$B$3:$AS$79,$A25,0)</f>
        <v>0.1663798049340218</v>
      </c>
      <c r="K25" s="23">
        <f>HLOOKUP(K$1,Consolidated!$B$3:$AS$79,$A25,0)</f>
        <v>0</v>
      </c>
      <c r="L25" s="23">
        <f>HLOOKUP(L$1,Consolidated!$B$3:$AS$79,$A25,0)</f>
        <v>0.2737537324538446</v>
      </c>
      <c r="M25" s="23">
        <f>HLOOKUP(M$1,Consolidated!$B$3:$AS$79,$A25,0)</f>
        <v>0.23507315934398076</v>
      </c>
    </row>
    <row r="26" spans="1:13" s="21" customFormat="1" x14ac:dyDescent="0.2">
      <c r="A26" s="21">
        <v>32</v>
      </c>
      <c r="B26" s="21" t="str">
        <f>Consolidated!A34</f>
        <v>Capital Work in progress/Net Fixed Asset</v>
      </c>
      <c r="C26" s="23">
        <f>HLOOKUP(C$1,Consolidated!$B$3:$AS$79,$A26,0)</f>
        <v>3.0381213396840787E-2</v>
      </c>
      <c r="D26" s="23">
        <f>HLOOKUP(D$1,Consolidated!$B$3:$AS$79,$A26,0)</f>
        <v>2.2918654904866928E-2</v>
      </c>
      <c r="E26" s="23">
        <f>HLOOKUP(E$1,Consolidated!$B$3:$AS$79,$A26,0)</f>
        <v>4.0768505353310239E-2</v>
      </c>
      <c r="F26" s="23">
        <f>HLOOKUP(F$1,Consolidated!$B$3:$AS$79,$A26,0)</f>
        <v>9.493871627667573E-2</v>
      </c>
      <c r="G26" s="23">
        <f>HLOOKUP(G$1,Consolidated!$B$3:$AS$79,$A26,0)</f>
        <v>0.18644433425622087</v>
      </c>
      <c r="H26" s="23">
        <f>HLOOKUP(H$1,Consolidated!$B$3:$AS$79,$A26,0)</f>
        <v>3.7685080425465457E-2</v>
      </c>
      <c r="I26" s="23">
        <f>HLOOKUP(I$1,Consolidated!$B$3:$AS$79,$A26,0)</f>
        <v>2.7818158239157526E-2</v>
      </c>
      <c r="J26" s="23">
        <f>HLOOKUP(J$1,Consolidated!$B$3:$AS$79,$A26,0)</f>
        <v>0.17058823529411762</v>
      </c>
      <c r="K26" s="23">
        <f>HLOOKUP(K$1,Consolidated!$B$3:$AS$79,$A26,0)</f>
        <v>0</v>
      </c>
      <c r="L26" s="23">
        <f>HLOOKUP(L$1,Consolidated!$B$3:$AS$79,$A26,0)</f>
        <v>0.2802268580621714</v>
      </c>
      <c r="M26" s="23">
        <f>HLOOKUP(M$1,Consolidated!$B$3:$AS$79,$A26,0)</f>
        <v>0.23803752051048074</v>
      </c>
    </row>
    <row r="27" spans="1:13" s="21" customFormat="1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21" customFormat="1" x14ac:dyDescent="0.2">
      <c r="A28" s="21">
        <v>34</v>
      </c>
      <c r="B28" s="21" t="str">
        <f>Consolidated!A36</f>
        <v>Liquidity Ratios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21" customFormat="1" x14ac:dyDescent="0.2">
      <c r="A29" s="21">
        <v>35</v>
      </c>
      <c r="B29" s="21" t="str">
        <f>Consolidated!A37</f>
        <v>Debt to Equity</v>
      </c>
      <c r="C29" s="24">
        <f>HLOOKUP(C$1,Consolidated!$B$3:$AS$79,$A29,0)</f>
        <v>1.287377435490886</v>
      </c>
      <c r="D29" s="24">
        <f>HLOOKUP(D$1,Consolidated!$B$3:$AS$79,$A29,0)</f>
        <v>2.4291100342717349</v>
      </c>
      <c r="E29" s="24">
        <f>HLOOKUP(E$1,Consolidated!$B$3:$AS$79,$A29,0)</f>
        <v>0.32322451018448944</v>
      </c>
      <c r="F29" s="24">
        <f>HLOOKUP(F$1,Consolidated!$B$3:$AS$79,$A29,0)</f>
        <v>0.15751675803015111</v>
      </c>
      <c r="G29" s="24">
        <f>HLOOKUP(G$1,Consolidated!$B$3:$AS$79,$A29,0)</f>
        <v>0.312386457287888</v>
      </c>
      <c r="H29" s="24">
        <f>HLOOKUP(H$1,Consolidated!$B$3:$AS$79,$A29,0)</f>
        <v>7.9924776680771036E-3</v>
      </c>
      <c r="I29" s="24">
        <f>HLOOKUP(I$1,Consolidated!$B$3:$AS$79,$A29,0)</f>
        <v>0.26792944417687026</v>
      </c>
      <c r="J29" s="24">
        <f>HLOOKUP(J$1,Consolidated!$B$3:$AS$79,$A29,0)</f>
        <v>1.0456121797714746</v>
      </c>
      <c r="K29" s="24">
        <f>HLOOKUP(K$1,Consolidated!$B$3:$AS$79,$A29,0)</f>
        <v>1.5387623477686916</v>
      </c>
      <c r="L29" s="24">
        <f>HLOOKUP(L$1,Consolidated!$B$3:$AS$79,$A29,0)</f>
        <v>0.56602973272432189</v>
      </c>
      <c r="M29" s="24">
        <f>HLOOKUP(M$1,Consolidated!$B$3:$AS$79,$A29,0)</f>
        <v>5.4527887385156539</v>
      </c>
    </row>
    <row r="30" spans="1:13" s="21" customFormat="1" x14ac:dyDescent="0.2">
      <c r="A30" s="21">
        <v>36</v>
      </c>
      <c r="B30" s="21" t="str">
        <f>Consolidated!A38</f>
        <v>Current Ratio</v>
      </c>
      <c r="C30" s="24">
        <f>HLOOKUP(C$1,Consolidated!$B$3:$AS$79,$A30,0)</f>
        <v>2.0274182561141409</v>
      </c>
      <c r="D30" s="24">
        <f>HLOOKUP(D$1,Consolidated!$B$3:$AS$79,$A30,0)</f>
        <v>2.3603188370476627</v>
      </c>
      <c r="E30" s="24">
        <f>HLOOKUP(E$1,Consolidated!$B$3:$AS$79,$A30,0)</f>
        <v>1.5812557009141894</v>
      </c>
      <c r="F30" s="24">
        <f>HLOOKUP(F$1,Consolidated!$B$3:$AS$79,$A30,0)</f>
        <v>2.8687058394028271</v>
      </c>
      <c r="G30" s="24">
        <f>HLOOKUP(G$1,Consolidated!$B$3:$AS$79,$A30,0)</f>
        <v>1.9959949001391861</v>
      </c>
      <c r="H30" s="24">
        <f>HLOOKUP(H$1,Consolidated!$B$3:$AS$79,$A30,0)</f>
        <v>2.152074389187435</v>
      </c>
      <c r="I30" s="24">
        <f>HLOOKUP(I$1,Consolidated!$B$3:$AS$79,$A30,0)</f>
        <v>2.2096171252305994</v>
      </c>
      <c r="J30" s="24">
        <f>HLOOKUP(J$1,Consolidated!$B$3:$AS$79,$A30,0)</f>
        <v>3.8701507023738149</v>
      </c>
      <c r="K30" s="24">
        <f>HLOOKUP(K$1,Consolidated!$B$3:$AS$79,$A30,0)</f>
        <v>1.4206012616079402</v>
      </c>
      <c r="L30" s="24">
        <f>HLOOKUP(L$1,Consolidated!$B$3:$AS$79,$A30,0)</f>
        <v>3.5798454794808792</v>
      </c>
      <c r="M30" s="24">
        <f>HLOOKUP(M$1,Consolidated!$B$3:$AS$79,$A30,0)</f>
        <v>2.2493521383027697</v>
      </c>
    </row>
    <row r="31" spans="1:13" s="21" customFormat="1" x14ac:dyDescent="0.2">
      <c r="A31" s="21">
        <v>38</v>
      </c>
      <c r="B31" s="21" t="str">
        <f>Consolidated!A40</f>
        <v>Leverage</v>
      </c>
      <c r="C31" s="24">
        <f>HLOOKUP(C$1,Consolidated!$B$3:$AS$79,$A31,0)</f>
        <v>3.2482968060451163</v>
      </c>
      <c r="D31" s="24">
        <f>HLOOKUP(D$1,Consolidated!$B$3:$AS$79,$A31,0)</f>
        <v>4.7638451097696599</v>
      </c>
      <c r="E31" s="24">
        <f>HLOOKUP(E$1,Consolidated!$B$3:$AS$79,$A31,0)</f>
        <v>1.9979379732965805</v>
      </c>
      <c r="F31" s="24">
        <f>HLOOKUP(F$1,Consolidated!$B$3:$AS$79,$A31,0)</f>
        <v>1.4738788823004347</v>
      </c>
      <c r="G31" s="24">
        <f>HLOOKUP(G$1,Consolidated!$B$3:$AS$79,$A31,0)</f>
        <v>1.847686283216093</v>
      </c>
      <c r="H31" s="24">
        <f>HLOOKUP(H$1,Consolidated!$B$3:$AS$79,$A31,0)</f>
        <v>1.3796930016886009</v>
      </c>
      <c r="I31" s="24">
        <f>HLOOKUP(I$1,Consolidated!$B$3:$AS$79,$A31,0)</f>
        <v>1.8043707955701755</v>
      </c>
      <c r="J31" s="24">
        <f>HLOOKUP(J$1,Consolidated!$B$3:$AS$79,$A31,0)</f>
        <v>2.6378944832312476</v>
      </c>
      <c r="K31" s="24">
        <f>HLOOKUP(K$1,Consolidated!$B$3:$AS$79,$A31,0)</f>
        <v>5.4768040764953803</v>
      </c>
      <c r="L31" s="24">
        <f>HLOOKUP(L$1,Consolidated!$B$3:$AS$79,$A31,0)</f>
        <v>1.8907840749277076</v>
      </c>
      <c r="M31" s="24">
        <f>HLOOKUP(M$1,Consolidated!$B$3:$AS$79,$A31,0)</f>
        <v>8.2223834611001205</v>
      </c>
    </row>
    <row r="32" spans="1:13" s="21" customFormat="1" x14ac:dyDescent="0.2">
      <c r="A32" s="21">
        <v>39</v>
      </c>
      <c r="B32" s="21" t="str">
        <f>Consolidated!A41</f>
        <v>Quick Ratio</v>
      </c>
      <c r="C32" s="24">
        <f>HLOOKUP(C$1,Consolidated!$B$3:$AS$79,$A32,0)</f>
        <v>1.3497896347565519</v>
      </c>
      <c r="D32" s="24">
        <f>HLOOKUP(D$1,Consolidated!$B$3:$AS$79,$A32,0)</f>
        <v>1.7404507865939325</v>
      </c>
      <c r="E32" s="24">
        <f>HLOOKUP(E$1,Consolidated!$B$3:$AS$79,$A32,0)</f>
        <v>1.2016605003415679</v>
      </c>
      <c r="F32" s="24">
        <f>HLOOKUP(F$1,Consolidated!$B$3:$AS$79,$A32,0)</f>
        <v>1.8831367559118017</v>
      </c>
      <c r="G32" s="24">
        <f>HLOOKUP(G$1,Consolidated!$B$3:$AS$79,$A32,0)</f>
        <v>1.3080679905451362</v>
      </c>
      <c r="H32" s="24">
        <f>HLOOKUP(H$1,Consolidated!$B$3:$AS$79,$A32,0)</f>
        <v>1.6282966208533018</v>
      </c>
      <c r="I32" s="24">
        <f>HLOOKUP(I$1,Consolidated!$B$3:$AS$79,$A32,0)</f>
        <v>1.5852491301918044</v>
      </c>
      <c r="J32" s="24">
        <f>HLOOKUP(J$1,Consolidated!$B$3:$AS$79,$A32,0)</f>
        <v>2.6125388839768395</v>
      </c>
      <c r="K32" s="24">
        <f>HLOOKUP(K$1,Consolidated!$B$3:$AS$79,$A32,0)</f>
        <v>1.0923857578403331</v>
      </c>
      <c r="L32" s="24">
        <f>HLOOKUP(L$1,Consolidated!$B$3:$AS$79,$A32,0)</f>
        <v>2.4214102035419742</v>
      </c>
      <c r="M32" s="24">
        <f>HLOOKUP(M$1,Consolidated!$B$3:$AS$79,$A32,0)</f>
        <v>1.9168545069758174</v>
      </c>
    </row>
    <row r="33" spans="1:13" s="21" customFormat="1" x14ac:dyDescent="0.2">
      <c r="A33" s="21">
        <v>40</v>
      </c>
      <c r="B33" s="21" t="str">
        <f>Consolidated!A42</f>
        <v>Short term Debt Coverage</v>
      </c>
      <c r="C33" s="24">
        <f>HLOOKUP(C$1,Consolidated!$B$3:$AS$79,$A33,0)</f>
        <v>0.46505212205905666</v>
      </c>
      <c r="D33" s="24">
        <f>HLOOKUP(D$1,Consolidated!$B$3:$AS$79,$A33,0)</f>
        <v>0.82205361190153958</v>
      </c>
      <c r="E33" s="24">
        <f>HLOOKUP(E$1,Consolidated!$B$3:$AS$79,$A33,0)</f>
        <v>0.55672424856970992</v>
      </c>
      <c r="F33" s="24">
        <f>HLOOKUP(F$1,Consolidated!$B$3:$AS$79,$A33,0)</f>
        <v>1.0116864385613575</v>
      </c>
      <c r="G33" s="24">
        <f>HLOOKUP(G$1,Consolidated!$B$3:$AS$79,$A33,0)</f>
        <v>0.53333034678035407</v>
      </c>
      <c r="H33" s="24">
        <f>HLOOKUP(H$1,Consolidated!$B$3:$AS$79,$A33,0)</f>
        <v>0.58767522625964952</v>
      </c>
      <c r="I33" s="24">
        <f>HLOOKUP(I$1,Consolidated!$B$3:$AS$79,$A33,0)</f>
        <v>0.55720967514579722</v>
      </c>
      <c r="J33" s="24">
        <f>HLOOKUP(J$1,Consolidated!$B$3:$AS$79,$A33,0)</f>
        <v>0.56489725851603856</v>
      </c>
      <c r="K33" s="24">
        <f>HLOOKUP(K$1,Consolidated!$B$3:$AS$79,$A33,0)</f>
        <v>0.13605751744794217</v>
      </c>
      <c r="L33" s="24">
        <f>HLOOKUP(L$1,Consolidated!$B$3:$AS$79,$A33,0)</f>
        <v>0.36070424006104207</v>
      </c>
      <c r="M33" s="24">
        <f>HLOOKUP(M$1,Consolidated!$B$3:$AS$79,$A33,0)</f>
        <v>0.55619756816097898</v>
      </c>
    </row>
    <row r="34" spans="1:13" s="21" customFormat="1" x14ac:dyDescent="0.2">
      <c r="A34" s="21">
        <v>41</v>
      </c>
      <c r="B34" s="21" t="str">
        <f>Consolidated!A43</f>
        <v>Short Term/Long Term Debt</v>
      </c>
      <c r="C34" s="24">
        <f>HLOOKUP(C$1,Consolidated!$B$3:$AS$79,$A34,0)</f>
        <v>0.75825799962315543</v>
      </c>
      <c r="D34" s="24">
        <f>HLOOKUP(D$1,Consolidated!$B$3:$AS$79,$A34,0)</f>
        <v>0.72715846236538972</v>
      </c>
      <c r="E34" s="24">
        <f>HLOOKUP(E$1,Consolidated!$B$3:$AS$79,$A34,0)</f>
        <v>2.1764461455242023</v>
      </c>
      <c r="F34" s="24">
        <f>HLOOKUP(F$1,Consolidated!$B$3:$AS$79,$A34,0)</f>
        <v>2.8252709084239132</v>
      </c>
      <c r="G34" s="24">
        <f>HLOOKUP(G$1,Consolidated!$B$3:$AS$79,$A34,0)</f>
        <v>1.7194794007664598</v>
      </c>
      <c r="H34" s="24" t="e">
        <f>HLOOKUP(H$1,Consolidated!$B$3:$AS$79,$A34,0)</f>
        <v>#DIV/0!</v>
      </c>
      <c r="I34" s="24">
        <f>HLOOKUP(I$1,Consolidated!$B$3:$AS$79,$A34,0)</f>
        <v>2.5578863136895165</v>
      </c>
      <c r="J34" s="24">
        <f>HLOOKUP(J$1,Consolidated!$B$3:$AS$79,$A34,0)</f>
        <v>0.56284426632625484</v>
      </c>
      <c r="K34" s="24">
        <f>HLOOKUP(K$1,Consolidated!$B$3:$AS$79,$A34,0)</f>
        <v>1.9393874034065395</v>
      </c>
      <c r="L34" s="24">
        <f>HLOOKUP(L$1,Consolidated!$B$3:$AS$79,$A34,0)</f>
        <v>0.57195481874690679</v>
      </c>
      <c r="M34" s="24">
        <f>HLOOKUP(M$1,Consolidated!$B$3:$AS$79,$A34,0)</f>
        <v>0.35723021390285603</v>
      </c>
    </row>
    <row r="35" spans="1:13" s="21" customFormat="1" x14ac:dyDescent="0.2">
      <c r="A35" s="21">
        <v>42</v>
      </c>
      <c r="B35" s="21" t="str">
        <f>Consolidated!A44</f>
        <v>Depreciation/Gross Asset</v>
      </c>
      <c r="C35" s="23">
        <f>HLOOKUP(C$1,Consolidated!$B$3:$AS$79,$A35,0)</f>
        <v>0.11076311909267678</v>
      </c>
      <c r="D35" s="23">
        <f>HLOOKUP(D$1,Consolidated!$B$3:$AS$79,$A35,0)</f>
        <v>0.11940654994256746</v>
      </c>
      <c r="E35" s="23">
        <f>HLOOKUP(E$1,Consolidated!$B$3:$AS$79,$A35,0)</f>
        <v>6.3810783352445374E-2</v>
      </c>
      <c r="F35" s="23">
        <f>HLOOKUP(F$1,Consolidated!$B$3:$AS$79,$A35,0)</f>
        <v>6.1603180933213299E-2</v>
      </c>
      <c r="G35" s="23">
        <f>HLOOKUP(G$1,Consolidated!$B$3:$AS$79,$A35,0)</f>
        <v>9.2839117507939758E-2</v>
      </c>
      <c r="H35" s="23">
        <f>HLOOKUP(H$1,Consolidated!$B$3:$AS$79,$A35,0)</f>
        <v>8.4975633535755504E-2</v>
      </c>
      <c r="I35" s="23">
        <f>HLOOKUP(I$1,Consolidated!$B$3:$AS$79,$A35,0)</f>
        <v>6.0549881584857738E-2</v>
      </c>
      <c r="J35" s="23">
        <f>HLOOKUP(J$1,Consolidated!$B$3:$AS$79,$A35,0)</f>
        <v>8.3885311779191729E-2</v>
      </c>
      <c r="K35" s="23">
        <f>HLOOKUP(K$1,Consolidated!$B$3:$AS$79,$A35,0)</f>
        <v>6.290948823572079E-2</v>
      </c>
      <c r="L35" s="23">
        <f>HLOOKUP(L$1,Consolidated!$B$3:$AS$79,$A35,0)</f>
        <v>7.3335494694523148E-2</v>
      </c>
      <c r="M35" s="23">
        <f>HLOOKUP(M$1,Consolidated!$B$3:$AS$79,$A35,0)</f>
        <v>8.1106134227908147E-2</v>
      </c>
    </row>
    <row r="36" spans="1:13" s="21" customFormat="1" x14ac:dyDescent="0.2">
      <c r="A36" s="21">
        <v>43</v>
      </c>
      <c r="B36" s="21" t="str">
        <f>Consolidated!A45</f>
        <v>Depreciation/Net Asset</v>
      </c>
      <c r="C36" s="23">
        <f>HLOOKUP(C$1,Consolidated!$B$3:$AS$79,$A36,0)</f>
        <v>0.12463490258728614</v>
      </c>
      <c r="D36" s="23">
        <f>HLOOKUP(D$1,Consolidated!$B$3:$AS$79,$A36,0)</f>
        <v>0.135764212919424</v>
      </c>
      <c r="E36" s="23">
        <f>HLOOKUP(E$1,Consolidated!$B$3:$AS$79,$A36,0)</f>
        <v>6.8209796465649397E-2</v>
      </c>
      <c r="F36" s="23">
        <f>HLOOKUP(F$1,Consolidated!$B$3:$AS$79,$A36,0)</f>
        <v>6.6007581224154052E-2</v>
      </c>
      <c r="G36" s="23">
        <f>HLOOKUP(G$1,Consolidated!$B$3:$AS$79,$A36,0)</f>
        <v>0.10247882044017671</v>
      </c>
      <c r="H36" s="23">
        <f>HLOOKUP(H$1,Consolidated!$B$3:$AS$79,$A36,0)</f>
        <v>9.3789666052031498E-2</v>
      </c>
      <c r="I36" s="23">
        <f>HLOOKUP(I$1,Consolidated!$B$3:$AS$79,$A36,0)</f>
        <v>6.476473984660068E-2</v>
      </c>
      <c r="J36" s="23">
        <f>HLOOKUP(J$1,Consolidated!$B$3:$AS$79,$A36,0)</f>
        <v>9.182009139244611E-2</v>
      </c>
      <c r="K36" s="23">
        <f>HLOOKUP(K$1,Consolidated!$B$3:$AS$79,$A36,0)</f>
        <v>6.7325309968414085E-2</v>
      </c>
      <c r="L36" s="23">
        <f>HLOOKUP(L$1,Consolidated!$B$3:$AS$79,$A36,0)</f>
        <v>7.9362313720721056E-2</v>
      </c>
      <c r="M36" s="23">
        <f>HLOOKUP(M$1,Consolidated!$B$3:$AS$79,$A36,0)</f>
        <v>8.8937754547831191E-2</v>
      </c>
    </row>
    <row r="37" spans="1:13" s="21" customFormat="1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s="21" customFormat="1" x14ac:dyDescent="0.2">
      <c r="A38" s="21">
        <v>45</v>
      </c>
      <c r="B38" s="21" t="str">
        <f>Consolidated!A47</f>
        <v>Operating Ratios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21" customFormat="1" x14ac:dyDescent="0.2">
      <c r="A39" s="21">
        <v>46</v>
      </c>
      <c r="B39" s="21" t="str">
        <f>Consolidated!A48</f>
        <v>Working Capital/Sales (including cash)</v>
      </c>
      <c r="C39" s="23">
        <f>HLOOKUP(C$1,Consolidated!$B$3:$AS$79,$A39,0)</f>
        <v>0.25474139505623244</v>
      </c>
      <c r="D39" s="23">
        <f>HLOOKUP(D$1,Consolidated!$B$3:$AS$79,$A39,0)</f>
        <v>0.21759293533229751</v>
      </c>
      <c r="E39" s="23">
        <f>HLOOKUP(E$1,Consolidated!$B$3:$AS$79,$A39,0)</f>
        <v>0.12638467036339904</v>
      </c>
      <c r="F39" s="23">
        <f>HLOOKUP(F$1,Consolidated!$B$3:$AS$79,$A39,0)</f>
        <v>0.23412338544347797</v>
      </c>
      <c r="G39" s="23">
        <f>HLOOKUP(G$1,Consolidated!$B$3:$AS$79,$A39,0)</f>
        <v>0.21349895081484913</v>
      </c>
      <c r="H39" s="23">
        <f>HLOOKUP(H$1,Consolidated!$B$3:$AS$79,$A39,0)</f>
        <v>0.24502223203921014</v>
      </c>
      <c r="I39" s="23">
        <f>HLOOKUP(I$1,Consolidated!$B$3:$AS$79,$A39,0)</f>
        <v>0.20839442449378254</v>
      </c>
      <c r="J39" s="23">
        <f>HLOOKUP(J$1,Consolidated!$B$3:$AS$79,$A39,0)</f>
        <v>0.3921504459890765</v>
      </c>
      <c r="K39" s="23">
        <f>HLOOKUP(K$1,Consolidated!$B$3:$AS$79,$A39,0)</f>
        <v>0.14349854488828531</v>
      </c>
      <c r="L39" s="23">
        <f>HLOOKUP(L$1,Consolidated!$B$3:$AS$79,$A39,0)</f>
        <v>0.34967583490521875</v>
      </c>
      <c r="M39" s="23">
        <f>HLOOKUP(M$1,Consolidated!$B$3:$AS$79,$A39,0)</f>
        <v>0.37135736282492599</v>
      </c>
    </row>
    <row r="40" spans="1:13" s="21" customFormat="1" x14ac:dyDescent="0.2">
      <c r="A40" s="21">
        <v>47</v>
      </c>
      <c r="B40" s="21" t="str">
        <f>Consolidated!A49</f>
        <v>Debtor Days</v>
      </c>
      <c r="C40" s="25">
        <f>HLOOKUP(C$1,Consolidated!$B$3:$AS$79,$A40,0)</f>
        <v>90.245294996996265</v>
      </c>
      <c r="D40" s="25">
        <f>HLOOKUP(D$1,Consolidated!$B$3:$AS$79,$A40,0)</f>
        <v>73.804770402829931</v>
      </c>
      <c r="E40" s="25">
        <f>HLOOKUP(E$1,Consolidated!$B$3:$AS$79,$A40,0)</f>
        <v>38.834794632612812</v>
      </c>
      <c r="F40" s="25">
        <f>HLOOKUP(F$1,Consolidated!$B$3:$AS$79,$A40,0)</f>
        <v>51.198965711557399</v>
      </c>
      <c r="G40" s="25">
        <f>HLOOKUP(G$1,Consolidated!$B$3:$AS$79,$A40,0)</f>
        <v>64.700848342076611</v>
      </c>
      <c r="H40" s="25">
        <f>HLOOKUP(H$1,Consolidated!$B$3:$AS$79,$A40,0)</f>
        <v>47.967533923488268</v>
      </c>
      <c r="I40" s="25">
        <f>HLOOKUP(I$1,Consolidated!$B$3:$AS$79,$A40,0)</f>
        <v>71.209110113287622</v>
      </c>
      <c r="J40" s="25">
        <f>HLOOKUP(J$1,Consolidated!$B$3:$AS$79,$A40,0)</f>
        <v>93.181316578422525</v>
      </c>
      <c r="K40" s="25">
        <f>HLOOKUP(K$1,Consolidated!$B$3:$AS$79,$A40,0)</f>
        <v>99.818757048449427</v>
      </c>
      <c r="L40" s="25">
        <f>HLOOKUP(L$1,Consolidated!$B$3:$AS$79,$A40,0)</f>
        <v>65.797980718949347</v>
      </c>
      <c r="M40" s="25">
        <f>HLOOKUP(M$1,Consolidated!$B$3:$AS$79,$A40,0)</f>
        <v>163.27412133781795</v>
      </c>
    </row>
    <row r="41" spans="1:13" s="21" customFormat="1" x14ac:dyDescent="0.2">
      <c r="A41" s="21">
        <v>48</v>
      </c>
      <c r="B41" s="21" t="str">
        <f>Consolidated!A50</f>
        <v>Debtor Turnover</v>
      </c>
      <c r="C41" s="24">
        <f>HLOOKUP(C$1,Consolidated!$B$3:$AS$79,$A41,0)</f>
        <v>4.0483077033695203</v>
      </c>
      <c r="D41" s="24">
        <f>HLOOKUP(D$1,Consolidated!$B$3:$AS$79,$A41,0)</f>
        <v>5.010669963128918</v>
      </c>
      <c r="E41" s="24">
        <f>HLOOKUP(E$1,Consolidated!$B$3:$AS$79,$A41,0)</f>
        <v>9.5140994644441736</v>
      </c>
      <c r="F41" s="24">
        <f>HLOOKUP(F$1,Consolidated!$B$3:$AS$79,$A41,0)</f>
        <v>7.414222581038401</v>
      </c>
      <c r="G41" s="24">
        <f>HLOOKUP(G$1,Consolidated!$B$3:$AS$79,$A41,0)</f>
        <v>5.6535391672237933</v>
      </c>
      <c r="H41" s="24">
        <f>HLOOKUP(H$1,Consolidated!$B$3:$AS$79,$A41,0)</f>
        <v>7.6576814032764977</v>
      </c>
      <c r="I41" s="24">
        <f>HLOOKUP(I$1,Consolidated!$B$3:$AS$79,$A41,0)</f>
        <v>5.137696004109042</v>
      </c>
      <c r="J41" s="24">
        <f>HLOOKUP(J$1,Consolidated!$B$3:$AS$79,$A41,0)</f>
        <v>4.0051366907279125</v>
      </c>
      <c r="K41" s="24">
        <f>HLOOKUP(K$1,Consolidated!$B$3:$AS$79,$A41,0)</f>
        <v>3.6621843573315971</v>
      </c>
      <c r="L41" s="24">
        <f>HLOOKUP(L$1,Consolidated!$B$3:$AS$79,$A41,0)</f>
        <v>5.5809216858891375</v>
      </c>
      <c r="M41" s="24">
        <f>HLOOKUP(M$1,Consolidated!$B$3:$AS$79,$A41,0)</f>
        <v>2.6567058669241175</v>
      </c>
    </row>
    <row r="42" spans="1:13" s="21" customFormat="1" x14ac:dyDescent="0.2">
      <c r="A42" s="21">
        <v>49</v>
      </c>
      <c r="B42" s="21" t="str">
        <f>Consolidated!A51</f>
        <v>Inventory Days</v>
      </c>
      <c r="C42" s="25">
        <f>HLOOKUP(C$1,Consolidated!$B$3:$AS$79,$A42,0)</f>
        <v>61.410889256152956</v>
      </c>
      <c r="D42" s="25">
        <f>HLOOKUP(D$1,Consolidated!$B$3:$AS$79,$A42,0)</f>
        <v>36.233159528156982</v>
      </c>
      <c r="E42" s="25">
        <f>HLOOKUP(E$1,Consolidated!$B$3:$AS$79,$A42,0)</f>
        <v>30.596617507450407</v>
      </c>
      <c r="F42" s="25">
        <f>HLOOKUP(F$1,Consolidated!$B$3:$AS$79,$A42,0)</f>
        <v>41.123507245789625</v>
      </c>
      <c r="G42" s="25">
        <f>HLOOKUP(G$1,Consolidated!$B$3:$AS$79,$A42,0)</f>
        <v>54.486897394772917</v>
      </c>
      <c r="H42" s="25">
        <f>HLOOKUP(H$1,Consolidated!$B$3:$AS$79,$A42,0)</f>
        <v>40.621328942305844</v>
      </c>
      <c r="I42" s="25">
        <f>HLOOKUP(I$1,Consolidated!$B$3:$AS$79,$A42,0)</f>
        <v>39.335632206508372</v>
      </c>
      <c r="J42" s="25">
        <f>HLOOKUP(J$1,Consolidated!$B$3:$AS$79,$A42,0)</f>
        <v>65.725388742901828</v>
      </c>
      <c r="K42" s="25">
        <f>HLOOKUP(K$1,Consolidated!$B$3:$AS$79,$A42,0)</f>
        <v>41.415363965678644</v>
      </c>
      <c r="L42" s="25">
        <f>HLOOKUP(L$1,Consolidated!$B$3:$AS$79,$A42,0)</f>
        <v>58.554828155236272</v>
      </c>
      <c r="M42" s="25">
        <f>HLOOKUP(M$1,Consolidated!$B$3:$AS$79,$A42,0)</f>
        <v>34.295477022889351</v>
      </c>
    </row>
    <row r="43" spans="1:13" s="21" customFormat="1" x14ac:dyDescent="0.2">
      <c r="A43" s="21">
        <v>50</v>
      </c>
      <c r="B43" s="21" t="str">
        <f>Consolidated!A52</f>
        <v>Inventory Turnover</v>
      </c>
      <c r="C43" s="24">
        <f>HLOOKUP(C$1,Consolidated!$B$3:$AS$79,$A43,0)</f>
        <v>6.0970653768359382</v>
      </c>
      <c r="D43" s="24">
        <f>HLOOKUP(D$1,Consolidated!$B$3:$AS$79,$A43,0)</f>
        <v>10.562580453585461</v>
      </c>
      <c r="E43" s="24">
        <f>HLOOKUP(E$1,Consolidated!$B$3:$AS$79,$A43,0)</f>
        <v>11.999384978760311</v>
      </c>
      <c r="F43" s="24">
        <f>HLOOKUP(F$1,Consolidated!$B$3:$AS$79,$A43,0)</f>
        <v>8.9514905016697082</v>
      </c>
      <c r="G43" s="24">
        <f>HLOOKUP(G$1,Consolidated!$B$3:$AS$79,$A43,0)</f>
        <v>6.7252928769257068</v>
      </c>
      <c r="H43" s="24">
        <f>HLOOKUP(H$1,Consolidated!$B$3:$AS$79,$A43,0)</f>
        <v>9.1026483850907081</v>
      </c>
      <c r="I43" s="24">
        <f>HLOOKUP(I$1,Consolidated!$B$3:$AS$79,$A43,0)</f>
        <v>9.4374837019597617</v>
      </c>
      <c r="J43" s="24">
        <f>HLOOKUP(J$1,Consolidated!$B$3:$AS$79,$A43,0)</f>
        <v>5.6354902655348909</v>
      </c>
      <c r="K43" s="24">
        <f>HLOOKUP(K$1,Consolidated!$B$3:$AS$79,$A43,0)</f>
        <v>8.8693432731655779</v>
      </c>
      <c r="L43" s="24">
        <f>HLOOKUP(L$1,Consolidated!$B$3:$AS$79,$A43,0)</f>
        <v>6.301093069020351</v>
      </c>
      <c r="M43" s="24">
        <f>HLOOKUP(M$1,Consolidated!$B$3:$AS$79,$A43,0)</f>
        <v>12.829337014558284</v>
      </c>
    </row>
    <row r="44" spans="1:13" s="21" customFormat="1" x14ac:dyDescent="0.2">
      <c r="A44" s="21">
        <v>51</v>
      </c>
      <c r="B44" s="21" t="str">
        <f>Consolidated!A53</f>
        <v>Cash Return on Assets</v>
      </c>
      <c r="C44" s="23">
        <f>HLOOKUP(C$1,Consolidated!$B$3:$AS$79,$A44,0)</f>
        <v>0.13864205663648327</v>
      </c>
      <c r="D44" s="23">
        <f>HLOOKUP(D$1,Consolidated!$B$3:$AS$79,$A44,0)</f>
        <v>0.23511016049563435</v>
      </c>
      <c r="E44" s="23">
        <f>HLOOKUP(E$1,Consolidated!$B$3:$AS$79,$A44,0)</f>
        <v>0.19659706838913635</v>
      </c>
      <c r="F44" s="23">
        <f>HLOOKUP(F$1,Consolidated!$B$3:$AS$79,$A44,0)</f>
        <v>0.20182102106289537</v>
      </c>
      <c r="G44" s="23">
        <f>HLOOKUP(G$1,Consolidated!$B$3:$AS$79,$A44,0)</f>
        <v>0.145598768696518</v>
      </c>
      <c r="H44" s="23">
        <f>HLOOKUP(H$1,Consolidated!$B$3:$AS$79,$A44,0)</f>
        <v>0.15782211054499501</v>
      </c>
      <c r="I44" s="23">
        <f>HLOOKUP(I$1,Consolidated!$B$3:$AS$79,$A44,0)</f>
        <v>0.1629999817823902</v>
      </c>
      <c r="J44" s="23">
        <f>HLOOKUP(J$1,Consolidated!$B$3:$AS$79,$A44,0)</f>
        <v>0.11269044268897942</v>
      </c>
      <c r="K44" s="23">
        <f>HLOOKUP(K$1,Consolidated!$B$3:$AS$79,$A44,0)</f>
        <v>7.2394125835166773E-2</v>
      </c>
      <c r="L44" s="23">
        <f>HLOOKUP(L$1,Consolidated!$B$3:$AS$79,$A44,0)</f>
        <v>5.7933108105669047E-2</v>
      </c>
      <c r="M44" s="23">
        <f>HLOOKUP(M$1,Consolidated!$B$3:$AS$79,$A44,0)</f>
        <v>0.11292310117565191</v>
      </c>
    </row>
    <row r="45" spans="1:13" s="21" customFormat="1" x14ac:dyDescent="0.2">
      <c r="A45" s="21">
        <v>52</v>
      </c>
      <c r="B45" s="21" t="str">
        <f>Consolidated!A54</f>
        <v>Return on Assets</v>
      </c>
      <c r="C45" s="23">
        <f>HLOOKUP(C$1,Consolidated!$B$3:$AS$79,$A45,0)</f>
        <v>5.310137570545672E-2</v>
      </c>
      <c r="D45" s="23">
        <f>HLOOKUP(D$1,Consolidated!$B$3:$AS$79,$A45,0)</f>
        <v>0.12984475262748765</v>
      </c>
      <c r="E45" s="23">
        <f>HLOOKUP(E$1,Consolidated!$B$3:$AS$79,$A45,0)</f>
        <v>0.16542750164218553</v>
      </c>
      <c r="F45" s="23">
        <f>HLOOKUP(F$1,Consolidated!$B$3:$AS$79,$A45,0)</f>
        <v>0.11512688886391055</v>
      </c>
      <c r="G45" s="23">
        <f>HLOOKUP(G$1,Consolidated!$B$3:$AS$79,$A45,0)</f>
        <v>0.1233614995410371</v>
      </c>
      <c r="H45" s="23">
        <f>HLOOKUP(H$1,Consolidated!$B$3:$AS$79,$A45,0)</f>
        <v>0.14140925597032533</v>
      </c>
      <c r="I45" s="23">
        <f>HLOOKUP(I$1,Consolidated!$B$3:$AS$79,$A45,0)</f>
        <v>0.11017084423684192</v>
      </c>
      <c r="J45" s="23">
        <f>HLOOKUP(J$1,Consolidated!$B$3:$AS$79,$A45,0)</f>
        <v>9.1468670441457567E-2</v>
      </c>
      <c r="K45" s="23">
        <f>HLOOKUP(K$1,Consolidated!$B$3:$AS$79,$A45,0)</f>
        <v>1.2094427544185429E-2</v>
      </c>
      <c r="L45" s="23">
        <f>HLOOKUP(L$1,Consolidated!$B$3:$AS$79,$A45,0)</f>
        <v>8.5469224092982257E-2</v>
      </c>
      <c r="M45" s="23">
        <f>HLOOKUP(M$1,Consolidated!$B$3:$AS$79,$A45,0)</f>
        <v>-3.1255063989485382E-2</v>
      </c>
    </row>
    <row r="46" spans="1:13" s="21" customFormat="1" x14ac:dyDescent="0.2">
      <c r="A46" s="21">
        <v>53</v>
      </c>
      <c r="B46" s="21" t="str">
        <f>Consolidated!A55</f>
        <v>Asset Turnover</v>
      </c>
      <c r="C46" s="24">
        <f>HLOOKUP(C$1,Consolidated!$B$3:$AS$79,$A46,0)</f>
        <v>1.1969639555107039</v>
      </c>
      <c r="D46" s="24">
        <f>HLOOKUP(D$1,Consolidated!$B$3:$AS$79,$A46,0)</f>
        <v>1.7634571454653536</v>
      </c>
      <c r="E46" s="24">
        <f>HLOOKUP(E$1,Consolidated!$B$3:$AS$79,$A46,0)</f>
        <v>1.5296223544845171</v>
      </c>
      <c r="F46" s="24">
        <f>HLOOKUP(F$1,Consolidated!$B$3:$AS$79,$A46,0)</f>
        <v>1.8736372680027629</v>
      </c>
      <c r="G46" s="24">
        <f>HLOOKUP(G$1,Consolidated!$B$3:$AS$79,$A46,0)</f>
        <v>1.3144914838446791</v>
      </c>
      <c r="H46" s="24">
        <f>HLOOKUP(H$1,Consolidated!$B$3:$AS$79,$A46,0)</f>
        <v>1.2784844384158671</v>
      </c>
      <c r="I46" s="24">
        <f>HLOOKUP(I$1,Consolidated!$B$3:$AS$79,$A46,0)</f>
        <v>1.742682920175713</v>
      </c>
      <c r="J46" s="24">
        <f>HLOOKUP(J$1,Consolidated!$B$3:$AS$79,$A46,0)</f>
        <v>1.4567139177817265</v>
      </c>
      <c r="K46" s="24">
        <f>HLOOKUP(K$1,Consolidated!$B$3:$AS$79,$A46,0)</f>
        <v>1.5485863482132878</v>
      </c>
      <c r="L46" s="24">
        <f>HLOOKUP(L$1,Consolidated!$B$3:$AS$79,$A46,0)</f>
        <v>1.1696719059383616</v>
      </c>
      <c r="M46" s="24">
        <f>HLOOKUP(M$1,Consolidated!$B$3:$AS$79,$A46,0)</f>
        <v>0.793508882225335</v>
      </c>
    </row>
    <row r="47" spans="1:13" s="21" customFormat="1" x14ac:dyDescent="0.2">
      <c r="A47" s="21">
        <v>54</v>
      </c>
      <c r="B47" s="21" t="str">
        <f>Consolidated!A56</f>
        <v>Fixed Asset Turnover</v>
      </c>
      <c r="C47" s="24">
        <f>HLOOKUP(C$1,Consolidated!$B$3:$AS$79,$A47,0)</f>
        <v>3.48289319698091</v>
      </c>
      <c r="D47" s="24">
        <f>HLOOKUP(D$1,Consolidated!$B$3:$AS$79,$A47,0)</f>
        <v>5.3837136452174192</v>
      </c>
      <c r="E47" s="24">
        <f>HLOOKUP(E$1,Consolidated!$B$3:$AS$79,$A47,0)</f>
        <v>4.6645799354611635</v>
      </c>
      <c r="F47" s="24">
        <f>HLOOKUP(F$1,Consolidated!$B$3:$AS$79,$A47,0)</f>
        <v>6.1791209964346514</v>
      </c>
      <c r="G47" s="24">
        <f>HLOOKUP(G$1,Consolidated!$B$3:$AS$79,$A47,0)</f>
        <v>4.4630807666650361</v>
      </c>
      <c r="H47" s="24">
        <f>HLOOKUP(H$1,Consolidated!$B$3:$AS$79,$A47,0)</f>
        <v>4.1310924532814512</v>
      </c>
      <c r="I47" s="24">
        <f>HLOOKUP(I$1,Consolidated!$B$3:$AS$79,$A47,0)</f>
        <v>5.8320950155787017</v>
      </c>
      <c r="J47" s="24">
        <f>HLOOKUP(J$1,Consolidated!$B$3:$AS$79,$A47,0)</f>
        <v>8.3421824983482633</v>
      </c>
      <c r="K47" s="24">
        <f>HLOOKUP(K$1,Consolidated!$B$3:$AS$79,$A47,0)</f>
        <v>6.4162228986278151</v>
      </c>
      <c r="L47" s="24">
        <f>HLOOKUP(L$1,Consolidated!$B$3:$AS$79,$A47,0)</f>
        <v>3.7488183042907521</v>
      </c>
      <c r="M47" s="24">
        <f>HLOOKUP(M$1,Consolidated!$B$3:$AS$79,$A47,0)</f>
        <v>2.6554301927605723</v>
      </c>
    </row>
    <row r="48" spans="1:13" s="21" customFormat="1" x14ac:dyDescent="0.2">
      <c r="A48" s="21">
        <v>55</v>
      </c>
      <c r="B48" s="21" t="str">
        <f>Consolidated!A57</f>
        <v>CFO/PAT</v>
      </c>
      <c r="C48" s="24">
        <f>HLOOKUP(C$1,Consolidated!$B$3:$AS$79,$A48,0)</f>
        <v>2.6906407249565043</v>
      </c>
      <c r="D48" s="24">
        <f>HLOOKUP(D$1,Consolidated!$B$3:$AS$79,$A48,0)</f>
        <v>1.7583831178419456</v>
      </c>
      <c r="E48" s="24">
        <f>HLOOKUP(E$1,Consolidated!$B$3:$AS$79,$A48,0)</f>
        <v>1.2258491030758996</v>
      </c>
      <c r="F48" s="24">
        <f>HLOOKUP(F$1,Consolidated!$B$3:$AS$79,$A48,0)</f>
        <v>1.6709273605940569</v>
      </c>
      <c r="G48" s="24">
        <f>HLOOKUP(G$1,Consolidated!$B$3:$AS$79,$A48,0)</f>
        <v>1.1722344201741981</v>
      </c>
      <c r="H48" s="24">
        <f>HLOOKUP(H$1,Consolidated!$B$3:$AS$79,$A48,0)</f>
        <v>1.1338487834335156</v>
      </c>
      <c r="I48" s="24">
        <f>HLOOKUP(I$1,Consolidated!$B$3:$AS$79,$A48,0)</f>
        <v>1.4918250108100752</v>
      </c>
      <c r="J48" s="24">
        <f>HLOOKUP(J$1,Consolidated!$B$3:$AS$79,$A48,0)</f>
        <v>1.2228292093493718</v>
      </c>
      <c r="K48" s="24">
        <f>HLOOKUP(K$1,Consolidated!$B$3:$AS$79,$A48,0)</f>
        <v>2.0415158573005261</v>
      </c>
      <c r="L48" s="24">
        <f>HLOOKUP(L$1,Consolidated!$B$3:$AS$79,$A48,0)</f>
        <v>0.71260664811541174</v>
      </c>
      <c r="M48" s="24">
        <f>HLOOKUP(M$1,Consolidated!$B$3:$AS$79,$A48,0)</f>
        <v>7.6351452216063374</v>
      </c>
    </row>
    <row r="49" spans="1:13" s="21" customFormat="1" x14ac:dyDescent="0.2">
      <c r="A49" s="21">
        <v>56</v>
      </c>
      <c r="B49" s="21" t="str">
        <f>Consolidated!A58</f>
        <v>CFO/Sales</v>
      </c>
      <c r="C49" s="23">
        <f>HLOOKUP(C$1,Consolidated!$B$3:$AS$79,$A49,0)</f>
        <v>0.11498609930307009</v>
      </c>
      <c r="D49" s="23">
        <f>HLOOKUP(D$1,Consolidated!$B$3:$AS$79,$A49,0)</f>
        <v>0.12866740554605996</v>
      </c>
      <c r="E49" s="23">
        <f>HLOOKUP(E$1,Consolidated!$B$3:$AS$79,$A49,0)</f>
        <v>0.12210875542210486</v>
      </c>
      <c r="F49" s="23">
        <f>HLOOKUP(F$1,Consolidated!$B$3:$AS$79,$A49,0)</f>
        <v>0.1156510649933583</v>
      </c>
      <c r="G49" s="23">
        <f>HLOOKUP(G$1,Consolidated!$B$3:$AS$79,$A49,0)</f>
        <v>0.11194858527606916</v>
      </c>
      <c r="H49" s="23">
        <f>HLOOKUP(H$1,Consolidated!$B$3:$AS$79,$A49,0)</f>
        <v>0.12331673189403052</v>
      </c>
      <c r="I49" s="23">
        <f>HLOOKUP(I$1,Consolidated!$B$3:$AS$79,$A49,0)</f>
        <v>9.7129278537898475E-2</v>
      </c>
      <c r="J49" s="23">
        <f>HLOOKUP(J$1,Consolidated!$B$3:$AS$79,$A49,0)</f>
        <v>7.6999804537932301E-2</v>
      </c>
      <c r="K49" s="23">
        <f>HLOOKUP(K$1,Consolidated!$B$3:$AS$79,$A49,0)</f>
        <v>4.6523696652012787E-2</v>
      </c>
      <c r="L49" s="23">
        <f>HLOOKUP(L$1,Consolidated!$B$3:$AS$79,$A49,0)</f>
        <v>4.9234602324836646E-2</v>
      </c>
      <c r="M49" s="23">
        <f>HLOOKUP(M$1,Consolidated!$B$3:$AS$79,$A49,0)</f>
        <v>0.12791228515737049</v>
      </c>
    </row>
    <row r="50" spans="1:13" s="21" customFormat="1" x14ac:dyDescent="0.2">
      <c r="A50" s="21">
        <v>57</v>
      </c>
      <c r="B50" s="21" t="str">
        <f>Consolidated!A59</f>
        <v>CAPEX/PAT</v>
      </c>
      <c r="C50" s="24">
        <f>HLOOKUP(C$1,Consolidated!$B$3:$AS$79,$A50,0)</f>
        <v>0.8586613523021831</v>
      </c>
      <c r="D50" s="24">
        <f>HLOOKUP(D$1,Consolidated!$B$3:$AS$79,$A50,0)</f>
        <v>-0.47966006661148058</v>
      </c>
      <c r="E50" s="24">
        <f>HLOOKUP(E$1,Consolidated!$B$3:$AS$79,$A50,0)</f>
        <v>1.0968361354214646</v>
      </c>
      <c r="F50" s="24">
        <f>HLOOKUP(F$1,Consolidated!$B$3:$AS$79,$A50,0)</f>
        <v>1.2520006524152161</v>
      </c>
      <c r="G50" s="24">
        <f>HLOOKUP(G$1,Consolidated!$B$3:$AS$79,$A50,0)</f>
        <v>0.70618851265126859</v>
      </c>
      <c r="H50" s="24">
        <f>HLOOKUP(H$1,Consolidated!$B$3:$AS$79,$A50,0)</f>
        <v>0.3436931037240078</v>
      </c>
      <c r="I50" s="24">
        <f>HLOOKUP(I$1,Consolidated!$B$3:$AS$79,$A50,0)</f>
        <v>0.97813976447733741</v>
      </c>
      <c r="J50" s="24">
        <f>HLOOKUP(J$1,Consolidated!$B$3:$AS$79,$A50,0)</f>
        <v>0.45677509586824167</v>
      </c>
      <c r="K50" s="24">
        <f>HLOOKUP(K$1,Consolidated!$B$3:$AS$79,$A50,0)</f>
        <v>3.7629980090459376E-2</v>
      </c>
      <c r="L50" s="24">
        <f>HLOOKUP(L$1,Consolidated!$B$3:$AS$79,$A50,0)</f>
        <v>0.6802311277494032</v>
      </c>
      <c r="M50" s="24">
        <f>HLOOKUP(M$1,Consolidated!$B$3:$AS$79,$A50,0)</f>
        <v>-4.0147287829946556</v>
      </c>
    </row>
    <row r="51" spans="1:13" s="21" customFormat="1" x14ac:dyDescent="0.2">
      <c r="A51" s="21">
        <v>58</v>
      </c>
      <c r="B51" s="21" t="str">
        <f>Consolidated!A60</f>
        <v>Dividend/PAT</v>
      </c>
      <c r="C51" s="23">
        <f>HLOOKUP(C$1,Consolidated!$B$3:$AS$79,$A51,0)</f>
        <v>0.29235900781265411</v>
      </c>
      <c r="D51" s="23">
        <f>HLOOKUP(D$1,Consolidated!$B$3:$AS$79,$A51,0)</f>
        <v>2.5211701308699E-2</v>
      </c>
      <c r="E51" s="23">
        <f>HLOOKUP(E$1,Consolidated!$B$3:$AS$79,$A51,0)</f>
        <v>0.14586621628537796</v>
      </c>
      <c r="F51" s="23">
        <f>HLOOKUP(F$1,Consolidated!$B$3:$AS$79,$A51,0)</f>
        <v>0.10430603141487504</v>
      </c>
      <c r="G51" s="23">
        <f>HLOOKUP(G$1,Consolidated!$B$3:$AS$79,$A51,0)</f>
        <v>0.11038691632406678</v>
      </c>
      <c r="H51" s="23">
        <f>HLOOKUP(H$1,Consolidated!$B$3:$AS$79,$A51,0)</f>
        <v>0.44947354293502867</v>
      </c>
      <c r="I51" s="23">
        <f>HLOOKUP(I$1,Consolidated!$B$3:$AS$79,$A51,0)</f>
        <v>0.23937599711121429</v>
      </c>
      <c r="J51" s="23">
        <f>HLOOKUP(J$1,Consolidated!$B$3:$AS$79,$A51,0)</f>
        <v>0.26928375678309119</v>
      </c>
      <c r="K51" s="23">
        <f>HLOOKUP(K$1,Consolidated!$B$3:$AS$79,$A51,0)</f>
        <v>0</v>
      </c>
      <c r="L51" s="23">
        <f>HLOOKUP(L$1,Consolidated!$B$3:$AS$79,$A51,0)</f>
        <v>0.13074724596687534</v>
      </c>
      <c r="M51" s="23">
        <f>HLOOKUP(M$1,Consolidated!$B$3:$AS$79,$A51,0)</f>
        <v>0</v>
      </c>
    </row>
    <row r="52" spans="1:13" s="21" customFormat="1" x14ac:dyDescent="0.2">
      <c r="A52" s="21">
        <v>59</v>
      </c>
      <c r="B52" s="21" t="str">
        <f>Consolidated!A61</f>
        <v>FCF/PAT</v>
      </c>
      <c r="C52" s="24">
        <f>HLOOKUP(C$1,Consolidated!$B$3:$AS$79,$A52,0)</f>
        <v>1.831979372654321</v>
      </c>
      <c r="D52" s="24">
        <f>HLOOKUP(D$1,Consolidated!$B$3:$AS$79,$A52,0)</f>
        <v>2.2380431844534265</v>
      </c>
      <c r="E52" s="24">
        <f>HLOOKUP(E$1,Consolidated!$B$3:$AS$79,$A52,0)</f>
        <v>0.12901296765443487</v>
      </c>
      <c r="F52" s="24">
        <f>HLOOKUP(F$1,Consolidated!$B$3:$AS$79,$A52,0)</f>
        <v>0.41892670817884087</v>
      </c>
      <c r="G52" s="24">
        <f>HLOOKUP(G$1,Consolidated!$B$3:$AS$79,$A52,0)</f>
        <v>0.46604590752292968</v>
      </c>
      <c r="H52" s="24">
        <f>HLOOKUP(H$1,Consolidated!$B$3:$AS$79,$A52,0)</f>
        <v>0.79015567970950784</v>
      </c>
      <c r="I52" s="24">
        <f>HLOOKUP(I$1,Consolidated!$B$3:$AS$79,$A52,0)</f>
        <v>0.51368524633273793</v>
      </c>
      <c r="J52" s="24">
        <f>HLOOKUP(J$1,Consolidated!$B$3:$AS$79,$A52,0)</f>
        <v>0.76605411348113028</v>
      </c>
      <c r="K52" s="24">
        <f>HLOOKUP(K$1,Consolidated!$B$3:$AS$79,$A52,0)</f>
        <v>2.0038858772100663</v>
      </c>
      <c r="L52" s="24">
        <f>HLOOKUP(L$1,Consolidated!$B$3:$AS$79,$A52,0)</f>
        <v>3.2375520366008624E-2</v>
      </c>
      <c r="M52" s="24">
        <f>HLOOKUP(M$1,Consolidated!$B$3:$AS$79,$A52,0)</f>
        <v>11.64987400460099</v>
      </c>
    </row>
    <row r="53" spans="1:13" s="21" customFormat="1" x14ac:dyDescent="0.2">
      <c r="A53" s="21">
        <v>60</v>
      </c>
      <c r="B53" s="21" t="str">
        <f>Consolidated!A62</f>
        <v>FCF/CFO</v>
      </c>
      <c r="C53" s="24">
        <f>HLOOKUP(C$1,Consolidated!$B$3:$AS$79,$A53,0)</f>
        <v>0.66157129561506178</v>
      </c>
      <c r="D53" s="24">
        <f>HLOOKUP(D$1,Consolidated!$B$3:$AS$79,$A53,0)</f>
        <v>1.322183408481681</v>
      </c>
      <c r="E53" s="24">
        <f>HLOOKUP(E$1,Consolidated!$B$3:$AS$79,$A53,0)</f>
        <v>0.23112669772478633</v>
      </c>
      <c r="F53" s="24">
        <f>HLOOKUP(F$1,Consolidated!$B$3:$AS$79,$A53,0)</f>
        <v>0.33820978328623624</v>
      </c>
      <c r="G53" s="24">
        <f>HLOOKUP(G$1,Consolidated!$B$3:$AS$79,$A53,0)</f>
        <v>0.37230871091958745</v>
      </c>
      <c r="H53" s="24">
        <f>HLOOKUP(H$1,Consolidated!$B$3:$AS$79,$A53,0)</f>
        <v>0.67155076338262365</v>
      </c>
      <c r="I53" s="24">
        <f>HLOOKUP(I$1,Consolidated!$B$3:$AS$79,$A53,0)</f>
        <v>0.41070597411404269</v>
      </c>
      <c r="J53" s="24">
        <f>HLOOKUP(J$1,Consolidated!$B$3:$AS$79,$A53,0)</f>
        <v>0.64139247398416133</v>
      </c>
      <c r="K53" s="24">
        <f>HLOOKUP(K$1,Consolidated!$B$3:$AS$79,$A53,0)</f>
        <v>0.99130420110319595</v>
      </c>
      <c r="L53" s="24">
        <f>HLOOKUP(L$1,Consolidated!$B$3:$AS$79,$A53,0)</f>
        <v>-2.2536822140000741</v>
      </c>
      <c r="M53" s="24">
        <f>HLOOKUP(M$1,Consolidated!$B$3:$AS$79,$A53,0)</f>
        <v>1.246559664415068</v>
      </c>
    </row>
    <row r="54" spans="1:13" s="21" customFormat="1" x14ac:dyDescent="0.2">
      <c r="A54" s="21">
        <v>61</v>
      </c>
      <c r="B54" s="21" t="str">
        <f>Consolidated!A63</f>
        <v>FCF/Sales</v>
      </c>
      <c r="C54" s="23">
        <f>HLOOKUP(C$1,Consolidated!$B$3:$AS$79,$A54,0)</f>
        <v>7.6213781337162168E-2</v>
      </c>
      <c r="D54" s="23">
        <f>HLOOKUP(D$1,Consolidated!$B$3:$AS$79,$A54,0)</f>
        <v>0.13197096878719072</v>
      </c>
      <c r="E54" s="23">
        <f>HLOOKUP(E$1,Consolidated!$B$3:$AS$79,$A54,0)</f>
        <v>2.6447875543235352E-2</v>
      </c>
      <c r="F54" s="23">
        <f>HLOOKUP(F$1,Consolidated!$B$3:$AS$79,$A54,0)</f>
        <v>1.9572566868293759E-2</v>
      </c>
      <c r="G54" s="23">
        <f>HLOOKUP(G$1,Consolidated!$B$3:$AS$79,$A54,0)</f>
        <v>4.020148958331362E-2</v>
      </c>
      <c r="H54" s="23">
        <f>HLOOKUP(H$1,Consolidated!$B$3:$AS$79,$A54,0)</f>
        <v>8.397952572384039E-2</v>
      </c>
      <c r="I54" s="23">
        <f>HLOOKUP(I$1,Consolidated!$B$3:$AS$79,$A54,0)</f>
        <v>2.9238909872482583E-2</v>
      </c>
      <c r="J54" s="23">
        <f>HLOOKUP(J$1,Consolidated!$B$3:$AS$79,$A54,0)</f>
        <v>4.5484472048691736E-2</v>
      </c>
      <c r="K54" s="23">
        <f>HLOOKUP(K$1,Consolidated!$B$3:$AS$79,$A54,0)</f>
        <v>4.6103616624607942E-2</v>
      </c>
      <c r="L54" s="23">
        <f>HLOOKUP(L$1,Consolidated!$B$3:$AS$79,$A54,0)</f>
        <v>-3.3284697498216936E-3</v>
      </c>
      <c r="M54" s="23">
        <f>HLOOKUP(M$1,Consolidated!$B$3:$AS$79,$A54,0)</f>
        <v>0.12673454500348283</v>
      </c>
    </row>
    <row r="55" spans="1:13" s="21" customFormat="1" x14ac:dyDescent="0.2">
      <c r="A55" s="21">
        <v>62</v>
      </c>
      <c r="B55" s="21" t="str">
        <f>Consolidated!A64</f>
        <v>Profit Margin</v>
      </c>
      <c r="C55" s="23">
        <f>HLOOKUP(C$1,Consolidated!$B$3:$AS$79,$A55,0)</f>
        <v>4.394287148190823E-2</v>
      </c>
      <c r="D55" s="23">
        <f>HLOOKUP(D$1,Consolidated!$B$3:$AS$79,$A55,0)</f>
        <v>7.1719212979908117E-2</v>
      </c>
      <c r="E55" s="23">
        <f>HLOOKUP(E$1,Consolidated!$B$3:$AS$79,$A55,0)</f>
        <v>0.10235012127728187</v>
      </c>
      <c r="F55" s="23">
        <f>HLOOKUP(F$1,Consolidated!$B$3:$AS$79,$A55,0)</f>
        <v>6.753519533438071E-2</v>
      </c>
      <c r="G55" s="23">
        <f>HLOOKUP(G$1,Consolidated!$B$3:$AS$79,$A55,0)</f>
        <v>9.468266246456529E-2</v>
      </c>
      <c r="H55" s="23">
        <f>HLOOKUP(H$1,Consolidated!$B$3:$AS$79,$A55,0)</f>
        <v>0.10961113873337407</v>
      </c>
      <c r="I55" s="23">
        <f>HLOOKUP(I$1,Consolidated!$B$3:$AS$79,$A55,0)</f>
        <v>6.3987152340010775E-2</v>
      </c>
      <c r="J55" s="23">
        <f>HLOOKUP(J$1,Consolidated!$B$3:$AS$79,$A55,0)</f>
        <v>6.2458897543911783E-2</v>
      </c>
      <c r="K55" s="23">
        <f>HLOOKUP(K$1,Consolidated!$B$3:$AS$79,$A55,0)</f>
        <v>5.4523302467913634E-3</v>
      </c>
      <c r="L55" s="23">
        <f>HLOOKUP(L$1,Consolidated!$B$3:$AS$79,$A55,0)</f>
        <v>7.2981289650367542E-2</v>
      </c>
      <c r="M55" s="23">
        <f>HLOOKUP(M$1,Consolidated!$B$3:$AS$79,$A55,0)</f>
        <v>-5.6567377845773231E-2</v>
      </c>
    </row>
    <row r="56" spans="1:13" s="21" customFormat="1" x14ac:dyDescent="0.2">
      <c r="A56" s="21">
        <v>63</v>
      </c>
      <c r="B56" s="21" t="str">
        <f>Consolidated!A65</f>
        <v>Asset turnover</v>
      </c>
      <c r="C56" s="24">
        <f>HLOOKUP(C$1,Consolidated!$B$3:$AS$79,$A56,0)</f>
        <v>1.1969639555107039</v>
      </c>
      <c r="D56" s="24">
        <f>HLOOKUP(D$1,Consolidated!$B$3:$AS$79,$A56,0)</f>
        <v>1.7634571454653536</v>
      </c>
      <c r="E56" s="24">
        <f>HLOOKUP(E$1,Consolidated!$B$3:$AS$79,$A56,0)</f>
        <v>1.5296223544845171</v>
      </c>
      <c r="F56" s="24">
        <f>HLOOKUP(F$1,Consolidated!$B$3:$AS$79,$A56,0)</f>
        <v>1.8736372680027629</v>
      </c>
      <c r="G56" s="24">
        <f>HLOOKUP(G$1,Consolidated!$B$3:$AS$79,$A56,0)</f>
        <v>1.3144914838446791</v>
      </c>
      <c r="H56" s="24">
        <f>HLOOKUP(H$1,Consolidated!$B$3:$AS$79,$A56,0)</f>
        <v>1.2784844384158671</v>
      </c>
      <c r="I56" s="24">
        <f>HLOOKUP(I$1,Consolidated!$B$3:$AS$79,$A56,0)</f>
        <v>1.742682920175713</v>
      </c>
      <c r="J56" s="24">
        <f>HLOOKUP(J$1,Consolidated!$B$3:$AS$79,$A56,0)</f>
        <v>1.4567139177817265</v>
      </c>
      <c r="K56" s="24">
        <f>HLOOKUP(K$1,Consolidated!$B$3:$AS$79,$A56,0)</f>
        <v>1.5485863482132878</v>
      </c>
      <c r="L56" s="24">
        <f>HLOOKUP(L$1,Consolidated!$B$3:$AS$79,$A56,0)</f>
        <v>1.1696719059383616</v>
      </c>
      <c r="M56" s="24">
        <f>HLOOKUP(M$1,Consolidated!$B$3:$AS$79,$A56,0)</f>
        <v>0.793508882225335</v>
      </c>
    </row>
    <row r="57" spans="1:13" s="21" customFormat="1" x14ac:dyDescent="0.2">
      <c r="A57" s="21">
        <v>64</v>
      </c>
      <c r="B57" s="21" t="str">
        <f>Consolidated!A66</f>
        <v>Financial Leverage</v>
      </c>
      <c r="C57" s="24">
        <f>HLOOKUP(C$1,Consolidated!$B$3:$AS$79,$A57,0)</f>
        <v>3.2482968060451163</v>
      </c>
      <c r="D57" s="24">
        <f>HLOOKUP(D$1,Consolidated!$B$3:$AS$79,$A57,0)</f>
        <v>4.7638451097696599</v>
      </c>
      <c r="E57" s="24">
        <f>HLOOKUP(E$1,Consolidated!$B$3:$AS$79,$A57,0)</f>
        <v>1.9979379732965805</v>
      </c>
      <c r="F57" s="24">
        <f>HLOOKUP(F$1,Consolidated!$B$3:$AS$79,$A57,0)</f>
        <v>1.4738788823004347</v>
      </c>
      <c r="G57" s="24">
        <f>HLOOKUP(G$1,Consolidated!$B$3:$AS$79,$A57,0)</f>
        <v>1.847686283216093</v>
      </c>
      <c r="H57" s="24">
        <f>HLOOKUP(H$1,Consolidated!$B$3:$AS$79,$A57,0)</f>
        <v>1.3796930016886009</v>
      </c>
      <c r="I57" s="24">
        <f>HLOOKUP(I$1,Consolidated!$B$3:$AS$79,$A57,0)</f>
        <v>1.8043707955701755</v>
      </c>
      <c r="J57" s="24">
        <f>HLOOKUP(J$1,Consolidated!$B$3:$AS$79,$A57,0)</f>
        <v>2.6378944832312476</v>
      </c>
      <c r="K57" s="24">
        <f>HLOOKUP(K$1,Consolidated!$B$3:$AS$79,$A57,0)</f>
        <v>5.4768040764953803</v>
      </c>
      <c r="L57" s="24">
        <f>HLOOKUP(L$1,Consolidated!$B$3:$AS$79,$A57,0)</f>
        <v>1.8907840749277076</v>
      </c>
      <c r="M57" s="24">
        <f>HLOOKUP(M$1,Consolidated!$B$3:$AS$79,$A57,0)</f>
        <v>8.2223834611001205</v>
      </c>
    </row>
    <row r="58" spans="1:13" s="21" customFormat="1" x14ac:dyDescent="0.2">
      <c r="A58" s="21">
        <v>65</v>
      </c>
      <c r="B58" s="21" t="str">
        <f>Consolidated!A67</f>
        <v>Return on Equity</v>
      </c>
      <c r="C58" s="23">
        <f>HLOOKUP(C$1,Consolidated!$B$3:$AS$79,$A58,0)</f>
        <v>0.16873883471851725</v>
      </c>
      <c r="D58" s="23">
        <f>HLOOKUP(D$1,Consolidated!$B$3:$AS$79,$A58,0)</f>
        <v>0.45946723625895519</v>
      </c>
      <c r="E58" s="23">
        <f>HLOOKUP(E$1,Consolidated!$B$3:$AS$79,$A58,0)</f>
        <v>0.33585106739589016</v>
      </c>
      <c r="F58" s="23">
        <f>HLOOKUP(F$1,Consolidated!$B$3:$AS$79,$A58,0)</f>
        <v>0.17091737554088962</v>
      </c>
      <c r="G58" s="23">
        <f>HLOOKUP(G$1,Consolidated!$B$3:$AS$79,$A58,0)</f>
        <v>0.22730125700054915</v>
      </c>
      <c r="H58" s="23">
        <f>HLOOKUP(H$1,Consolidated!$B$3:$AS$79,$A58,0)</f>
        <v>0.19443539561218928</v>
      </c>
      <c r="I58" s="23">
        <f>HLOOKUP(I$1,Consolidated!$B$3:$AS$79,$A58,0)</f>
        <v>0.19811627225307626</v>
      </c>
      <c r="J58" s="23">
        <f>HLOOKUP(J$1,Consolidated!$B$3:$AS$79,$A58,0)</f>
        <v>0.23604783950279085</v>
      </c>
      <c r="K58" s="23">
        <f>HLOOKUP(K$1,Consolidated!$B$3:$AS$79,$A58,0)</f>
        <v>-6.1228688125698856E-3</v>
      </c>
      <c r="L58" s="23">
        <f>HLOOKUP(L$1,Consolidated!$B$3:$AS$79,$A58,0)</f>
        <v>0.16313748779050954</v>
      </c>
      <c r="M58" s="23">
        <f>HLOOKUP(M$1,Consolidated!$B$3:$AS$79,$A58,0)</f>
        <v>-0.31890125021185822</v>
      </c>
    </row>
    <row r="59" spans="1:13" s="21" customFormat="1" x14ac:dyDescent="0.2">
      <c r="A59" s="21">
        <v>66</v>
      </c>
      <c r="B59" s="21" t="str">
        <f>Consolidated!A68</f>
        <v>Return on Capital</v>
      </c>
      <c r="C59" s="23">
        <f>HLOOKUP(C$1,Consolidated!$B$3:$AS$79,$A59,0)</f>
        <v>0.16116583199989484</v>
      </c>
      <c r="D59" s="23">
        <f>HLOOKUP(D$1,Consolidated!$B$3:$AS$79,$A59,0)</f>
        <v>0.34685099706986761</v>
      </c>
      <c r="E59" s="23">
        <f>HLOOKUP(E$1,Consolidated!$B$3:$AS$79,$A59,0)</f>
        <v>0.40912730099250544</v>
      </c>
      <c r="F59" s="23">
        <f>HLOOKUP(F$1,Consolidated!$B$3:$AS$79,$A59,0)</f>
        <v>0.21891437922379717</v>
      </c>
      <c r="G59" s="23">
        <f>HLOOKUP(G$1,Consolidated!$B$3:$AS$79,$A59,0)</f>
        <v>0.26816037199936105</v>
      </c>
      <c r="H59" s="23">
        <f>HLOOKUP(H$1,Consolidated!$B$3:$AS$79,$A59,0)</f>
        <v>0.28813533944984798</v>
      </c>
      <c r="I59" s="23">
        <f>HLOOKUP(I$1,Consolidated!$B$3:$AS$79,$A59,0)</f>
        <v>0.24831574800793574</v>
      </c>
      <c r="J59" s="23">
        <f>HLOOKUP(J$1,Consolidated!$B$3:$AS$79,$A59,0)</f>
        <v>0.24280473717762294</v>
      </c>
      <c r="K59" s="23">
        <f>HLOOKUP(K$1,Consolidated!$B$3:$AS$79,$A59,0)</f>
        <v>0.15288669858453777</v>
      </c>
      <c r="L59" s="23">
        <f>HLOOKUP(L$1,Consolidated!$B$3:$AS$79,$A59,0)</f>
        <v>0.17567867613557461</v>
      </c>
      <c r="M59" s="23">
        <f>HLOOKUP(M$1,Consolidated!$B$3:$AS$79,$A59,0)</f>
        <v>6.2778352233485504E-2</v>
      </c>
    </row>
    <row r="60" spans="1:13" s="21" customFormat="1" x14ac:dyDescent="0.2">
      <c r="A60" s="21">
        <v>67</v>
      </c>
      <c r="B60" s="21" t="str">
        <f>Consolidated!A69</f>
        <v>Sales/Invested Capital</v>
      </c>
      <c r="C60" s="24">
        <f>HLOOKUP(C$1,Consolidated!$B$3:$AS$79,$A60,0)</f>
        <v>1.7019278368571769</v>
      </c>
      <c r="D60" s="24">
        <f>HLOOKUP(D$1,Consolidated!$B$3:$AS$79,$A60,0)</f>
        <v>2.4616559822231801</v>
      </c>
      <c r="E60" s="24">
        <f>HLOOKUP(E$1,Consolidated!$B$3:$AS$79,$A60,0)</f>
        <v>2.3537784230654992</v>
      </c>
      <c r="F60" s="24">
        <f>HLOOKUP(F$1,Consolidated!$B$3:$AS$79,$A60,0)</f>
        <v>2.4254904434311797</v>
      </c>
      <c r="G60" s="24">
        <f>HLOOKUP(G$1,Consolidated!$B$3:$AS$79,$A60,0)</f>
        <v>1.8468810329934016</v>
      </c>
      <c r="H60" s="24">
        <f>HLOOKUP(H$1,Consolidated!$B$3:$AS$79,$A60,0)</f>
        <v>1.7483840617368684</v>
      </c>
      <c r="I60" s="24">
        <f>HLOOKUP(I$1,Consolidated!$B$3:$AS$79,$A60,0)</f>
        <v>2.4991822597743876</v>
      </c>
      <c r="J60" s="24">
        <f>HLOOKUP(J$1,Consolidated!$B$3:$AS$79,$A60,0)</f>
        <v>1.8737586833404165</v>
      </c>
      <c r="K60" s="24">
        <f>HLOOKUP(K$1,Consolidated!$B$3:$AS$79,$A60,0)</f>
        <v>3.316133566360044</v>
      </c>
      <c r="L60" s="24">
        <f>HLOOKUP(L$1,Consolidated!$B$3:$AS$79,$A60,0)</f>
        <v>1.4123002838826035</v>
      </c>
      <c r="M60" s="24">
        <f>HLOOKUP(M$1,Consolidated!$B$3:$AS$79,$A60,0)</f>
        <v>1.0361267495367772</v>
      </c>
    </row>
    <row r="61" spans="1:13" s="21" customFormat="1" x14ac:dyDescent="0.2">
      <c r="A61" s="21">
        <v>68</v>
      </c>
      <c r="B61" s="21" t="str">
        <f>Consolidated!A70</f>
        <v>PAT/invested Capital</v>
      </c>
      <c r="C61" s="23">
        <f>HLOOKUP(C$1,Consolidated!$B$3:$AS$79,$A61,0)</f>
        <v>7.56068145732611E-2</v>
      </c>
      <c r="D61" s="23">
        <f>HLOOKUP(D$1,Consolidated!$B$3:$AS$79,$A61,0)</f>
        <v>0.18165775424019981</v>
      </c>
      <c r="E61" s="23">
        <f>HLOOKUP(E$1,Consolidated!$B$3:$AS$79,$A61,0)</f>
        <v>0.25815711147505438</v>
      </c>
      <c r="F61" s="23">
        <f>HLOOKUP(F$1,Consolidated!$B$3:$AS$79,$A61,0)</f>
        <v>0.14680799498117311</v>
      </c>
      <c r="G61" s="23">
        <f>HLOOKUP(G$1,Consolidated!$B$3:$AS$79,$A61,0)</f>
        <v>0.1729826879625728</v>
      </c>
      <c r="H61" s="23">
        <f>HLOOKUP(H$1,Consolidated!$B$3:$AS$79,$A61,0)</f>
        <v>0.19321679258566218</v>
      </c>
      <c r="I61" s="23">
        <f>HLOOKUP(I$1,Consolidated!$B$3:$AS$79,$A61,0)</f>
        <v>0.15749126872715682</v>
      </c>
      <c r="J61" s="23">
        <f>HLOOKUP(J$1,Consolidated!$B$3:$AS$79,$A61,0)</f>
        <v>0.11715842163064405</v>
      </c>
      <c r="K61" s="23">
        <f>HLOOKUP(K$1,Consolidated!$B$3:$AS$79,$A61,0)</f>
        <v>2.1394296369864747E-2</v>
      </c>
      <c r="L61" s="23">
        <f>HLOOKUP(L$1,Consolidated!$B$3:$AS$79,$A61,0)</f>
        <v>0.10394527263010778</v>
      </c>
      <c r="M61" s="23">
        <f>HLOOKUP(M$1,Consolidated!$B$3:$AS$79,$A61,0)</f>
        <v>-3.7853117436614667E-2</v>
      </c>
    </row>
    <row r="62" spans="1:13" s="21" customFormat="1" x14ac:dyDescent="0.2">
      <c r="A62" s="21">
        <v>69</v>
      </c>
      <c r="B62" s="21" t="str">
        <f>Consolidated!A71</f>
        <v>CFO/Invested Capital</v>
      </c>
      <c r="C62" s="23">
        <f>HLOOKUP(C$1,Consolidated!$B$3:$AS$79,$A62,0)</f>
        <v>0.19760353166319022</v>
      </c>
      <c r="D62" s="23">
        <f>HLOOKUP(D$1,Consolidated!$B$3:$AS$79,$A62,0)</f>
        <v>0.33101809509354346</v>
      </c>
      <c r="E62" s="23">
        <f>HLOOKUP(E$1,Consolidated!$B$3:$AS$79,$A62,0)</f>
        <v>0.3090648320750175</v>
      </c>
      <c r="F62" s="23">
        <f>HLOOKUP(F$1,Consolidated!$B$3:$AS$79,$A62,0)</f>
        <v>0.25384070458372426</v>
      </c>
      <c r="G62" s="23">
        <f>HLOOKUP(G$1,Consolidated!$B$3:$AS$79,$A62,0)</f>
        <v>0.20123985348245219</v>
      </c>
      <c r="H62" s="23">
        <f>HLOOKUP(H$1,Consolidated!$B$3:$AS$79,$A62,0)</f>
        <v>0.21600666515532249</v>
      </c>
      <c r="I62" s="23">
        <f>HLOOKUP(I$1,Consolidated!$B$3:$AS$79,$A62,0)</f>
        <v>0.23156558946998271</v>
      </c>
      <c r="J62" s="23">
        <f>HLOOKUP(J$1,Consolidated!$B$3:$AS$79,$A62,0)</f>
        <v>0.14533495627372092</v>
      </c>
      <c r="K62" s="23">
        <f>HLOOKUP(K$1,Consolidated!$B$3:$AS$79,$A62,0)</f>
        <v>0.15501759389668715</v>
      </c>
      <c r="L62" s="23">
        <f>HLOOKUP(L$1,Consolidated!$B$3:$AS$79,$A62,0)</f>
        <v>7.0052300752515104E-2</v>
      </c>
      <c r="M62" s="23">
        <f>HLOOKUP(M$1,Consolidated!$B$3:$AS$79,$A62,0)</f>
        <v>0.14501996153108632</v>
      </c>
    </row>
    <row r="63" spans="1:13" s="21" customFormat="1" x14ac:dyDescent="0.2">
      <c r="A63" s="21">
        <v>70</v>
      </c>
      <c r="B63" s="21" t="str">
        <f>Consolidated!A72</f>
        <v>FCF/Invested Capital</v>
      </c>
      <c r="C63" s="23">
        <f>HLOOKUP(C$1,Consolidated!$B$3:$AS$79,$A63,0)</f>
        <v>0.13058927706980009</v>
      </c>
      <c r="D63" s="23">
        <f>HLOOKUP(D$1,Consolidated!$B$3:$AS$79,$A63,0)</f>
        <v>0.32895762976771858</v>
      </c>
      <c r="E63" s="23">
        <f>HLOOKUP(E$1,Consolidated!$B$3:$AS$79,$A63,0)</f>
        <v>9.6314673013947361E-2</v>
      </c>
      <c r="F63" s="23">
        <f>HLOOKUP(F$1,Consolidated!$B$3:$AS$79,$A63,0)</f>
        <v>6.6384724656596353E-2</v>
      </c>
      <c r="G63" s="23">
        <f>HLOOKUP(G$1,Consolidated!$B$3:$AS$79,$A63,0)</f>
        <v>7.8899219807292489E-2</v>
      </c>
      <c r="H63" s="23">
        <f>HLOOKUP(H$1,Consolidated!$B$3:$AS$79,$A63,0)</f>
        <v>0.144150146615562</v>
      </c>
      <c r="I63" s="23">
        <f>HLOOKUP(I$1,Consolidated!$B$3:$AS$79,$A63,0)</f>
        <v>8.6520209978384902E-2</v>
      </c>
      <c r="J63" s="23">
        <f>HLOOKUP(J$1,Consolidated!$B$3:$AS$79,$A63,0)</f>
        <v>8.4805263694744545E-2</v>
      </c>
      <c r="K63" s="23">
        <f>HLOOKUP(K$1,Consolidated!$B$3:$AS$79,$A63,0)</f>
        <v>0.15351588130858232</v>
      </c>
      <c r="L63" s="23">
        <f>HLOOKUP(L$1,Consolidated!$B$3:$AS$79,$A63,0)</f>
        <v>-6.2014197254462305E-3</v>
      </c>
      <c r="M63" s="23">
        <f>HLOOKUP(M$1,Consolidated!$B$3:$AS$79,$A63,0)</f>
        <v>0.1722218569409226</v>
      </c>
    </row>
    <row r="64" spans="1:13" s="21" customFormat="1" x14ac:dyDescent="0.2">
      <c r="A64" s="21">
        <v>71</v>
      </c>
      <c r="B64" s="21" t="str">
        <f>Consolidated!A73</f>
        <v>Incremental Sales/Incremental Invested Capital</v>
      </c>
      <c r="C64" s="24">
        <f>HLOOKUP(C$1,Consolidated!$B$3:$AS$79,$A64,0)</f>
        <v>1.572113995628907</v>
      </c>
      <c r="D64" s="24">
        <f>HLOOKUP(D$1,Consolidated!$B$3:$AS$79,$A64,0)</f>
        <v>2.4983423759396524</v>
      </c>
      <c r="E64" s="24">
        <f>HLOOKUP(E$1,Consolidated!$B$3:$AS$79,$A64,0)</f>
        <v>2.7239593824115658</v>
      </c>
      <c r="F64" s="24">
        <f>HLOOKUP(F$1,Consolidated!$B$3:$AS$79,$A64,0)</f>
        <v>2.5493094868177812</v>
      </c>
      <c r="G64" s="24">
        <f>HLOOKUP(G$1,Consolidated!$B$3:$AS$79,$A64,0)</f>
        <v>2.358180294937775</v>
      </c>
      <c r="H64" s="24">
        <f>HLOOKUP(H$1,Consolidated!$B$3:$AS$79,$A64,0)</f>
        <v>3.4932426494495492</v>
      </c>
      <c r="I64" s="24">
        <f>HLOOKUP(I$1,Consolidated!$B$3:$AS$79,$A64,0)</f>
        <v>3.0697177771949966</v>
      </c>
      <c r="J64" s="24">
        <f>HLOOKUP(J$1,Consolidated!$B$3:$AS$79,$A64,0)</f>
        <v>2.0274473163291122</v>
      </c>
      <c r="K64" s="24">
        <f>HLOOKUP(K$1,Consolidated!$B$3:$AS$79,$A64,0)</f>
        <v>2.1750736383861562</v>
      </c>
      <c r="L64" s="24">
        <f>HLOOKUP(L$1,Consolidated!$B$3:$AS$79,$A64,0)</f>
        <v>1.6476879338102151</v>
      </c>
      <c r="M64" s="24">
        <f>HLOOKUP(M$1,Consolidated!$B$3:$AS$79,$A64,0)</f>
        <v>0.9936835920612207</v>
      </c>
    </row>
    <row r="65" spans="1:13" s="21" customFormat="1" x14ac:dyDescent="0.2">
      <c r="A65" s="21">
        <v>72</v>
      </c>
      <c r="B65" s="21" t="str">
        <f>Consolidated!A74</f>
        <v>Incremental PAT/Incremental Invested Capital</v>
      </c>
      <c r="C65" s="23">
        <f>HLOOKUP(C$1,Consolidated!$B$3:$AS$79,$A65,0)</f>
        <v>9.7868824841800858E-2</v>
      </c>
      <c r="D65" s="23">
        <f>HLOOKUP(D$1,Consolidated!$B$3:$AS$79,$A65,0)</f>
        <v>0.21300727990159773</v>
      </c>
      <c r="E65" s="23">
        <f>HLOOKUP(E$1,Consolidated!$B$3:$AS$79,$A65,0)</f>
        <v>0.39783425641186992</v>
      </c>
      <c r="F65" s="23">
        <f>HLOOKUP(F$1,Consolidated!$B$3:$AS$79,$A65,0)</f>
        <v>0.19694871719921658</v>
      </c>
      <c r="G65" s="23">
        <f>HLOOKUP(G$1,Consolidated!$B$3:$AS$79,$A65,0)</f>
        <v>0.30309696596940655</v>
      </c>
      <c r="H65" s="23">
        <f>HLOOKUP(H$1,Consolidated!$B$3:$AS$79,$A65,0)</f>
        <v>-5.0286589240584101E-2</v>
      </c>
      <c r="I65" s="23">
        <f>HLOOKUP(I$1,Consolidated!$B$3:$AS$79,$A65,0)</f>
        <v>0.15513317849167327</v>
      </c>
      <c r="J65" s="23">
        <f>HLOOKUP(J$1,Consolidated!$B$3:$AS$79,$A65,0)</f>
        <v>0.13826177751489646</v>
      </c>
      <c r="K65" s="23">
        <f>HLOOKUP(K$1,Consolidated!$B$3:$AS$79,$A65,0)</f>
        <v>5.1749551539824246E-2</v>
      </c>
      <c r="L65" s="23">
        <f>HLOOKUP(L$1,Consolidated!$B$3:$AS$79,$A65,0)</f>
        <v>0.11755726951182188</v>
      </c>
      <c r="M65" s="23">
        <f>HLOOKUP(M$1,Consolidated!$B$3:$AS$79,$A65,0)</f>
        <v>-5.4970220415007487E-2</v>
      </c>
    </row>
    <row r="66" spans="1:13" s="21" customFormat="1" x14ac:dyDescent="0.2">
      <c r="A66" s="21">
        <v>73</v>
      </c>
      <c r="B66" s="21" t="str">
        <f>Consolidated!A75</f>
        <v>Incremental CFO/Incremental Invested Capital</v>
      </c>
      <c r="C66" s="23">
        <f>HLOOKUP(C$1,Consolidated!$B$3:$AS$79,$A66,0)</f>
        <v>0.245834184826068</v>
      </c>
      <c r="D66" s="23">
        <f>HLOOKUP(D$1,Consolidated!$B$3:$AS$79,$A66,0)</f>
        <v>0.53079512983628752</v>
      </c>
      <c r="E66" s="23">
        <f>HLOOKUP(E$1,Consolidated!$B$3:$AS$79,$A66,0)</f>
        <v>0.41518072993564153</v>
      </c>
      <c r="F66" s="23">
        <f>HLOOKUP(F$1,Consolidated!$B$3:$AS$79,$A66,0)</f>
        <v>0.34989836273246383</v>
      </c>
      <c r="G66" s="23">
        <f>HLOOKUP(G$1,Consolidated!$B$3:$AS$79,$A66,0)</f>
        <v>0.28270358325422856</v>
      </c>
      <c r="H66" s="23">
        <f>HLOOKUP(H$1,Consolidated!$B$3:$AS$79,$A66,0)</f>
        <v>0.33475986866818003</v>
      </c>
      <c r="I66" s="23">
        <f>HLOOKUP(I$1,Consolidated!$B$3:$AS$79,$A66,0)</f>
        <v>0.34508258084773025</v>
      </c>
      <c r="J66" s="23">
        <f>HLOOKUP(J$1,Consolidated!$B$3:$AS$79,$A66,0)</f>
        <v>0.19895180984064106</v>
      </c>
      <c r="K66" s="23">
        <f>HLOOKUP(K$1,Consolidated!$B$3:$AS$79,$A66,0)</f>
        <v>1.1213750666911529E-2</v>
      </c>
      <c r="L66" s="23">
        <f>HLOOKUP(L$1,Consolidated!$B$3:$AS$79,$A66,0)</f>
        <v>0.11032930854567069</v>
      </c>
      <c r="M66" s="23">
        <f>HLOOKUP(M$1,Consolidated!$B$3:$AS$79,$A66,0)</f>
        <v>0.17923974983325661</v>
      </c>
    </row>
    <row r="67" spans="1:13" s="21" customFormat="1" x14ac:dyDescent="0.2">
      <c r="A67" s="21">
        <v>74</v>
      </c>
      <c r="B67" s="21" t="str">
        <f>Consolidated!A76</f>
        <v>Incremental FCF/Incremental Invested Capital</v>
      </c>
      <c r="C67" s="23">
        <f>HLOOKUP(C$1,Consolidated!$B$3:$AS$79,$A67,0)</f>
        <v>0.18530525973861087</v>
      </c>
      <c r="D67" s="23">
        <f>HLOOKUP(D$1,Consolidated!$B$3:$AS$79,$A67,0)</f>
        <v>0.45298803820994782</v>
      </c>
      <c r="E67" s="23">
        <f>HLOOKUP(E$1,Consolidated!$B$3:$AS$79,$A67,0)</f>
        <v>0.18132741188693804</v>
      </c>
      <c r="F67" s="23">
        <f>HLOOKUP(F$1,Consolidated!$B$3:$AS$79,$A67,0)</f>
        <v>0.11074333243987917</v>
      </c>
      <c r="G67" s="23">
        <f>HLOOKUP(G$1,Consolidated!$B$3:$AS$79,$A67,0)</f>
        <v>0.1629001279385936</v>
      </c>
      <c r="H67" s="23">
        <f>HLOOKUP(H$1,Consolidated!$B$3:$AS$79,$A67,0)</f>
        <v>0.55861180073848204</v>
      </c>
      <c r="I67" s="23">
        <f>HLOOKUP(I$1,Consolidated!$B$3:$AS$79,$A67,0)</f>
        <v>0.1564635563772673</v>
      </c>
      <c r="J67" s="23">
        <f>HLOOKUP(J$1,Consolidated!$B$3:$AS$79,$A67,0)</f>
        <v>0.11144995213339837</v>
      </c>
      <c r="K67" s="23">
        <f>HLOOKUP(K$1,Consolidated!$B$3:$AS$79,$A67,0)</f>
        <v>-6.343841411514238E-2</v>
      </c>
      <c r="L67" s="23">
        <f>HLOOKUP(L$1,Consolidated!$B$3:$AS$79,$A67,0)</f>
        <v>-1.2147478037416753E-2</v>
      </c>
      <c r="M67" s="23">
        <f>HLOOKUP(M$1,Consolidated!$B$3:$AS$79,$A67,0)</f>
        <v>0.20648046709683454</v>
      </c>
    </row>
    <row r="68" spans="1:13" s="21" customFormat="1" x14ac:dyDescent="0.2">
      <c r="A68" s="21">
        <v>75</v>
      </c>
      <c r="B68" s="21" t="str">
        <f>Consolidated!A77</f>
        <v>CFO/Enterprise Value</v>
      </c>
      <c r="C68" s="23">
        <f>HLOOKUP(C$1,Consolidated!$B$3:$AS$79,$A68,0)</f>
        <v>0.14302454771827883</v>
      </c>
      <c r="D68" s="23">
        <f>HLOOKUP(D$1,Consolidated!$B$3:$AS$79,$A68,0)</f>
        <v>0.17734917084139298</v>
      </c>
      <c r="E68" s="23">
        <f>HLOOKUP(E$1,Consolidated!$B$3:$AS$79,$A68,0)</f>
        <v>0.19595817528780288</v>
      </c>
      <c r="F68" s="23">
        <f>HLOOKUP(F$1,Consolidated!$B$3:$AS$79,$A68,0)</f>
        <v>0.88661367360481025</v>
      </c>
      <c r="G68" s="23">
        <f>HLOOKUP(G$1,Consolidated!$B$3:$AS$79,$A68,0)</f>
        <v>7.6763470850679041E-2</v>
      </c>
      <c r="H68" s="23">
        <f>HLOOKUP(H$1,Consolidated!$B$3:$AS$79,$A68,0)</f>
        <v>0.10684449760969927</v>
      </c>
      <c r="I68" s="23">
        <f>HLOOKUP(I$1,Consolidated!$B$3:$AS$79,$A68,0)</f>
        <v>0.1476782566980093</v>
      </c>
      <c r="J68" s="23">
        <f>HLOOKUP(J$1,Consolidated!$B$3:$AS$79,$A68,0)</f>
        <v>9.3630883239891646E-2</v>
      </c>
      <c r="K68" s="23">
        <f>HLOOKUP(K$1,Consolidated!$B$3:$AS$79,$A68,0)</f>
        <v>0.18367676780961539</v>
      </c>
      <c r="L68" s="23">
        <f>HLOOKUP(L$1,Consolidated!$B$3:$AS$79,$A68,0)</f>
        <v>7.6899613030855685E-2</v>
      </c>
      <c r="M68" s="23">
        <f>HLOOKUP(M$1,Consolidated!$B$3:$AS$79,$A68,0)</f>
        <v>9.9622808932522414E-2</v>
      </c>
    </row>
    <row r="69" spans="1:13" s="21" customFormat="1" x14ac:dyDescent="0.2">
      <c r="A69" s="21">
        <v>76</v>
      </c>
      <c r="B69" s="21" t="str">
        <f>Consolidated!A78</f>
        <v>Dividend Yield</v>
      </c>
      <c r="C69" s="23">
        <f>HLOOKUP(C$1,Consolidated!$B$3:$AS$79,$A69,0)</f>
        <v>0.10268855303873263</v>
      </c>
      <c r="D69" s="23">
        <f>HLOOKUP(D$1,Consolidated!$B$3:$AS$79,$A69,0)</f>
        <v>2.36507143546287E-3</v>
      </c>
      <c r="E69" s="23">
        <f>HLOOKUP(E$1,Consolidated!$B$3:$AS$79,$A69,0)</f>
        <v>2.5849709917975944E-2</v>
      </c>
      <c r="F69" s="23" t="e">
        <f>HLOOKUP(F$1,Consolidated!$B$3:$AS$79,$A69,0)</f>
        <v>#DIV/0!</v>
      </c>
      <c r="G69" s="23">
        <f>HLOOKUP(G$1,Consolidated!$B$3:$AS$79,$A69,0)</f>
        <v>9.4323172762050388E-3</v>
      </c>
      <c r="H69" s="23">
        <f>HLOOKUP(H$1,Consolidated!$B$3:$AS$79,$A69,0)</f>
        <v>3.9655463912023549E-2</v>
      </c>
      <c r="I69" s="23">
        <f>HLOOKUP(I$1,Consolidated!$B$3:$AS$79,$A69,0)</f>
        <v>2.8266369525970819E-2</v>
      </c>
      <c r="J69" s="23">
        <f>HLOOKUP(J$1,Consolidated!$B$3:$AS$79,$A69,0)</f>
        <v>4.3802551312516307E-2</v>
      </c>
      <c r="K69" s="23">
        <f>HLOOKUP(K$1,Consolidated!$B$3:$AS$79,$A69,0)</f>
        <v>0</v>
      </c>
      <c r="L69" s="23">
        <f>HLOOKUP(L$1,Consolidated!$B$3:$AS$79,$A69,0)</f>
        <v>2.4319296214645809E-2</v>
      </c>
      <c r="M69" s="23">
        <f>HLOOKUP(M$1,Consolidated!$B$3:$AS$79,$A69,0)</f>
        <v>0</v>
      </c>
    </row>
    <row r="70" spans="1:13" s="21" customFormat="1" x14ac:dyDescent="0.2">
      <c r="A70" s="21">
        <v>77</v>
      </c>
      <c r="B70" s="21" t="str">
        <f>Consolidated!A79</f>
        <v>Dividend Payout</v>
      </c>
      <c r="C70" s="23">
        <f>HLOOKUP(C$1,Consolidated!$B$3:$AS$79,$A70,0)</f>
        <v>0.29235900781265411</v>
      </c>
      <c r="D70" s="23">
        <f>HLOOKUP(D$1,Consolidated!$B$3:$AS$79,$A70,0)</f>
        <v>2.5211701308699E-2</v>
      </c>
      <c r="E70" s="23">
        <f>HLOOKUP(E$1,Consolidated!$B$3:$AS$79,$A70,0)</f>
        <v>0.14586621628537796</v>
      </c>
      <c r="F70" s="23">
        <f>HLOOKUP(F$1,Consolidated!$B$3:$AS$79,$A70,0)</f>
        <v>0.10430603141487504</v>
      </c>
      <c r="G70" s="23">
        <f>HLOOKUP(G$1,Consolidated!$B$3:$AS$79,$A70,0)</f>
        <v>0.11038691632406678</v>
      </c>
      <c r="H70" s="23">
        <f>HLOOKUP(H$1,Consolidated!$B$3:$AS$79,$A70,0)</f>
        <v>0.44947354293502867</v>
      </c>
      <c r="I70" s="23">
        <f>HLOOKUP(I$1,Consolidated!$B$3:$AS$79,$A70,0)</f>
        <v>0.23937599711121429</v>
      </c>
      <c r="J70" s="23">
        <f>HLOOKUP(J$1,Consolidated!$B$3:$AS$79,$A70,0)</f>
        <v>0.26928375678309119</v>
      </c>
      <c r="K70" s="23">
        <f>HLOOKUP(K$1,Consolidated!$B$3:$AS$79,$A70,0)</f>
        <v>0</v>
      </c>
      <c r="L70" s="23">
        <f>HLOOKUP(L$1,Consolidated!$B$3:$AS$79,$A70,0)</f>
        <v>0.13074724596687534</v>
      </c>
      <c r="M70" s="23">
        <f>HLOOKUP(M$1,Consolidated!$B$3:$AS$79,$A70,0)</f>
        <v>0</v>
      </c>
    </row>
    <row r="71" spans="1:13" s="21" customFormat="1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s="21" customFormat="1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21" customFormat="1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s="21" customFormat="1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21" customFormat="1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21" customFormat="1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21" customFormat="1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21" customFormat="1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21" customFormat="1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21" customFormat="1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3:13" s="21" customFormat="1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3:13" s="21" customFormat="1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3:13" s="21" customFormat="1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3:13" s="21" customFormat="1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3:13" s="21" customFormat="1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3:13" s="21" customFormat="1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3:13" s="21" customFormat="1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3:13" s="21" customFormat="1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3:13" s="21" customFormat="1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3:13" s="21" customForma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3:13" s="21" customForma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3:13" s="21" customFormat="1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3:13" s="21" customFormat="1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3:13" s="21" customFormat="1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3:13" s="21" customFormat="1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3:13" s="21" customForma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3:13" s="21" customForma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3:13" s="21" customForma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3:13" s="21" customForma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3:13" s="21" customForma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s="21" customForma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s="21" customFormat="1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s="21" customFormat="1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s="21" customFormat="1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s="21" customFormat="1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</sheetData>
  <conditionalFormatting sqref="C2:M2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M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M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M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M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M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M1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M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M12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M1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M1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M1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M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M1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M1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M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M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M2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M2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M2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M2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M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M3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M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M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M3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M4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M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M4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M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M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M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M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M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M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M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M5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M5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M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M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M5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M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M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M6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M6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M6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M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M6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M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M6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:M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M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M6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:M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B1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F17" sqref="F17"/>
    </sheetView>
  </sheetViews>
  <sheetFormatPr defaultRowHeight="12.75" x14ac:dyDescent="0.2"/>
  <cols>
    <col min="1" max="1" width="9.140625" style="21" hidden="1" customWidth="1"/>
    <col min="2" max="2" width="37.5703125" style="21" customWidth="1"/>
    <col min="3" max="13" width="16" style="21" customWidth="1"/>
    <col min="14" max="16384" width="9.140625" style="21"/>
  </cols>
  <sheetData>
    <row r="1" spans="1:13" s="21" customFormat="1" ht="15" customHeight="1" x14ac:dyDescent="0.2">
      <c r="B1" s="26" t="s">
        <v>118</v>
      </c>
      <c r="C1" s="26" t="s">
        <v>211</v>
      </c>
      <c r="D1" s="26" t="s">
        <v>215</v>
      </c>
      <c r="E1" s="26" t="s">
        <v>219</v>
      </c>
      <c r="F1" s="26" t="s">
        <v>223</v>
      </c>
      <c r="G1" s="26" t="s">
        <v>227</v>
      </c>
      <c r="H1" s="26" t="s">
        <v>231</v>
      </c>
      <c r="I1" s="26" t="s">
        <v>235</v>
      </c>
      <c r="J1" s="26" t="s">
        <v>239</v>
      </c>
      <c r="K1" s="26" t="s">
        <v>243</v>
      </c>
      <c r="L1" s="26" t="s">
        <v>247</v>
      </c>
      <c r="M1" s="26" t="s">
        <v>251</v>
      </c>
    </row>
    <row r="2" spans="1:13" s="21" customFormat="1" x14ac:dyDescent="0.2">
      <c r="A2" s="21">
        <v>2</v>
      </c>
      <c r="B2" s="21" t="str">
        <f>Consolidated!A4</f>
        <v>Revenue Growth</v>
      </c>
      <c r="C2" s="23">
        <f>HLOOKUP(C$1,Consolidated!$B$3:$AS$79,$A2,0)</f>
        <v>0.10931828832388429</v>
      </c>
      <c r="D2" s="23">
        <f>HLOOKUP(D$1,Consolidated!$B$3:$AS$79,$A2,0)</f>
        <v>-0.12960748486095025</v>
      </c>
      <c r="E2" s="23">
        <f>HLOOKUP(E$1,Consolidated!$B$3:$AS$79,$A2,0)</f>
        <v>-6.0604544089680641E-2</v>
      </c>
      <c r="F2" s="23">
        <f>HLOOKUP(F$1,Consolidated!$B$3:$AS$79,$A2,0)</f>
        <v>-6.68617739756866E-2</v>
      </c>
      <c r="G2" s="23">
        <f>HLOOKUP(G$1,Consolidated!$B$3:$AS$79,$A2,0)</f>
        <v>-3.7857296578169934E-2</v>
      </c>
      <c r="H2" s="23">
        <f>HLOOKUP(H$1,Consolidated!$B$3:$AS$79,$A2,0)</f>
        <v>0.27921700743494421</v>
      </c>
      <c r="I2" s="23">
        <f>HLOOKUP(I$1,Consolidated!$B$3:$AS$79,$A2,0)</f>
        <v>4.8164256093860512E-2</v>
      </c>
      <c r="J2" s="23">
        <f>HLOOKUP(J$1,Consolidated!$B$3:$AS$79,$A2,0)</f>
        <v>-2.1719552895057597E-2</v>
      </c>
      <c r="K2" s="23">
        <f>HLOOKUP(K$1,Consolidated!$B$3:$AS$79,$A2,0)</f>
        <v>2.5214592274678049E-2</v>
      </c>
      <c r="L2" s="23">
        <f>HLOOKUP(L$1,Consolidated!$B$3:$AS$79,$A2,0)</f>
        <v>5.5313181676533143E-3</v>
      </c>
      <c r="M2" s="23">
        <f>HLOOKUP(M$1,Consolidated!$B$3:$AS$79,$A2,0)</f>
        <v>0.13765394917274357</v>
      </c>
    </row>
    <row r="3" spans="1:13" s="21" customFormat="1" x14ac:dyDescent="0.2">
      <c r="A3" s="21">
        <v>3</v>
      </c>
      <c r="B3" s="21" t="str">
        <f>Consolidated!A5</f>
        <v>PAT Growth</v>
      </c>
      <c r="C3" s="23">
        <f>HLOOKUP(C$1,Consolidated!$B$3:$AS$79,$A3,0)</f>
        <v>0.68898844612119781</v>
      </c>
      <c r="D3" s="23">
        <f>HLOOKUP(D$1,Consolidated!$B$3:$AS$79,$A3,0)</f>
        <v>-5.8900239078461224E-2</v>
      </c>
      <c r="E3" s="23">
        <f>HLOOKUP(E$1,Consolidated!$B$3:$AS$79,$A3,0)</f>
        <v>4.0000000000000036E-2</v>
      </c>
      <c r="F3" s="23">
        <f>HLOOKUP(F$1,Consolidated!$B$3:$AS$79,$A3,0)</f>
        <v>0.19517426273458449</v>
      </c>
      <c r="G3" s="23">
        <f>HLOOKUP(G$1,Consolidated!$B$3:$AS$79,$A3,0)</f>
        <v>0.23291325545028063</v>
      </c>
      <c r="H3" s="23">
        <f>HLOOKUP(H$1,Consolidated!$B$3:$AS$79,$A3,0)</f>
        <v>0.45944503735325526</v>
      </c>
      <c r="I3" s="23">
        <f>HLOOKUP(I$1,Consolidated!$B$3:$AS$79,$A3,0)</f>
        <v>0.25357737104825295</v>
      </c>
      <c r="J3" s="23">
        <f>HLOOKUP(J$1,Consolidated!$B$3:$AS$79,$A3,0)</f>
        <v>0.18599033816425126</v>
      </c>
      <c r="K3" s="23">
        <f>HLOOKUP(K$1,Consolidated!$B$3:$AS$79,$A3,0)</f>
        <v>5.5937499999999991</v>
      </c>
      <c r="L3" s="23">
        <f>HLOOKUP(L$1,Consolidated!$B$3:$AS$79,$A3,0)</f>
        <v>-0.19486081370449682</v>
      </c>
      <c r="M3" s="23">
        <f>HLOOKUP(M$1,Consolidated!$B$3:$AS$79,$A3,0)</f>
        <v>-1.2460661964188822</v>
      </c>
    </row>
    <row r="4" spans="1:13" s="21" customFormat="1" x14ac:dyDescent="0.2">
      <c r="A4" s="21">
        <v>4</v>
      </c>
      <c r="B4" s="21" t="str">
        <f>Consolidated!A6</f>
        <v>Receivables as a % of Sales</v>
      </c>
      <c r="C4" s="23">
        <f>HLOOKUP(C$1,Consolidated!$B$3:$AS$79,$A4,0)</f>
        <v>0.23974951543163858</v>
      </c>
      <c r="D4" s="23">
        <f>HLOOKUP(D$1,Consolidated!$B$3:$AS$79,$A4,0)</f>
        <v>0.18209995273842366</v>
      </c>
      <c r="E4" s="23">
        <f>HLOOKUP(E$1,Consolidated!$B$3:$AS$79,$A4,0)</f>
        <v>0.12141068669756538</v>
      </c>
      <c r="F4" s="23">
        <f>HLOOKUP(F$1,Consolidated!$B$3:$AS$79,$A4,0)</f>
        <v>0.17659831121833536</v>
      </c>
      <c r="G4" s="23">
        <f>HLOOKUP(G$1,Consolidated!$B$3:$AS$79,$A4,0)</f>
        <v>0.17085688722599535</v>
      </c>
      <c r="H4" s="23">
        <f>HLOOKUP(H$1,Consolidated!$B$3:$AS$79,$A4,0)</f>
        <v>0.12082822503746084</v>
      </c>
      <c r="I4" s="23">
        <f>HLOOKUP(I$1,Consolidated!$B$3:$AS$79,$A4,0)</f>
        <v>0.20852632391539294</v>
      </c>
      <c r="J4" s="23">
        <f>HLOOKUP(J$1,Consolidated!$B$3:$AS$79,$A4,0)</f>
        <v>0.21178318080901068</v>
      </c>
      <c r="K4" s="23">
        <f>HLOOKUP(K$1,Consolidated!$B$3:$AS$79,$A4,0)</f>
        <v>0.27341705913134484</v>
      </c>
      <c r="L4" s="23">
        <f>HLOOKUP(L$1,Consolidated!$B$3:$AS$79,$A4,0)</f>
        <v>0.2005888277678779</v>
      </c>
      <c r="M4" s="23">
        <f>HLOOKUP(M$1,Consolidated!$B$3:$AS$79,$A4,0)</f>
        <v>0.22846682437760504</v>
      </c>
    </row>
    <row r="5" spans="1:13" s="21" customFormat="1" x14ac:dyDescent="0.2">
      <c r="A5" s="21">
        <v>5</v>
      </c>
      <c r="B5" s="21" t="str">
        <f>Consolidated!A7</f>
        <v>Inventory as a % of Sales</v>
      </c>
      <c r="C5" s="23">
        <f>HLOOKUP(C$1,Consolidated!$B$3:$AS$79,$A5,0)</f>
        <v>0.14026804499445025</v>
      </c>
      <c r="D5" s="23">
        <f>HLOOKUP(D$1,Consolidated!$B$3:$AS$79,$A5,0)</f>
        <v>9.5940999967026805E-2</v>
      </c>
      <c r="E5" s="23">
        <f>HLOOKUP(E$1,Consolidated!$B$3:$AS$79,$A5,0)</f>
        <v>8.5131319588727286E-2</v>
      </c>
      <c r="F5" s="23">
        <f>HLOOKUP(F$1,Consolidated!$B$3:$AS$79,$A5,0)</f>
        <v>9.8512263771612388E-2</v>
      </c>
      <c r="G5" s="23">
        <f>HLOOKUP(G$1,Consolidated!$B$3:$AS$79,$A5,0)</f>
        <v>0.15217373622351457</v>
      </c>
      <c r="H5" s="23">
        <f>HLOOKUP(H$1,Consolidated!$B$3:$AS$79,$A5,0)</f>
        <v>9.4174272351632379E-2</v>
      </c>
      <c r="I5" s="23">
        <f>HLOOKUP(I$1,Consolidated!$B$3:$AS$79,$A5,0)</f>
        <v>0.10977304307549793</v>
      </c>
      <c r="J5" s="23">
        <f>HLOOKUP(J$1,Consolidated!$B$3:$AS$79,$A5,0)</f>
        <v>0.15200086641035362</v>
      </c>
      <c r="K5" s="23">
        <f>HLOOKUP(K$1,Consolidated!$B$3:$AS$79,$A5,0)</f>
        <v>0.11172161172161171</v>
      </c>
      <c r="L5" s="23">
        <f>HLOOKUP(L$1,Consolidated!$B$3:$AS$79,$A5,0)</f>
        <v>0.15479972108158366</v>
      </c>
      <c r="M5" s="23">
        <f>HLOOKUP(M$1,Consolidated!$B$3:$AS$79,$A5,0)</f>
        <v>5.6832263151965753E-2</v>
      </c>
    </row>
    <row r="6" spans="1:13" s="21" customFormat="1" x14ac:dyDescent="0.2">
      <c r="A6" s="21">
        <v>7</v>
      </c>
      <c r="B6" s="21" t="str">
        <f>Consolidated!A9</f>
        <v>PAT Margin</v>
      </c>
      <c r="C6" s="23">
        <f>HLOOKUP(C$1,Consolidated!$B$3:$AS$79,$A6,0)</f>
        <v>5.9332703808624487E-2</v>
      </c>
      <c r="D6" s="23">
        <f>HLOOKUP(D$1,Consolidated!$B$3:$AS$79,$A6,0)</f>
        <v>9.5182616532758862E-2</v>
      </c>
      <c r="E6" s="23">
        <f>HLOOKUP(E$1,Consolidated!$B$3:$AS$79,$A6,0)</f>
        <v>8.8647381599275474E-2</v>
      </c>
      <c r="F6" s="23">
        <f>HLOOKUP(F$1,Consolidated!$B$3:$AS$79,$A6,0)</f>
        <v>8.9626055488540413E-2</v>
      </c>
      <c r="G6" s="23">
        <f>HLOOKUP(G$1,Consolidated!$B$3:$AS$79,$A6,0)</f>
        <v>0.10901622676806702</v>
      </c>
      <c r="H6" s="23">
        <f>HLOOKUP(H$1,Consolidated!$B$3:$AS$79,$A6,0)</f>
        <v>0.12418834854470327</v>
      </c>
      <c r="I6" s="23">
        <f>HLOOKUP(I$1,Consolidated!$B$3:$AS$79,$A6,0)</f>
        <v>7.2699552261849626E-2</v>
      </c>
      <c r="J6" s="23">
        <f>HLOOKUP(J$1,Consolidated!$B$3:$AS$79,$A6,0)</f>
        <v>7.9763903178642986E-2</v>
      </c>
      <c r="K6" s="23">
        <f>HLOOKUP(K$1,Consolidated!$B$3:$AS$79,$A6,0)</f>
        <v>5.5206698063840917E-2</v>
      </c>
      <c r="L6" s="23">
        <f>HLOOKUP(L$1,Consolidated!$B$3:$AS$79,$A6,0)</f>
        <v>5.8262958084760209E-2</v>
      </c>
      <c r="M6" s="23">
        <f>HLOOKUP(M$1,Consolidated!$B$3:$AS$79,$A6,0)</f>
        <v>1.0217415793623973E-2</v>
      </c>
    </row>
    <row r="7" spans="1:13" s="21" customFormat="1" x14ac:dyDescent="0.2">
      <c r="A7" s="21">
        <v>8</v>
      </c>
      <c r="B7" s="21" t="str">
        <f>Consolidated!A10</f>
        <v>Tax Rate</v>
      </c>
      <c r="C7" s="23">
        <f>HLOOKUP(C$1,Consolidated!$B$3:$AS$79,$A7,0)</f>
        <v>0.27271804244085696</v>
      </c>
      <c r="D7" s="23">
        <f>HLOOKUP(D$1,Consolidated!$B$3:$AS$79,$A7,0)</f>
        <v>0.34324283330805394</v>
      </c>
      <c r="E7" s="23">
        <f>HLOOKUP(E$1,Consolidated!$B$3:$AS$79,$A7,0)</f>
        <v>0.35827227150019281</v>
      </c>
      <c r="F7" s="23">
        <f>HLOOKUP(F$1,Consolidated!$B$3:$AS$79,$A7,0)</f>
        <v>0.23480947476828012</v>
      </c>
      <c r="G7" s="23">
        <f>HLOOKUP(G$1,Consolidated!$B$3:$AS$79,$A7,0)</f>
        <v>0.31796554970358498</v>
      </c>
      <c r="H7" s="23">
        <f>HLOOKUP(H$1,Consolidated!$B$3:$AS$79,$A7,0)</f>
        <v>0.29943647540983603</v>
      </c>
      <c r="I7" s="23">
        <f>HLOOKUP(I$1,Consolidated!$B$3:$AS$79,$A7,0)</f>
        <v>0.27381411492479751</v>
      </c>
      <c r="J7" s="23">
        <f>HLOOKUP(J$1,Consolidated!$B$3:$AS$79,$A7,0)</f>
        <v>0.34634146341463412</v>
      </c>
      <c r="K7" s="23">
        <f>HLOOKUP(K$1,Consolidated!$B$3:$AS$79,$A7,0)</f>
        <v>0</v>
      </c>
      <c r="L7" s="23">
        <f>HLOOKUP(L$1,Consolidated!$B$3:$AS$79,$A7,0)</f>
        <v>0.34494773519163763</v>
      </c>
      <c r="M7" s="23">
        <f>HLOOKUP(M$1,Consolidated!$B$3:$AS$79,$A7,0)</f>
        <v>-0.22402159244264505</v>
      </c>
    </row>
    <row r="8" spans="1:13" s="21" customFormat="1" x14ac:dyDescent="0.2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s="21" customFormat="1" x14ac:dyDescent="0.2">
      <c r="B9" s="21" t="str">
        <f>Consolidated!A13</f>
        <v>Profitability Ratios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1" customFormat="1" x14ac:dyDescent="0.2">
      <c r="A10" s="21">
        <v>12</v>
      </c>
      <c r="B10" s="21" t="str">
        <f>Consolidated!A14</f>
        <v>COGS/Sales</v>
      </c>
      <c r="C10" s="23">
        <f>HLOOKUP(C$1,Consolidated!$B$3:$AS$79,$A10,0)</f>
        <v>0.57512052084886445</v>
      </c>
      <c r="D10" s="23">
        <f>HLOOKUP(D$1,Consolidated!$B$3:$AS$79,$A10,0)</f>
        <v>0.63816317334007444</v>
      </c>
      <c r="E10" s="23">
        <f>HLOOKUP(E$1,Consolidated!$B$3:$AS$79,$A10,0)</f>
        <v>0.5813755260774599</v>
      </c>
      <c r="F10" s="23">
        <f>HLOOKUP(F$1,Consolidated!$B$3:$AS$79,$A10,0)</f>
        <v>0.66831523924406921</v>
      </c>
      <c r="G10" s="23">
        <f>HLOOKUP(G$1,Consolidated!$B$3:$AS$79,$A10,0)</f>
        <v>0.48025946561470578</v>
      </c>
      <c r="H10" s="23">
        <f>HLOOKUP(H$1,Consolidated!$B$3:$AS$79,$A10,0)</f>
        <v>0.47014484856740685</v>
      </c>
      <c r="I10" s="23">
        <f>HLOOKUP(I$1,Consolidated!$B$3:$AS$79,$A10,0)</f>
        <v>0.69175544233441411</v>
      </c>
      <c r="J10" s="23">
        <f>HLOOKUP(J$1,Consolidated!$B$3:$AS$79,$A10,0)</f>
        <v>0.63659500731033747</v>
      </c>
      <c r="K10" s="23">
        <f>HLOOKUP(K$1,Consolidated!$B$3:$AS$79,$A10,0)</f>
        <v>0.53898482469911047</v>
      </c>
      <c r="L10" s="23">
        <f>HLOOKUP(L$1,Consolidated!$B$3:$AS$79,$A10,0)</f>
        <v>0.55047648562795382</v>
      </c>
      <c r="M10" s="23">
        <f>HLOOKUP(M$1,Consolidated!$B$3:$AS$79,$A10,0)</f>
        <v>0.75510870789681184</v>
      </c>
    </row>
    <row r="11" spans="1:13" s="21" customFormat="1" x14ac:dyDescent="0.2">
      <c r="A11" s="21">
        <v>15</v>
      </c>
      <c r="B11" s="21" t="str">
        <f>Consolidated!A17</f>
        <v>Other Mfr. Exp as a % of Sales</v>
      </c>
      <c r="C11" s="23">
        <f>HLOOKUP(C$1,Consolidated!$B$3:$AS$79,$A11,0)</f>
        <v>7.5062538309891819E-2</v>
      </c>
      <c r="D11" s="23">
        <f>HLOOKUP(D$1,Consolidated!$B$3:$AS$79,$A11,0)</f>
        <v>3.263246980205093E-2</v>
      </c>
      <c r="E11" s="23">
        <f>HLOOKUP(E$1,Consolidated!$B$3:$AS$79,$A11,0)</f>
        <v>0.10596132331788397</v>
      </c>
      <c r="F11" s="23">
        <f>HLOOKUP(F$1,Consolidated!$B$3:$AS$79,$A11,0)</f>
        <v>2.5894652191395258E-2</v>
      </c>
      <c r="G11" s="23">
        <f>HLOOKUP(G$1,Consolidated!$B$3:$AS$79,$A11,0)</f>
        <v>0.1084509333441783</v>
      </c>
      <c r="H11" s="23">
        <f>HLOOKUP(H$1,Consolidated!$B$3:$AS$79,$A11,0)</f>
        <v>4.6451437133905468E-2</v>
      </c>
      <c r="I11" s="23">
        <f>HLOOKUP(I$1,Consolidated!$B$3:$AS$79,$A11,0)</f>
        <v>2.3641346302300449E-2</v>
      </c>
      <c r="J11" s="23">
        <f>HLOOKUP(J$1,Consolidated!$B$3:$AS$79,$A11,0)</f>
        <v>5.9511561163155903E-2</v>
      </c>
      <c r="K11" s="23">
        <f>HLOOKUP(K$1,Consolidated!$B$3:$AS$79,$A11,0)</f>
        <v>8.3987441130298268E-2</v>
      </c>
      <c r="L11" s="23">
        <f>HLOOKUP(L$1,Consolidated!$B$3:$AS$79,$A11,0)</f>
        <v>0.10598899821802123</v>
      </c>
      <c r="M11" s="23">
        <f>HLOOKUP(M$1,Consolidated!$B$3:$AS$79,$A11,0)</f>
        <v>2.1561338289962824E-2</v>
      </c>
    </row>
    <row r="12" spans="1:13" s="21" customFormat="1" x14ac:dyDescent="0.2">
      <c r="A12" s="21">
        <v>16</v>
      </c>
      <c r="B12" s="21" t="str">
        <f>Consolidated!A18</f>
        <v>Employee Cost as a % of Sales</v>
      </c>
      <c r="C12" s="23">
        <f>HLOOKUP(C$1,Consolidated!$B$3:$AS$79,$A12,0)</f>
        <v>5.9456952106422808E-2</v>
      </c>
      <c r="D12" s="23">
        <f>HLOOKUP(D$1,Consolidated!$B$3:$AS$79,$A12,0)</f>
        <v>5.6702900541859468E-2</v>
      </c>
      <c r="E12" s="23">
        <f>HLOOKUP(E$1,Consolidated!$B$3:$AS$79,$A12,0)</f>
        <v>2.690320174737627E-2</v>
      </c>
      <c r="F12" s="23">
        <f>HLOOKUP(F$1,Consolidated!$B$3:$AS$79,$A12,0)</f>
        <v>4.0892641737032574E-2</v>
      </c>
      <c r="G12" s="23">
        <f>HLOOKUP(G$1,Consolidated!$B$3:$AS$79,$A12,0)</f>
        <v>7.0027247956403263E-2</v>
      </c>
      <c r="H12" s="23">
        <f>HLOOKUP(H$1,Consolidated!$B$3:$AS$79,$A12,0)</f>
        <v>0.14366798347182491</v>
      </c>
      <c r="I12" s="23">
        <f>HLOOKUP(I$1,Consolidated!$B$3:$AS$79,$A12,0)</f>
        <v>3.9408676856569402E-2</v>
      </c>
      <c r="J12" s="23">
        <f>HLOOKUP(J$1,Consolidated!$B$3:$AS$79,$A12,0)</f>
        <v>9.9095684193426115E-3</v>
      </c>
      <c r="K12" s="23">
        <f>HLOOKUP(K$1,Consolidated!$B$3:$AS$79,$A12,0)</f>
        <v>0.12166405023547883</v>
      </c>
      <c r="L12" s="23">
        <f>HLOOKUP(L$1,Consolidated!$B$3:$AS$79,$A12,0)</f>
        <v>4.3309831874176807E-2</v>
      </c>
      <c r="M12" s="23">
        <f>HLOOKUP(M$1,Consolidated!$B$3:$AS$79,$A12,0)</f>
        <v>3.619466035822913E-2</v>
      </c>
    </row>
    <row r="13" spans="1:13" s="21" customFormat="1" x14ac:dyDescent="0.2">
      <c r="A13" s="21">
        <v>17</v>
      </c>
      <c r="B13" s="21" t="str">
        <f>Consolidated!A19</f>
        <v>Selling and admin as a % of Sales</v>
      </c>
      <c r="C13" s="23">
        <f>HLOOKUP(C$1,Consolidated!$B$3:$AS$79,$A13,0)</f>
        <v>7.1343372595795429E-2</v>
      </c>
      <c r="D13" s="23">
        <f>HLOOKUP(D$1,Consolidated!$B$3:$AS$79,$A13,0)</f>
        <v>4.9064110877856303E-2</v>
      </c>
      <c r="E13" s="23">
        <f>HLOOKUP(E$1,Consolidated!$B$3:$AS$79,$A13,0)</f>
        <v>4.4483511800117198E-2</v>
      </c>
      <c r="F13" s="23">
        <f>HLOOKUP(F$1,Consolidated!$B$3:$AS$79,$A13,0)</f>
        <v>5.1025331724969841E-2</v>
      </c>
      <c r="G13" s="23">
        <f>HLOOKUP(G$1,Consolidated!$B$3:$AS$79,$A13,0)</f>
        <v>4.343405587864492E-2</v>
      </c>
      <c r="H13" s="23">
        <f>HLOOKUP(H$1,Consolidated!$B$3:$AS$79,$A13,0)</f>
        <v>7.9689415610952191E-2</v>
      </c>
      <c r="I13" s="23">
        <f>HLOOKUP(I$1,Consolidated!$B$3:$AS$79,$A13,0)</f>
        <v>9.441099274355412E-2</v>
      </c>
      <c r="J13" s="23">
        <f>HLOOKUP(J$1,Consolidated!$B$3:$AS$79,$A13,0)</f>
        <v>6.3627010342773599E-2</v>
      </c>
      <c r="K13" s="23">
        <f>HLOOKUP(K$1,Consolidated!$B$3:$AS$79,$A13,0)</f>
        <v>0.15070643642072212</v>
      </c>
      <c r="L13" s="23">
        <f>HLOOKUP(L$1,Consolidated!$B$3:$AS$79,$A13,0)</f>
        <v>2.5877430851475945E-2</v>
      </c>
      <c r="M13" s="23">
        <f>HLOOKUP(M$1,Consolidated!$B$3:$AS$79,$A13,0)</f>
        <v>2.2034471105103072E-2</v>
      </c>
    </row>
    <row r="14" spans="1:13" s="21" customFormat="1" x14ac:dyDescent="0.2">
      <c r="A14" s="21">
        <v>18</v>
      </c>
      <c r="B14" s="21" t="str">
        <f>Consolidated!A20</f>
        <v>Other Expenses as a % of Sales</v>
      </c>
      <c r="C14" s="23">
        <f>HLOOKUP(C$1,Consolidated!$B$3:$AS$79,$A14,0)</f>
        <v>1.8836041946225335E-2</v>
      </c>
      <c r="D14" s="23">
        <f>HLOOKUP(D$1,Consolidated!$B$3:$AS$79,$A14,0)</f>
        <v>3.7039886572216786E-3</v>
      </c>
      <c r="E14" s="23">
        <f>HLOOKUP(E$1,Consolidated!$B$3:$AS$79,$A14,0)</f>
        <v>1.8645783389270683E-3</v>
      </c>
      <c r="F14" s="23">
        <f>HLOOKUP(F$1,Consolidated!$B$3:$AS$79,$A14,0)</f>
        <v>3.7796542018496181E-3</v>
      </c>
      <c r="G14" s="23">
        <f>HLOOKUP(G$1,Consolidated!$B$3:$AS$79,$A14,0)</f>
        <v>2.952133067631868E-2</v>
      </c>
      <c r="H14" s="23">
        <f>HLOOKUP(H$1,Consolidated!$B$3:$AS$79,$A14,0)</f>
        <v>2.5564182899695774E-2</v>
      </c>
      <c r="I14" s="23">
        <f>HLOOKUP(I$1,Consolidated!$B$3:$AS$79,$A14,0)</f>
        <v>1.3605836035201482E-2</v>
      </c>
      <c r="J14" s="23">
        <f>HLOOKUP(J$1,Consolidated!$B$3:$AS$79,$A14,0)</f>
        <v>5.4150647100232856E-5</v>
      </c>
      <c r="K14" s="23">
        <f>HLOOKUP(K$1,Consolidated!$B$3:$AS$79,$A14,0)</f>
        <v>8.3725798011512302E-3</v>
      </c>
      <c r="L14" s="23">
        <f>HLOOKUP(L$1,Consolidated!$B$3:$AS$79,$A14,0)</f>
        <v>2.0144107848454329E-3</v>
      </c>
      <c r="M14" s="23">
        <f>HLOOKUP(M$1,Consolidated!$B$3:$AS$79,$A14,0)</f>
        <v>1.8868987270474258E-2</v>
      </c>
    </row>
    <row r="15" spans="1:13" s="21" customFormat="1" x14ac:dyDescent="0.2">
      <c r="A15" s="21">
        <v>19</v>
      </c>
      <c r="B15" s="21" t="str">
        <f>Consolidated!A21</f>
        <v>Other Income as a % of Sales</v>
      </c>
      <c r="C15" s="23">
        <f>HLOOKUP(C$1,Consolidated!$B$3:$AS$79,$A15,0)</f>
        <v>1.0668787170949092E-2</v>
      </c>
      <c r="D15" s="23">
        <f>HLOOKUP(D$1,Consolidated!$B$3:$AS$79,$A15,0)</f>
        <v>1.320026818196806E-2</v>
      </c>
      <c r="E15" s="23">
        <f>HLOOKUP(E$1,Consolidated!$B$3:$AS$79,$A15,0)</f>
        <v>6.872303020616909E-3</v>
      </c>
      <c r="F15" s="23">
        <f>HLOOKUP(F$1,Consolidated!$B$3:$AS$79,$A15,0)</f>
        <v>1.0213108162444712E-2</v>
      </c>
      <c r="G15" s="23">
        <f>HLOOKUP(G$1,Consolidated!$B$3:$AS$79,$A15,0)</f>
        <v>2.2823213632111917E-2</v>
      </c>
      <c r="H15" s="23">
        <f>HLOOKUP(H$1,Consolidated!$B$3:$AS$79,$A15,0)</f>
        <v>2.2658130136675295E-2</v>
      </c>
      <c r="I15" s="23">
        <f>HLOOKUP(I$1,Consolidated!$B$3:$AS$79,$A15,0)</f>
        <v>4.5545777366064535E-3</v>
      </c>
      <c r="J15" s="23">
        <f>HLOOKUP(J$1,Consolidated!$B$3:$AS$79,$A15,0)</f>
        <v>7.2020360643309696E-3</v>
      </c>
      <c r="K15" s="23">
        <f>HLOOKUP(K$1,Consolidated!$B$3:$AS$79,$A15,0)</f>
        <v>1.4913657770800627E-2</v>
      </c>
      <c r="L15" s="23">
        <f>HLOOKUP(L$1,Consolidated!$B$3:$AS$79,$A15,0)</f>
        <v>1.6270240954520802E-3</v>
      </c>
      <c r="M15" s="23">
        <f>HLOOKUP(M$1,Consolidated!$B$3:$AS$79,$A15,0)</f>
        <v>1.4182719387180354E-2</v>
      </c>
    </row>
    <row r="16" spans="1:13" s="21" customFormat="1" x14ac:dyDescent="0.2">
      <c r="A16" s="21">
        <v>20</v>
      </c>
      <c r="B16" s="21" t="str">
        <f>Consolidated!A22</f>
        <v>Depreciation as a % of Sales</v>
      </c>
      <c r="C16" s="23">
        <f>HLOOKUP(C$1,Consolidated!$B$3:$AS$79,$A16,0)</f>
        <v>3.6272219737256264E-2</v>
      </c>
      <c r="D16" s="23">
        <f>HLOOKUP(D$1,Consolidated!$B$3:$AS$79,$A16,0)</f>
        <v>2.8334963674532605E-2</v>
      </c>
      <c r="E16" s="23">
        <f>HLOOKUP(E$1,Consolidated!$B$3:$AS$79,$A16,0)</f>
        <v>2.258803473443077E-2</v>
      </c>
      <c r="F16" s="23">
        <f>HLOOKUP(F$1,Consolidated!$B$3:$AS$79,$A16,0)</f>
        <v>1.5279453156413349E-2</v>
      </c>
      <c r="G16" s="23">
        <f>HLOOKUP(G$1,Consolidated!$B$3:$AS$79,$A16,0)</f>
        <v>2.5088454186831508E-2</v>
      </c>
      <c r="H16" s="23">
        <f>HLOOKUP(H$1,Consolidated!$B$3:$AS$79,$A16,0)</f>
        <v>1.4621077963946785E-2</v>
      </c>
      <c r="I16" s="23">
        <f>HLOOKUP(I$1,Consolidated!$B$3:$AS$79,$A16,0)</f>
        <v>1.204261232051876E-2</v>
      </c>
      <c r="J16" s="23">
        <f>HLOOKUP(J$1,Consolidated!$B$3:$AS$79,$A16,0)</f>
        <v>1.1696539773650297E-2</v>
      </c>
      <c r="K16" s="23">
        <f>HLOOKUP(K$1,Consolidated!$B$3:$AS$79,$A16,0)</f>
        <v>6.8027210884353748E-3</v>
      </c>
      <c r="L16" s="23">
        <f>HLOOKUP(L$1,Consolidated!$B$3:$AS$79,$A16,0)</f>
        <v>2.4327884093902536E-2</v>
      </c>
      <c r="M16" s="23">
        <f>HLOOKUP(M$1,Consolidated!$B$3:$AS$79,$A16,0)</f>
        <v>2.2958206601329276E-2</v>
      </c>
    </row>
    <row r="17" spans="1:13" s="21" customFormat="1" x14ac:dyDescent="0.2">
      <c r="A17" s="21">
        <v>21</v>
      </c>
      <c r="B17" s="21" t="str">
        <f>Consolidated!A23</f>
        <v>Gross Margin</v>
      </c>
      <c r="C17" s="23">
        <f>HLOOKUP(C$1,Consolidated!$B$3:$AS$79,$A17,0)</f>
        <v>0.42487947915113555</v>
      </c>
      <c r="D17" s="23">
        <f>HLOOKUP(D$1,Consolidated!$B$3:$AS$79,$A17,0)</f>
        <v>0.36183682665992556</v>
      </c>
      <c r="E17" s="23">
        <f>HLOOKUP(E$1,Consolidated!$B$3:$AS$79,$A17,0)</f>
        <v>0.4186244739225401</v>
      </c>
      <c r="F17" s="23">
        <f>HLOOKUP(F$1,Consolidated!$B$3:$AS$79,$A17,0)</f>
        <v>0.33168476075593079</v>
      </c>
      <c r="G17" s="23">
        <f>HLOOKUP(G$1,Consolidated!$B$3:$AS$79,$A17,0)</f>
        <v>0.51974053438529422</v>
      </c>
      <c r="H17" s="23">
        <f>HLOOKUP(H$1,Consolidated!$B$3:$AS$79,$A17,0)</f>
        <v>0.5298551514325931</v>
      </c>
      <c r="I17" s="23">
        <f>HLOOKUP(I$1,Consolidated!$B$3:$AS$79,$A17,0)</f>
        <v>0.30824455766558589</v>
      </c>
      <c r="J17" s="23">
        <f>HLOOKUP(J$1,Consolidated!$B$3:$AS$79,$A17,0)</f>
        <v>0.36340499268966253</v>
      </c>
      <c r="K17" s="23">
        <f>HLOOKUP(K$1,Consolidated!$B$3:$AS$79,$A17,0)</f>
        <v>0.46101517530088953</v>
      </c>
      <c r="L17" s="23">
        <f>HLOOKUP(L$1,Consolidated!$B$3:$AS$79,$A17,0)</f>
        <v>0.44952351437204618</v>
      </c>
      <c r="M17" s="23">
        <f>HLOOKUP(M$1,Consolidated!$B$3:$AS$79,$A17,0)</f>
        <v>0.24489129210318816</v>
      </c>
    </row>
    <row r="18" spans="1:13" s="21" customFormat="1" x14ac:dyDescent="0.2">
      <c r="A18" s="21">
        <v>22</v>
      </c>
      <c r="B18" s="21" t="str">
        <f>Consolidated!A24</f>
        <v>EBIT Margin</v>
      </c>
      <c r="C18" s="23">
        <f>HLOOKUP(C$1,Consolidated!$B$3:$AS$79,$A18,0)</f>
        <v>0.10432715405132283</v>
      </c>
      <c r="D18" s="23">
        <f>HLOOKUP(D$1,Consolidated!$B$3:$AS$79,$A18,0)</f>
        <v>0.1583372717980282</v>
      </c>
      <c r="E18" s="23">
        <f>HLOOKUP(E$1,Consolidated!$B$3:$AS$79,$A18,0)</f>
        <v>0.15598529646795589</v>
      </c>
      <c r="F18" s="23">
        <f>HLOOKUP(F$1,Consolidated!$B$3:$AS$79,$A18,0)</f>
        <v>0.12505026135906713</v>
      </c>
      <c r="G18" s="23">
        <f>HLOOKUP(G$1,Consolidated!$B$3:$AS$79,$A18,0)</f>
        <v>0.17034852983041193</v>
      </c>
      <c r="H18" s="23">
        <f>HLOOKUP(H$1,Consolidated!$B$3:$AS$79,$A18,0)</f>
        <v>0.17890387322344822</v>
      </c>
      <c r="I18" s="23">
        <f>HLOOKUP(I$1,Consolidated!$B$3:$AS$79,$A18,0)</f>
        <v>0.10693608151922186</v>
      </c>
      <c r="J18" s="23">
        <f>HLOOKUP(J$1,Consolidated!$B$3:$AS$79,$A18,0)</f>
        <v>0.15259652352845618</v>
      </c>
      <c r="K18" s="23">
        <f>HLOOKUP(K$1,Consolidated!$B$3:$AS$79,$A18,0)</f>
        <v>8.9220303506017798E-2</v>
      </c>
      <c r="L18" s="23">
        <f>HLOOKUP(L$1,Consolidated!$B$3:$AS$79,$A18,0)</f>
        <v>0.10513674750135586</v>
      </c>
      <c r="M18" s="23">
        <f>HLOOKUP(M$1,Consolidated!$B$3:$AS$79,$A18,0)</f>
        <v>8.3992339754421538E-2</v>
      </c>
    </row>
    <row r="19" spans="1:13" s="21" customFormat="1" x14ac:dyDescent="0.2">
      <c r="A19" s="21">
        <v>23</v>
      </c>
      <c r="B19" s="21" t="str">
        <f>Consolidated!A25</f>
        <v>PAT Margin</v>
      </c>
      <c r="C19" s="23">
        <f>HLOOKUP(C$1,Consolidated!$B$3:$AS$79,$A19,0)</f>
        <v>5.9332703808624487E-2</v>
      </c>
      <c r="D19" s="23">
        <f>HLOOKUP(D$1,Consolidated!$B$3:$AS$79,$A19,0)</f>
        <v>9.5182616532758862E-2</v>
      </c>
      <c r="E19" s="23">
        <f>HLOOKUP(E$1,Consolidated!$B$3:$AS$79,$A19,0)</f>
        <v>8.8647381599275474E-2</v>
      </c>
      <c r="F19" s="23">
        <f>HLOOKUP(F$1,Consolidated!$B$3:$AS$79,$A19,0)</f>
        <v>8.9626055488540413E-2</v>
      </c>
      <c r="G19" s="23">
        <f>HLOOKUP(G$1,Consolidated!$B$3:$AS$79,$A19,0)</f>
        <v>0.10901622676806702</v>
      </c>
      <c r="H19" s="23">
        <f>HLOOKUP(H$1,Consolidated!$B$3:$AS$79,$A19,0)</f>
        <v>0.12418834854470327</v>
      </c>
      <c r="I19" s="23">
        <f>HLOOKUP(I$1,Consolidated!$B$3:$AS$79,$A19,0)</f>
        <v>7.2699552261849626E-2</v>
      </c>
      <c r="J19" s="23">
        <f>HLOOKUP(J$1,Consolidated!$B$3:$AS$79,$A19,0)</f>
        <v>7.9763903178642986E-2</v>
      </c>
      <c r="K19" s="23">
        <f>HLOOKUP(K$1,Consolidated!$B$3:$AS$79,$A19,0)</f>
        <v>5.5206698063840917E-2</v>
      </c>
      <c r="L19" s="23">
        <f>HLOOKUP(L$1,Consolidated!$B$3:$AS$79,$A19,0)</f>
        <v>5.8262958084760209E-2</v>
      </c>
      <c r="M19" s="23">
        <f>HLOOKUP(M$1,Consolidated!$B$3:$AS$79,$A19,0)</f>
        <v>1.0217415793623973E-2</v>
      </c>
    </row>
    <row r="20" spans="1:13" s="21" customFormat="1" x14ac:dyDescent="0.2">
      <c r="A20" s="21">
        <v>24</v>
      </c>
      <c r="B20" s="21" t="str">
        <f>Consolidated!A26</f>
        <v>Tax Rate</v>
      </c>
      <c r="C20" s="23">
        <f>HLOOKUP(C$1,Consolidated!$B$3:$AS$79,$A20,0)</f>
        <v>0.27271804244085696</v>
      </c>
      <c r="D20" s="23">
        <f>HLOOKUP(D$1,Consolidated!$B$3:$AS$79,$A20,0)</f>
        <v>0.34324283330805394</v>
      </c>
      <c r="E20" s="23">
        <f>HLOOKUP(E$1,Consolidated!$B$3:$AS$79,$A20,0)</f>
        <v>0.35827227150019281</v>
      </c>
      <c r="F20" s="23">
        <f>HLOOKUP(F$1,Consolidated!$B$3:$AS$79,$A20,0)</f>
        <v>0.23480947476828012</v>
      </c>
      <c r="G20" s="23">
        <f>HLOOKUP(G$1,Consolidated!$B$3:$AS$79,$A20,0)</f>
        <v>0.31796554970358498</v>
      </c>
      <c r="H20" s="23">
        <f>HLOOKUP(H$1,Consolidated!$B$3:$AS$79,$A20,0)</f>
        <v>0.29943647540983603</v>
      </c>
      <c r="I20" s="23">
        <f>HLOOKUP(I$1,Consolidated!$B$3:$AS$79,$A20,0)</f>
        <v>0.27381411492479751</v>
      </c>
      <c r="J20" s="23">
        <f>HLOOKUP(J$1,Consolidated!$B$3:$AS$79,$A20,0)</f>
        <v>0.34634146341463412</v>
      </c>
      <c r="K20" s="23">
        <f>HLOOKUP(K$1,Consolidated!$B$3:$AS$79,$A20,0)</f>
        <v>0</v>
      </c>
      <c r="L20" s="23">
        <f>HLOOKUP(L$1,Consolidated!$B$3:$AS$79,$A20,0)</f>
        <v>0.34494773519163763</v>
      </c>
      <c r="M20" s="23">
        <f>HLOOKUP(M$1,Consolidated!$B$3:$AS$79,$A20,0)</f>
        <v>-0.22402159244264505</v>
      </c>
    </row>
    <row r="21" spans="1:13" s="21" customFormat="1" x14ac:dyDescent="0.2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s="21" customFormat="1" x14ac:dyDescent="0.2">
      <c r="A22" s="21">
        <v>26</v>
      </c>
      <c r="B22" s="21" t="str">
        <f>Consolidated!A28</f>
        <v>Balance Sheet Ratios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21" customFormat="1" x14ac:dyDescent="0.2">
      <c r="A23" s="21">
        <v>29</v>
      </c>
      <c r="B23" s="21" t="str">
        <f>Consolidated!A31</f>
        <v>Capex/Gross Fixed Asset</v>
      </c>
      <c r="C23" s="23">
        <f>HLOOKUP(C$1,Consolidated!$B$3:$AS$79,$A23,0)</f>
        <v>0.20856134157105019</v>
      </c>
      <c r="D23" s="23">
        <f>HLOOKUP(D$1,Consolidated!$B$3:$AS$79,$A23,0)</f>
        <v>9.062237174095869E-2</v>
      </c>
      <c r="E23" s="23">
        <f>HLOOKUP(E$1,Consolidated!$B$3:$AS$79,$A23,0)</f>
        <v>0.13963181660298712</v>
      </c>
      <c r="F23" s="23">
        <f>HLOOKUP(F$1,Consolidated!$B$3:$AS$79,$A23,0)</f>
        <v>0.34799391741724178</v>
      </c>
      <c r="G23" s="23">
        <f>HLOOKUP(G$1,Consolidated!$B$3:$AS$79,$A23,0)</f>
        <v>0.49782449079487662</v>
      </c>
      <c r="H23" s="23">
        <f>HLOOKUP(H$1,Consolidated!$B$3:$AS$79,$A23,0)</f>
        <v>0.33794651206283899</v>
      </c>
      <c r="I23" s="23">
        <f>HLOOKUP(I$1,Consolidated!$B$3:$AS$79,$A23,0)</f>
        <v>0.52681531560813877</v>
      </c>
      <c r="J23" s="23">
        <f>HLOOKUP(J$1,Consolidated!$B$3:$AS$79,$A23,0)</f>
        <v>0.23495883470550985</v>
      </c>
      <c r="K23" s="23">
        <f>HLOOKUP(K$1,Consolidated!$B$3:$AS$79,$A23,0)</f>
        <v>1.6722408026755828E-2</v>
      </c>
      <c r="L23" s="23">
        <f>HLOOKUP(L$1,Consolidated!$B$3:$AS$79,$A23,0)</f>
        <v>8.939350388042544E-2</v>
      </c>
      <c r="M23" s="23">
        <f>HLOOKUP(M$1,Consolidated!$B$3:$AS$79,$A23,0)</f>
        <v>-0.33595410114747121</v>
      </c>
    </row>
    <row r="24" spans="1:13" s="21" customFormat="1" x14ac:dyDescent="0.2">
      <c r="A24" s="21">
        <v>30</v>
      </c>
      <c r="B24" s="21" t="str">
        <f>Consolidated!A32</f>
        <v>Capex/Net Fixed Asset</v>
      </c>
      <c r="C24" s="23">
        <f>HLOOKUP(C$1,Consolidated!$B$3:$AS$79,$A24,0)</f>
        <v>0.21591082142965906</v>
      </c>
      <c r="D24" s="23">
        <f>HLOOKUP(D$1,Consolidated!$B$3:$AS$79,$A24,0)</f>
        <v>9.3609165444969222E-2</v>
      </c>
      <c r="E24" s="23">
        <f>HLOOKUP(E$1,Consolidated!$B$3:$AS$79,$A24,0)</f>
        <v>0.14247740563530037</v>
      </c>
      <c r="F24" s="23">
        <f>HLOOKUP(F$1,Consolidated!$B$3:$AS$79,$A24,0)</f>
        <v>0.3532834580216126</v>
      </c>
      <c r="G24" s="23">
        <f>HLOOKUP(G$1,Consolidated!$B$3:$AS$79,$A24,0)</f>
        <v>0.51341990127888715</v>
      </c>
      <c r="H24" s="23">
        <f>HLOOKUP(H$1,Consolidated!$B$3:$AS$79,$A24,0)</f>
        <v>0.34458428680396647</v>
      </c>
      <c r="I24" s="23">
        <f>HLOOKUP(I$1,Consolidated!$B$3:$AS$79,$A24,0)</f>
        <v>0.53583708013752962</v>
      </c>
      <c r="J24" s="23">
        <f>HLOOKUP(J$1,Consolidated!$B$3:$AS$79,$A24,0)</f>
        <v>0.23966408268733855</v>
      </c>
      <c r="K24" s="23">
        <f>HLOOKUP(K$1,Consolidated!$B$3:$AS$79,$A24,0)</f>
        <v>1.8796992481202982E-2</v>
      </c>
      <c r="L24" s="23">
        <f>HLOOKUP(L$1,Consolidated!$B$3:$AS$79,$A24,0)</f>
        <v>9.1470588235294137E-2</v>
      </c>
      <c r="M24" s="23">
        <f>HLOOKUP(M$1,Consolidated!$B$3:$AS$79,$A24,0)</f>
        <v>-0.34255380615340159</v>
      </c>
    </row>
    <row r="25" spans="1:13" s="21" customFormat="1" x14ac:dyDescent="0.2">
      <c r="A25" s="21">
        <v>31</v>
      </c>
      <c r="B25" s="21" t="str">
        <f>Consolidated!A33</f>
        <v>Capital Work in progress/Gross Fixed Asset</v>
      </c>
      <c r="C25" s="23">
        <f>HLOOKUP(C$1,Consolidated!$B$3:$AS$79,$A25,0)</f>
        <v>4.5395704619005592E-2</v>
      </c>
      <c r="D25" s="23">
        <f>HLOOKUP(D$1,Consolidated!$B$3:$AS$79,$A25,0)</f>
        <v>1.4192598822539951E-3</v>
      </c>
      <c r="E25" s="23">
        <f>HLOOKUP(E$1,Consolidated!$B$3:$AS$79,$A25,0)</f>
        <v>7.0163251128864193E-2</v>
      </c>
      <c r="F25" s="23">
        <f>HLOOKUP(F$1,Consolidated!$B$3:$AS$79,$A25,0)</f>
        <v>0.12703240145046205</v>
      </c>
      <c r="G25" s="23">
        <f>HLOOKUP(G$1,Consolidated!$B$3:$AS$79,$A25,0)</f>
        <v>0.23068555733826449</v>
      </c>
      <c r="H25" s="23">
        <f>HLOOKUP(H$1,Consolidated!$B$3:$AS$79,$A25,0)</f>
        <v>3.9274359453899385E-2</v>
      </c>
      <c r="I25" s="23">
        <f>HLOOKUP(I$1,Consolidated!$B$3:$AS$79,$A25,0)</f>
        <v>7.6057986088539286E-3</v>
      </c>
      <c r="J25" s="23">
        <f>HLOOKUP(J$1,Consolidated!$B$3:$AS$79,$A25,0)</f>
        <v>0</v>
      </c>
      <c r="K25" s="23">
        <f>HLOOKUP(K$1,Consolidated!$B$3:$AS$79,$A25,0)</f>
        <v>0</v>
      </c>
      <c r="L25" s="23">
        <f>HLOOKUP(L$1,Consolidated!$B$3:$AS$79,$A25,0)</f>
        <v>0.27134233975280253</v>
      </c>
      <c r="M25" s="23">
        <f>HLOOKUP(M$1,Consolidated!$B$3:$AS$79,$A25,0)</f>
        <v>1.0730981725456862E-2</v>
      </c>
    </row>
    <row r="26" spans="1:13" s="21" customFormat="1" x14ac:dyDescent="0.2">
      <c r="A26" s="21">
        <v>32</v>
      </c>
      <c r="B26" s="21" t="str">
        <f>Consolidated!A34</f>
        <v>Capital Work in progress/Net Fixed Asset</v>
      </c>
      <c r="C26" s="23">
        <f>HLOOKUP(C$1,Consolidated!$B$3:$AS$79,$A26,0)</f>
        <v>4.699540096853775E-2</v>
      </c>
      <c r="D26" s="23">
        <f>HLOOKUP(D$1,Consolidated!$B$3:$AS$79,$A26,0)</f>
        <v>1.4660368138133249E-3</v>
      </c>
      <c r="E26" s="23">
        <f>HLOOKUP(E$1,Consolidated!$B$3:$AS$79,$A26,0)</f>
        <v>7.1593124224703167E-2</v>
      </c>
      <c r="F26" s="23">
        <f>HLOOKUP(F$1,Consolidated!$B$3:$AS$79,$A26,0)</f>
        <v>0.12896330602066264</v>
      </c>
      <c r="G26" s="23">
        <f>HLOOKUP(G$1,Consolidated!$B$3:$AS$79,$A26,0)</f>
        <v>0.23791227282925734</v>
      </c>
      <c r="H26" s="23">
        <f>HLOOKUP(H$1,Consolidated!$B$3:$AS$79,$A26,0)</f>
        <v>4.0045766590389019E-2</v>
      </c>
      <c r="I26" s="23">
        <f>HLOOKUP(I$1,Consolidated!$B$3:$AS$79,$A26,0)</f>
        <v>7.736048664374503E-3</v>
      </c>
      <c r="J26" s="23">
        <f>HLOOKUP(J$1,Consolidated!$B$3:$AS$79,$A26,0)</f>
        <v>0</v>
      </c>
      <c r="K26" s="23">
        <f>HLOOKUP(K$1,Consolidated!$B$3:$AS$79,$A26,0)</f>
        <v>0</v>
      </c>
      <c r="L26" s="23">
        <f>HLOOKUP(L$1,Consolidated!$B$3:$AS$79,$A26,0)</f>
        <v>0.27764705882352941</v>
      </c>
      <c r="M26" s="23">
        <f>HLOOKUP(M$1,Consolidated!$B$3:$AS$79,$A26,0)</f>
        <v>1.0941788242091577E-2</v>
      </c>
    </row>
    <row r="27" spans="1:13" s="21" customFormat="1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s="21" customFormat="1" x14ac:dyDescent="0.2">
      <c r="A28" s="21">
        <v>34</v>
      </c>
      <c r="B28" s="21" t="str">
        <f>Consolidated!A36</f>
        <v>Liquidity Ratios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s="21" customFormat="1" x14ac:dyDescent="0.2">
      <c r="A29" s="21">
        <v>35</v>
      </c>
      <c r="B29" s="21" t="str">
        <f>Consolidated!A37</f>
        <v>Debt to Equity</v>
      </c>
      <c r="C29" s="24">
        <f>HLOOKUP(C$1,Consolidated!$B$3:$AS$79,$A29,0)</f>
        <v>1.0617620067298865</v>
      </c>
      <c r="D29" s="24">
        <f>HLOOKUP(D$1,Consolidated!$B$3:$AS$79,$A29,0)</f>
        <v>0.59656007347415885</v>
      </c>
      <c r="E29" s="24">
        <f>HLOOKUP(E$1,Consolidated!$B$3:$AS$79,$A29,0)</f>
        <v>0.36564705882352938</v>
      </c>
      <c r="F29" s="24">
        <f>HLOOKUP(F$1,Consolidated!$B$3:$AS$79,$A29,0)</f>
        <v>0.10856372218476062</v>
      </c>
      <c r="G29" s="24">
        <f>HLOOKUP(G$1,Consolidated!$B$3:$AS$79,$A29,0)</f>
        <v>0.24259527216621762</v>
      </c>
      <c r="H29" s="24">
        <f>HLOOKUP(H$1,Consolidated!$B$3:$AS$79,$A29,0)</f>
        <v>0</v>
      </c>
      <c r="I29" s="24">
        <f>HLOOKUP(I$1,Consolidated!$B$3:$AS$79,$A29,0)</f>
        <v>0.44773689352002605</v>
      </c>
      <c r="J29" s="24">
        <f>HLOOKUP(J$1,Consolidated!$B$3:$AS$79,$A29,0)</f>
        <v>0.89330430048992915</v>
      </c>
      <c r="K29" s="24">
        <f>HLOOKUP(K$1,Consolidated!$B$3:$AS$79,$A29,0)</f>
        <v>1.0809352517985611</v>
      </c>
      <c r="L29" s="24">
        <f>HLOOKUP(L$1,Consolidated!$B$3:$AS$79,$A29,0)</f>
        <v>0.51650086846676146</v>
      </c>
      <c r="M29" s="24">
        <f>HLOOKUP(M$1,Consolidated!$B$3:$AS$79,$A29,0)</f>
        <v>2.6237642706805278</v>
      </c>
    </row>
    <row r="30" spans="1:13" s="21" customFormat="1" x14ac:dyDescent="0.2">
      <c r="A30" s="21">
        <v>36</v>
      </c>
      <c r="B30" s="21" t="str">
        <f>Consolidated!A38</f>
        <v>Current Ratio</v>
      </c>
      <c r="C30" s="24">
        <f>HLOOKUP(C$1,Consolidated!$B$3:$AS$79,$A30,0)</f>
        <v>1.9764832196169428</v>
      </c>
      <c r="D30" s="24">
        <f>HLOOKUP(D$1,Consolidated!$B$3:$AS$79,$A30,0)</f>
        <v>2.4747727272727276</v>
      </c>
      <c r="E30" s="24">
        <f>HLOOKUP(E$1,Consolidated!$B$3:$AS$79,$A30,0)</f>
        <v>1.8352674066599395</v>
      </c>
      <c r="F30" s="24">
        <f>HLOOKUP(F$1,Consolidated!$B$3:$AS$79,$A30,0)</f>
        <v>3.0856447688564472</v>
      </c>
      <c r="G30" s="24">
        <f>HLOOKUP(G$1,Consolidated!$B$3:$AS$79,$A30,0)</f>
        <v>1.9776825467497774</v>
      </c>
      <c r="H30" s="24">
        <f>HLOOKUP(H$1,Consolidated!$B$3:$AS$79,$A30,0)</f>
        <v>2.1489686783804429</v>
      </c>
      <c r="I30" s="24">
        <f>HLOOKUP(I$1,Consolidated!$B$3:$AS$79,$A30,0)</f>
        <v>2.1705777123013785</v>
      </c>
      <c r="J30" s="24">
        <f>HLOOKUP(J$1,Consolidated!$B$3:$AS$79,$A30,0)</f>
        <v>4.9723427331887198</v>
      </c>
      <c r="K30" s="24">
        <f>HLOOKUP(K$1,Consolidated!$B$3:$AS$79,$A30,0)</f>
        <v>1.5131362889983579</v>
      </c>
      <c r="L30" s="24">
        <f>HLOOKUP(L$1,Consolidated!$B$3:$AS$79,$A30,0)</f>
        <v>4.5373443983402488</v>
      </c>
      <c r="M30" s="24">
        <f>HLOOKUP(M$1,Consolidated!$B$3:$AS$79,$A30,0)</f>
        <v>1.5679912140575081</v>
      </c>
    </row>
    <row r="31" spans="1:13" s="21" customFormat="1" x14ac:dyDescent="0.2">
      <c r="A31" s="21">
        <v>38</v>
      </c>
      <c r="B31" s="21" t="str">
        <f>Consolidated!A40</f>
        <v>Leverage</v>
      </c>
      <c r="C31" s="24">
        <f>HLOOKUP(C$1,Consolidated!$B$3:$AS$79,$A31,0)</f>
        <v>2.944998470480269</v>
      </c>
      <c r="D31" s="24">
        <f>HLOOKUP(D$1,Consolidated!$B$3:$AS$79,$A31,0)</f>
        <v>2.1476162645069721</v>
      </c>
      <c r="E31" s="24">
        <f>HLOOKUP(E$1,Consolidated!$B$3:$AS$79,$A31,0)</f>
        <v>1.8320000000000001</v>
      </c>
      <c r="F31" s="24">
        <f>HLOOKUP(F$1,Consolidated!$B$3:$AS$79,$A31,0)</f>
        <v>1.3605100226812972</v>
      </c>
      <c r="G31" s="24">
        <f>HLOOKUP(G$1,Consolidated!$B$3:$AS$79,$A31,0)</f>
        <v>1.6735204534371526</v>
      </c>
      <c r="H31" s="24">
        <f>HLOOKUP(H$1,Consolidated!$B$3:$AS$79,$A31,0)</f>
        <v>1.342879594865974</v>
      </c>
      <c r="I31" s="24">
        <f>HLOOKUP(I$1,Consolidated!$B$3:$AS$79,$A31,0)</f>
        <v>1.9634755237164878</v>
      </c>
      <c r="J31" s="24">
        <f>HLOOKUP(J$1,Consolidated!$B$3:$AS$79,$A31,0)</f>
        <v>2.2279078207221921</v>
      </c>
      <c r="K31" s="24">
        <f>HLOOKUP(K$1,Consolidated!$B$3:$AS$79,$A31,0)</f>
        <v>4.2715827338129495</v>
      </c>
      <c r="L31" s="24">
        <f>HLOOKUP(L$1,Consolidated!$B$3:$AS$79,$A31,0)</f>
        <v>1.7448286751934312</v>
      </c>
      <c r="M31" s="24">
        <f>HLOOKUP(M$1,Consolidated!$B$3:$AS$79,$A31,0)</f>
        <v>4.9013967727533636</v>
      </c>
    </row>
    <row r="32" spans="1:13" s="21" customFormat="1" x14ac:dyDescent="0.2">
      <c r="A32" s="21">
        <v>39</v>
      </c>
      <c r="B32" s="21" t="str">
        <f>Consolidated!A41</f>
        <v>Quick Ratio</v>
      </c>
      <c r="C32" s="24">
        <f>HLOOKUP(C$1,Consolidated!$B$3:$AS$79,$A32,0)</f>
        <v>1.3899837218162294</v>
      </c>
      <c r="D32" s="24">
        <f>HLOOKUP(D$1,Consolidated!$B$3:$AS$79,$A32,0)</f>
        <v>1.8134848484848485</v>
      </c>
      <c r="E32" s="24">
        <f>HLOOKUP(E$1,Consolidated!$B$3:$AS$79,$A32,0)</f>
        <v>1.4321392532795154</v>
      </c>
      <c r="F32" s="24">
        <f>HLOOKUP(F$1,Consolidated!$B$3:$AS$79,$A32,0)</f>
        <v>2.4895377128953768</v>
      </c>
      <c r="G32" s="24">
        <f>HLOOKUP(G$1,Consolidated!$B$3:$AS$79,$A32,0)</f>
        <v>1.2835225586227366</v>
      </c>
      <c r="H32" s="24">
        <f>HLOOKUP(H$1,Consolidated!$B$3:$AS$79,$A32,0)</f>
        <v>1.6208301502419149</v>
      </c>
      <c r="I32" s="24">
        <f>HLOOKUP(I$1,Consolidated!$B$3:$AS$79,$A32,0)</f>
        <v>1.5720298852993793</v>
      </c>
      <c r="J32" s="24">
        <f>HLOOKUP(J$1,Consolidated!$B$3:$AS$79,$A32,0)</f>
        <v>3.4501084598698477</v>
      </c>
      <c r="K32" s="24">
        <f>HLOOKUP(K$1,Consolidated!$B$3:$AS$79,$A32,0)</f>
        <v>1.1625615763546799</v>
      </c>
      <c r="L32" s="24">
        <f>HLOOKUP(L$1,Consolidated!$B$3:$AS$79,$A32,0)</f>
        <v>3.1556016597510368</v>
      </c>
      <c r="M32" s="24">
        <f>HLOOKUP(M$1,Consolidated!$B$3:$AS$79,$A32,0)</f>
        <v>1.3161441693290736</v>
      </c>
    </row>
    <row r="33" spans="1:13" s="21" customFormat="1" x14ac:dyDescent="0.2">
      <c r="A33" s="21">
        <v>40</v>
      </c>
      <c r="B33" s="21" t="str">
        <f>Consolidated!A42</f>
        <v>Short term Debt Coverage</v>
      </c>
      <c r="C33" s="24">
        <f>HLOOKUP(C$1,Consolidated!$B$3:$AS$79,$A33,0)</f>
        <v>0.5299414678072939</v>
      </c>
      <c r="D33" s="24">
        <f>HLOOKUP(D$1,Consolidated!$B$3:$AS$79,$A33,0)</f>
        <v>1.0056060606060606</v>
      </c>
      <c r="E33" s="24">
        <f>HLOOKUP(E$1,Consolidated!$B$3:$AS$79,$A33,0)</f>
        <v>0.33551967709384461</v>
      </c>
      <c r="F33" s="24">
        <f>HLOOKUP(F$1,Consolidated!$B$3:$AS$79,$A33,0)</f>
        <v>0.6671532846715329</v>
      </c>
      <c r="G33" s="24">
        <f>HLOOKUP(G$1,Consolidated!$B$3:$AS$79,$A33,0)</f>
        <v>0.69434550311665177</v>
      </c>
      <c r="H33" s="24">
        <f>HLOOKUP(H$1,Consolidated!$B$3:$AS$79,$A33,0)</f>
        <v>0.68423733129615483</v>
      </c>
      <c r="I33" s="24">
        <f>HLOOKUP(I$1,Consolidated!$B$3:$AS$79,$A33,0)</f>
        <v>0.74850047353467319</v>
      </c>
      <c r="J33" s="24">
        <f>HLOOKUP(J$1,Consolidated!$B$3:$AS$79,$A33,0)</f>
        <v>0.93438177874186545</v>
      </c>
      <c r="K33" s="24">
        <f>HLOOKUP(K$1,Consolidated!$B$3:$AS$79,$A33,0)</f>
        <v>0.13793103448275862</v>
      </c>
      <c r="L33" s="24">
        <f>HLOOKUP(L$1,Consolidated!$B$3:$AS$79,$A33,0)</f>
        <v>0.68533886583679116</v>
      </c>
      <c r="M33" s="24">
        <f>HLOOKUP(M$1,Consolidated!$B$3:$AS$79,$A33,0)</f>
        <v>1.0184704472843451</v>
      </c>
    </row>
    <row r="34" spans="1:13" s="21" customFormat="1" x14ac:dyDescent="0.2">
      <c r="A34" s="21">
        <v>41</v>
      </c>
      <c r="B34" s="21" t="str">
        <f>Consolidated!A43</f>
        <v>Short Term/Long Term Debt</v>
      </c>
      <c r="C34" s="24">
        <f>HLOOKUP(C$1,Consolidated!$B$3:$AS$79,$A34,0)</f>
        <v>0.83185917197268733</v>
      </c>
      <c r="D34" s="24">
        <f>HLOOKUP(D$1,Consolidated!$B$3:$AS$79,$A34,0)</f>
        <v>0.92372288313505946</v>
      </c>
      <c r="E34" s="24">
        <f>HLOOKUP(E$1,Consolidated!$B$3:$AS$79,$A34,0)</f>
        <v>1.2754182754182755</v>
      </c>
      <c r="F34" s="24">
        <f>HLOOKUP(F$1,Consolidated!$B$3:$AS$79,$A34,0)</f>
        <v>2.320722755505364</v>
      </c>
      <c r="G34" s="24">
        <f>HLOOKUP(G$1,Consolidated!$B$3:$AS$79,$A34,0)</f>
        <v>1.7763131878995584</v>
      </c>
      <c r="H34" s="24" t="e">
        <f>HLOOKUP(H$1,Consolidated!$B$3:$AS$79,$A34,0)</f>
        <v>#DIV/0!</v>
      </c>
      <c r="I34" s="24">
        <f>HLOOKUP(I$1,Consolidated!$B$3:$AS$79,$A34,0)</f>
        <v>1.1518787878787879</v>
      </c>
      <c r="J34" s="24">
        <f>HLOOKUP(J$1,Consolidated!$B$3:$AS$79,$A34,0)</f>
        <v>0.37456835263050992</v>
      </c>
      <c r="K34" s="24">
        <f>HLOOKUP(K$1,Consolidated!$B$3:$AS$79,$A34,0)</f>
        <v>2.0266222961730449</v>
      </c>
      <c r="L34" s="24">
        <f>HLOOKUP(L$1,Consolidated!$B$3:$AS$79,$A34,0)</f>
        <v>0.4420666462855396</v>
      </c>
      <c r="M34" s="24">
        <f>HLOOKUP(M$1,Consolidated!$B$3:$AS$79,$A34,0)</f>
        <v>0.48694637561378773</v>
      </c>
    </row>
    <row r="35" spans="1:13" s="21" customFormat="1" x14ac:dyDescent="0.2">
      <c r="A35" s="21">
        <v>42</v>
      </c>
      <c r="B35" s="21" t="str">
        <f>Consolidated!A44</f>
        <v>Depreciation/Gross Asset</v>
      </c>
      <c r="C35" s="23">
        <f>HLOOKUP(C$1,Consolidated!$B$3:$AS$79,$A35,0)</f>
        <v>0.11767709341072771</v>
      </c>
      <c r="D35" s="23">
        <f>HLOOKUP(D$1,Consolidated!$B$3:$AS$79,$A35,0)</f>
        <v>0.12279114074779711</v>
      </c>
      <c r="E35" s="23">
        <f>HLOOKUP(E$1,Consolidated!$B$3:$AS$79,$A35,0)</f>
        <v>6.9886269985165658E-2</v>
      </c>
      <c r="F35" s="23">
        <f>HLOOKUP(F$1,Consolidated!$B$3:$AS$79,$A35,0)</f>
        <v>4.3176911714577888E-2</v>
      </c>
      <c r="G35" s="23">
        <f>HLOOKUP(G$1,Consolidated!$B$3:$AS$79,$A35,0)</f>
        <v>7.9619519624165927E-2</v>
      </c>
      <c r="H35" s="23">
        <f>HLOOKUP(H$1,Consolidated!$B$3:$AS$79,$A35,0)</f>
        <v>5.7851239669421496E-2</v>
      </c>
      <c r="I35" s="23">
        <f>HLOOKUP(I$1,Consolidated!$B$3:$AS$79,$A35,0)</f>
        <v>3.9624079248158493E-2</v>
      </c>
      <c r="J35" s="23">
        <f>HLOOKUP(J$1,Consolidated!$B$3:$AS$79,$A35,0)</f>
        <v>6.5217391304347824E-2</v>
      </c>
      <c r="K35" s="23">
        <f>HLOOKUP(K$1,Consolidated!$B$3:$AS$79,$A35,0)</f>
        <v>4.6594982078853049E-2</v>
      </c>
      <c r="L35" s="23">
        <f>HLOOKUP(L$1,Consolidated!$B$3:$AS$79,$A35,0)</f>
        <v>8.4544964997307487E-2</v>
      </c>
      <c r="M35" s="23">
        <f>HLOOKUP(M$1,Consolidated!$B$3:$AS$79,$A35,0)</f>
        <v>6.8550285906491759E-2</v>
      </c>
    </row>
    <row r="36" spans="1:13" s="21" customFormat="1" x14ac:dyDescent="0.2">
      <c r="A36" s="21">
        <v>43</v>
      </c>
      <c r="B36" s="21" t="str">
        <f>Consolidated!A45</f>
        <v>Depreciation/Net Asset</v>
      </c>
      <c r="C36" s="23">
        <f>HLOOKUP(C$1,Consolidated!$B$3:$AS$79,$A36,0)</f>
        <v>0.13337191240520208</v>
      </c>
      <c r="D36" s="23">
        <f>HLOOKUP(D$1,Consolidated!$B$3:$AS$79,$A36,0)</f>
        <v>0.13997936688928708</v>
      </c>
      <c r="E36" s="23">
        <f>HLOOKUP(E$1,Consolidated!$B$3:$AS$79,$A36,0)</f>
        <v>7.513733829523303E-2</v>
      </c>
      <c r="F36" s="23">
        <f>HLOOKUP(F$1,Consolidated!$B$3:$AS$79,$A36,0)</f>
        <v>4.5125282033012706E-2</v>
      </c>
      <c r="G36" s="23">
        <f>HLOOKUP(G$1,Consolidated!$B$3:$AS$79,$A36,0)</f>
        <v>8.6507179717298627E-2</v>
      </c>
      <c r="H36" s="23">
        <f>HLOOKUP(H$1,Consolidated!$B$3:$AS$79,$A36,0)</f>
        <v>6.1403508771929828E-2</v>
      </c>
      <c r="I36" s="23">
        <f>HLOOKUP(I$1,Consolidated!$B$3:$AS$79,$A36,0)</f>
        <v>4.1258926209997354E-2</v>
      </c>
      <c r="J36" s="23">
        <f>HLOOKUP(J$1,Consolidated!$B$3:$AS$79,$A36,0)</f>
        <v>6.9767441860465115E-2</v>
      </c>
      <c r="K36" s="23">
        <f>HLOOKUP(K$1,Consolidated!$B$3:$AS$79,$A36,0)</f>
        <v>4.8872180451127817E-2</v>
      </c>
      <c r="L36" s="23">
        <f>HLOOKUP(L$1,Consolidated!$B$3:$AS$79,$A36,0)</f>
        <v>9.2352941176470596E-2</v>
      </c>
      <c r="M36" s="23">
        <f>HLOOKUP(M$1,Consolidated!$B$3:$AS$79,$A36,0)</f>
        <v>7.3595262169579651E-2</v>
      </c>
    </row>
    <row r="37" spans="1:13" s="21" customFormat="1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s="21" customFormat="1" x14ac:dyDescent="0.2">
      <c r="A38" s="21">
        <v>45</v>
      </c>
      <c r="B38" s="21" t="str">
        <f>Consolidated!A47</f>
        <v>Operating Ratios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s="21" customFormat="1" x14ac:dyDescent="0.2">
      <c r="A39" s="21">
        <v>46</v>
      </c>
      <c r="B39" s="21" t="str">
        <f>Consolidated!A48</f>
        <v>Working Capital/Sales (including cash)</v>
      </c>
      <c r="C39" s="23">
        <f>HLOOKUP(C$1,Consolidated!$B$3:$AS$79,$A39,0)</f>
        <v>0.23353710054172253</v>
      </c>
      <c r="D39" s="23">
        <f>HLOOKUP(D$1,Consolidated!$B$3:$AS$79,$A39,0)</f>
        <v>0.21396304804194191</v>
      </c>
      <c r="E39" s="23">
        <f>HLOOKUP(E$1,Consolidated!$B$3:$AS$79,$A39,0)</f>
        <v>0.17638911086250064</v>
      </c>
      <c r="F39" s="23">
        <f>HLOOKUP(F$1,Consolidated!$B$3:$AS$79,$A39,0)</f>
        <v>0.34467229593888221</v>
      </c>
      <c r="G39" s="23">
        <f>HLOOKUP(G$1,Consolidated!$B$3:$AS$79,$A39,0)</f>
        <v>0.21432754483712227</v>
      </c>
      <c r="H39" s="23">
        <f>HLOOKUP(H$1,Consolidated!$B$3:$AS$79,$A39,0)</f>
        <v>0.20487671979294375</v>
      </c>
      <c r="I39" s="23">
        <f>HLOOKUP(I$1,Consolidated!$B$3:$AS$79,$A39,0)</f>
        <v>0.21468272348309406</v>
      </c>
      <c r="J39" s="23">
        <f>HLOOKUP(J$1,Consolidated!$B$3:$AS$79,$A39,0)</f>
        <v>0.39665349000920563</v>
      </c>
      <c r="K39" s="23">
        <f>HLOOKUP(K$1,Consolidated!$B$3:$AS$79,$A39,0)</f>
        <v>0.16352694924123495</v>
      </c>
      <c r="L39" s="23">
        <f>HLOOKUP(L$1,Consolidated!$B$3:$AS$79,$A39,0)</f>
        <v>0.39629658324939954</v>
      </c>
      <c r="M39" s="23">
        <f>HLOOKUP(M$1,Consolidated!$B$3:$AS$79,$A39,0)</f>
        <v>0.12817393263489921</v>
      </c>
    </row>
    <row r="40" spans="1:13" s="21" customFormat="1" x14ac:dyDescent="0.2">
      <c r="A40" s="21">
        <v>47</v>
      </c>
      <c r="B40" s="21" t="str">
        <f>Consolidated!A49</f>
        <v>Debtor Days</v>
      </c>
      <c r="C40" s="25">
        <f>HLOOKUP(C$1,Consolidated!$B$3:$AS$79,$A40,0)</f>
        <v>87.508573132548079</v>
      </c>
      <c r="D40" s="25">
        <f>HLOOKUP(D$1,Consolidated!$B$3:$AS$79,$A40,0)</f>
        <v>66.466482749524644</v>
      </c>
      <c r="E40" s="25">
        <f>HLOOKUP(E$1,Consolidated!$B$3:$AS$79,$A40,0)</f>
        <v>44.314900644611363</v>
      </c>
      <c r="F40" s="25">
        <f>HLOOKUP(F$1,Consolidated!$B$3:$AS$79,$A40,0)</f>
        <v>64.458383594692407</v>
      </c>
      <c r="G40" s="25">
        <f>HLOOKUP(G$1,Consolidated!$B$3:$AS$79,$A40,0)</f>
        <v>62.362763837488302</v>
      </c>
      <c r="H40" s="25">
        <f>HLOOKUP(H$1,Consolidated!$B$3:$AS$79,$A40,0)</f>
        <v>44.102302138673203</v>
      </c>
      <c r="I40" s="25">
        <f>HLOOKUP(I$1,Consolidated!$B$3:$AS$79,$A40,0)</f>
        <v>76.112108229118419</v>
      </c>
      <c r="J40" s="25">
        <f>HLOOKUP(J$1,Consolidated!$B$3:$AS$79,$A40,0)</f>
        <v>77.3008609952889</v>
      </c>
      <c r="K40" s="25">
        <f>HLOOKUP(K$1,Consolidated!$B$3:$AS$79,$A40,0)</f>
        <v>99.797226582940866</v>
      </c>
      <c r="L40" s="25">
        <f>HLOOKUP(L$1,Consolidated!$B$3:$AS$79,$A40,0)</f>
        <v>73.21492213527543</v>
      </c>
      <c r="M40" s="25">
        <f>HLOOKUP(M$1,Consolidated!$B$3:$AS$79,$A40,0)</f>
        <v>83.390390897825839</v>
      </c>
    </row>
    <row r="41" spans="1:13" s="21" customFormat="1" x14ac:dyDescent="0.2">
      <c r="A41" s="21">
        <v>48</v>
      </c>
      <c r="B41" s="21" t="str">
        <f>Consolidated!A50</f>
        <v>Debtor Turnover</v>
      </c>
      <c r="C41" s="24">
        <f>HLOOKUP(C$1,Consolidated!$B$3:$AS$79,$A41,0)</f>
        <v>4.1710199004975124</v>
      </c>
      <c r="D41" s="24">
        <f>HLOOKUP(D$1,Consolidated!$B$3:$AS$79,$A41,0)</f>
        <v>5.4914896185417668</v>
      </c>
      <c r="E41" s="24">
        <f>HLOOKUP(E$1,Consolidated!$B$3:$AS$79,$A41,0)</f>
        <v>8.2365072400175521</v>
      </c>
      <c r="F41" s="24">
        <f>HLOOKUP(F$1,Consolidated!$B$3:$AS$79,$A41,0)</f>
        <v>5.662568306010928</v>
      </c>
      <c r="G41" s="24">
        <f>HLOOKUP(G$1,Consolidated!$B$3:$AS$79,$A41,0)</f>
        <v>5.8528515662191758</v>
      </c>
      <c r="H41" s="24">
        <f>HLOOKUP(H$1,Consolidated!$B$3:$AS$79,$A41,0)</f>
        <v>8.2762119503945897</v>
      </c>
      <c r="I41" s="24">
        <f>HLOOKUP(I$1,Consolidated!$B$3:$AS$79,$A41,0)</f>
        <v>4.795557612216566</v>
      </c>
      <c r="J41" s="24">
        <f>HLOOKUP(J$1,Consolidated!$B$3:$AS$79,$A41,0)</f>
        <v>4.7218102787010992</v>
      </c>
      <c r="K41" s="24">
        <f>HLOOKUP(K$1,Consolidated!$B$3:$AS$79,$A41,0)</f>
        <v>3.6574162679425837</v>
      </c>
      <c r="L41" s="24">
        <f>HLOOKUP(L$1,Consolidated!$B$3:$AS$79,$A41,0)</f>
        <v>4.9853225183468526</v>
      </c>
      <c r="M41" s="24">
        <f>HLOOKUP(M$1,Consolidated!$B$3:$AS$79,$A41,0)</f>
        <v>4.3770031063557022</v>
      </c>
    </row>
    <row r="42" spans="1:13" s="21" customFormat="1" x14ac:dyDescent="0.2">
      <c r="A42" s="21">
        <v>49</v>
      </c>
      <c r="B42" s="21" t="str">
        <f>Consolidated!A51</f>
        <v>Inventory Days</v>
      </c>
      <c r="C42" s="25">
        <f>HLOOKUP(C$1,Consolidated!$B$3:$AS$79,$A42,0)</f>
        <v>51.197836422974341</v>
      </c>
      <c r="D42" s="25">
        <f>HLOOKUP(D$1,Consolidated!$B$3:$AS$79,$A42,0)</f>
        <v>35.018464987964784</v>
      </c>
      <c r="E42" s="25">
        <f>HLOOKUP(E$1,Consolidated!$B$3:$AS$79,$A42,0)</f>
        <v>31.072931649885458</v>
      </c>
      <c r="F42" s="25">
        <f>HLOOKUP(F$1,Consolidated!$B$3:$AS$79,$A42,0)</f>
        <v>35.956976276638521</v>
      </c>
      <c r="G42" s="25">
        <f>HLOOKUP(G$1,Consolidated!$B$3:$AS$79,$A42,0)</f>
        <v>55.543413721582816</v>
      </c>
      <c r="H42" s="25">
        <f>HLOOKUP(H$1,Consolidated!$B$3:$AS$79,$A42,0)</f>
        <v>34.373609408345821</v>
      </c>
      <c r="I42" s="25">
        <f>HLOOKUP(I$1,Consolidated!$B$3:$AS$79,$A42,0)</f>
        <v>40.067160722556743</v>
      </c>
      <c r="J42" s="25">
        <f>HLOOKUP(J$1,Consolidated!$B$3:$AS$79,$A42,0)</f>
        <v>55.480316239779071</v>
      </c>
      <c r="K42" s="25">
        <f>HLOOKUP(K$1,Consolidated!$B$3:$AS$79,$A42,0)</f>
        <v>40.778388278388277</v>
      </c>
      <c r="L42" s="25">
        <f>HLOOKUP(L$1,Consolidated!$B$3:$AS$79,$A42,0)</f>
        <v>56.501898194778036</v>
      </c>
      <c r="M42" s="25">
        <f>HLOOKUP(M$1,Consolidated!$B$3:$AS$79,$A42,0)</f>
        <v>20.743776050467499</v>
      </c>
    </row>
    <row r="43" spans="1:13" s="21" customFormat="1" x14ac:dyDescent="0.2">
      <c r="A43" s="21">
        <v>50</v>
      </c>
      <c r="B43" s="21" t="str">
        <f>Consolidated!A52</f>
        <v>Inventory Turnover</v>
      </c>
      <c r="C43" s="24">
        <f>HLOOKUP(C$1,Consolidated!$B$3:$AS$79,$A43,0)</f>
        <v>7.1292075115152942</v>
      </c>
      <c r="D43" s="24">
        <f>HLOOKUP(D$1,Consolidated!$B$3:$AS$79,$A43,0)</f>
        <v>10.423072516897697</v>
      </c>
      <c r="E43" s="24">
        <f>HLOOKUP(E$1,Consolidated!$B$3:$AS$79,$A43,0)</f>
        <v>11.746558197747186</v>
      </c>
      <c r="F43" s="24">
        <f>HLOOKUP(F$1,Consolidated!$B$3:$AS$79,$A43,0)</f>
        <v>10.151020408163266</v>
      </c>
      <c r="G43" s="24">
        <f>HLOOKUP(G$1,Consolidated!$B$3:$AS$79,$A43,0)</f>
        <v>6.5714362071730186</v>
      </c>
      <c r="H43" s="24">
        <f>HLOOKUP(H$1,Consolidated!$B$3:$AS$79,$A43,0)</f>
        <v>10.618611378977821</v>
      </c>
      <c r="I43" s="24">
        <f>HLOOKUP(I$1,Consolidated!$B$3:$AS$79,$A43,0)</f>
        <v>9.109704641350211</v>
      </c>
      <c r="J43" s="24">
        <f>HLOOKUP(J$1,Consolidated!$B$3:$AS$79,$A43,0)</f>
        <v>6.5789098681866758</v>
      </c>
      <c r="K43" s="24">
        <f>HLOOKUP(K$1,Consolidated!$B$3:$AS$79,$A43,0)</f>
        <v>8.9508196721311482</v>
      </c>
      <c r="L43" s="24">
        <f>HLOOKUP(L$1,Consolidated!$B$3:$AS$79,$A43,0)</f>
        <v>6.4599599599599591</v>
      </c>
      <c r="M43" s="24">
        <f>HLOOKUP(M$1,Consolidated!$B$3:$AS$79,$A43,0)</f>
        <v>17.59563924677899</v>
      </c>
    </row>
    <row r="44" spans="1:13" s="21" customFormat="1" x14ac:dyDescent="0.2">
      <c r="A44" s="21">
        <v>51</v>
      </c>
      <c r="B44" s="21" t="str">
        <f>Consolidated!A53</f>
        <v>Cash Return on Assets</v>
      </c>
      <c r="C44" s="23">
        <f>HLOOKUP(C$1,Consolidated!$B$3:$AS$79,$A44,0)</f>
        <v>0.15893510054844606</v>
      </c>
      <c r="D44" s="23">
        <f>HLOOKUP(D$1,Consolidated!$B$3:$AS$79,$A44,0)</f>
        <v>0.25802814711142213</v>
      </c>
      <c r="E44" s="23">
        <f>HLOOKUP(E$1,Consolidated!$B$3:$AS$79,$A44,0)</f>
        <v>8.5409709735422557E-2</v>
      </c>
      <c r="F44" s="23">
        <f>HLOOKUP(F$1,Consolidated!$B$3:$AS$79,$A44,0)</f>
        <v>0.12354690456880239</v>
      </c>
      <c r="G44" s="23">
        <f>HLOOKUP(G$1,Consolidated!$B$3:$AS$79,$A44,0)</f>
        <v>0.17879133845102918</v>
      </c>
      <c r="H44" s="23">
        <f>HLOOKUP(H$1,Consolidated!$B$3:$AS$79,$A44,0)</f>
        <v>0.17470741222366709</v>
      </c>
      <c r="I44" s="23">
        <f>HLOOKUP(I$1,Consolidated!$B$3:$AS$79,$A44,0)</f>
        <v>0.19660576577572622</v>
      </c>
      <c r="J44" s="23">
        <f>HLOOKUP(J$1,Consolidated!$B$3:$AS$79,$A44,0)</f>
        <v>0.1403323016777977</v>
      </c>
      <c r="K44" s="23">
        <f>HLOOKUP(K$1,Consolidated!$B$3:$AS$79,$A44,0)</f>
        <v>7.0736842105263154E-2</v>
      </c>
      <c r="L44" s="23">
        <f>HLOOKUP(L$1,Consolidated!$B$3:$AS$79,$A44,0)</f>
        <v>8.9683257918552042E-2</v>
      </c>
      <c r="M44" s="23">
        <f>HLOOKUP(M$1,Consolidated!$B$3:$AS$79,$A44,0)</f>
        <v>0.2654816588374605</v>
      </c>
    </row>
    <row r="45" spans="1:13" s="21" customFormat="1" x14ac:dyDescent="0.2">
      <c r="A45" s="21">
        <v>52</v>
      </c>
      <c r="B45" s="21" t="str">
        <f>Consolidated!A54</f>
        <v>Return on Assets</v>
      </c>
      <c r="C45" s="23">
        <f>HLOOKUP(C$1,Consolidated!$B$3:$AS$79,$A45,0)</f>
        <v>7.4403772644174831E-2</v>
      </c>
      <c r="D45" s="23">
        <f>HLOOKUP(D$1,Consolidated!$B$3:$AS$79,$A45,0)</f>
        <v>0.16833838737267706</v>
      </c>
      <c r="E45" s="23">
        <f>HLOOKUP(E$1,Consolidated!$B$3:$AS$79,$A45,0)</f>
        <v>0.1068584639095813</v>
      </c>
      <c r="F45" s="23">
        <f>HLOOKUP(F$1,Consolidated!$B$3:$AS$79,$A45,0)</f>
        <v>0.10043254933765883</v>
      </c>
      <c r="G45" s="23">
        <f>HLOOKUP(G$1,Consolidated!$B$3:$AS$79,$A45,0)</f>
        <v>0.12805067378749302</v>
      </c>
      <c r="H45" s="23">
        <f>HLOOKUP(H$1,Consolidated!$B$3:$AS$79,$A45,0)</f>
        <v>0.17782834850455137</v>
      </c>
      <c r="I45" s="23">
        <f>HLOOKUP(I$1,Consolidated!$B$3:$AS$79,$A45,0)</f>
        <v>0.10412117526742033</v>
      </c>
      <c r="J45" s="23">
        <f>HLOOKUP(J$1,Consolidated!$B$3:$AS$79,$A45,0)</f>
        <v>0.11997067926372373</v>
      </c>
      <c r="K45" s="23">
        <f>HLOOKUP(K$1,Consolidated!$B$3:$AS$79,$A45,0)</f>
        <v>8.8842105263157889E-2</v>
      </c>
      <c r="L45" s="23">
        <f>HLOOKUP(L$1,Consolidated!$B$3:$AS$79,$A45,0)</f>
        <v>6.8054298642533928E-2</v>
      </c>
      <c r="M45" s="23">
        <f>HLOOKUP(M$1,Consolidated!$B$3:$AS$79,$A45,0)</f>
        <v>1.1802365678148057E-2</v>
      </c>
    </row>
    <row r="46" spans="1:13" s="21" customFormat="1" x14ac:dyDescent="0.2">
      <c r="A46" s="21">
        <v>53</v>
      </c>
      <c r="B46" s="21" t="str">
        <f>Consolidated!A55</f>
        <v>Asset Turnover</v>
      </c>
      <c r="C46" s="24">
        <f>HLOOKUP(C$1,Consolidated!$B$3:$AS$79,$A46,0)</f>
        <v>1.2540094731593816</v>
      </c>
      <c r="D46" s="24">
        <f>HLOOKUP(D$1,Consolidated!$B$3:$AS$79,$A46,0)</f>
        <v>1.7685833138947205</v>
      </c>
      <c r="E46" s="24">
        <f>HLOOKUP(E$1,Consolidated!$B$3:$AS$79,$A46,0)</f>
        <v>1.2054328281530953</v>
      </c>
      <c r="F46" s="24">
        <f>HLOOKUP(F$1,Consolidated!$B$3:$AS$79,$A46,0)</f>
        <v>1.1205731278723978</v>
      </c>
      <c r="G46" s="24">
        <f>HLOOKUP(G$1,Consolidated!$B$3:$AS$79,$A46,0)</f>
        <v>1.1746019614118728</v>
      </c>
      <c r="H46" s="24">
        <f>HLOOKUP(H$1,Consolidated!$B$3:$AS$79,$A46,0)</f>
        <v>1.4319245773732119</v>
      </c>
      <c r="I46" s="24">
        <f>HLOOKUP(I$1,Consolidated!$B$3:$AS$79,$A46,0)</f>
        <v>1.4322120567179855</v>
      </c>
      <c r="J46" s="24">
        <f>HLOOKUP(J$1,Consolidated!$B$3:$AS$79,$A46,0)</f>
        <v>1.5040723244828147</v>
      </c>
      <c r="K46" s="24">
        <f>HLOOKUP(K$1,Consolidated!$B$3:$AS$79,$A46,0)</f>
        <v>1.6092631578947367</v>
      </c>
      <c r="L46" s="24">
        <f>HLOOKUP(L$1,Consolidated!$B$3:$AS$79,$A46,0)</f>
        <v>1.168054298642534</v>
      </c>
      <c r="M46" s="24">
        <f>HLOOKUP(M$1,Consolidated!$B$3:$AS$79,$A46,0)</f>
        <v>1.155122382854689</v>
      </c>
    </row>
    <row r="47" spans="1:13" s="21" customFormat="1" x14ac:dyDescent="0.2">
      <c r="A47" s="21">
        <v>54</v>
      </c>
      <c r="B47" s="21" t="str">
        <f>Consolidated!A56</f>
        <v>Fixed Asset Turnover</v>
      </c>
      <c r="C47" s="24">
        <f>HLOOKUP(C$1,Consolidated!$B$3:$AS$79,$A47,0)</f>
        <v>3.6769713398105566</v>
      </c>
      <c r="D47" s="24">
        <f>HLOOKUP(D$1,Consolidated!$B$3:$AS$79,$A47,0)</f>
        <v>4.9401639789325085</v>
      </c>
      <c r="E47" s="24">
        <f>HLOOKUP(E$1,Consolidated!$B$3:$AS$79,$A47,0)</f>
        <v>3.3264221158958001</v>
      </c>
      <c r="F47" s="24">
        <f>HLOOKUP(F$1,Consolidated!$B$3:$AS$79,$A47,0)</f>
        <v>2.9533309583184897</v>
      </c>
      <c r="G47" s="24">
        <f>HLOOKUP(G$1,Consolidated!$B$3:$AS$79,$A47,0)</f>
        <v>3.4480872784384116</v>
      </c>
      <c r="H47" s="24">
        <f>HLOOKUP(H$1,Consolidated!$B$3:$AS$79,$A47,0)</f>
        <v>4.1996567505720828</v>
      </c>
      <c r="I47" s="24">
        <f>HLOOKUP(I$1,Consolidated!$B$3:$AS$79,$A47,0)</f>
        <v>3.4260777572070875</v>
      </c>
      <c r="J47" s="24">
        <f>HLOOKUP(J$1,Consolidated!$B$3:$AS$79,$A47,0)</f>
        <v>5.9647932816537459</v>
      </c>
      <c r="K47" s="24">
        <f>HLOOKUP(K$1,Consolidated!$B$3:$AS$79,$A47,0)</f>
        <v>7.1842105263157885</v>
      </c>
      <c r="L47" s="24">
        <f>HLOOKUP(L$1,Consolidated!$B$3:$AS$79,$A47,0)</f>
        <v>3.796176470588235</v>
      </c>
      <c r="M47" s="24">
        <f>HLOOKUP(M$1,Consolidated!$B$3:$AS$79,$A47,0)</f>
        <v>3.2056189513216813</v>
      </c>
    </row>
    <row r="48" spans="1:13" s="21" customFormat="1" x14ac:dyDescent="0.2">
      <c r="A48" s="21">
        <v>55</v>
      </c>
      <c r="B48" s="21" t="str">
        <f>Consolidated!A57</f>
        <v>CFO/PAT</v>
      </c>
      <c r="C48" s="24">
        <f>HLOOKUP(C$1,Consolidated!$B$3:$AS$79,$A48,0)</f>
        <v>2.1361161524500907</v>
      </c>
      <c r="D48" s="24">
        <f>HLOOKUP(D$1,Consolidated!$B$3:$AS$79,$A48,0)</f>
        <v>1.5327944572748271</v>
      </c>
      <c r="E48" s="24">
        <f>HLOOKUP(E$1,Consolidated!$B$3:$AS$79,$A48,0)</f>
        <v>0.79927884615384615</v>
      </c>
      <c r="F48" s="24">
        <f>HLOOKUP(F$1,Consolidated!$B$3:$AS$79,$A48,0)</f>
        <v>1.2301480484522209</v>
      </c>
      <c r="G48" s="24">
        <f>HLOOKUP(G$1,Consolidated!$B$3:$AS$79,$A48,0)</f>
        <v>1.3962545698724165</v>
      </c>
      <c r="H48" s="24">
        <f>HLOOKUP(H$1,Consolidated!$B$3:$AS$79,$A48,0)</f>
        <v>0.98244972577696521</v>
      </c>
      <c r="I48" s="24">
        <f>HLOOKUP(I$1,Consolidated!$B$3:$AS$79,$A48,0)</f>
        <v>1.8882399787629411</v>
      </c>
      <c r="J48" s="24">
        <f>HLOOKUP(J$1,Consolidated!$B$3:$AS$79,$A48,0)</f>
        <v>1.1697216564833672</v>
      </c>
      <c r="K48" s="24">
        <f>HLOOKUP(K$1,Consolidated!$B$3:$AS$79,$A48,0)</f>
        <v>0.79620853080568721</v>
      </c>
      <c r="L48" s="24">
        <f>HLOOKUP(L$1,Consolidated!$B$3:$AS$79,$A48,0)</f>
        <v>1.3178191489361704</v>
      </c>
      <c r="M48" s="24">
        <f>HLOOKUP(M$1,Consolidated!$B$3:$AS$79,$A48,0)</f>
        <v>22.493936052921722</v>
      </c>
    </row>
    <row r="49" spans="1:13" s="21" customFormat="1" x14ac:dyDescent="0.2">
      <c r="A49" s="21">
        <v>56</v>
      </c>
      <c r="B49" s="21" t="str">
        <f>Consolidated!A58</f>
        <v>CFO/Sales</v>
      </c>
      <c r="C49" s="23">
        <f>HLOOKUP(C$1,Consolidated!$B$3:$AS$79,$A49,0)</f>
        <v>0.12674154697413978</v>
      </c>
      <c r="D49" s="23">
        <f>HLOOKUP(D$1,Consolidated!$B$3:$AS$79,$A49,0)</f>
        <v>0.14589538705032809</v>
      </c>
      <c r="E49" s="23">
        <f>HLOOKUP(E$1,Consolidated!$B$3:$AS$79,$A49,0)</f>
        <v>7.0853976879228592E-2</v>
      </c>
      <c r="F49" s="23">
        <f>HLOOKUP(F$1,Consolidated!$B$3:$AS$79,$A49,0)</f>
        <v>0.11025331724969845</v>
      </c>
      <c r="G49" s="23">
        <f>HLOOKUP(G$1,Consolidated!$B$3:$AS$79,$A49,0)</f>
        <v>0.15221440481516124</v>
      </c>
      <c r="H49" s="23">
        <f>HLOOKUP(H$1,Consolidated!$B$3:$AS$79,$A49,0)</f>
        <v>0.12200880897243792</v>
      </c>
      <c r="I49" s="23">
        <f>HLOOKUP(I$1,Consolidated!$B$3:$AS$79,$A49,0)</f>
        <v>0.13727420101899027</v>
      </c>
      <c r="J49" s="23">
        <f>HLOOKUP(J$1,Consolidated!$B$3:$AS$79,$A49,0)</f>
        <v>9.3301564953701205E-2</v>
      </c>
      <c r="K49" s="23">
        <f>HLOOKUP(K$1,Consolidated!$B$3:$AS$79,$A49,0)</f>
        <v>4.3956043956043953E-2</v>
      </c>
      <c r="L49" s="23">
        <f>HLOOKUP(L$1,Consolidated!$B$3:$AS$79,$A49,0)</f>
        <v>7.6780041837762464E-2</v>
      </c>
      <c r="M49" s="23">
        <f>HLOOKUP(M$1,Consolidated!$B$3:$AS$79,$A49,0)</f>
        <v>0.22982989748789004</v>
      </c>
    </row>
    <row r="50" spans="1:13" s="21" customFormat="1" x14ac:dyDescent="0.2">
      <c r="A50" s="21">
        <v>57</v>
      </c>
      <c r="B50" s="21" t="str">
        <f>Consolidated!A59</f>
        <v>CAPEX/PAT</v>
      </c>
      <c r="C50" s="24">
        <f>HLOOKUP(C$1,Consolidated!$B$3:$AS$79,$A50,0)</f>
        <v>0.98966913304481308</v>
      </c>
      <c r="D50" s="24">
        <f>HLOOKUP(D$1,Consolidated!$B$3:$AS$79,$A50,0)</f>
        <v>0.19907621247113144</v>
      </c>
      <c r="E50" s="24">
        <f>HLOOKUP(E$1,Consolidated!$B$3:$AS$79,$A50,0)</f>
        <v>0.48317307692307687</v>
      </c>
      <c r="F50" s="24">
        <f>HLOOKUP(F$1,Consolidated!$B$3:$AS$79,$A50,0)</f>
        <v>1.3346792283535216</v>
      </c>
      <c r="G50" s="24">
        <f>HLOOKUP(G$1,Consolidated!$B$3:$AS$79,$A50,0)</f>
        <v>1.3658509288965157</v>
      </c>
      <c r="H50" s="24">
        <f>HLOOKUP(H$1,Consolidated!$B$3:$AS$79,$A50,0)</f>
        <v>0.66069469835466177</v>
      </c>
      <c r="I50" s="24">
        <f>HLOOKUP(I$1,Consolidated!$B$3:$AS$79,$A50,0)</f>
        <v>2.1513140430050437</v>
      </c>
      <c r="J50" s="24">
        <f>HLOOKUP(J$1,Consolidated!$B$3:$AS$79,$A50,0)</f>
        <v>0.50373387644263423</v>
      </c>
      <c r="K50" s="24">
        <f>HLOOKUP(K$1,Consolidated!$B$3:$AS$79,$A50,0)</f>
        <v>4.7393364928909894E-2</v>
      </c>
      <c r="L50" s="24">
        <f>HLOOKUP(L$1,Consolidated!$B$3:$AS$79,$A50,0)</f>
        <v>0.41356382978723416</v>
      </c>
      <c r="M50" s="24">
        <f>HLOOKUP(M$1,Consolidated!$B$3:$AS$79,$A50,0)</f>
        <v>-10.458654906284451</v>
      </c>
    </row>
    <row r="51" spans="1:13" s="21" customFormat="1" x14ac:dyDescent="0.2">
      <c r="A51" s="21">
        <v>58</v>
      </c>
      <c r="B51" s="21" t="str">
        <f>Consolidated!A60</f>
        <v>Dividend/PAT</v>
      </c>
      <c r="C51" s="23">
        <f>HLOOKUP(C$1,Consolidated!$B$3:$AS$79,$A51,0)</f>
        <v>0.28996230629624459</v>
      </c>
      <c r="D51" s="23">
        <f>HLOOKUP(D$1,Consolidated!$B$3:$AS$79,$A51,0)</f>
        <v>7.5635103926097E-2</v>
      </c>
      <c r="E51" s="23">
        <f>HLOOKUP(E$1,Consolidated!$B$3:$AS$79,$A51,0)</f>
        <v>0.15384615384615385</v>
      </c>
      <c r="F51" s="23">
        <f>HLOOKUP(F$1,Consolidated!$B$3:$AS$79,$A51,0)</f>
        <v>0.13548676536563481</v>
      </c>
      <c r="G51" s="23">
        <f>HLOOKUP(G$1,Consolidated!$B$3:$AS$79,$A51,0)</f>
        <v>0.11064687010370812</v>
      </c>
      <c r="H51" s="23">
        <f>HLOOKUP(H$1,Consolidated!$B$3:$AS$79,$A51,0)</f>
        <v>0.37367458866544789</v>
      </c>
      <c r="I51" s="23">
        <f>HLOOKUP(I$1,Consolidated!$B$3:$AS$79,$A51,0)</f>
        <v>0.2415715423413857</v>
      </c>
      <c r="J51" s="23">
        <f>HLOOKUP(J$1,Consolidated!$B$3:$AS$79,$A51,0)</f>
        <v>0.27155465037338766</v>
      </c>
      <c r="K51" s="23">
        <f>HLOOKUP(K$1,Consolidated!$B$3:$AS$79,$A51,0)</f>
        <v>0</v>
      </c>
      <c r="L51" s="23">
        <f>HLOOKUP(L$1,Consolidated!$B$3:$AS$79,$A51,0)</f>
        <v>0.22606382978723405</v>
      </c>
      <c r="M51" s="23">
        <f>HLOOKUP(M$1,Consolidated!$B$3:$AS$79,$A51,0)</f>
        <v>0</v>
      </c>
    </row>
    <row r="52" spans="1:13" s="21" customFormat="1" x14ac:dyDescent="0.2">
      <c r="A52" s="21">
        <v>59</v>
      </c>
      <c r="B52" s="21" t="str">
        <f>Consolidated!A61</f>
        <v>FCF/PAT</v>
      </c>
      <c r="C52" s="24">
        <f>HLOOKUP(C$1,Consolidated!$B$3:$AS$79,$A52,0)</f>
        <v>1.1464470194052776</v>
      </c>
      <c r="D52" s="24">
        <f>HLOOKUP(D$1,Consolidated!$B$3:$AS$79,$A52,0)</f>
        <v>1.3337182448036955</v>
      </c>
      <c r="E52" s="24">
        <f>HLOOKUP(E$1,Consolidated!$B$3:$AS$79,$A52,0)</f>
        <v>0.31610576923076933</v>
      </c>
      <c r="F52" s="24">
        <f>HLOOKUP(F$1,Consolidated!$B$3:$AS$79,$A52,0)</f>
        <v>-0.1045311799013008</v>
      </c>
      <c r="G52" s="24">
        <f>HLOOKUP(G$1,Consolidated!$B$3:$AS$79,$A52,0)</f>
        <v>3.0403640975900832E-2</v>
      </c>
      <c r="H52" s="24">
        <f>HLOOKUP(H$1,Consolidated!$B$3:$AS$79,$A52,0)</f>
        <v>0.3217550274223035</v>
      </c>
      <c r="I52" s="24">
        <f>HLOOKUP(I$1,Consolidated!$B$3:$AS$79,$A52,0)</f>
        <v>-0.26307406424210239</v>
      </c>
      <c r="J52" s="24">
        <f>HLOOKUP(J$1,Consolidated!$B$3:$AS$79,$A52,0)</f>
        <v>0.66598778004073311</v>
      </c>
      <c r="K52" s="24">
        <f>HLOOKUP(K$1,Consolidated!$B$3:$AS$79,$A52,0)</f>
        <v>0.74881516587677732</v>
      </c>
      <c r="L52" s="24">
        <f>HLOOKUP(L$1,Consolidated!$B$3:$AS$79,$A52,0)</f>
        <v>0.90425531914893609</v>
      </c>
      <c r="M52" s="24">
        <f>HLOOKUP(M$1,Consolidated!$B$3:$AS$79,$A52,0)</f>
        <v>32.952590959206169</v>
      </c>
    </row>
    <row r="53" spans="1:13" s="21" customFormat="1" x14ac:dyDescent="0.2">
      <c r="A53" s="21">
        <v>60</v>
      </c>
      <c r="B53" s="21" t="str">
        <f>Consolidated!A62</f>
        <v>FCF/CFO</v>
      </c>
      <c r="C53" s="24">
        <f>HLOOKUP(C$1,Consolidated!$B$3:$AS$79,$A53,0)</f>
        <v>0.53669694791190148</v>
      </c>
      <c r="D53" s="24">
        <f>HLOOKUP(D$1,Consolidated!$B$3:$AS$79,$A53,0)</f>
        <v>0.87012204309175845</v>
      </c>
      <c r="E53" s="24">
        <f>HLOOKUP(E$1,Consolidated!$B$3:$AS$79,$A53,0)</f>
        <v>0.39548872180451139</v>
      </c>
      <c r="F53" s="24">
        <f>HLOOKUP(F$1,Consolidated!$B$3:$AS$79,$A53,0)</f>
        <v>-8.4974471188913006E-2</v>
      </c>
      <c r="G53" s="24">
        <f>HLOOKUP(G$1,Consolidated!$B$3:$AS$79,$A53,0)</f>
        <v>2.1775141605215289E-2</v>
      </c>
      <c r="H53" s="24">
        <f>HLOOKUP(H$1,Consolidated!$B$3:$AS$79,$A53,0)</f>
        <v>0.32750279121697062</v>
      </c>
      <c r="I53" s="24">
        <f>HLOOKUP(I$1,Consolidated!$B$3:$AS$79,$A53,0)</f>
        <v>-0.1393223674961338</v>
      </c>
      <c r="J53" s="24">
        <f>HLOOKUP(J$1,Consolidated!$B$3:$AS$79,$A53,0)</f>
        <v>0.56935577481137545</v>
      </c>
      <c r="K53" s="24">
        <f>HLOOKUP(K$1,Consolidated!$B$3:$AS$79,$A53,0)</f>
        <v>0.94047619047619058</v>
      </c>
      <c r="L53" s="24">
        <f>HLOOKUP(L$1,Consolidated!$B$3:$AS$79,$A53,0)</f>
        <v>0.68617558022199787</v>
      </c>
      <c r="M53" s="24">
        <f>HLOOKUP(M$1,Consolidated!$B$3:$AS$79,$A53,0)</f>
        <v>1.4649544162337025</v>
      </c>
    </row>
    <row r="54" spans="1:13" s="21" customFormat="1" x14ac:dyDescent="0.2">
      <c r="A54" s="21">
        <v>61</v>
      </c>
      <c r="B54" s="21" t="str">
        <f>Consolidated!A63</f>
        <v>FCF/Sales</v>
      </c>
      <c r="C54" s="23">
        <f>HLOOKUP(C$1,Consolidated!$B$3:$AS$79,$A54,0)</f>
        <v>6.8021801434653709E-2</v>
      </c>
      <c r="D54" s="23">
        <f>HLOOKUP(D$1,Consolidated!$B$3:$AS$79,$A54,0)</f>
        <v>0.12694679225789435</v>
      </c>
      <c r="E54" s="23">
        <f>HLOOKUP(E$1,Consolidated!$B$3:$AS$79,$A54,0)</f>
        <v>2.8021948750732519E-2</v>
      </c>
      <c r="F54" s="23">
        <f>HLOOKUP(F$1,Consolidated!$B$3:$AS$79,$A54,0)</f>
        <v>-9.3687173301165855E-3</v>
      </c>
      <c r="G54" s="23">
        <f>HLOOKUP(G$1,Consolidated!$B$3:$AS$79,$A54,0)</f>
        <v>3.3144902192036997E-3</v>
      </c>
      <c r="H54" s="23">
        <f>HLOOKUP(H$1,Consolidated!$B$3:$AS$79,$A54,0)</f>
        <v>3.9958225491531586E-2</v>
      </c>
      <c r="I54" s="23">
        <f>HLOOKUP(I$1,Consolidated!$B$3:$AS$79,$A54,0)</f>
        <v>-1.9125366682105908E-2</v>
      </c>
      <c r="J54" s="23">
        <f>HLOOKUP(J$1,Consolidated!$B$3:$AS$79,$A54,0)</f>
        <v>5.312178480532842E-2</v>
      </c>
      <c r="K54" s="23">
        <f>HLOOKUP(K$1,Consolidated!$B$3:$AS$79,$A54,0)</f>
        <v>4.1339612768184202E-2</v>
      </c>
      <c r="L54" s="23">
        <f>HLOOKUP(L$1,Consolidated!$B$3:$AS$79,$A54,0)</f>
        <v>5.2684589757495924E-2</v>
      </c>
      <c r="M54" s="23">
        <f>HLOOKUP(M$1,Consolidated!$B$3:$AS$79,$A54,0)</f>
        <v>0.33669032330742366</v>
      </c>
    </row>
    <row r="55" spans="1:13" s="21" customFormat="1" x14ac:dyDescent="0.2">
      <c r="A55" s="21">
        <v>62</v>
      </c>
      <c r="B55" s="21" t="str">
        <f>Consolidated!A64</f>
        <v>Profit Margin</v>
      </c>
      <c r="C55" s="23">
        <f>HLOOKUP(C$1,Consolidated!$B$3:$AS$79,$A55,0)</f>
        <v>5.9332703808624487E-2</v>
      </c>
      <c r="D55" s="23">
        <f>HLOOKUP(D$1,Consolidated!$B$3:$AS$79,$A55,0)</f>
        <v>9.5182616532758862E-2</v>
      </c>
      <c r="E55" s="23">
        <f>HLOOKUP(E$1,Consolidated!$B$3:$AS$79,$A55,0)</f>
        <v>8.8647381599275474E-2</v>
      </c>
      <c r="F55" s="23">
        <f>HLOOKUP(F$1,Consolidated!$B$3:$AS$79,$A55,0)</f>
        <v>8.9626055488540413E-2</v>
      </c>
      <c r="G55" s="23">
        <f>HLOOKUP(G$1,Consolidated!$B$3:$AS$79,$A55,0)</f>
        <v>0.10901622676806702</v>
      </c>
      <c r="H55" s="23">
        <f>HLOOKUP(H$1,Consolidated!$B$3:$AS$79,$A55,0)</f>
        <v>0.12418834854470327</v>
      </c>
      <c r="I55" s="23">
        <f>HLOOKUP(I$1,Consolidated!$B$3:$AS$79,$A55,0)</f>
        <v>7.2699552261849626E-2</v>
      </c>
      <c r="J55" s="23">
        <f>HLOOKUP(J$1,Consolidated!$B$3:$AS$79,$A55,0)</f>
        <v>7.9763903178642986E-2</v>
      </c>
      <c r="K55" s="23">
        <f>HLOOKUP(K$1,Consolidated!$B$3:$AS$79,$A55,0)</f>
        <v>5.5206698063840917E-2</v>
      </c>
      <c r="L55" s="23">
        <f>HLOOKUP(L$1,Consolidated!$B$3:$AS$79,$A55,0)</f>
        <v>5.8262958084760209E-2</v>
      </c>
      <c r="M55" s="23">
        <f>HLOOKUP(M$1,Consolidated!$B$3:$AS$79,$A55,0)</f>
        <v>1.0217415793623973E-2</v>
      </c>
    </row>
    <row r="56" spans="1:13" s="21" customFormat="1" x14ac:dyDescent="0.2">
      <c r="A56" s="21">
        <v>63</v>
      </c>
      <c r="B56" s="21" t="str">
        <f>Consolidated!A65</f>
        <v>Asset turnover</v>
      </c>
      <c r="C56" s="24">
        <f>HLOOKUP(C$1,Consolidated!$B$3:$AS$79,$A56,0)</f>
        <v>1.2540094731593816</v>
      </c>
      <c r="D56" s="24">
        <f>HLOOKUP(D$1,Consolidated!$B$3:$AS$79,$A56,0)</f>
        <v>1.7685833138947205</v>
      </c>
      <c r="E56" s="24">
        <f>HLOOKUP(E$1,Consolidated!$B$3:$AS$79,$A56,0)</f>
        <v>1.2054328281530953</v>
      </c>
      <c r="F56" s="24">
        <f>HLOOKUP(F$1,Consolidated!$B$3:$AS$79,$A56,0)</f>
        <v>1.1205731278723978</v>
      </c>
      <c r="G56" s="24">
        <f>HLOOKUP(G$1,Consolidated!$B$3:$AS$79,$A56,0)</f>
        <v>1.1746019614118728</v>
      </c>
      <c r="H56" s="24">
        <f>HLOOKUP(H$1,Consolidated!$B$3:$AS$79,$A56,0)</f>
        <v>1.4319245773732119</v>
      </c>
      <c r="I56" s="24">
        <f>HLOOKUP(I$1,Consolidated!$B$3:$AS$79,$A56,0)</f>
        <v>1.4322120567179855</v>
      </c>
      <c r="J56" s="24">
        <f>HLOOKUP(J$1,Consolidated!$B$3:$AS$79,$A56,0)</f>
        <v>1.5040723244828147</v>
      </c>
      <c r="K56" s="24">
        <f>HLOOKUP(K$1,Consolidated!$B$3:$AS$79,$A56,0)</f>
        <v>1.6092631578947367</v>
      </c>
      <c r="L56" s="24">
        <f>HLOOKUP(L$1,Consolidated!$B$3:$AS$79,$A56,0)</f>
        <v>1.168054298642534</v>
      </c>
      <c r="M56" s="24">
        <f>HLOOKUP(M$1,Consolidated!$B$3:$AS$79,$A56,0)</f>
        <v>1.155122382854689</v>
      </c>
    </row>
    <row r="57" spans="1:13" s="21" customFormat="1" x14ac:dyDescent="0.2">
      <c r="A57" s="21">
        <v>64</v>
      </c>
      <c r="B57" s="21" t="str">
        <f>Consolidated!A66</f>
        <v>Financial Leverage</v>
      </c>
      <c r="C57" s="24">
        <f>HLOOKUP(C$1,Consolidated!$B$3:$AS$79,$A57,0)</f>
        <v>2.944998470480269</v>
      </c>
      <c r="D57" s="24">
        <f>HLOOKUP(D$1,Consolidated!$B$3:$AS$79,$A57,0)</f>
        <v>2.1476162645069721</v>
      </c>
      <c r="E57" s="24">
        <f>HLOOKUP(E$1,Consolidated!$B$3:$AS$79,$A57,0)</f>
        <v>1.8320000000000001</v>
      </c>
      <c r="F57" s="24">
        <f>HLOOKUP(F$1,Consolidated!$B$3:$AS$79,$A57,0)</f>
        <v>1.3605100226812972</v>
      </c>
      <c r="G57" s="24">
        <f>HLOOKUP(G$1,Consolidated!$B$3:$AS$79,$A57,0)</f>
        <v>1.6735204534371526</v>
      </c>
      <c r="H57" s="24">
        <f>HLOOKUP(H$1,Consolidated!$B$3:$AS$79,$A57,0)</f>
        <v>1.342879594865974</v>
      </c>
      <c r="I57" s="24">
        <f>HLOOKUP(I$1,Consolidated!$B$3:$AS$79,$A57,0)</f>
        <v>1.9634755237164878</v>
      </c>
      <c r="J57" s="24">
        <f>HLOOKUP(J$1,Consolidated!$B$3:$AS$79,$A57,0)</f>
        <v>2.2279078207221921</v>
      </c>
      <c r="K57" s="24">
        <f>HLOOKUP(K$1,Consolidated!$B$3:$AS$79,$A57,0)</f>
        <v>4.2715827338129495</v>
      </c>
      <c r="L57" s="24">
        <f>HLOOKUP(L$1,Consolidated!$B$3:$AS$79,$A57,0)</f>
        <v>1.7448286751934312</v>
      </c>
      <c r="M57" s="24">
        <f>HLOOKUP(M$1,Consolidated!$B$3:$AS$79,$A57,0)</f>
        <v>4.9013967727533636</v>
      </c>
    </row>
    <row r="58" spans="1:13" s="21" customFormat="1" x14ac:dyDescent="0.2">
      <c r="A58" s="21">
        <v>65</v>
      </c>
      <c r="B58" s="21" t="str">
        <f>Consolidated!A67</f>
        <v>Return on Equity</v>
      </c>
      <c r="C58" s="23">
        <f>HLOOKUP(C$1,Consolidated!$B$3:$AS$79,$A58,0)</f>
        <v>0.21911899663505655</v>
      </c>
      <c r="D58" s="23">
        <f>HLOOKUP(D$1,Consolidated!$B$3:$AS$79,$A58,0)</f>
        <v>0.36152625866243643</v>
      </c>
      <c r="E58" s="23">
        <f>HLOOKUP(E$1,Consolidated!$B$3:$AS$79,$A58,0)</f>
        <v>0.19576470588235292</v>
      </c>
      <c r="F58" s="23">
        <f>HLOOKUP(F$1,Consolidated!$B$3:$AS$79,$A58,0)</f>
        <v>0.1366394899773187</v>
      </c>
      <c r="G58" s="23">
        <f>HLOOKUP(G$1,Consolidated!$B$3:$AS$79,$A58,0)</f>
        <v>0.21429542165977822</v>
      </c>
      <c r="H58" s="23">
        <f>HLOOKUP(H$1,Consolidated!$B$3:$AS$79,$A58,0)</f>
        <v>0.23880206059547718</v>
      </c>
      <c r="I58" s="23">
        <f>HLOOKUP(I$1,Consolidated!$B$3:$AS$79,$A58,0)</f>
        <v>0.20443937913817434</v>
      </c>
      <c r="J58" s="23">
        <f>HLOOKUP(J$1,Consolidated!$B$3:$AS$79,$A58,0)</f>
        <v>0.26728361458900385</v>
      </c>
      <c r="K58" s="23">
        <f>HLOOKUP(K$1,Consolidated!$B$3:$AS$79,$A58,0)</f>
        <v>0.37949640287769781</v>
      </c>
      <c r="L58" s="23">
        <f>HLOOKUP(L$1,Consolidated!$B$3:$AS$79,$A58,0)</f>
        <v>0.11874309174167062</v>
      </c>
      <c r="M58" s="23">
        <f>HLOOKUP(M$1,Consolidated!$B$3:$AS$79,$A58,0)</f>
        <v>5.7848077045729952E-2</v>
      </c>
    </row>
    <row r="59" spans="1:13" s="21" customFormat="1" x14ac:dyDescent="0.2">
      <c r="A59" s="21">
        <v>66</v>
      </c>
      <c r="B59" s="21" t="str">
        <f>Consolidated!A68</f>
        <v>Return on Capital</v>
      </c>
      <c r="C59" s="23">
        <f>HLOOKUP(C$1,Consolidated!$B$3:$AS$79,$A59,0)</f>
        <v>0.1868722087864805</v>
      </c>
      <c r="D59" s="23">
        <f>HLOOKUP(D$1,Consolidated!$B$3:$AS$79,$A59,0)</f>
        <v>0.37668653906495136</v>
      </c>
      <c r="E59" s="23">
        <f>HLOOKUP(E$1,Consolidated!$B$3:$AS$79,$A59,0)</f>
        <v>0.2522398345968298</v>
      </c>
      <c r="F59" s="23">
        <f>HLOOKUP(F$1,Consolidated!$B$3:$AS$79,$A59,0)</f>
        <v>0.17197522671975224</v>
      </c>
      <c r="G59" s="23">
        <f>HLOOKUP(G$1,Consolidated!$B$3:$AS$79,$A59,0)</f>
        <v>0.26948242030430719</v>
      </c>
      <c r="H59" s="23">
        <f>HLOOKUP(H$1,Consolidated!$B$3:$AS$79,$A59,0)</f>
        <v>0.34401466864576963</v>
      </c>
      <c r="I59" s="23">
        <f>HLOOKUP(I$1,Consolidated!$B$3:$AS$79,$A59,0)</f>
        <v>0.20771479982006297</v>
      </c>
      <c r="J59" s="23">
        <f>HLOOKUP(J$1,Consolidated!$B$3:$AS$79,$A59,0)</f>
        <v>0.27007858922752537</v>
      </c>
      <c r="K59" s="23">
        <f>HLOOKUP(K$1,Consolidated!$B$3:$AS$79,$A59,0)</f>
        <v>0.29472774416594644</v>
      </c>
      <c r="L59" s="23">
        <f>HLOOKUP(L$1,Consolidated!$B$3:$AS$79,$A59,0)</f>
        <v>0.14129529362765517</v>
      </c>
      <c r="M59" s="23">
        <f>HLOOKUP(M$1,Consolidated!$B$3:$AS$79,$A59,0)</f>
        <v>0.13122832954925462</v>
      </c>
    </row>
    <row r="60" spans="1:13" s="21" customFormat="1" x14ac:dyDescent="0.2">
      <c r="A60" s="21">
        <v>67</v>
      </c>
      <c r="B60" s="21" t="str">
        <f>Consolidated!A69</f>
        <v>Sales/Invested Capital</v>
      </c>
      <c r="C60" s="24">
        <f>HLOOKUP(C$1,Consolidated!$B$3:$AS$79,$A60,0)</f>
        <v>1.7912135194884198</v>
      </c>
      <c r="D60" s="24">
        <f>HLOOKUP(D$1,Consolidated!$B$3:$AS$79,$A60,0)</f>
        <v>2.3790137014956594</v>
      </c>
      <c r="E60" s="24">
        <f>HLOOKUP(E$1,Consolidated!$B$3:$AS$79,$A60,0)</f>
        <v>1.6170744314266023</v>
      </c>
      <c r="F60" s="24">
        <f>HLOOKUP(F$1,Consolidated!$B$3:$AS$79,$A60,0)</f>
        <v>1.3752488387524884</v>
      </c>
      <c r="G60" s="24">
        <f>HLOOKUP(G$1,Consolidated!$B$3:$AS$79,$A60,0)</f>
        <v>1.5819474378357512</v>
      </c>
      <c r="H60" s="24">
        <f>HLOOKUP(H$1,Consolidated!$B$3:$AS$79,$A60,0)</f>
        <v>1.9229022963415698</v>
      </c>
      <c r="I60" s="24">
        <f>HLOOKUP(I$1,Consolidated!$B$3:$AS$79,$A60,0)</f>
        <v>1.9424201529464686</v>
      </c>
      <c r="J60" s="24">
        <f>HLOOKUP(J$1,Consolidated!$B$3:$AS$79,$A60,0)</f>
        <v>1.7698869081847803</v>
      </c>
      <c r="K60" s="24">
        <f>HLOOKUP(K$1,Consolidated!$B$3:$AS$79,$A60,0)</f>
        <v>3.3033707865168536</v>
      </c>
      <c r="L60" s="24">
        <f>HLOOKUP(L$1,Consolidated!$B$3:$AS$79,$A60,0)</f>
        <v>1.3439192003331946</v>
      </c>
      <c r="M60" s="24">
        <f>HLOOKUP(M$1,Consolidated!$B$3:$AS$79,$A60,0)</f>
        <v>1.5623844975975498</v>
      </c>
    </row>
    <row r="61" spans="1:13" s="21" customFormat="1" x14ac:dyDescent="0.2">
      <c r="A61" s="21">
        <v>68</v>
      </c>
      <c r="B61" s="21" t="str">
        <f>Consolidated!A70</f>
        <v>PAT/invested Capital</v>
      </c>
      <c r="C61" s="23">
        <f>HLOOKUP(C$1,Consolidated!$B$3:$AS$79,$A61,0)</f>
        <v>0.10627754120981023</v>
      </c>
      <c r="D61" s="23">
        <f>HLOOKUP(D$1,Consolidated!$B$3:$AS$79,$A61,0)</f>
        <v>0.22644074887564061</v>
      </c>
      <c r="E61" s="23">
        <f>HLOOKUP(E$1,Consolidated!$B$3:$AS$79,$A61,0)</f>
        <v>0.14334941419710545</v>
      </c>
      <c r="F61" s="23">
        <f>HLOOKUP(F$1,Consolidated!$B$3:$AS$79,$A61,0)</f>
        <v>0.12325812873258128</v>
      </c>
      <c r="G61" s="23">
        <f>HLOOKUP(G$1,Consolidated!$B$3:$AS$79,$A61,0)</f>
        <v>0.17245794061826486</v>
      </c>
      <c r="H61" s="23">
        <f>HLOOKUP(H$1,Consolidated!$B$3:$AS$79,$A61,0)</f>
        <v>0.23880206059547718</v>
      </c>
      <c r="I61" s="23">
        <f>HLOOKUP(I$1,Consolidated!$B$3:$AS$79,$A61,0)</f>
        <v>0.14121307542360176</v>
      </c>
      <c r="J61" s="23">
        <f>HLOOKUP(J$1,Consolidated!$B$3:$AS$79,$A61,0)</f>
        <v>0.14117308798159861</v>
      </c>
      <c r="K61" s="23">
        <f>HLOOKUP(K$1,Consolidated!$B$3:$AS$79,$A61,0)</f>
        <v>0.18236819360414863</v>
      </c>
      <c r="L61" s="23">
        <f>HLOOKUP(L$1,Consolidated!$B$3:$AS$79,$A61,0)</f>
        <v>7.8300708038317374E-2</v>
      </c>
      <c r="M61" s="23">
        <f>HLOOKUP(M$1,Consolidated!$B$3:$AS$79,$A61,0)</f>
        <v>1.5963532041466461E-2</v>
      </c>
    </row>
    <row r="62" spans="1:13" s="21" customFormat="1" x14ac:dyDescent="0.2">
      <c r="A62" s="21">
        <v>69</v>
      </c>
      <c r="B62" s="21" t="str">
        <f>Consolidated!A71</f>
        <v>CFO/Invested Capital</v>
      </c>
      <c r="C62" s="23">
        <f>HLOOKUP(C$1,Consolidated!$B$3:$AS$79,$A62,0)</f>
        <v>0.22702117242095579</v>
      </c>
      <c r="D62" s="23">
        <f>HLOOKUP(D$1,Consolidated!$B$3:$AS$79,$A62,0)</f>
        <v>0.34708712477774295</v>
      </c>
      <c r="E62" s="23">
        <f>HLOOKUP(E$1,Consolidated!$B$3:$AS$79,$A62,0)</f>
        <v>0.11457615437629222</v>
      </c>
      <c r="F62" s="23">
        <f>HLOOKUP(F$1,Consolidated!$B$3:$AS$79,$A62,0)</f>
        <v>0.15162574651625746</v>
      </c>
      <c r="G62" s="23">
        <f>HLOOKUP(G$1,Consolidated!$B$3:$AS$79,$A62,0)</f>
        <v>0.24079518769903815</v>
      </c>
      <c r="H62" s="23">
        <f>HLOOKUP(H$1,Consolidated!$B$3:$AS$79,$A62,0)</f>
        <v>0.23461101894700079</v>
      </c>
      <c r="I62" s="23">
        <f>HLOOKUP(I$1,Consolidated!$B$3:$AS$79,$A62,0)</f>
        <v>0.26664417453891137</v>
      </c>
      <c r="J62" s="23">
        <f>HLOOKUP(J$1,Consolidated!$B$3:$AS$79,$A62,0)</f>
        <v>0.16513321832470768</v>
      </c>
      <c r="K62" s="23">
        <f>HLOOKUP(K$1,Consolidated!$B$3:$AS$79,$A62,0)</f>
        <v>0.14520311149524631</v>
      </c>
      <c r="L62" s="23">
        <f>HLOOKUP(L$1,Consolidated!$B$3:$AS$79,$A62,0)</f>
        <v>0.10318617242815495</v>
      </c>
      <c r="M62" s="23">
        <f>HLOOKUP(M$1,Consolidated!$B$3:$AS$79,$A62,0)</f>
        <v>0.35908266891951351</v>
      </c>
    </row>
    <row r="63" spans="1:13" s="21" customFormat="1" x14ac:dyDescent="0.2">
      <c r="A63" s="21">
        <v>70</v>
      </c>
      <c r="B63" s="21" t="str">
        <f>Consolidated!A72</f>
        <v>FCF/Invested Capital</v>
      </c>
      <c r="C63" s="23">
        <f>HLOOKUP(C$1,Consolidated!$B$3:$AS$79,$A63,0)</f>
        <v>0.12184157034970849</v>
      </c>
      <c r="D63" s="23">
        <f>HLOOKUP(D$1,Consolidated!$B$3:$AS$79,$A63,0)</f>
        <v>0.3020081581424538</v>
      </c>
      <c r="E63" s="23">
        <f>HLOOKUP(E$1,Consolidated!$B$3:$AS$79,$A63,0)</f>
        <v>4.5313576843556184E-2</v>
      </c>
      <c r="F63" s="23">
        <f>HLOOKUP(F$1,Consolidated!$B$3:$AS$79,$A63,0)</f>
        <v>-1.2884317628843147E-2</v>
      </c>
      <c r="G63" s="23">
        <f>HLOOKUP(G$1,Consolidated!$B$3:$AS$79,$A63,0)</f>
        <v>5.2433493100009498E-3</v>
      </c>
      <c r="H63" s="23">
        <f>HLOOKUP(H$1,Consolidated!$B$3:$AS$79,$A63,0)</f>
        <v>7.6835763555400338E-2</v>
      </c>
      <c r="I63" s="23">
        <f>HLOOKUP(I$1,Consolidated!$B$3:$AS$79,$A63,0)</f>
        <v>-3.714949767581345E-2</v>
      </c>
      <c r="J63" s="23">
        <f>HLOOKUP(J$1,Consolidated!$B$3:$AS$79,$A63,0)</f>
        <v>9.4019551466359957E-2</v>
      </c>
      <c r="K63" s="23">
        <f>HLOOKUP(K$1,Consolidated!$B$3:$AS$79,$A63,0)</f>
        <v>0.1365600691443388</v>
      </c>
      <c r="L63" s="23">
        <f>HLOOKUP(L$1,Consolidated!$B$3:$AS$79,$A63,0)</f>
        <v>7.0803831736776332E-2</v>
      </c>
      <c r="M63" s="23">
        <f>HLOOKUP(M$1,Consolidated!$B$3:$AS$79,$A63,0)</f>
        <v>0.52603974162662581</v>
      </c>
    </row>
    <row r="64" spans="1:13" s="21" customFormat="1" x14ac:dyDescent="0.2">
      <c r="A64" s="21">
        <v>71</v>
      </c>
      <c r="B64" s="21" t="str">
        <f>Consolidated!A73</f>
        <v>Incremental Sales/Incremental Invested Capital</v>
      </c>
      <c r="C64" s="24">
        <f>HLOOKUP(C$1,Consolidated!$B$3:$AS$79,$A64,0)</f>
        <v>1.7037029370976755</v>
      </c>
      <c r="D64" s="24">
        <f>HLOOKUP(D$1,Consolidated!$B$3:$AS$79,$A64,0)</f>
        <v>2.3763546083867935</v>
      </c>
      <c r="E64" s="24">
        <f>HLOOKUP(E$1,Consolidated!$B$3:$AS$79,$A64,0)</f>
        <v>1.5657395052858463</v>
      </c>
      <c r="F64" s="24">
        <f>HLOOKUP(F$1,Consolidated!$B$3:$AS$79,$A64,0)</f>
        <v>1.0879296008869179</v>
      </c>
      <c r="G64" s="24">
        <f>HLOOKUP(G$1,Consolidated!$B$3:$AS$79,$A64,0)</f>
        <v>1.7336386848235084</v>
      </c>
      <c r="H64" s="24">
        <f>HLOOKUP(H$1,Consolidated!$B$3:$AS$79,$A64,0)</f>
        <v>3.4509420112551989</v>
      </c>
      <c r="I64" s="24">
        <f>HLOOKUP(I$1,Consolidated!$B$3:$AS$79,$A64,0)</f>
        <v>2.0387600910784514</v>
      </c>
      <c r="J64" s="24">
        <f>HLOOKUP(J$1,Consolidated!$B$3:$AS$79,$A64,0)</f>
        <v>1.8701975518119014</v>
      </c>
      <c r="K64" s="24">
        <f>HLOOKUP(K$1,Consolidated!$B$3:$AS$79,$A64,0)</f>
        <v>2.1430861723446899</v>
      </c>
      <c r="L64" s="24">
        <f>HLOOKUP(L$1,Consolidated!$B$3:$AS$79,$A64,0)</f>
        <v>1.5066957334163811</v>
      </c>
      <c r="M64" s="24">
        <f>HLOOKUP(M$1,Consolidated!$B$3:$AS$79,$A64,0)</f>
        <v>1.5897652067613708</v>
      </c>
    </row>
    <row r="65" spans="1:13" s="21" customFormat="1" x14ac:dyDescent="0.2">
      <c r="A65" s="21">
        <v>72</v>
      </c>
      <c r="B65" s="21" t="str">
        <f>Consolidated!A74</f>
        <v>Incremental PAT/Incremental Invested Capital</v>
      </c>
      <c r="C65" s="23">
        <f>HLOOKUP(C$1,Consolidated!$B$3:$AS$79,$A65,0)</f>
        <v>0.13979674207770165</v>
      </c>
      <c r="D65" s="23">
        <f>HLOOKUP(D$1,Consolidated!$B$3:$AS$79,$A65,0)</f>
        <v>0.27338624913921206</v>
      </c>
      <c r="E65" s="23">
        <f>HLOOKUP(E$1,Consolidated!$B$3:$AS$79,$A65,0)</f>
        <v>0.17068664682336035</v>
      </c>
      <c r="F65" s="23">
        <f>HLOOKUP(F$1,Consolidated!$B$3:$AS$79,$A65,0)</f>
        <v>0.14266906873614191</v>
      </c>
      <c r="G65" s="23">
        <f>HLOOKUP(G$1,Consolidated!$B$3:$AS$79,$A65,0)</f>
        <v>0.26705563519082598</v>
      </c>
      <c r="H65" s="23">
        <f>HLOOKUP(H$1,Consolidated!$B$3:$AS$79,$A65,0)</f>
        <v>0.17739172987521407</v>
      </c>
      <c r="I65" s="23">
        <f>HLOOKUP(I$1,Consolidated!$B$3:$AS$79,$A65,0)</f>
        <v>0.13242599875802114</v>
      </c>
      <c r="J65" s="23">
        <f>HLOOKUP(J$1,Consolidated!$B$3:$AS$79,$A65,0)</f>
        <v>0.1661616773724397</v>
      </c>
      <c r="K65" s="23">
        <f>HLOOKUP(K$1,Consolidated!$B$3:$AS$79,$A65,0)</f>
        <v>-1.6432865731462926E-2</v>
      </c>
      <c r="L65" s="23">
        <f>HLOOKUP(L$1,Consolidated!$B$3:$AS$79,$A65,0)</f>
        <v>7.5521644347555275E-2</v>
      </c>
      <c r="M65" s="23">
        <f>HLOOKUP(M$1,Consolidated!$B$3:$AS$79,$A65,0)</f>
        <v>1.3699785018758174E-3</v>
      </c>
    </row>
    <row r="66" spans="1:13" s="21" customFormat="1" x14ac:dyDescent="0.2">
      <c r="A66" s="21">
        <v>73</v>
      </c>
      <c r="B66" s="21" t="str">
        <f>Consolidated!A75</f>
        <v>Incremental CFO/Incremental Invested Capital</v>
      </c>
      <c r="C66" s="23">
        <f>HLOOKUP(C$1,Consolidated!$B$3:$AS$79,$A66,0)</f>
        <v>0.28441620267836815</v>
      </c>
      <c r="D66" s="23">
        <f>HLOOKUP(D$1,Consolidated!$B$3:$AS$79,$A66,0)</f>
        <v>0.55528976840274014</v>
      </c>
      <c r="E66" s="23">
        <f>HLOOKUP(E$1,Consolidated!$B$3:$AS$79,$A66,0)</f>
        <v>0.10961716103869444</v>
      </c>
      <c r="F66" s="23">
        <f>HLOOKUP(F$1,Consolidated!$B$3:$AS$79,$A66,0)</f>
        <v>0.17648281596452331</v>
      </c>
      <c r="G66" s="23">
        <f>HLOOKUP(G$1,Consolidated!$B$3:$AS$79,$A66,0)</f>
        <v>0.33692438631069693</v>
      </c>
      <c r="H66" s="23">
        <f>HLOOKUP(H$1,Consolidated!$B$3:$AS$79,$A66,0)</f>
        <v>0.35625152923905062</v>
      </c>
      <c r="I66" s="23">
        <f>HLOOKUP(I$1,Consolidated!$B$3:$AS$79,$A66,0)</f>
        <v>0.35194576692196228</v>
      </c>
      <c r="J66" s="23">
        <f>HLOOKUP(J$1,Consolidated!$B$3:$AS$79,$A66,0)</f>
        <v>0.21633741364683068</v>
      </c>
      <c r="K66" s="23">
        <f>HLOOKUP(K$1,Consolidated!$B$3:$AS$79,$A66,0)</f>
        <v>1.0821643286573149E-2</v>
      </c>
      <c r="L66" s="23">
        <f>HLOOKUP(L$1,Consolidated!$B$3:$AS$79,$A66,0)</f>
        <v>0.15291186546247276</v>
      </c>
      <c r="M66" s="23">
        <f>HLOOKUP(M$1,Consolidated!$B$3:$AS$79,$A66,0)</f>
        <v>0.44031109050288747</v>
      </c>
    </row>
    <row r="67" spans="1:13" s="21" customFormat="1" x14ac:dyDescent="0.2">
      <c r="A67" s="21">
        <v>74</v>
      </c>
      <c r="B67" s="21" t="str">
        <f>Consolidated!A76</f>
        <v>Incremental FCF/Incremental Invested Capital</v>
      </c>
      <c r="C67" s="23">
        <f>HLOOKUP(C$1,Consolidated!$B$3:$AS$79,$A67,0)</f>
        <v>0.16997495498106108</v>
      </c>
      <c r="D67" s="23">
        <f>HLOOKUP(D$1,Consolidated!$B$3:$AS$79,$A67,0)</f>
        <v>0.41861476568446249</v>
      </c>
      <c r="E67" s="23">
        <f>HLOOKUP(E$1,Consolidated!$B$3:$AS$79,$A67,0)</f>
        <v>5.3987478189469376E-2</v>
      </c>
      <c r="F67" s="23">
        <f>HLOOKUP(F$1,Consolidated!$B$3:$AS$79,$A67,0)</f>
        <v>-1.6144678492239432E-2</v>
      </c>
      <c r="G67" s="23">
        <f>HLOOKUP(G$1,Consolidated!$B$3:$AS$79,$A67,0)</f>
        <v>9.1269485755240739E-3</v>
      </c>
      <c r="H67" s="23">
        <f>HLOOKUP(H$1,Consolidated!$B$3:$AS$79,$A67,0)</f>
        <v>0.21531685833129435</v>
      </c>
      <c r="I67" s="23">
        <f>HLOOKUP(I$1,Consolidated!$B$3:$AS$79,$A67,0)</f>
        <v>-5.128337818257088E-2</v>
      </c>
      <c r="J67" s="23">
        <f>HLOOKUP(J$1,Consolidated!$B$3:$AS$79,$A67,0)</f>
        <v>0.118894679432796</v>
      </c>
      <c r="K67" s="23">
        <f>HLOOKUP(K$1,Consolidated!$B$3:$AS$79,$A67,0)</f>
        <v>-6.3326653306613245E-2</v>
      </c>
      <c r="L67" s="23">
        <f>HLOOKUP(L$1,Consolidated!$B$3:$AS$79,$A67,0)</f>
        <v>0.1058860168171909</v>
      </c>
      <c r="M67" s="23">
        <f>HLOOKUP(M$1,Consolidated!$B$3:$AS$79,$A67,0)</f>
        <v>0.62993719175483698</v>
      </c>
    </row>
    <row r="68" spans="1:13" s="21" customFormat="1" x14ac:dyDescent="0.2">
      <c r="A68" s="21">
        <v>75</v>
      </c>
      <c r="B68" s="21" t="str">
        <f>Consolidated!A77</f>
        <v>CFO/Enterprise Value</v>
      </c>
      <c r="C68" s="23">
        <f>HLOOKUP(C$1,Consolidated!$B$3:$AS$79,$A68,0)</f>
        <v>0.14505447038289537</v>
      </c>
      <c r="D68" s="23">
        <f>HLOOKUP(D$1,Consolidated!$B$3:$AS$79,$A68,0)</f>
        <v>0.12496499568333676</v>
      </c>
      <c r="E68" s="23">
        <f>HLOOKUP(E$1,Consolidated!$B$3:$AS$79,$A68,0)</f>
        <v>6.925355150632008E-2</v>
      </c>
      <c r="F68" s="23">
        <f>HLOOKUP(F$1,Consolidated!$B$3:$AS$79,$A68,0)</f>
        <v>7.1717968812073762E-2</v>
      </c>
      <c r="G68" s="23">
        <f>HLOOKUP(G$1,Consolidated!$B$3:$AS$79,$A68,0)</f>
        <v>6.9406718742789572E-2</v>
      </c>
      <c r="H68" s="23">
        <f>HLOOKUP(H$1,Consolidated!$B$3:$AS$79,$A68,0)</f>
        <v>8.0690787616561704E-2</v>
      </c>
      <c r="I68" s="23">
        <f>HLOOKUP(I$1,Consolidated!$B$3:$AS$79,$A68,0)</f>
        <v>0.11374024870092588</v>
      </c>
      <c r="J68" s="23">
        <f>HLOOKUP(J$1,Consolidated!$B$3:$AS$79,$A68,0)</f>
        <v>4.5482030970818724E-2</v>
      </c>
      <c r="K68" s="23">
        <f>HLOOKUP(K$1,Consolidated!$B$3:$AS$79,$A68,0)</f>
        <v>0.16507543284031295</v>
      </c>
      <c r="L68" s="23">
        <f>HLOOKUP(L$1,Consolidated!$B$3:$AS$79,$A68,0)</f>
        <v>0.10177041541048128</v>
      </c>
      <c r="M68" s="23">
        <f>HLOOKUP(M$1,Consolidated!$B$3:$AS$79,$A68,0)</f>
        <v>0.22628367956834836</v>
      </c>
    </row>
    <row r="69" spans="1:13" s="21" customFormat="1" x14ac:dyDescent="0.2">
      <c r="A69" s="21">
        <v>76</v>
      </c>
      <c r="B69" s="21" t="str">
        <f>Consolidated!A78</f>
        <v>Dividend Yield</v>
      </c>
      <c r="C69" s="23">
        <f>HLOOKUP(C$1,Consolidated!$B$3:$AS$79,$A69,0)</f>
        <v>2.848150707230274E-2</v>
      </c>
      <c r="D69" s="23">
        <f>HLOOKUP(D$1,Consolidated!$B$3:$AS$79,$A69,0)</f>
        <v>7.0952143063886097E-3</v>
      </c>
      <c r="E69" s="23">
        <f>HLOOKUP(E$1,Consolidated!$B$3:$AS$79,$A69,0)</f>
        <v>1.582220660603393E-2</v>
      </c>
      <c r="F69" s="23">
        <f>HLOOKUP(F$1,Consolidated!$B$3:$AS$79,$A69,0)</f>
        <v>7.4312676296471192E-3</v>
      </c>
      <c r="G69" s="23">
        <f>HLOOKUP(G$1,Consolidated!$B$3:$AS$79,$A69,0)</f>
        <v>5.8222145643319363E-3</v>
      </c>
      <c r="H69" s="23">
        <f>HLOOKUP(H$1,Consolidated!$B$3:$AS$79,$A69,0)</f>
        <v>2.9628375518496574E-2</v>
      </c>
      <c r="I69" s="23">
        <f>HLOOKUP(I$1,Consolidated!$B$3:$AS$79,$A69,0)</f>
        <v>1.6680344188410211E-2</v>
      </c>
      <c r="J69" s="23">
        <f>HLOOKUP(J$1,Consolidated!$B$3:$AS$79,$A69,0)</f>
        <v>1.1770559035168217E-2</v>
      </c>
      <c r="K69" s="23">
        <f>HLOOKUP(K$1,Consolidated!$B$3:$AS$79,$A69,0)</f>
        <v>0</v>
      </c>
      <c r="L69" s="23">
        <f>HLOOKUP(L$1,Consolidated!$B$3:$AS$79,$A69,0)</f>
        <v>2.5603936778808165E-2</v>
      </c>
      <c r="M69" s="23">
        <f>HLOOKUP(M$1,Consolidated!$B$3:$AS$79,$A69,0)</f>
        <v>0</v>
      </c>
    </row>
    <row r="70" spans="1:13" s="21" customFormat="1" x14ac:dyDescent="0.2">
      <c r="A70" s="21">
        <v>77</v>
      </c>
      <c r="B70" s="21" t="str">
        <f>Consolidated!A79</f>
        <v>Dividend Payout</v>
      </c>
      <c r="C70" s="23">
        <f>HLOOKUP(C$1,Consolidated!$B$3:$AS$79,$A70,0)</f>
        <v>0.28996230629624459</v>
      </c>
      <c r="D70" s="23">
        <f>HLOOKUP(D$1,Consolidated!$B$3:$AS$79,$A70,0)</f>
        <v>7.5635103926097E-2</v>
      </c>
      <c r="E70" s="23">
        <f>HLOOKUP(E$1,Consolidated!$B$3:$AS$79,$A70,0)</f>
        <v>0.15384615384615385</v>
      </c>
      <c r="F70" s="23">
        <f>HLOOKUP(F$1,Consolidated!$B$3:$AS$79,$A70,0)</f>
        <v>0.13548676536563481</v>
      </c>
      <c r="G70" s="23">
        <f>HLOOKUP(G$1,Consolidated!$B$3:$AS$79,$A70,0)</f>
        <v>0.11064687010370812</v>
      </c>
      <c r="H70" s="23">
        <f>HLOOKUP(H$1,Consolidated!$B$3:$AS$79,$A70,0)</f>
        <v>0.37367458866544789</v>
      </c>
      <c r="I70" s="23">
        <f>HLOOKUP(I$1,Consolidated!$B$3:$AS$79,$A70,0)</f>
        <v>0.2415715423413857</v>
      </c>
      <c r="J70" s="23">
        <f>HLOOKUP(J$1,Consolidated!$B$3:$AS$79,$A70,0)</f>
        <v>0.27155465037338766</v>
      </c>
      <c r="K70" s="23">
        <f>HLOOKUP(K$1,Consolidated!$B$3:$AS$79,$A70,0)</f>
        <v>0</v>
      </c>
      <c r="L70" s="23">
        <f>HLOOKUP(L$1,Consolidated!$B$3:$AS$79,$A70,0)</f>
        <v>0.22606382978723405</v>
      </c>
      <c r="M70" s="23">
        <f>HLOOKUP(M$1,Consolidated!$B$3:$AS$79,$A70,0)</f>
        <v>0</v>
      </c>
    </row>
    <row r="71" spans="1:13" s="21" customFormat="1" x14ac:dyDescent="0.2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</row>
    <row r="72" spans="1:13" s="21" customFormat="1" x14ac:dyDescent="0.2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</row>
    <row r="73" spans="1:13" s="21" customFormat="1" x14ac:dyDescent="0.2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</row>
    <row r="74" spans="1:13" s="21" customFormat="1" x14ac:dyDescent="0.2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21" customFormat="1" x14ac:dyDescent="0.2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21" customFormat="1" x14ac:dyDescent="0.2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21" customFormat="1" x14ac:dyDescent="0.2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21" customFormat="1" x14ac:dyDescent="0.2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21" customFormat="1" x14ac:dyDescent="0.2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21" customFormat="1" x14ac:dyDescent="0.2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</row>
    <row r="81" spans="3:13" s="21" customFormat="1" x14ac:dyDescent="0.2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</row>
    <row r="82" spans="3:13" s="21" customFormat="1" x14ac:dyDescent="0.2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</row>
    <row r="83" spans="3:13" s="21" customFormat="1" x14ac:dyDescent="0.2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</row>
    <row r="84" spans="3:13" s="21" customFormat="1" x14ac:dyDescent="0.2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</row>
    <row r="85" spans="3:13" s="21" customFormat="1" x14ac:dyDescent="0.2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</row>
    <row r="86" spans="3:13" s="21" customFormat="1" x14ac:dyDescent="0.2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</row>
    <row r="87" spans="3:13" s="21" customFormat="1" x14ac:dyDescent="0.2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</row>
    <row r="88" spans="3:13" s="21" customFormat="1" x14ac:dyDescent="0.2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</row>
    <row r="89" spans="3:13" s="21" customFormat="1" x14ac:dyDescent="0.2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</row>
    <row r="90" spans="3:13" s="21" customForma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</row>
    <row r="91" spans="3:13" s="21" customForma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</row>
    <row r="92" spans="3:13" s="21" customFormat="1" x14ac:dyDescent="0.2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</row>
    <row r="93" spans="3:13" s="21" customFormat="1" x14ac:dyDescent="0.2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</row>
    <row r="94" spans="3:13" s="21" customFormat="1" x14ac:dyDescent="0.2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</row>
    <row r="95" spans="3:13" s="21" customFormat="1" x14ac:dyDescent="0.2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</row>
    <row r="96" spans="3:13" s="21" customFormat="1" x14ac:dyDescent="0.2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3:13" s="21" customFormat="1" x14ac:dyDescent="0.2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</row>
    <row r="98" spans="3:13" s="21" customFormat="1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</row>
    <row r="99" spans="3:13" s="21" customFormat="1" x14ac:dyDescent="0.2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</row>
    <row r="100" spans="3:13" s="21" customFormat="1" x14ac:dyDescent="0.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</row>
    <row r="101" spans="3:13" s="21" customFormat="1" x14ac:dyDescent="0.2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</row>
    <row r="102" spans="3:13" s="21" customFormat="1" x14ac:dyDescent="0.2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</row>
    <row r="103" spans="3:13" s="21" customFormat="1" x14ac:dyDescent="0.2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3:13" s="21" customFormat="1" x14ac:dyDescent="0.2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3:13" s="21" customFormat="1" x14ac:dyDescent="0.2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</sheetData>
  <conditionalFormatting sqref="C2:M2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M3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M4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M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M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M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M1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M11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M12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M13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M1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M1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M1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:M1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:M1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M2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3:M2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M2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M2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M2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9:M29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:M3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1:M3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:M3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3:M33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M3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M4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1:M4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M4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3:M4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:M44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M4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M4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7:M4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8:M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9:M4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2:M5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M5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4:M5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5:M5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7:M5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M5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9:M5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M6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1:M6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M6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3:M6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4:M6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5:M6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6:M6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7:M6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8:M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M6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0:M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workbookViewId="0">
      <selection activeCell="A3" sqref="A3"/>
    </sheetView>
  </sheetViews>
  <sheetFormatPr defaultRowHeight="15" x14ac:dyDescent="0.25"/>
  <cols>
    <col min="1" max="1" width="16.7109375" customWidth="1"/>
    <col min="2" max="11" width="11.5703125" style="6" customWidth="1"/>
    <col min="12" max="12" width="4" customWidth="1"/>
    <col min="13" max="13" width="12.5703125" customWidth="1"/>
  </cols>
  <sheetData>
    <row r="1" spans="1:26" x14ac:dyDescent="0.25">
      <c r="N1" t="s">
        <v>260</v>
      </c>
      <c r="O1" t="s">
        <v>137</v>
      </c>
      <c r="P1" t="s">
        <v>252</v>
      </c>
      <c r="Q1" t="s">
        <v>253</v>
      </c>
      <c r="R1" t="s">
        <v>254</v>
      </c>
      <c r="S1" t="s">
        <v>261</v>
      </c>
      <c r="T1" t="s">
        <v>262</v>
      </c>
      <c r="U1" t="s">
        <v>263</v>
      </c>
      <c r="V1" t="s">
        <v>264</v>
      </c>
      <c r="W1" t="s">
        <v>265</v>
      </c>
      <c r="X1" t="s">
        <v>183</v>
      </c>
      <c r="Y1" t="s">
        <v>258</v>
      </c>
      <c r="Z1" t="s">
        <v>188</v>
      </c>
    </row>
    <row r="2" spans="1:26" x14ac:dyDescent="0.25">
      <c r="A2" s="2" t="s">
        <v>257</v>
      </c>
      <c r="B2" s="3" t="s">
        <v>205</v>
      </c>
      <c r="C2" s="3" t="s">
        <v>120</v>
      </c>
      <c r="D2" s="3" t="s">
        <v>206</v>
      </c>
      <c r="E2" s="3" t="s">
        <v>121</v>
      </c>
      <c r="F2" s="3" t="s">
        <v>122</v>
      </c>
      <c r="G2" s="3" t="s">
        <v>123</v>
      </c>
      <c r="H2" s="3" t="s">
        <v>207</v>
      </c>
      <c r="I2" s="3" t="s">
        <v>124</v>
      </c>
      <c r="J2" s="3" t="s">
        <v>125</v>
      </c>
      <c r="K2" s="3" t="s">
        <v>127</v>
      </c>
      <c r="L2" s="20"/>
      <c r="N2">
        <v>2</v>
      </c>
      <c r="O2">
        <v>3</v>
      </c>
      <c r="P2">
        <v>4</v>
      </c>
      <c r="Q2">
        <v>5</v>
      </c>
      <c r="R2">
        <v>6</v>
      </c>
      <c r="S2">
        <v>7</v>
      </c>
      <c r="T2">
        <v>8</v>
      </c>
      <c r="U2">
        <v>9</v>
      </c>
      <c r="V2">
        <v>10</v>
      </c>
      <c r="W2">
        <v>11</v>
      </c>
      <c r="X2">
        <v>12</v>
      </c>
      <c r="Y2">
        <v>13</v>
      </c>
      <c r="Z2">
        <v>14</v>
      </c>
    </row>
    <row r="3" spans="1:26" x14ac:dyDescent="0.25">
      <c r="A3" s="27" t="s">
        <v>259</v>
      </c>
      <c r="B3" s="28">
        <f>'9Year'!C2</f>
        <v>0.15388491760816025</v>
      </c>
      <c r="C3" s="28">
        <f>'9Year'!D2</f>
        <v>0.17281495581523254</v>
      </c>
      <c r="D3" s="28">
        <f>'9Year'!E2</f>
        <v>0.23290557930468703</v>
      </c>
      <c r="E3" s="28">
        <f>'9Year'!F2</f>
        <v>0.13284169872325569</v>
      </c>
      <c r="F3" s="28">
        <f>'9Year'!G2</f>
        <v>0.13217338820148239</v>
      </c>
      <c r="G3" s="28">
        <f>'9Year'!H2</f>
        <v>0.13638571818178846</v>
      </c>
      <c r="H3" s="28">
        <f>'9Year'!I2</f>
        <v>0.19549332921599949</v>
      </c>
      <c r="I3" s="28">
        <f>'9Year'!J2</f>
        <v>0.25317528951493107</v>
      </c>
      <c r="J3" s="28">
        <f>'9Year'!K2</f>
        <v>-0.10361188694788193</v>
      </c>
      <c r="K3" s="28">
        <f>'9Year'!L2</f>
        <v>0.1890114696459555</v>
      </c>
      <c r="L3" s="20"/>
      <c r="M3" s="29" t="s">
        <v>205</v>
      </c>
      <c r="N3" s="10">
        <f>HLOOKUP($M3,$B$2:$K15,N$2,0)</f>
        <v>0.15388491760816025</v>
      </c>
      <c r="O3" s="10">
        <f>HLOOKUP($M3,$B$2:$K15,O$2,0)</f>
        <v>0.4302812829917364</v>
      </c>
      <c r="P3" s="10">
        <f>HLOOKUP($M3,$B$2:$K15,P$2,0)</f>
        <v>0.16679386095009616</v>
      </c>
      <c r="Q3" s="10">
        <f>HLOOKUP($M3,$B$2:$K15,Q$2,0)</f>
        <v>0.16363693205192176</v>
      </c>
      <c r="R3" s="30">
        <f>HLOOKUP($M3,$B$2:$K15,R$2,0)</f>
        <v>1.0617620067298865</v>
      </c>
      <c r="S3" s="10">
        <f>HLOOKUP($M3,$B$2:$K15,S$2,0)</f>
        <v>0.27570035840639556</v>
      </c>
      <c r="T3" s="31">
        <f>HLOOKUP($M3,$B$2:$K15,T$2,0)</f>
        <v>85.292549235157736</v>
      </c>
      <c r="U3" s="31">
        <f>HLOOKUP($M3,$B$2:$K15,U$2,0)</f>
        <v>66.635996779858743</v>
      </c>
      <c r="V3" s="10">
        <f>HLOOKUP($M3,$B$2:$K15,V$2,0)</f>
        <v>4.4065433663898132E-2</v>
      </c>
      <c r="W3" s="10">
        <f>HLOOKUP($M3,$B$2:$K15,W$2,0)</f>
        <v>5.6098013665496382E-2</v>
      </c>
      <c r="X3" s="10">
        <f>HLOOKUP($M3,$B$2:$K15,X$2,0)</f>
        <v>7.3786232827886072E-2</v>
      </c>
      <c r="Y3" s="10">
        <f>HLOOKUP($M3,$B$2:$K15,Y$2,0)</f>
        <v>0.13841612946521017</v>
      </c>
      <c r="Z3" s="10">
        <f>HLOOKUP($M3,$B$2:$K15,Z$2,0)</f>
        <v>7.630238013569754E-3</v>
      </c>
    </row>
    <row r="4" spans="1:26" x14ac:dyDescent="0.25">
      <c r="A4" s="27" t="s">
        <v>137</v>
      </c>
      <c r="B4" s="28">
        <f>'9Year'!C3</f>
        <v>0.4302812829917364</v>
      </c>
      <c r="C4" s="28">
        <f>'9Year'!D3</f>
        <v>0.29176374058027155</v>
      </c>
      <c r="D4" s="28">
        <f>'9Year'!E3</f>
        <v>1.527226490671044</v>
      </c>
      <c r="E4" s="28">
        <f>'9Year'!F3</f>
        <v>0.37945533577799262</v>
      </c>
      <c r="F4" s="28">
        <f>'9Year'!G3</f>
        <v>0.31715195559091858</v>
      </c>
      <c r="G4" s="28">
        <f>'9Year'!H3</f>
        <v>3.9250301460238335E-2</v>
      </c>
      <c r="H4" s="28">
        <f>'9Year'!I3</f>
        <v>0.15276580609184109</v>
      </c>
      <c r="I4" s="28">
        <f>'9Year'!J3</f>
        <v>0.3962086422857265</v>
      </c>
      <c r="J4" s="28">
        <f>'9Year'!K3</f>
        <v>2.7375469065318958E-2</v>
      </c>
      <c r="K4" s="28">
        <f>'9Year'!L3</f>
        <v>0.13818621762739935</v>
      </c>
      <c r="L4" s="20"/>
      <c r="M4" s="29" t="s">
        <v>120</v>
      </c>
      <c r="N4" s="10">
        <f>HLOOKUP($M4,$B$2:$K16,N$2,0)</f>
        <v>0.17281495581523254</v>
      </c>
      <c r="O4" s="10">
        <f>HLOOKUP($M4,$B$2:$K16,O$2,0)</f>
        <v>0.29176374058027155</v>
      </c>
      <c r="P4" s="10">
        <f>HLOOKUP($M4,$B$2:$K16,P$2,0)</f>
        <v>0.16410727319507928</v>
      </c>
      <c r="Q4" s="10">
        <f>HLOOKUP($M4,$B$2:$K16,Q$2,0)</f>
        <v>0.13640155299769591</v>
      </c>
      <c r="R4" s="30">
        <f>HLOOKUP($M4,$B$2:$K16,R$2,0)</f>
        <v>0.59656007347415885</v>
      </c>
      <c r="S4" s="10">
        <f>HLOOKUP($M4,$B$2:$K16,S$2,0)</f>
        <v>0.20002969043436022</v>
      </c>
      <c r="T4" s="31">
        <f>HLOOKUP($M4,$B$2:$K16,T$2,0)</f>
        <v>81.157729807761584</v>
      </c>
      <c r="U4" s="31">
        <f>HLOOKUP($M4,$B$2:$K16,U$2,0)</f>
        <v>40.706698677530142</v>
      </c>
      <c r="V4" s="10">
        <f>HLOOKUP($M4,$B$2:$K16,V$2,0)</f>
        <v>6.9161190309299557E-3</v>
      </c>
      <c r="W4" s="10">
        <f>HLOOKUP($M4,$B$2:$K16,W$2,0)</f>
        <v>4.5197365545598459E-2</v>
      </c>
      <c r="X4" s="10">
        <f>HLOOKUP($M4,$B$2:$K16,X$2,0)</f>
        <v>5.7883346105932008E-2</v>
      </c>
      <c r="Y4" s="10">
        <f>HLOOKUP($M4,$B$2:$K16,Y$2,0)</f>
        <v>0.12530031952746132</v>
      </c>
      <c r="Z4" s="10">
        <f>HLOOKUP($M4,$B$2:$K16,Z$2,0)</f>
        <v>2.6045391508639575E-3</v>
      </c>
    </row>
    <row r="5" spans="1:26" x14ac:dyDescent="0.25">
      <c r="A5" s="20" t="s">
        <v>252</v>
      </c>
      <c r="B5" s="1">
        <f>'9Year'!C59</f>
        <v>0.16679386095009616</v>
      </c>
      <c r="C5" s="1">
        <f>'9Year'!D59</f>
        <v>0.16410727319507928</v>
      </c>
      <c r="D5" s="1">
        <f>'9Year'!E59</f>
        <v>0.17665485622706056</v>
      </c>
      <c r="E5" s="1">
        <f>'9Year'!F59</f>
        <v>0.20383642902731372</v>
      </c>
      <c r="F5" s="1">
        <f>'9Year'!G59</f>
        <v>0.18812605732030213</v>
      </c>
      <c r="G5" s="1">
        <f>'9Year'!H59</f>
        <v>0.26387046675320402</v>
      </c>
      <c r="H5" s="1">
        <f>'9Year'!I59</f>
        <v>0.20617859728942958</v>
      </c>
      <c r="I5" s="1">
        <f>'9Year'!J59</f>
        <v>0.16603878170103642</v>
      </c>
      <c r="J5" s="1">
        <f>'9Year'!K59</f>
        <v>0.14592616738971903</v>
      </c>
      <c r="K5" s="1">
        <f>'9Year'!L59</f>
        <v>0.15485536348250756</v>
      </c>
      <c r="M5" s="29" t="s">
        <v>206</v>
      </c>
      <c r="N5" s="10">
        <f>HLOOKUP($M5,$B$2:$K17,N$2,0)</f>
        <v>0.23290557930468703</v>
      </c>
      <c r="O5" s="10">
        <f>HLOOKUP($M5,$B$2:$K17,O$2,0)</f>
        <v>1.527226490671044</v>
      </c>
      <c r="P5" s="10">
        <f>HLOOKUP($M5,$B$2:$K17,P$2,0)</f>
        <v>0.17665485622706056</v>
      </c>
      <c r="Q5" s="10">
        <f>HLOOKUP($M5,$B$2:$K17,Q$2,0)</f>
        <v>8.6951848151208724E-2</v>
      </c>
      <c r="R5" s="30">
        <f>HLOOKUP($M5,$B$2:$K17,R$2,0)</f>
        <v>0.36564705882352938</v>
      </c>
      <c r="S5" s="10">
        <f>HLOOKUP($M5,$B$2:$K17,S$2,0)</f>
        <v>0.18915074837194751</v>
      </c>
      <c r="T5" s="31">
        <f>HLOOKUP($M5,$B$2:$K17,T$2,0)</f>
        <v>44.413300709588192</v>
      </c>
      <c r="U5" s="31">
        <f>HLOOKUP($M5,$B$2:$K17,U$2,0)</f>
        <v>26.27013338449391</v>
      </c>
      <c r="V5" s="10">
        <f>HLOOKUP($M5,$B$2:$K17,V$2,0)</f>
        <v>3.9845346029816479E-2</v>
      </c>
      <c r="W5" s="10">
        <f>HLOOKUP($M5,$B$2:$K17,W$2,0)</f>
        <v>5.4758593876114869E-2</v>
      </c>
      <c r="X5" s="10">
        <f>HLOOKUP($M5,$B$2:$K17,X$2,0)</f>
        <v>4.9205187438737918E-2</v>
      </c>
      <c r="Y5" s="10">
        <f>HLOOKUP($M5,$B$2:$K17,Y$2,0)</f>
        <v>0.13083395820882213</v>
      </c>
      <c r="Z5" s="10">
        <f>HLOOKUP($M5,$B$2:$K17,Z$2,0)</f>
        <v>-2.0369204628941321E-2</v>
      </c>
    </row>
    <row r="6" spans="1:26" x14ac:dyDescent="0.25">
      <c r="A6" s="20" t="s">
        <v>253</v>
      </c>
      <c r="B6" s="1">
        <f>'9Year'!C58</f>
        <v>0.16363693205192176</v>
      </c>
      <c r="C6" s="1">
        <f>'9Year'!D58</f>
        <v>0.13640155299769591</v>
      </c>
      <c r="D6" s="1">
        <f>'9Year'!E58</f>
        <v>8.6951848151208724E-2</v>
      </c>
      <c r="E6" s="1">
        <f>'9Year'!F58</f>
        <v>0.16074421942074785</v>
      </c>
      <c r="F6" s="1">
        <f>'9Year'!G58</f>
        <v>0.17283905610461597</v>
      </c>
      <c r="G6" s="1">
        <f>'9Year'!H58</f>
        <v>0.19379957432580208</v>
      </c>
      <c r="H6" s="1">
        <f>'9Year'!I58</f>
        <v>0.17910080813608445</v>
      </c>
      <c r="I6" s="1">
        <f>'9Year'!J58</f>
        <v>0.14159923803226121</v>
      </c>
      <c r="J6" s="1">
        <f>'9Year'!K58</f>
        <v>1.8213882258470114E-2</v>
      </c>
      <c r="K6" s="1">
        <f>'9Year'!L58</f>
        <v>0.12965945445083538</v>
      </c>
      <c r="M6" s="29" t="s">
        <v>121</v>
      </c>
      <c r="N6" s="10">
        <f>HLOOKUP($M6,$B$2:$K18,N$2,0)</f>
        <v>0.13284169872325569</v>
      </c>
      <c r="O6" s="10">
        <f>HLOOKUP($M6,$B$2:$K18,O$2,0)</f>
        <v>0.37945533577799262</v>
      </c>
      <c r="P6" s="10">
        <f>HLOOKUP($M6,$B$2:$K18,P$2,0)</f>
        <v>0.20383642902731372</v>
      </c>
      <c r="Q6" s="10">
        <f>HLOOKUP($M6,$B$2:$K18,Q$2,0)</f>
        <v>0.16074421942074785</v>
      </c>
      <c r="R6" s="30">
        <f>HLOOKUP($M6,$B$2:$K18,R$2,0)</f>
        <v>0.10856372218476062</v>
      </c>
      <c r="S6" s="10">
        <f>HLOOKUP($M6,$B$2:$K18,S$2,0)</f>
        <v>0.2230575931937881</v>
      </c>
      <c r="T6" s="31">
        <f>HLOOKUP($M6,$B$2:$K18,T$2,0)</f>
        <v>50.752070656983896</v>
      </c>
      <c r="U6" s="31">
        <f>HLOOKUP($M6,$B$2:$K18,U$2,0)</f>
        <v>51.430779883912862</v>
      </c>
      <c r="V6" s="10">
        <f>HLOOKUP($M6,$B$2:$K18,V$2,0)</f>
        <v>4.7458625199427562E-2</v>
      </c>
      <c r="W6" s="10">
        <f>HLOOKUP($M6,$B$2:$K18,W$2,0)</f>
        <v>9.5513811614569927E-2</v>
      </c>
      <c r="X6" s="10">
        <f>HLOOKUP($M6,$B$2:$K18,X$2,0)</f>
        <v>5.9520632059200274E-2</v>
      </c>
      <c r="Y6" s="10">
        <f>HLOOKUP($M6,$B$2:$K18,Y$2,0)</f>
        <v>0.1430054628961325</v>
      </c>
      <c r="Z6" s="10">
        <f>HLOOKUP($M6,$B$2:$K18,Z$2,0)</f>
        <v>1.0419630544174226E-2</v>
      </c>
    </row>
    <row r="7" spans="1:26" x14ac:dyDescent="0.25">
      <c r="A7" s="20" t="s">
        <v>254</v>
      </c>
      <c r="B7" s="4">
        <f>'1Year'!C29</f>
        <v>1.0617620067298865</v>
      </c>
      <c r="C7" s="4">
        <f>'1Year'!D29</f>
        <v>0.59656007347415885</v>
      </c>
      <c r="D7" s="4">
        <f>'1Year'!E29</f>
        <v>0.36564705882352938</v>
      </c>
      <c r="E7" s="4">
        <f>'1Year'!F29</f>
        <v>0.10856372218476062</v>
      </c>
      <c r="F7" s="4">
        <f>'1Year'!G29</f>
        <v>0.24259527216621762</v>
      </c>
      <c r="G7" s="4">
        <f>'1Year'!H29</f>
        <v>0</v>
      </c>
      <c r="H7" s="4">
        <f>'1Year'!I29</f>
        <v>0.44773689352002605</v>
      </c>
      <c r="I7" s="4">
        <f>'1Year'!J29</f>
        <v>0.89330430048992915</v>
      </c>
      <c r="J7" s="4">
        <f>'1Year'!K29</f>
        <v>1.0809352517985611</v>
      </c>
      <c r="K7" s="4">
        <f>'1Year'!L29</f>
        <v>0.51650086846676146</v>
      </c>
      <c r="M7" s="29" t="s">
        <v>122</v>
      </c>
      <c r="N7" s="10">
        <f>HLOOKUP($M7,$B$2:$K19,N$2,0)</f>
        <v>0.13217338820148239</v>
      </c>
      <c r="O7" s="10">
        <f>HLOOKUP($M7,$B$2:$K19,O$2,0)</f>
        <v>0.31715195559091858</v>
      </c>
      <c r="P7" s="10">
        <f>HLOOKUP($M7,$B$2:$K19,P$2,0)</f>
        <v>0.18812605732030213</v>
      </c>
      <c r="Q7" s="10">
        <f>HLOOKUP($M7,$B$2:$K19,Q$2,0)</f>
        <v>0.17283905610461597</v>
      </c>
      <c r="R7" s="30">
        <f>HLOOKUP($M7,$B$2:$K19,R$2,0)</f>
        <v>0.24259527216621762</v>
      </c>
      <c r="S7" s="10">
        <f>HLOOKUP($M7,$B$2:$K19,S$2,0)</f>
        <v>0.20906363426202806</v>
      </c>
      <c r="T7" s="31">
        <f>HLOOKUP($M7,$B$2:$K19,T$2,0)</f>
        <v>76.763276976240732</v>
      </c>
      <c r="U7" s="31">
        <f>HLOOKUP($M7,$B$2:$K19,U$2,0)</f>
        <v>61.551971286522679</v>
      </c>
      <c r="V7" s="10">
        <f>HLOOKUP($M7,$B$2:$K19,V$2,0)</f>
        <v>5.7719891700146457E-2</v>
      </c>
      <c r="W7" s="10">
        <f>HLOOKUP($M7,$B$2:$K19,W$2,0)</f>
        <v>7.4127100574714708E-2</v>
      </c>
      <c r="X7" s="10">
        <f>HLOOKUP($M7,$B$2:$K19,X$2,0)</f>
        <v>8.8579277316553656E-2</v>
      </c>
      <c r="Y7" s="10">
        <f>HLOOKUP($M7,$B$2:$K19,Y$2,0)</f>
        <v>0.15485693853031571</v>
      </c>
      <c r="Z7" s="10">
        <f>HLOOKUP($M7,$B$2:$K19,Z$2,0)</f>
        <v>2.4451307608753282E-2</v>
      </c>
    </row>
    <row r="8" spans="1:26" x14ac:dyDescent="0.25">
      <c r="A8" s="20" t="s">
        <v>255</v>
      </c>
      <c r="B8" s="1">
        <f>'9Year'!C39</f>
        <v>0.27570035840639556</v>
      </c>
      <c r="C8" s="1">
        <f>'9Year'!D39</f>
        <v>0.20002969043436022</v>
      </c>
      <c r="D8" s="1">
        <f>'9Year'!E39</f>
        <v>0.18915074837194751</v>
      </c>
      <c r="E8" s="1">
        <f>'9Year'!F39</f>
        <v>0.2230575931937881</v>
      </c>
      <c r="F8" s="1">
        <f>'9Year'!G39</f>
        <v>0.20906363426202806</v>
      </c>
      <c r="G8" s="1">
        <f>'9Year'!H39</f>
        <v>0.2337166160462319</v>
      </c>
      <c r="H8" s="1">
        <f>'9Year'!I39</f>
        <v>0.21744225384077076</v>
      </c>
      <c r="I8" s="1">
        <f>'9Year'!J39</f>
        <v>0.46042115260001043</v>
      </c>
      <c r="J8" s="1">
        <f>'9Year'!K39</f>
        <v>0.17953294008219317</v>
      </c>
      <c r="K8" s="1">
        <f>'9Year'!L39</f>
        <v>0.29884956134049279</v>
      </c>
      <c r="M8" s="29" t="s">
        <v>123</v>
      </c>
      <c r="N8" s="10">
        <f>HLOOKUP($M8,$B$2:$K20,N$2,0)</f>
        <v>0.13638571818178846</v>
      </c>
      <c r="O8" s="10">
        <f>HLOOKUP($M8,$B$2:$K20,O$2,0)</f>
        <v>3.9250301460238335E-2</v>
      </c>
      <c r="P8" s="10">
        <f>HLOOKUP($M8,$B$2:$K20,P$2,0)</f>
        <v>0.26387046675320402</v>
      </c>
      <c r="Q8" s="10">
        <f>HLOOKUP($M8,$B$2:$K20,Q$2,0)</f>
        <v>0.19379957432580208</v>
      </c>
      <c r="R8" s="30">
        <f>HLOOKUP($M8,$B$2:$K20,R$2,0)</f>
        <v>0</v>
      </c>
      <c r="S8" s="10">
        <f>HLOOKUP($M8,$B$2:$K20,S$2,0)</f>
        <v>0.2337166160462319</v>
      </c>
      <c r="T8" s="31">
        <f>HLOOKUP($M8,$B$2:$K20,T$2,0)</f>
        <v>50.968325798012131</v>
      </c>
      <c r="U8" s="31">
        <f>HLOOKUP($M8,$B$2:$K20,U$2,0)</f>
        <v>41.7055322629638</v>
      </c>
      <c r="V8" s="10">
        <f>HLOOKUP($M8,$B$2:$K20,V$2,0)</f>
        <v>0.12620805441356897</v>
      </c>
      <c r="W8" s="10">
        <f>HLOOKUP($M8,$B$2:$K20,W$2,0)</f>
        <v>0.13875463264036364</v>
      </c>
      <c r="X8" s="10">
        <f>HLOOKUP($M8,$B$2:$K20,X$2,0)</f>
        <v>0.13942667136952058</v>
      </c>
      <c r="Y8" s="10">
        <f>HLOOKUP($M8,$B$2:$K20,Y$2,0)</f>
        <v>0.19485746560658773</v>
      </c>
      <c r="Z8" s="10">
        <f>HLOOKUP($M8,$B$2:$K20,Z$2,0)</f>
        <v>7.0916019762362947E-2</v>
      </c>
    </row>
    <row r="9" spans="1:26" x14ac:dyDescent="0.25">
      <c r="A9" s="20" t="s">
        <v>174</v>
      </c>
      <c r="B9" s="5">
        <f>'9Year'!C40</f>
        <v>85.292549235157736</v>
      </c>
      <c r="C9" s="5">
        <f>'9Year'!D40</f>
        <v>81.157729807761584</v>
      </c>
      <c r="D9" s="5">
        <f>'9Year'!E40</f>
        <v>44.413300709588192</v>
      </c>
      <c r="E9" s="5">
        <f>'9Year'!F40</f>
        <v>50.752070656983896</v>
      </c>
      <c r="F9" s="5">
        <f>'9Year'!G40</f>
        <v>76.763276976240732</v>
      </c>
      <c r="G9" s="5">
        <f>'9Year'!H40</f>
        <v>50.968325798012131</v>
      </c>
      <c r="H9" s="5">
        <f>'9Year'!I40</f>
        <v>63.785010341569034</v>
      </c>
      <c r="I9" s="5">
        <f>'9Year'!J40</f>
        <v>106.13608679803815</v>
      </c>
      <c r="J9" s="5">
        <f>'9Year'!K40</f>
        <v>73.193588999520415</v>
      </c>
      <c r="K9" s="5">
        <f>'9Year'!L40</f>
        <v>65.867035830896796</v>
      </c>
      <c r="M9" s="29" t="s">
        <v>207</v>
      </c>
      <c r="N9" s="10">
        <f>HLOOKUP($M9,$B$2:$K21,N$2,0)</f>
        <v>0.19549332921599949</v>
      </c>
      <c r="O9" s="10">
        <f>HLOOKUP($M9,$B$2:$K21,O$2,0)</f>
        <v>0.15276580609184109</v>
      </c>
      <c r="P9" s="10">
        <f>HLOOKUP($M9,$B$2:$K21,P$2,0)</f>
        <v>0.20617859728942958</v>
      </c>
      <c r="Q9" s="10">
        <f>HLOOKUP($M9,$B$2:$K21,Q$2,0)</f>
        <v>0.17910080813608445</v>
      </c>
      <c r="R9" s="30">
        <f>HLOOKUP($M9,$B$2:$K21,R$2,0)</f>
        <v>0.44773689352002605</v>
      </c>
      <c r="S9" s="10">
        <f>HLOOKUP($M9,$B$2:$K21,S$2,0)</f>
        <v>0.21744225384077076</v>
      </c>
      <c r="T9" s="31">
        <f>HLOOKUP($M9,$B$2:$K21,T$2,0)</f>
        <v>63.785010341569034</v>
      </c>
      <c r="U9" s="31">
        <f>HLOOKUP($M9,$B$2:$K21,U$2,0)</f>
        <v>52.833664490681642</v>
      </c>
      <c r="V9" s="10">
        <f>HLOOKUP($M9,$B$2:$K21,V$2,0)</f>
        <v>5.9512136181761571E-2</v>
      </c>
      <c r="W9" s="10">
        <f>HLOOKUP($M9,$B$2:$K21,W$2,0)</f>
        <v>0.10160067755428585</v>
      </c>
      <c r="X9" s="10">
        <f>HLOOKUP($M9,$B$2:$K21,X$2,0)</f>
        <v>4.1259146340523058E-2</v>
      </c>
      <c r="Y9" s="10">
        <f>HLOOKUP($M9,$B$2:$K21,Y$2,0)</f>
        <v>9.3216875931657575E-2</v>
      </c>
      <c r="Z9" s="10">
        <f>HLOOKUP($M9,$B$2:$K21,Z$2,0)</f>
        <v>-4.4674405161509931E-3</v>
      </c>
    </row>
    <row r="10" spans="1:26" x14ac:dyDescent="0.25">
      <c r="A10" s="20" t="s">
        <v>176</v>
      </c>
      <c r="B10" s="5">
        <f>'9Year'!C42</f>
        <v>66.635996779858743</v>
      </c>
      <c r="C10" s="5">
        <f>'9Year'!D42</f>
        <v>40.706698677530142</v>
      </c>
      <c r="D10" s="5">
        <f>'9Year'!E42</f>
        <v>26.27013338449391</v>
      </c>
      <c r="E10" s="5">
        <f>'9Year'!F42</f>
        <v>51.430779883912862</v>
      </c>
      <c r="F10" s="5">
        <f>'9Year'!G42</f>
        <v>61.551971286522679</v>
      </c>
      <c r="G10" s="5">
        <f>'9Year'!H42</f>
        <v>41.7055322629638</v>
      </c>
      <c r="H10" s="5">
        <f>'9Year'!I42</f>
        <v>52.833664490681642</v>
      </c>
      <c r="I10" s="5">
        <f>'9Year'!J42</f>
        <v>61.751295538869932</v>
      </c>
      <c r="J10" s="5">
        <f>'9Year'!K42</f>
        <v>51.841136415029197</v>
      </c>
      <c r="K10" s="5">
        <f>'9Year'!L42</f>
        <v>55.308268793559897</v>
      </c>
      <c r="M10" s="29" t="s">
        <v>124</v>
      </c>
      <c r="N10" s="10">
        <f>HLOOKUP($M10,$B$2:$K22,N$2,0)</f>
        <v>0.25317528951493107</v>
      </c>
      <c r="O10" s="10">
        <f>HLOOKUP($M10,$B$2:$K22,O$2,0)</f>
        <v>0.3962086422857265</v>
      </c>
      <c r="P10" s="10">
        <f>HLOOKUP($M10,$B$2:$K22,P$2,0)</f>
        <v>0.16603878170103642</v>
      </c>
      <c r="Q10" s="10">
        <f>HLOOKUP($M10,$B$2:$K22,Q$2,0)</f>
        <v>0.14159923803226121</v>
      </c>
      <c r="R10" s="30">
        <f>HLOOKUP($M10,$B$2:$K22,R$2,0)</f>
        <v>0.89330430048992915</v>
      </c>
      <c r="S10" s="10">
        <f>HLOOKUP($M10,$B$2:$K22,S$2,0)</f>
        <v>0.46042115260001043</v>
      </c>
      <c r="T10" s="31">
        <f>HLOOKUP($M10,$B$2:$K22,T$2,0)</f>
        <v>106.13608679803815</v>
      </c>
      <c r="U10" s="31">
        <f>HLOOKUP($M10,$B$2:$K22,U$2,0)</f>
        <v>61.751295538869932</v>
      </c>
      <c r="V10" s="10">
        <f>HLOOKUP($M10,$B$2:$K22,V$2,0)</f>
        <v>3.6300670974923462E-2</v>
      </c>
      <c r="W10" s="10">
        <f>HLOOKUP($M10,$B$2:$K22,W$2,0)</f>
        <v>6.0971294654614594E-2</v>
      </c>
      <c r="X10" s="10">
        <f>HLOOKUP($M10,$B$2:$K22,X$2,0)</f>
        <v>2.3695898240498846E-2</v>
      </c>
      <c r="Y10" s="10">
        <f>HLOOKUP($M10,$B$2:$K22,Y$2,0)</f>
        <v>4.3236512767836896E-2</v>
      </c>
      <c r="Z10" s="10">
        <f>HLOOKUP($M10,$B$2:$K22,Z$2,0)</f>
        <v>-7.3169585518559318E-3</v>
      </c>
    </row>
    <row r="11" spans="1:26" x14ac:dyDescent="0.25">
      <c r="A11" s="20" t="s">
        <v>141</v>
      </c>
      <c r="B11" s="1">
        <f>'9Year'!C19</f>
        <v>4.4065433663898132E-2</v>
      </c>
      <c r="C11" s="1">
        <f>'9Year'!D19</f>
        <v>6.9161190309299557E-3</v>
      </c>
      <c r="D11" s="1">
        <f>'9Year'!E19</f>
        <v>3.9845346029816479E-2</v>
      </c>
      <c r="E11" s="1">
        <f>'9Year'!F19</f>
        <v>4.7458625199427562E-2</v>
      </c>
      <c r="F11" s="1">
        <f>'9Year'!G19</f>
        <v>5.7719891700146457E-2</v>
      </c>
      <c r="G11" s="1">
        <f>'9Year'!H19</f>
        <v>0.12620805441356897</v>
      </c>
      <c r="H11" s="1">
        <f>'9Year'!I19</f>
        <v>5.9512136181761571E-2</v>
      </c>
      <c r="I11" s="1">
        <f>'9Year'!J19</f>
        <v>3.6300670974923462E-2</v>
      </c>
      <c r="J11" s="1">
        <f>'9Year'!K19</f>
        <v>3.9300780355000876E-2</v>
      </c>
      <c r="K11" s="1">
        <f>'9Year'!L19</f>
        <v>6.9390292139910728E-2</v>
      </c>
      <c r="M11" s="29" t="s">
        <v>125</v>
      </c>
      <c r="N11" s="10">
        <f>HLOOKUP($M11,$B$2:$K23,N$2,0)</f>
        <v>-0.10361188694788193</v>
      </c>
      <c r="O11" s="10">
        <f>HLOOKUP($M11,$B$2:$K23,O$2,0)</f>
        <v>2.7375469065318958E-2</v>
      </c>
      <c r="P11" s="10">
        <f>HLOOKUP($M11,$B$2:$K23,P$2,0)</f>
        <v>0.14592616738971903</v>
      </c>
      <c r="Q11" s="10">
        <f>HLOOKUP($M11,$B$2:$K23,Q$2,0)</f>
        <v>1.8213882258470114E-2</v>
      </c>
      <c r="R11" s="30">
        <f>HLOOKUP($M11,$B$2:$K23,R$2,0)</f>
        <v>1.0809352517985611</v>
      </c>
      <c r="S11" s="10">
        <f>HLOOKUP($M11,$B$2:$K23,S$2,0)</f>
        <v>0.17953294008219317</v>
      </c>
      <c r="T11" s="31">
        <f>HLOOKUP($M11,$B$2:$K23,T$2,0)</f>
        <v>73.193588999520415</v>
      </c>
      <c r="U11" s="31">
        <f>HLOOKUP($M11,$B$2:$K23,U$2,0)</f>
        <v>51.841136415029197</v>
      </c>
      <c r="V11" s="10">
        <f>HLOOKUP($M11,$B$2:$K23,V$2,0)</f>
        <v>3.9300780355000876E-2</v>
      </c>
      <c r="W11" s="10">
        <f>HLOOKUP($M11,$B$2:$K23,W$2,0)</f>
        <v>3.148128090517497E-2</v>
      </c>
      <c r="X11" s="10">
        <f>HLOOKUP($M11,$B$2:$K23,X$2,0)</f>
        <v>3.6750278684416673E-2</v>
      </c>
      <c r="Y11" s="10">
        <f>HLOOKUP($M11,$B$2:$K23,Y$2,0)</f>
        <v>0.1090679088677465</v>
      </c>
      <c r="Z11" s="10">
        <f>HLOOKUP($M11,$B$2:$K23,Z$2,0)</f>
        <v>0.10007968441826935</v>
      </c>
    </row>
    <row r="12" spans="1:26" x14ac:dyDescent="0.25">
      <c r="A12" s="20" t="s">
        <v>256</v>
      </c>
      <c r="B12" s="1">
        <f>'9Year'!C45</f>
        <v>5.6098013665496382E-2</v>
      </c>
      <c r="C12" s="1">
        <f>'9Year'!D45</f>
        <v>4.5197365545598459E-2</v>
      </c>
      <c r="D12" s="1">
        <f>'9Year'!E45</f>
        <v>5.4758593876114869E-2</v>
      </c>
      <c r="E12" s="1">
        <f>'9Year'!F45</f>
        <v>9.5513811614569927E-2</v>
      </c>
      <c r="F12" s="1">
        <f>'9Year'!G45</f>
        <v>7.4127100574714708E-2</v>
      </c>
      <c r="G12" s="1">
        <f>'9Year'!H45</f>
        <v>0.13875463264036364</v>
      </c>
      <c r="H12" s="1">
        <f>'9Year'!I45</f>
        <v>0.10160067755428585</v>
      </c>
      <c r="I12" s="1">
        <f>'9Year'!J45</f>
        <v>6.0971294654614594E-2</v>
      </c>
      <c r="J12" s="1">
        <f>'9Year'!K45</f>
        <v>3.148128090517497E-2</v>
      </c>
      <c r="K12" s="1">
        <f>'9Year'!L45</f>
        <v>7.0540571103229824E-2</v>
      </c>
      <c r="M12" s="29" t="s">
        <v>127</v>
      </c>
      <c r="N12" s="10">
        <f>HLOOKUP($M12,$B$2:$K24,N$2,0)</f>
        <v>0.1890114696459555</v>
      </c>
      <c r="O12" s="10">
        <f>HLOOKUP($M12,$B$2:$K24,O$2,0)</f>
        <v>0.13818621762739935</v>
      </c>
      <c r="P12" s="10">
        <f>HLOOKUP($M12,$B$2:$K24,P$2,0)</f>
        <v>0.15485536348250756</v>
      </c>
      <c r="Q12" s="10">
        <f>HLOOKUP($M12,$B$2:$K24,Q$2,0)</f>
        <v>0.12965945445083538</v>
      </c>
      <c r="R12" s="30">
        <f>HLOOKUP($M12,$B$2:$K24,R$2,0)</f>
        <v>0.51650086846676146</v>
      </c>
      <c r="S12" s="10">
        <f>HLOOKUP($M12,$B$2:$K24,S$2,0)</f>
        <v>0.29884956134049279</v>
      </c>
      <c r="T12" s="31">
        <f>HLOOKUP($M12,$B$2:$K24,T$2,0)</f>
        <v>65.867035830896796</v>
      </c>
      <c r="U12" s="31">
        <f>HLOOKUP($M12,$B$2:$K24,U$2,0)</f>
        <v>55.308268793559897</v>
      </c>
      <c r="V12" s="10">
        <f>HLOOKUP($M12,$B$2:$K24,V$2,0)</f>
        <v>6.9390292139910728E-2</v>
      </c>
      <c r="W12" s="10">
        <f>HLOOKUP($M12,$B$2:$K24,W$2,0)</f>
        <v>7.0540571103229824E-2</v>
      </c>
      <c r="X12" s="10">
        <f>HLOOKUP($M12,$B$2:$K24,X$2,0)</f>
        <v>5.5407564547484925E-2</v>
      </c>
      <c r="Y12" s="10">
        <f>HLOOKUP($M12,$B$2:$K24,Y$2,0)</f>
        <v>7.0724507704455528E-2</v>
      </c>
      <c r="Z12" s="10">
        <f>HLOOKUP($M12,$B$2:$K24,Z$2,0)</f>
        <v>-2.3996166160753226E-2</v>
      </c>
    </row>
    <row r="13" spans="1:26" x14ac:dyDescent="0.25">
      <c r="A13" s="20" t="s">
        <v>183</v>
      </c>
      <c r="B13" s="1">
        <f>'9Year'!C49</f>
        <v>7.3786232827886072E-2</v>
      </c>
      <c r="C13" s="1">
        <f>'9Year'!D49</f>
        <v>5.7883346105932008E-2</v>
      </c>
      <c r="D13" s="1">
        <f>'9Year'!E49</f>
        <v>4.9205187438737918E-2</v>
      </c>
      <c r="E13" s="1">
        <f>'9Year'!F49</f>
        <v>5.9520632059200274E-2</v>
      </c>
      <c r="F13" s="1">
        <f>'9Year'!G49</f>
        <v>8.8579277316553656E-2</v>
      </c>
      <c r="G13" s="1">
        <f>'9Year'!H49</f>
        <v>0.13942667136952058</v>
      </c>
      <c r="H13" s="1">
        <f>'9Year'!I49</f>
        <v>4.1259146340523058E-2</v>
      </c>
      <c r="I13" s="1">
        <f>'9Year'!J49</f>
        <v>2.3695898240498846E-2</v>
      </c>
      <c r="J13" s="1">
        <f>'9Year'!K49</f>
        <v>3.6750278684416673E-2</v>
      </c>
      <c r="K13" s="1">
        <f>'9Year'!L49</f>
        <v>5.5407564547484925E-2</v>
      </c>
    </row>
    <row r="14" spans="1:26" x14ac:dyDescent="0.25">
      <c r="A14" s="20" t="s">
        <v>258</v>
      </c>
      <c r="B14" s="1">
        <f>'9Year'!C62</f>
        <v>0.13841612946521017</v>
      </c>
      <c r="C14" s="1">
        <f>'9Year'!D62</f>
        <v>0.12530031952746132</v>
      </c>
      <c r="D14" s="1">
        <f>'9Year'!E62</f>
        <v>0.13083395820882213</v>
      </c>
      <c r="E14" s="1">
        <f>'9Year'!F62</f>
        <v>0.1430054628961325</v>
      </c>
      <c r="F14" s="1">
        <f>'9Year'!G62</f>
        <v>0.15485693853031571</v>
      </c>
      <c r="G14" s="1">
        <f>'9Year'!H62</f>
        <v>0.19485746560658773</v>
      </c>
      <c r="H14" s="1">
        <f>'9Year'!I62</f>
        <v>9.3216875931657575E-2</v>
      </c>
      <c r="I14" s="1">
        <f>'9Year'!J62</f>
        <v>4.3236512767836896E-2</v>
      </c>
      <c r="J14" s="1">
        <f>'9Year'!K62</f>
        <v>0.1090679088677465</v>
      </c>
      <c r="K14" s="1">
        <f>'9Year'!L62</f>
        <v>7.0724507704455528E-2</v>
      </c>
    </row>
    <row r="15" spans="1:26" x14ac:dyDescent="0.25">
      <c r="A15" s="20" t="s">
        <v>188</v>
      </c>
      <c r="B15" s="1">
        <f>'9Year'!C54</f>
        <v>7.630238013569754E-3</v>
      </c>
      <c r="C15" s="1">
        <f>'9Year'!D54</f>
        <v>2.6045391508639575E-3</v>
      </c>
      <c r="D15" s="1">
        <f>'9Year'!E54</f>
        <v>-2.0369204628941321E-2</v>
      </c>
      <c r="E15" s="1">
        <f>'9Year'!F54</f>
        <v>1.0419630544174226E-2</v>
      </c>
      <c r="F15" s="1">
        <f>'9Year'!G54</f>
        <v>2.4451307608753282E-2</v>
      </c>
      <c r="G15" s="1">
        <f>'9Year'!H54</f>
        <v>7.0916019762362947E-2</v>
      </c>
      <c r="H15" s="1">
        <f>'9Year'!I54</f>
        <v>-4.4674405161509931E-3</v>
      </c>
      <c r="I15" s="1">
        <f>'9Year'!J54</f>
        <v>-7.3169585518559318E-3</v>
      </c>
      <c r="J15" s="1">
        <f>'9Year'!K54</f>
        <v>0.10007968441826935</v>
      </c>
      <c r="K15" s="1">
        <f>'9Year'!L54</f>
        <v>-2.3996166160753226E-2</v>
      </c>
    </row>
    <row r="17" spans="1:11" x14ac:dyDescent="0.25">
      <c r="A17" s="2" t="s">
        <v>135</v>
      </c>
      <c r="B17" s="3" t="s">
        <v>205</v>
      </c>
      <c r="C17" s="3" t="s">
        <v>120</v>
      </c>
      <c r="D17" s="3" t="s">
        <v>206</v>
      </c>
      <c r="E17" s="3" t="s">
        <v>121</v>
      </c>
      <c r="F17" s="3" t="s">
        <v>122</v>
      </c>
      <c r="G17" s="3" t="s">
        <v>123</v>
      </c>
      <c r="H17" s="3" t="s">
        <v>207</v>
      </c>
      <c r="I17" s="3" t="s">
        <v>124</v>
      </c>
      <c r="J17" s="3" t="s">
        <v>125</v>
      </c>
      <c r="K17" s="3" t="s">
        <v>127</v>
      </c>
    </row>
    <row r="18" spans="1:11" x14ac:dyDescent="0.25">
      <c r="A18" s="27" t="s">
        <v>259</v>
      </c>
      <c r="B18" s="28">
        <f>'1Year'!C2</f>
        <v>0.10931828832388429</v>
      </c>
      <c r="C18" s="28">
        <f>'1Year'!D2</f>
        <v>-0.12960748486095025</v>
      </c>
      <c r="D18" s="28">
        <f>'1Year'!E2</f>
        <v>-6.0604544089680641E-2</v>
      </c>
      <c r="E18" s="28">
        <f>'1Year'!F2</f>
        <v>-6.68617739756866E-2</v>
      </c>
      <c r="F18" s="28">
        <f>'1Year'!G2</f>
        <v>-3.7857296578169934E-2</v>
      </c>
      <c r="G18" s="28">
        <f>'1Year'!H2</f>
        <v>0.27921700743494421</v>
      </c>
      <c r="H18" s="28">
        <f>'1Year'!I2</f>
        <v>4.8164256093860512E-2</v>
      </c>
      <c r="I18" s="28">
        <f>'1Year'!J2</f>
        <v>-2.1719552895057597E-2</v>
      </c>
      <c r="J18" s="28">
        <f>'1Year'!K2</f>
        <v>2.5214592274678049E-2</v>
      </c>
      <c r="K18" s="28">
        <f>'1Year'!L2</f>
        <v>5.5313181676533143E-3</v>
      </c>
    </row>
    <row r="19" spans="1:11" x14ac:dyDescent="0.25">
      <c r="A19" s="27" t="s">
        <v>137</v>
      </c>
      <c r="B19" s="28">
        <f>'1Year'!C3</f>
        <v>0.68898844612119781</v>
      </c>
      <c r="C19" s="28">
        <f>'1Year'!D3</f>
        <v>-5.8900239078461224E-2</v>
      </c>
      <c r="D19" s="28">
        <f>'1Year'!E3</f>
        <v>4.0000000000000036E-2</v>
      </c>
      <c r="E19" s="28">
        <f>'1Year'!F3</f>
        <v>0.19517426273458449</v>
      </c>
      <c r="F19" s="28">
        <f>'1Year'!G3</f>
        <v>0.23291325545028063</v>
      </c>
      <c r="G19" s="28">
        <f>'1Year'!H3</f>
        <v>0.45944503735325526</v>
      </c>
      <c r="H19" s="28">
        <f>'1Year'!I3</f>
        <v>0.25357737104825295</v>
      </c>
      <c r="I19" s="28">
        <f>'1Year'!J3</f>
        <v>0.18599033816425126</v>
      </c>
      <c r="J19" s="28">
        <f>'1Year'!K3</f>
        <v>5.5937499999999991</v>
      </c>
      <c r="K19" s="28">
        <f>'1Year'!L3</f>
        <v>-0.19486081370449682</v>
      </c>
    </row>
    <row r="20" spans="1:11" x14ac:dyDescent="0.25">
      <c r="A20" s="20" t="s">
        <v>252</v>
      </c>
      <c r="B20" s="1">
        <f>'1Year'!C59</f>
        <v>0.1868722087864805</v>
      </c>
      <c r="C20" s="1">
        <f>'1Year'!D59</f>
        <v>0.37668653906495136</v>
      </c>
      <c r="D20" s="1">
        <f>'1Year'!E59</f>
        <v>0.2522398345968298</v>
      </c>
      <c r="E20" s="1">
        <f>'1Year'!F59</f>
        <v>0.17197522671975224</v>
      </c>
      <c r="F20" s="1">
        <f>'1Year'!G59</f>
        <v>0.26948242030430719</v>
      </c>
      <c r="G20" s="1">
        <f>'1Year'!H59</f>
        <v>0.34401466864576963</v>
      </c>
      <c r="H20" s="1">
        <f>'1Year'!I59</f>
        <v>0.20771479982006297</v>
      </c>
      <c r="I20" s="1">
        <f>'1Year'!J59</f>
        <v>0.27007858922752537</v>
      </c>
      <c r="J20" s="1">
        <f>'1Year'!K59</f>
        <v>0.29472774416594644</v>
      </c>
      <c r="K20" s="1">
        <f>'1Year'!L59</f>
        <v>0.14129529362765517</v>
      </c>
    </row>
    <row r="21" spans="1:11" x14ac:dyDescent="0.25">
      <c r="A21" s="20" t="s">
        <v>253</v>
      </c>
      <c r="B21" s="1">
        <f>'1Year'!C58</f>
        <v>0.21911899663505655</v>
      </c>
      <c r="C21" s="1">
        <f>'1Year'!D58</f>
        <v>0.36152625866243643</v>
      </c>
      <c r="D21" s="1">
        <f>'1Year'!E58</f>
        <v>0.19576470588235292</v>
      </c>
      <c r="E21" s="1">
        <f>'1Year'!F58</f>
        <v>0.1366394899773187</v>
      </c>
      <c r="F21" s="1">
        <f>'1Year'!G58</f>
        <v>0.21429542165977822</v>
      </c>
      <c r="G21" s="1">
        <f>'1Year'!H58</f>
        <v>0.23880206059547718</v>
      </c>
      <c r="H21" s="1">
        <f>'1Year'!I58</f>
        <v>0.20443937913817434</v>
      </c>
      <c r="I21" s="1">
        <f>'1Year'!J58</f>
        <v>0.26728361458900385</v>
      </c>
      <c r="J21" s="1">
        <f>'1Year'!K58</f>
        <v>0.37949640287769781</v>
      </c>
      <c r="K21" s="1">
        <f>'1Year'!L58</f>
        <v>0.11874309174167062</v>
      </c>
    </row>
    <row r="22" spans="1:11" x14ac:dyDescent="0.25">
      <c r="A22" s="20" t="s">
        <v>254</v>
      </c>
      <c r="B22" s="4">
        <f>'1Year'!C29</f>
        <v>1.0617620067298865</v>
      </c>
      <c r="C22" s="4">
        <f>'1Year'!D29</f>
        <v>0.59656007347415885</v>
      </c>
      <c r="D22" s="4">
        <f>'1Year'!E29</f>
        <v>0.36564705882352938</v>
      </c>
      <c r="E22" s="4">
        <f>'1Year'!F29</f>
        <v>0.10856372218476062</v>
      </c>
      <c r="F22" s="4">
        <f>'1Year'!G29</f>
        <v>0.24259527216621762</v>
      </c>
      <c r="G22" s="4">
        <f>'1Year'!H29</f>
        <v>0</v>
      </c>
      <c r="H22" s="4">
        <f>'1Year'!I29</f>
        <v>0.44773689352002605</v>
      </c>
      <c r="I22" s="4">
        <f>'1Year'!J29</f>
        <v>0.89330430048992915</v>
      </c>
      <c r="J22" s="4">
        <f>'1Year'!K29</f>
        <v>1.0809352517985611</v>
      </c>
      <c r="K22" s="4">
        <f>'1Year'!L29</f>
        <v>0.51650086846676146</v>
      </c>
    </row>
    <row r="23" spans="1:11" x14ac:dyDescent="0.25">
      <c r="A23" s="20" t="s">
        <v>255</v>
      </c>
      <c r="B23" s="1">
        <f>'1Year'!C39</f>
        <v>0.23353710054172253</v>
      </c>
      <c r="C23" s="1">
        <f>'1Year'!D39</f>
        <v>0.21396304804194191</v>
      </c>
      <c r="D23" s="1">
        <f>'1Year'!E39</f>
        <v>0.17638911086250064</v>
      </c>
      <c r="E23" s="1">
        <f>'1Year'!F39</f>
        <v>0.34467229593888221</v>
      </c>
      <c r="F23" s="1">
        <f>'1Year'!G39</f>
        <v>0.21432754483712227</v>
      </c>
      <c r="G23" s="1">
        <f>'1Year'!H39</f>
        <v>0.20487671979294375</v>
      </c>
      <c r="H23" s="1">
        <f>'1Year'!I39</f>
        <v>0.21468272348309406</v>
      </c>
      <c r="I23" s="1">
        <f>'1Year'!J39</f>
        <v>0.39665349000920563</v>
      </c>
      <c r="J23" s="1">
        <f>'1Year'!K39</f>
        <v>0.16352694924123495</v>
      </c>
      <c r="K23" s="1">
        <f>'1Year'!L39</f>
        <v>0.39629658324939954</v>
      </c>
    </row>
    <row r="24" spans="1:11" x14ac:dyDescent="0.25">
      <c r="A24" s="20" t="s">
        <v>174</v>
      </c>
      <c r="B24" s="5">
        <f>'1Year'!C40</f>
        <v>87.508573132548079</v>
      </c>
      <c r="C24" s="5">
        <f>'1Year'!D40</f>
        <v>66.466482749524644</v>
      </c>
      <c r="D24" s="5">
        <f>'1Year'!E40</f>
        <v>44.314900644611363</v>
      </c>
      <c r="E24" s="5">
        <f>'1Year'!F40</f>
        <v>64.458383594692407</v>
      </c>
      <c r="F24" s="5">
        <f>'1Year'!G40</f>
        <v>62.362763837488302</v>
      </c>
      <c r="G24" s="5">
        <f>'1Year'!H40</f>
        <v>44.102302138673203</v>
      </c>
      <c r="H24" s="5">
        <f>'1Year'!I40</f>
        <v>76.112108229118419</v>
      </c>
      <c r="I24" s="5">
        <f>'1Year'!J40</f>
        <v>77.3008609952889</v>
      </c>
      <c r="J24" s="5">
        <f>'1Year'!K40</f>
        <v>99.797226582940866</v>
      </c>
      <c r="K24" s="5">
        <f>'1Year'!L40</f>
        <v>73.21492213527543</v>
      </c>
    </row>
    <row r="25" spans="1:11" x14ac:dyDescent="0.25">
      <c r="A25" s="20" t="s">
        <v>176</v>
      </c>
      <c r="B25" s="5">
        <f>'1Year'!C42</f>
        <v>51.197836422974341</v>
      </c>
      <c r="C25" s="5">
        <f>'1Year'!D42</f>
        <v>35.018464987964784</v>
      </c>
      <c r="D25" s="5">
        <f>'1Year'!E42</f>
        <v>31.072931649885458</v>
      </c>
      <c r="E25" s="5">
        <f>'1Year'!F42</f>
        <v>35.956976276638521</v>
      </c>
      <c r="F25" s="5">
        <f>'1Year'!G42</f>
        <v>55.543413721582816</v>
      </c>
      <c r="G25" s="5">
        <f>'1Year'!H42</f>
        <v>34.373609408345821</v>
      </c>
      <c r="H25" s="5">
        <f>'1Year'!I42</f>
        <v>40.067160722556743</v>
      </c>
      <c r="I25" s="5">
        <f>'1Year'!J42</f>
        <v>55.480316239779071</v>
      </c>
      <c r="J25" s="5">
        <f>'1Year'!K42</f>
        <v>40.778388278388277</v>
      </c>
      <c r="K25" s="5">
        <f>'1Year'!L42</f>
        <v>56.501898194778036</v>
      </c>
    </row>
    <row r="26" spans="1:11" x14ac:dyDescent="0.25">
      <c r="A26" s="20" t="s">
        <v>141</v>
      </c>
      <c r="B26" s="1">
        <f>'1Year'!C19</f>
        <v>5.9332703808624487E-2</v>
      </c>
      <c r="C26" s="1">
        <f>'1Year'!D19</f>
        <v>9.5182616532758862E-2</v>
      </c>
      <c r="D26" s="1">
        <f>'1Year'!E19</f>
        <v>8.8647381599275474E-2</v>
      </c>
      <c r="E26" s="1">
        <f>'1Year'!F19</f>
        <v>8.9626055488540413E-2</v>
      </c>
      <c r="F26" s="1">
        <f>'1Year'!G19</f>
        <v>0.10901622676806702</v>
      </c>
      <c r="G26" s="1">
        <f>'1Year'!H19</f>
        <v>0.12418834854470327</v>
      </c>
      <c r="H26" s="1">
        <f>'1Year'!I19</f>
        <v>7.2699552261849626E-2</v>
      </c>
      <c r="I26" s="1">
        <f>'1Year'!J19</f>
        <v>7.9763903178642986E-2</v>
      </c>
      <c r="J26" s="1">
        <f>'1Year'!K19</f>
        <v>5.5206698063840917E-2</v>
      </c>
      <c r="K26" s="1">
        <f>'1Year'!L19</f>
        <v>5.8262958084760209E-2</v>
      </c>
    </row>
    <row r="27" spans="1:11" x14ac:dyDescent="0.25">
      <c r="A27" s="20" t="s">
        <v>256</v>
      </c>
      <c r="B27" s="1">
        <f>'1Year'!C45</f>
        <v>7.4403772644174831E-2</v>
      </c>
      <c r="C27" s="1">
        <f>'1Year'!D45</f>
        <v>0.16833838737267706</v>
      </c>
      <c r="D27" s="1">
        <f>'1Year'!E45</f>
        <v>0.1068584639095813</v>
      </c>
      <c r="E27" s="1">
        <f>'1Year'!F45</f>
        <v>0.10043254933765883</v>
      </c>
      <c r="F27" s="1">
        <f>'1Year'!G45</f>
        <v>0.12805067378749302</v>
      </c>
      <c r="G27" s="1">
        <f>'1Year'!H45</f>
        <v>0.17782834850455137</v>
      </c>
      <c r="H27" s="1">
        <f>'1Year'!I45</f>
        <v>0.10412117526742033</v>
      </c>
      <c r="I27" s="1">
        <f>'1Year'!J45</f>
        <v>0.11997067926372373</v>
      </c>
      <c r="J27" s="1">
        <f>'1Year'!K45</f>
        <v>8.8842105263157889E-2</v>
      </c>
      <c r="K27" s="1">
        <f>'1Year'!L45</f>
        <v>6.8054298642533928E-2</v>
      </c>
    </row>
    <row r="28" spans="1:11" x14ac:dyDescent="0.25">
      <c r="A28" s="20" t="s">
        <v>183</v>
      </c>
      <c r="B28" s="1">
        <f>'1Year'!C49</f>
        <v>0.12674154697413978</v>
      </c>
      <c r="C28" s="1">
        <f>'1Year'!D49</f>
        <v>0.14589538705032809</v>
      </c>
      <c r="D28" s="1">
        <f>'1Year'!E49</f>
        <v>7.0853976879228592E-2</v>
      </c>
      <c r="E28" s="1">
        <f>'1Year'!F49</f>
        <v>0.11025331724969845</v>
      </c>
      <c r="F28" s="1">
        <f>'1Year'!G49</f>
        <v>0.15221440481516124</v>
      </c>
      <c r="G28" s="1">
        <f>'1Year'!H49</f>
        <v>0.12200880897243792</v>
      </c>
      <c r="H28" s="1">
        <f>'1Year'!I49</f>
        <v>0.13727420101899027</v>
      </c>
      <c r="I28" s="1">
        <f>'1Year'!J49</f>
        <v>9.3301564953701205E-2</v>
      </c>
      <c r="J28" s="1">
        <f>'1Year'!K49</f>
        <v>4.3956043956043953E-2</v>
      </c>
      <c r="K28" s="1">
        <f>'1Year'!L49</f>
        <v>7.6780041837762464E-2</v>
      </c>
    </row>
    <row r="29" spans="1:11" x14ac:dyDescent="0.25">
      <c r="A29" s="20" t="s">
        <v>188</v>
      </c>
      <c r="B29" s="1">
        <f>'1Year'!C54</f>
        <v>6.8021801434653709E-2</v>
      </c>
      <c r="C29" s="1">
        <f>'1Year'!D54</f>
        <v>0.12694679225789435</v>
      </c>
      <c r="D29" s="1">
        <f>'1Year'!E54</f>
        <v>2.8021948750732519E-2</v>
      </c>
      <c r="E29" s="1">
        <f>'1Year'!F54</f>
        <v>-9.3687173301165855E-3</v>
      </c>
      <c r="F29" s="1">
        <f>'1Year'!G54</f>
        <v>3.3144902192036997E-3</v>
      </c>
      <c r="G29" s="1">
        <f>'1Year'!H54</f>
        <v>3.9958225491531586E-2</v>
      </c>
      <c r="H29" s="1">
        <f>'1Year'!I54</f>
        <v>-1.9125366682105908E-2</v>
      </c>
      <c r="I29" s="1">
        <f>'1Year'!J54</f>
        <v>5.312178480532842E-2</v>
      </c>
      <c r="J29" s="1">
        <f>'1Year'!K54</f>
        <v>4.1339612768184202E-2</v>
      </c>
      <c r="K29" s="1">
        <f>'1Year'!L54</f>
        <v>5.2684589757495924E-2</v>
      </c>
    </row>
    <row r="30" spans="1:11" x14ac:dyDescent="0.25">
      <c r="A3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workbookViewId="0">
      <selection activeCell="I9" sqref="I9"/>
    </sheetView>
  </sheetViews>
  <sheetFormatPr defaultRowHeight="15" x14ac:dyDescent="0.25"/>
  <cols>
    <col min="2" max="2" width="40.140625" customWidth="1"/>
    <col min="6" max="6" width="12.28515625" style="6" customWidth="1"/>
    <col min="7" max="16" width="11.7109375" style="6" customWidth="1"/>
  </cols>
  <sheetData>
    <row r="1" spans="2:16" x14ac:dyDescent="0.25">
      <c r="C1">
        <f>Map!C1</f>
        <v>0</v>
      </c>
      <c r="D1">
        <f>Map!D1</f>
        <v>0</v>
      </c>
      <c r="E1">
        <f>Map!E1</f>
        <v>0</v>
      </c>
      <c r="F1" s="3" t="str">
        <f>Map!F1</f>
        <v>Sudarshan</v>
      </c>
      <c r="G1" s="3" t="str">
        <f>Map!G1</f>
        <v>Bodal</v>
      </c>
      <c r="H1" s="3" t="str">
        <f>Map!H1</f>
        <v>Shree Pushkar</v>
      </c>
      <c r="I1" s="3" t="str">
        <f>Map!I1</f>
        <v>Atul</v>
      </c>
      <c r="J1" s="3" t="str">
        <f>Map!J1</f>
        <v>Ultramine</v>
      </c>
      <c r="K1" s="3" t="str">
        <f>Map!K1</f>
        <v>Vidhi</v>
      </c>
      <c r="L1" s="3" t="str">
        <f>Map!L1</f>
        <v>Reflon</v>
      </c>
      <c r="M1" s="3" t="str">
        <f>Map!M1</f>
        <v>Aksar</v>
      </c>
      <c r="N1" s="3" t="str">
        <f>Map!N1</f>
        <v>Dynemic</v>
      </c>
      <c r="O1" s="3" t="str">
        <f>Map!O1</f>
        <v>Kiri</v>
      </c>
      <c r="P1" s="3" t="str">
        <f>Map!P1</f>
        <v>Plasticbends</v>
      </c>
    </row>
    <row r="2" spans="2:16" x14ac:dyDescent="0.25">
      <c r="B2" t="str">
        <f>Map!B4</f>
        <v>Revenue CAGR 3 Years</v>
      </c>
      <c r="C2" t="str">
        <f>Map!C4</f>
        <v>Aksar</v>
      </c>
      <c r="D2" t="str">
        <f>Map!D4</f>
        <v>Bodal</v>
      </c>
      <c r="E2" t="str">
        <f>Map!E4</f>
        <v>Kiri</v>
      </c>
      <c r="F2" s="10">
        <f>Map!F4</f>
        <v>0.2399279025162695</v>
      </c>
      <c r="G2" s="10">
        <f>Map!G4</f>
        <v>0.31790754060701709</v>
      </c>
      <c r="H2" s="10">
        <f>Map!H4</f>
        <v>-4.996920085452683E-2</v>
      </c>
      <c r="I2" s="10">
        <f>Map!I4</f>
        <v>0.10839563322352808</v>
      </c>
      <c r="J2" s="10">
        <f>Map!J4</f>
        <v>0.25355007829245246</v>
      </c>
      <c r="K2" s="10">
        <f>Map!K4</f>
        <v>0.24058249238413576</v>
      </c>
      <c r="L2" s="10">
        <f>Map!L4</f>
        <v>8.6275206959409712E-2</v>
      </c>
      <c r="M2" s="10">
        <f>Map!M4</f>
        <v>0.39956463766322403</v>
      </c>
      <c r="N2" s="10">
        <f>Map!N4</f>
        <v>0.2267901175577316</v>
      </c>
      <c r="O2" s="10">
        <f>Map!O4</f>
        <v>0.30080047964421852</v>
      </c>
      <c r="P2" s="10">
        <f>Map!P4</f>
        <v>0.12557800338653613</v>
      </c>
    </row>
    <row r="3" spans="2:16" x14ac:dyDescent="0.25">
      <c r="B3" t="str">
        <f>Map!B7</f>
        <v>PAT CAGR 3 Years</v>
      </c>
      <c r="C3" t="e">
        <f>Map!C7</f>
        <v>#NUM!</v>
      </c>
      <c r="D3" t="e">
        <f>Map!D7</f>
        <v>#NUM!</v>
      </c>
      <c r="E3" t="e">
        <f>Map!E7</f>
        <v>#NUM!</v>
      </c>
      <c r="F3" s="10">
        <f>Map!F7</f>
        <v>0.84424363029975913</v>
      </c>
      <c r="G3" s="10" t="e">
        <f>Map!G7</f>
        <v>#NUM!</v>
      </c>
      <c r="H3" s="10">
        <f>Map!H7</f>
        <v>0.32013930603321361</v>
      </c>
      <c r="I3" s="10">
        <f>Map!I7</f>
        <v>0.4064176569347735</v>
      </c>
      <c r="J3" s="10">
        <f>Map!J7</f>
        <v>0.50219860872855526</v>
      </c>
      <c r="K3" s="10">
        <f>Map!K7</f>
        <v>0.88398449843979487</v>
      </c>
      <c r="L3" s="10" t="e">
        <f>Map!L7</f>
        <v>#NUM!</v>
      </c>
      <c r="M3" s="10">
        <f>Map!M7</f>
        <v>1.0953523138749754</v>
      </c>
      <c r="N3" s="10">
        <f>Map!N7</f>
        <v>0.31784693886373505</v>
      </c>
      <c r="O3" s="10" t="e">
        <f>Map!O7</f>
        <v>#NUM!</v>
      </c>
      <c r="P3" s="10">
        <f>Map!P7</f>
        <v>0.56552813274552727</v>
      </c>
    </row>
    <row r="4" spans="2:16" x14ac:dyDescent="0.25">
      <c r="B4" t="str">
        <f>Map!B10</f>
        <v>Receivables 3 Year Avg.</v>
      </c>
      <c r="C4" t="str">
        <f>Map!C10</f>
        <v>Kiri</v>
      </c>
      <c r="D4" t="str">
        <f>Map!D10</f>
        <v>Reflon</v>
      </c>
      <c r="E4" t="str">
        <f>Map!E10</f>
        <v>Vidhi</v>
      </c>
      <c r="F4" s="10">
        <f>Map!F10</f>
        <v>0.24678526277767748</v>
      </c>
      <c r="G4" s="10">
        <f>Map!G10</f>
        <v>0.2021484643043395</v>
      </c>
      <c r="H4" s="10">
        <f>Map!H10</f>
        <v>0.13922385177138027</v>
      </c>
      <c r="I4" s="10">
        <f>Map!I10</f>
        <v>0.17704200542005422</v>
      </c>
      <c r="J4" s="10">
        <f>Map!J10</f>
        <v>0.12989071340373382</v>
      </c>
      <c r="K4" s="10">
        <f>Map!K10</f>
        <v>0.25120108485083309</v>
      </c>
      <c r="L4" s="10">
        <f>Map!L10</f>
        <v>0.27267595031990965</v>
      </c>
      <c r="M4" s="10">
        <f>Map!M10</f>
        <v>0.10747558226897071</v>
      </c>
      <c r="N4" s="10">
        <f>Map!N10</f>
        <v>0.18060943310414934</v>
      </c>
      <c r="O4" s="10">
        <f>Map!O10</f>
        <v>0.42806948966583308</v>
      </c>
      <c r="P4" s="10">
        <f>Map!P10</f>
        <v>0.19541380593228938</v>
      </c>
    </row>
    <row r="5" spans="2:16" x14ac:dyDescent="0.25">
      <c r="B5" t="str">
        <f>Map!B13</f>
        <v>Inventory 3 Year Avg.</v>
      </c>
      <c r="C5" t="str">
        <f>Map!C13</f>
        <v>Vidhi</v>
      </c>
      <c r="D5" t="str">
        <f>Map!D13</f>
        <v>Sudarshan</v>
      </c>
      <c r="E5" t="str">
        <f>Map!E13</f>
        <v>Dynemic</v>
      </c>
      <c r="F5" s="10">
        <f>Map!F13</f>
        <v>0.16654927457708749</v>
      </c>
      <c r="G5" s="10">
        <f>Map!G13</f>
        <v>9.8598797793209458E-2</v>
      </c>
      <c r="H5" s="10">
        <f>Map!H13</f>
        <v>0.11342869213591646</v>
      </c>
      <c r="I5" s="10">
        <f>Map!I13</f>
        <v>0.14899457994579945</v>
      </c>
      <c r="J5" s="10">
        <f>Map!J13</f>
        <v>0.10937874348058457</v>
      </c>
      <c r="K5" s="10">
        <f>Map!K13</f>
        <v>0.17987214258039522</v>
      </c>
      <c r="L5" s="10">
        <f>Map!L13</f>
        <v>0.11272111403838916</v>
      </c>
      <c r="M5" s="10">
        <f>Map!M13</f>
        <v>8.4654395191585269E-2</v>
      </c>
      <c r="N5" s="10">
        <f>Map!N13</f>
        <v>0.16097273870355011</v>
      </c>
      <c r="O5" s="10">
        <f>Map!O13</f>
        <v>8.6759917735322725E-2</v>
      </c>
      <c r="P5" s="10">
        <f>Map!P13</f>
        <v>0.10749822437176584</v>
      </c>
    </row>
    <row r="6" spans="2:16" x14ac:dyDescent="0.25">
      <c r="B6" t="str">
        <f>Map!B16</f>
        <v>Gross Margin 3 Year Avg.</v>
      </c>
      <c r="C6" t="str">
        <f>Map!C16</f>
        <v>Ultramine</v>
      </c>
      <c r="D6" t="str">
        <f>Map!D16</f>
        <v>Atul</v>
      </c>
      <c r="E6" t="str">
        <f>Map!E16</f>
        <v>Reflon</v>
      </c>
      <c r="F6" s="10">
        <f>Map!F16</f>
        <v>0.40755523448317366</v>
      </c>
      <c r="G6" s="10">
        <f>Map!G16</f>
        <v>0.36052136799055801</v>
      </c>
      <c r="H6" s="10">
        <f>Map!H16</f>
        <v>0.29441728529180999</v>
      </c>
      <c r="I6" s="10">
        <f>Map!I16</f>
        <v>0.48947018970189704</v>
      </c>
      <c r="J6" s="10">
        <f>Map!J16</f>
        <v>0.55463408341165843</v>
      </c>
      <c r="K6" s="10">
        <f>Map!K16</f>
        <v>0.27231693142192936</v>
      </c>
      <c r="L6" s="10">
        <f>Map!L16</f>
        <v>0.42990214527662785</v>
      </c>
      <c r="M6" s="10">
        <f>Map!M16</f>
        <v>0.40632982719759581</v>
      </c>
      <c r="N6" s="10">
        <f>Map!N16</f>
        <v>0.41814922817624867</v>
      </c>
      <c r="O6" s="10">
        <f>Map!O16</f>
        <v>0.29618837367352657</v>
      </c>
      <c r="P6" s="10">
        <f>Map!P16</f>
        <v>0.30866168363378088</v>
      </c>
    </row>
    <row r="7" spans="2:16" x14ac:dyDescent="0.25">
      <c r="B7" t="str">
        <f>Map!B19</f>
        <v>EBIT Margin 3 Year Avg.</v>
      </c>
      <c r="C7" t="str">
        <f>Map!C19</f>
        <v>Ultramine</v>
      </c>
      <c r="D7" t="str">
        <f>Map!D19</f>
        <v>Aksar</v>
      </c>
      <c r="E7" t="str">
        <f>Map!E19</f>
        <v>Atul</v>
      </c>
      <c r="F7" s="10">
        <f>Map!F19</f>
        <v>9.4900969237252414E-2</v>
      </c>
      <c r="G7" s="10">
        <f>Map!G19</f>
        <v>0.13879244091894713</v>
      </c>
      <c r="H7" s="10">
        <f>Map!H19</f>
        <v>9.6722795582111165E-2</v>
      </c>
      <c r="I7" s="10">
        <f>Map!I19</f>
        <v>0.14676693766937671</v>
      </c>
      <c r="J7" s="10">
        <f>Map!J19</f>
        <v>0.16577283868708648</v>
      </c>
      <c r="K7" s="10">
        <f>Map!K19</f>
        <v>0.13179000387446729</v>
      </c>
      <c r="L7" s="10">
        <f>Map!L19</f>
        <v>4.8456906285284151E-2</v>
      </c>
      <c r="M7" s="10">
        <f>Map!M19</f>
        <v>0.16168294515401954</v>
      </c>
      <c r="N7" s="10">
        <f>Map!N19</f>
        <v>0.12260895155033576</v>
      </c>
      <c r="O7" s="10">
        <f>Map!O19</f>
        <v>5.548867972300079E-2</v>
      </c>
      <c r="P7" s="10">
        <f>Map!P19</f>
        <v>0.10024013258024149</v>
      </c>
    </row>
    <row r="8" spans="2:16" x14ac:dyDescent="0.25">
      <c r="B8" t="str">
        <f>Map!B22</f>
        <v>PAT% 3 Year Avg.</v>
      </c>
      <c r="C8" t="str">
        <f>Map!C22</f>
        <v>Ultramine</v>
      </c>
      <c r="D8" t="str">
        <f>Map!D22</f>
        <v>Aksar</v>
      </c>
      <c r="E8" t="str">
        <f>Map!E22</f>
        <v>Atul</v>
      </c>
      <c r="F8" s="10">
        <f>Map!F22</f>
        <v>4.4687255433146708E-2</v>
      </c>
      <c r="G8" s="10">
        <f>Map!G22</f>
        <v>7.1799604753931878E-2</v>
      </c>
      <c r="H8" s="10">
        <f>Map!H22</f>
        <v>6.5676866437322706E-2</v>
      </c>
      <c r="I8" s="10">
        <f>Map!I22</f>
        <v>9.4616531165311657E-2</v>
      </c>
      <c r="J8" s="10">
        <f>Map!J22</f>
        <v>0.11146127052579199</v>
      </c>
      <c r="K8" s="10">
        <f>Map!K22</f>
        <v>6.4161177838047284E-2</v>
      </c>
      <c r="L8" s="10">
        <f>Map!L22</f>
        <v>9.1268347760632296E-3</v>
      </c>
      <c r="M8" s="10">
        <f>Map!M22</f>
        <v>9.8948159278737791E-2</v>
      </c>
      <c r="N8" s="10">
        <f>Map!N22</f>
        <v>7.2473848952620448E-2</v>
      </c>
      <c r="O8" s="10">
        <f>Map!O22</f>
        <v>-4.6720295655341214E-2</v>
      </c>
      <c r="P8" s="10">
        <f>Map!P22</f>
        <v>6.4233774140088615E-2</v>
      </c>
    </row>
    <row r="9" spans="2:16" x14ac:dyDescent="0.25">
      <c r="B9" t="str">
        <f>Map!B25</f>
        <v>Tax Rate 3 Year Avg.</v>
      </c>
      <c r="C9" t="str">
        <f>Map!C25</f>
        <v>Vidhi</v>
      </c>
      <c r="D9" t="str">
        <f>Map!D25</f>
        <v>Bodal</v>
      </c>
      <c r="E9" t="str">
        <f>Map!E25</f>
        <v>Aksar</v>
      </c>
      <c r="F9" s="10">
        <f>Map!F25</f>
        <v>0.30280830280830284</v>
      </c>
      <c r="G9" s="10">
        <f>Map!G25</f>
        <v>0.34273421060896325</v>
      </c>
      <c r="H9" s="10">
        <f>Map!H25</f>
        <v>0.23412642545403348</v>
      </c>
      <c r="I9" s="10">
        <f>Map!I25</f>
        <v>0.30328367739939938</v>
      </c>
      <c r="J9" s="10">
        <f>Map!J25</f>
        <v>0.31370546857272519</v>
      </c>
      <c r="K9" s="10">
        <f>Map!K25</f>
        <v>0.34955839057899896</v>
      </c>
      <c r="L9" s="10">
        <f>Map!L25</f>
        <v>0</v>
      </c>
      <c r="M9" s="10">
        <f>Map!M25</f>
        <v>0.32797550707998468</v>
      </c>
      <c r="N9" s="10">
        <f>Map!N25</f>
        <v>0.32477567298105681</v>
      </c>
      <c r="O9" s="10">
        <f>Map!O25</f>
        <v>-1.2027326084864814E-2</v>
      </c>
      <c r="P9" s="10">
        <f>Map!P25</f>
        <v>0.29811460258780031</v>
      </c>
    </row>
    <row r="10" spans="2:16" x14ac:dyDescent="0.25">
      <c r="B10" t="str">
        <f>Map!B28</f>
        <v>Gross Asset to Revenue 3 Year Avg.</v>
      </c>
      <c r="C10" t="str">
        <f>Map!C28</f>
        <v>Kiri</v>
      </c>
      <c r="D10" t="str">
        <f>Map!D28</f>
        <v>Sudarshan</v>
      </c>
      <c r="E10" t="str">
        <f>Map!E28</f>
        <v>Dynemic</v>
      </c>
      <c r="F10" s="4">
        <f>Map!F28</f>
        <v>0.29871502191159366</v>
      </c>
      <c r="G10" s="4">
        <f>Map!G28</f>
        <v>0.19296000298460089</v>
      </c>
      <c r="H10" s="4">
        <f>Map!H28</f>
        <v>0.2220655937251271</v>
      </c>
      <c r="I10" s="4">
        <f>Map!I28</f>
        <v>0.23984890345384943</v>
      </c>
      <c r="J10" s="4">
        <f>Map!J28</f>
        <v>0.24932159540916624</v>
      </c>
      <c r="K10" s="4">
        <f>Map!K28</f>
        <v>0.13128035658292492</v>
      </c>
      <c r="L10" s="4">
        <f>Map!L28</f>
        <v>0.17746496338832865</v>
      </c>
      <c r="M10" s="4">
        <f>Map!M28</f>
        <v>0.24553675640352826</v>
      </c>
      <c r="N10" s="4">
        <f>Map!N28</f>
        <v>0.27307639692679625</v>
      </c>
      <c r="O10" s="4">
        <f>Map!O28</f>
        <v>0.39109722542334419</v>
      </c>
      <c r="P10" s="4">
        <f>Map!P28</f>
        <v>0.19675450199915634</v>
      </c>
    </row>
    <row r="11" spans="2:16" x14ac:dyDescent="0.25">
      <c r="B11" t="str">
        <f>Map!B31</f>
        <v>Net Asset to Revenue 3 Year Avg.</v>
      </c>
      <c r="C11" t="str">
        <f>Map!C31</f>
        <v>Kiri</v>
      </c>
      <c r="D11" t="str">
        <f>Map!D31</f>
        <v>Sudarshan</v>
      </c>
      <c r="E11" t="str">
        <f>Map!E31</f>
        <v>Dynemic</v>
      </c>
      <c r="F11" s="4">
        <f>Map!F31</f>
        <v>0.28786168388205596</v>
      </c>
      <c r="G11" s="4">
        <f>Map!G31</f>
        <v>0.18644032460905446</v>
      </c>
      <c r="H11" s="4">
        <f>Map!H31</f>
        <v>0.21761473088937197</v>
      </c>
      <c r="I11" s="4">
        <f>Map!I31</f>
        <v>0.231750407777331</v>
      </c>
      <c r="J11" s="4">
        <f>Map!J31</f>
        <v>0.24382370914263982</v>
      </c>
      <c r="K11" s="4">
        <f>Map!K31</f>
        <v>0.12779084622187678</v>
      </c>
      <c r="L11" s="4">
        <f>Map!L31</f>
        <v>0.15874944229360313</v>
      </c>
      <c r="M11" s="4">
        <f>Map!M31</f>
        <v>0.23912458277531579</v>
      </c>
      <c r="N11" s="4">
        <f>Map!N31</f>
        <v>0.26677616240444041</v>
      </c>
      <c r="O11" s="4">
        <f>Map!O31</f>
        <v>0.38539613486909646</v>
      </c>
      <c r="P11" s="4">
        <f>Map!P31</f>
        <v>0.1921794513122311</v>
      </c>
    </row>
    <row r="12" spans="2:16" x14ac:dyDescent="0.25">
      <c r="B12" t="str">
        <f>Map!B34</f>
        <v>CAPEX to Net Asset 3 Year Avg.</v>
      </c>
      <c r="C12" t="str">
        <f>Map!C34</f>
        <v>Aksar</v>
      </c>
      <c r="D12" t="str">
        <f>Map!D34</f>
        <v>Shree Pushkar</v>
      </c>
      <c r="E12" t="str">
        <f>Map!E34</f>
        <v>Plasticbends</v>
      </c>
      <c r="F12" s="10">
        <f>Map!F34</f>
        <v>0.13722612581588137</v>
      </c>
      <c r="G12" s="10">
        <f>Map!G34</f>
        <v>-2.6011968188086747E-2</v>
      </c>
      <c r="H12" s="10">
        <f>Map!H34</f>
        <v>0.37116682106525251</v>
      </c>
      <c r="I12" s="10">
        <f>Map!I34</f>
        <v>0.2784696564418816</v>
      </c>
      <c r="J12" s="10">
        <f>Map!J34</f>
        <v>0.16006269376734897</v>
      </c>
      <c r="K12" s="10">
        <f>Map!K34</f>
        <v>0.2762687738408906</v>
      </c>
      <c r="L12" s="10">
        <f>Map!L34</f>
        <v>4.0249338174809151E-3</v>
      </c>
      <c r="M12" s="10">
        <f>Map!M34</f>
        <v>0.39589077840614806</v>
      </c>
      <c r="N12" s="10">
        <f>Map!N34</f>
        <v>0.19611556295818908</v>
      </c>
      <c r="O12" s="10">
        <f>Map!O34</f>
        <v>-2.6584800637980521E-2</v>
      </c>
      <c r="P12" s="10">
        <f>Map!P34</f>
        <v>0.28688213413444824</v>
      </c>
    </row>
    <row r="13" spans="2:16" x14ac:dyDescent="0.25">
      <c r="B13" t="str">
        <f>Map!B37</f>
        <v>CWIP to Net Asset 3 Year Avg.</v>
      </c>
      <c r="C13" t="str">
        <f>Map!C37</f>
        <v>Dynemic</v>
      </c>
      <c r="D13" t="str">
        <f>Map!D37</f>
        <v>Kiri</v>
      </c>
      <c r="E13" t="str">
        <f>Map!E37</f>
        <v>Atul</v>
      </c>
      <c r="F13" s="10">
        <f>Map!F37</f>
        <v>3.0381213396840787E-2</v>
      </c>
      <c r="G13" s="10">
        <f>Map!G37</f>
        <v>2.2918654904866928E-2</v>
      </c>
      <c r="H13" s="10">
        <f>Map!H37</f>
        <v>9.493871627667573E-2</v>
      </c>
      <c r="I13" s="10">
        <f>Map!I37</f>
        <v>0.18644433425622087</v>
      </c>
      <c r="J13" s="10">
        <f>Map!J37</f>
        <v>3.7685080425465457E-2</v>
      </c>
      <c r="K13" s="10">
        <f>Map!K37</f>
        <v>0.17058823529411762</v>
      </c>
      <c r="L13" s="10">
        <f>Map!L37</f>
        <v>0</v>
      </c>
      <c r="M13" s="10">
        <f>Map!M37</f>
        <v>4.0768505353310239E-2</v>
      </c>
      <c r="N13" s="10">
        <f>Map!N37</f>
        <v>0.2802268580621714</v>
      </c>
      <c r="O13" s="10">
        <f>Map!O37</f>
        <v>0.23803752051048074</v>
      </c>
      <c r="P13" s="10">
        <f>Map!P37</f>
        <v>2.7818158239157526E-2</v>
      </c>
    </row>
    <row r="14" spans="2:16" x14ac:dyDescent="0.25">
      <c r="B14" t="str">
        <f>Map!B40</f>
        <v>Debt to Equity Overall 3 Year Avg.</v>
      </c>
      <c r="C14" t="str">
        <f>Map!C40</f>
        <v>Kiri</v>
      </c>
      <c r="D14" t="str">
        <f>Map!D40</f>
        <v>Bodal</v>
      </c>
      <c r="E14" t="str">
        <f>Map!E40</f>
        <v>Reflon</v>
      </c>
      <c r="F14" s="4">
        <f>Map!F40</f>
        <v>1.287377435490886</v>
      </c>
      <c r="G14" s="4">
        <f>Map!G40</f>
        <v>2.4291100342717349</v>
      </c>
      <c r="H14" s="4">
        <f>Map!H40</f>
        <v>0.15751675803015111</v>
      </c>
      <c r="I14" s="4">
        <f>Map!I40</f>
        <v>0.312386457287888</v>
      </c>
      <c r="J14" s="4">
        <f>Map!J40</f>
        <v>7.9924776680771036E-3</v>
      </c>
      <c r="K14" s="4">
        <f>Map!K40</f>
        <v>1.0456121797714746</v>
      </c>
      <c r="L14" s="4">
        <f>Map!L40</f>
        <v>1.5387623477686916</v>
      </c>
      <c r="M14" s="4">
        <f>Map!M40</f>
        <v>0.32322451018448944</v>
      </c>
      <c r="N14" s="4">
        <f>Map!N40</f>
        <v>0.56602973272432189</v>
      </c>
      <c r="O14" s="4">
        <f>Map!O40</f>
        <v>5.4527887385156539</v>
      </c>
      <c r="P14" s="4">
        <f>Map!P40</f>
        <v>0.26792944417687026</v>
      </c>
    </row>
    <row r="15" spans="2:16" x14ac:dyDescent="0.25">
      <c r="B15" t="str">
        <f>Map!B43</f>
        <v>Current Ratio Overall 3 Year Avg.</v>
      </c>
      <c r="C15" t="str">
        <f>Map!C43</f>
        <v>Vidhi</v>
      </c>
      <c r="D15" t="str">
        <f>Map!D43</f>
        <v>Dynemic</v>
      </c>
      <c r="E15" t="str">
        <f>Map!E43</f>
        <v>Shree Pushkar</v>
      </c>
      <c r="F15" s="4">
        <f>Map!F43</f>
        <v>2.0274182561141409</v>
      </c>
      <c r="G15" s="4">
        <f>Map!G43</f>
        <v>2.3603188370476627</v>
      </c>
      <c r="H15" s="4">
        <f>Map!H43</f>
        <v>2.8687058394028271</v>
      </c>
      <c r="I15" s="4">
        <f>Map!I43</f>
        <v>1.9959949001391861</v>
      </c>
      <c r="J15" s="4">
        <f>Map!J43</f>
        <v>2.152074389187435</v>
      </c>
      <c r="K15" s="4">
        <f>Map!K43</f>
        <v>3.8701507023738149</v>
      </c>
      <c r="L15" s="4">
        <f>Map!L43</f>
        <v>1.4206012616079402</v>
      </c>
      <c r="M15" s="4">
        <f>Map!M43</f>
        <v>1.5812557009141894</v>
      </c>
      <c r="N15" s="4">
        <f>Map!N43</f>
        <v>3.5798454794808792</v>
      </c>
      <c r="O15" s="4">
        <f>Map!O43</f>
        <v>2.2493521383027697</v>
      </c>
      <c r="P15" s="4">
        <f>Map!P43</f>
        <v>2.2096171252305994</v>
      </c>
    </row>
    <row r="16" spans="2:16" x14ac:dyDescent="0.25">
      <c r="B16" t="s">
        <v>131</v>
      </c>
      <c r="C16" t="str">
        <f>Map!C46</f>
        <v>Bodal</v>
      </c>
      <c r="D16" t="str">
        <f>Map!D46</f>
        <v>Sudarshan</v>
      </c>
      <c r="E16" t="str">
        <f>Map!E46</f>
        <v>Atul</v>
      </c>
      <c r="F16" s="4">
        <f>Map!F46</f>
        <v>0.11076311909267678</v>
      </c>
      <c r="G16" s="4">
        <f>Map!G46</f>
        <v>0.11940654994256746</v>
      </c>
      <c r="H16" s="4">
        <f>Map!H46</f>
        <v>6.1603180933213299E-2</v>
      </c>
      <c r="I16" s="4">
        <f>Map!I46</f>
        <v>9.2839117507939758E-2</v>
      </c>
      <c r="J16" s="4">
        <f>Map!J46</f>
        <v>8.4975633535755504E-2</v>
      </c>
      <c r="K16" s="4">
        <f>Map!K46</f>
        <v>8.3885311779191729E-2</v>
      </c>
      <c r="L16" s="4">
        <f>Map!L46</f>
        <v>6.290948823572079E-2</v>
      </c>
      <c r="M16" s="4">
        <f>Map!M46</f>
        <v>6.3810783352445374E-2</v>
      </c>
      <c r="N16" s="4">
        <f>Map!N46</f>
        <v>7.3335494694523148E-2</v>
      </c>
      <c r="O16" s="4">
        <f>Map!O46</f>
        <v>8.1106134227908147E-2</v>
      </c>
      <c r="P16" s="4">
        <f>Map!P46</f>
        <v>6.0549881584857738E-2</v>
      </c>
    </row>
    <row r="17" spans="2:16" x14ac:dyDescent="0.25">
      <c r="B17" t="str">
        <f>Map!B49</f>
        <v>Dep. to Net Asset Overall 3 Year Avg.</v>
      </c>
      <c r="C17" t="str">
        <f>Map!C49</f>
        <v>Bodal</v>
      </c>
      <c r="D17" t="str">
        <f>Map!D49</f>
        <v>Sudarshan</v>
      </c>
      <c r="E17" t="str">
        <f>Map!E49</f>
        <v>Atul</v>
      </c>
      <c r="F17" s="10">
        <f>Map!F49</f>
        <v>0.12463490258728614</v>
      </c>
      <c r="G17" s="10">
        <f>Map!G49</f>
        <v>0.135764212919424</v>
      </c>
      <c r="H17" s="10">
        <f>Map!H49</f>
        <v>6.6007581224154052E-2</v>
      </c>
      <c r="I17" s="10">
        <f>Map!I49</f>
        <v>0.10247882044017671</v>
      </c>
      <c r="J17" s="10">
        <f>Map!J49</f>
        <v>9.3789666052031498E-2</v>
      </c>
      <c r="K17" s="10">
        <f>Map!K49</f>
        <v>9.182009139244611E-2</v>
      </c>
      <c r="L17" s="10">
        <f>Map!L49</f>
        <v>6.7325309968414085E-2</v>
      </c>
      <c r="M17" s="10">
        <f>Map!M49</f>
        <v>6.8209796465649397E-2</v>
      </c>
      <c r="N17" s="10">
        <f>Map!N49</f>
        <v>7.9362313720721056E-2</v>
      </c>
      <c r="O17" s="10">
        <f>Map!O49</f>
        <v>8.8937754547831191E-2</v>
      </c>
      <c r="P17" s="10">
        <f>Map!P49</f>
        <v>6.476473984660068E-2</v>
      </c>
    </row>
    <row r="18" spans="2:16" x14ac:dyDescent="0.25">
      <c r="B18" t="str">
        <f>Map!B52</f>
        <v>WC to Sales Overall 3 Year Avg.</v>
      </c>
      <c r="C18" t="str">
        <f>Map!C52</f>
        <v>Vidhi</v>
      </c>
      <c r="D18" t="str">
        <f>Map!D52</f>
        <v>Kiri</v>
      </c>
      <c r="E18" t="str">
        <f>Map!E52</f>
        <v>Dynemic</v>
      </c>
      <c r="F18" s="10">
        <f>Map!F52</f>
        <v>0.25474139505623244</v>
      </c>
      <c r="G18" s="10">
        <f>Map!G52</f>
        <v>0.21759293533229751</v>
      </c>
      <c r="H18" s="10">
        <f>Map!H52</f>
        <v>0.23412338544347797</v>
      </c>
      <c r="I18" s="10">
        <f>Map!I52</f>
        <v>0.21349895081484913</v>
      </c>
      <c r="J18" s="10">
        <f>Map!J52</f>
        <v>0.24502223203921014</v>
      </c>
      <c r="K18" s="10">
        <f>Map!K52</f>
        <v>0.3921504459890765</v>
      </c>
      <c r="L18" s="10">
        <f>Map!L52</f>
        <v>0.14349854488828531</v>
      </c>
      <c r="M18" s="10">
        <f>Map!M52</f>
        <v>0.12638467036339904</v>
      </c>
      <c r="N18" s="10">
        <f>Map!N52</f>
        <v>0.34967583490521875</v>
      </c>
      <c r="O18" s="10">
        <f>Map!O52</f>
        <v>0.37135736282492599</v>
      </c>
      <c r="P18" s="10">
        <f>Map!P52</f>
        <v>0.20839442449378254</v>
      </c>
    </row>
    <row r="19" spans="2:16" x14ac:dyDescent="0.25">
      <c r="B19" t="str">
        <f>Map!B55</f>
        <v>Debtor Days Overall 3 Year Avg.</v>
      </c>
      <c r="C19" t="str">
        <f>Map!C55</f>
        <v>Kiri</v>
      </c>
      <c r="D19" t="str">
        <f>Map!D55</f>
        <v>Reflon</v>
      </c>
      <c r="E19" t="str">
        <f>Map!E55</f>
        <v>Vidhi</v>
      </c>
      <c r="F19" s="5">
        <f>Map!F55</f>
        <v>90.245294996996265</v>
      </c>
      <c r="G19" s="5">
        <f>Map!G55</f>
        <v>73.804770402829931</v>
      </c>
      <c r="H19" s="5">
        <f>Map!H55</f>
        <v>51.198965711557399</v>
      </c>
      <c r="I19" s="5">
        <f>Map!I55</f>
        <v>64.700848342076611</v>
      </c>
      <c r="J19" s="5">
        <f>Map!J55</f>
        <v>47.967533923488268</v>
      </c>
      <c r="K19" s="5">
        <f>Map!K55</f>
        <v>93.181316578422525</v>
      </c>
      <c r="L19" s="5">
        <f>Map!L55</f>
        <v>99.818757048449427</v>
      </c>
      <c r="M19" s="5">
        <f>Map!M55</f>
        <v>38.834794632612812</v>
      </c>
      <c r="N19" s="5">
        <f>Map!N55</f>
        <v>65.797980718949347</v>
      </c>
      <c r="O19" s="5">
        <f>Map!O55</f>
        <v>163.27412133781795</v>
      </c>
      <c r="P19" s="5">
        <f>Map!P55</f>
        <v>71.209110113287622</v>
      </c>
    </row>
    <row r="20" spans="2:16" x14ac:dyDescent="0.25">
      <c r="B20" t="str">
        <f>Map!B58</f>
        <v>Debtor Turnover Overall 3 Year Avg.</v>
      </c>
      <c r="C20" t="str">
        <f>Map!C58</f>
        <v>Aksar</v>
      </c>
      <c r="D20" t="str">
        <f>Map!D58</f>
        <v>Ultramine</v>
      </c>
      <c r="E20" t="str">
        <f>Map!E58</f>
        <v>Shree Pushkar</v>
      </c>
      <c r="F20" s="4">
        <f>Map!F58</f>
        <v>4.0483077033695203</v>
      </c>
      <c r="G20" s="4">
        <f>Map!G58</f>
        <v>5.010669963128918</v>
      </c>
      <c r="H20" s="4">
        <f>Map!H58</f>
        <v>7.414222581038401</v>
      </c>
      <c r="I20" s="4">
        <f>Map!I58</f>
        <v>5.6535391672237933</v>
      </c>
      <c r="J20" s="4">
        <f>Map!J58</f>
        <v>7.6576814032764977</v>
      </c>
      <c r="K20" s="4">
        <f>Map!K58</f>
        <v>4.0051366907279125</v>
      </c>
      <c r="L20" s="4">
        <f>Map!L58</f>
        <v>3.6621843573315971</v>
      </c>
      <c r="M20" s="4">
        <f>Map!M58</f>
        <v>9.5140994644441736</v>
      </c>
      <c r="N20" s="4">
        <f>Map!N58</f>
        <v>5.5809216858891375</v>
      </c>
      <c r="O20" s="4">
        <f>Map!O58</f>
        <v>2.6567058669241175</v>
      </c>
      <c r="P20" s="4">
        <f>Map!P58</f>
        <v>5.137696004109042</v>
      </c>
    </row>
    <row r="21" spans="2:16" x14ac:dyDescent="0.25">
      <c r="B21" t="str">
        <f>Map!B61</f>
        <v>Inventory Days Overall 3 Year Avg.</v>
      </c>
      <c r="C21" t="str">
        <f>Map!C61</f>
        <v>Vidhi</v>
      </c>
      <c r="D21" t="str">
        <f>Map!D61</f>
        <v>Sudarshan</v>
      </c>
      <c r="E21" t="str">
        <f>Map!E61</f>
        <v>Dynemic</v>
      </c>
      <c r="F21" s="5">
        <f>Map!F61</f>
        <v>61.410889256152956</v>
      </c>
      <c r="G21" s="5">
        <f>Map!G61</f>
        <v>36.233159528156982</v>
      </c>
      <c r="H21" s="5">
        <f>Map!H61</f>
        <v>41.123507245789625</v>
      </c>
      <c r="I21" s="5">
        <f>Map!I61</f>
        <v>54.486897394772917</v>
      </c>
      <c r="J21" s="5">
        <f>Map!J61</f>
        <v>40.621328942305844</v>
      </c>
      <c r="K21" s="5">
        <f>Map!K61</f>
        <v>65.725388742901828</v>
      </c>
      <c r="L21" s="5">
        <f>Map!L61</f>
        <v>41.415363965678644</v>
      </c>
      <c r="M21" s="5">
        <f>Map!M61</f>
        <v>30.596617507450407</v>
      </c>
      <c r="N21" s="5">
        <f>Map!N61</f>
        <v>58.554828155236272</v>
      </c>
      <c r="O21" s="5">
        <f>Map!O61</f>
        <v>34.295477022889351</v>
      </c>
      <c r="P21" s="5">
        <f>Map!P61</f>
        <v>39.335632206508372</v>
      </c>
    </row>
    <row r="22" spans="2:16" x14ac:dyDescent="0.25">
      <c r="B22" t="str">
        <f>Map!B64</f>
        <v>Inventory Turnover Overall 3 Year Avg.</v>
      </c>
      <c r="C22" t="str">
        <f>Map!C64</f>
        <v>Kiri</v>
      </c>
      <c r="D22" t="str">
        <f>Map!D64</f>
        <v>Aksar</v>
      </c>
      <c r="E22" t="str">
        <f>Map!E64</f>
        <v>Bodal</v>
      </c>
      <c r="F22" s="4">
        <f>Map!F64</f>
        <v>6.0970653768359382</v>
      </c>
      <c r="G22" s="4">
        <f>Map!G64</f>
        <v>10.562580453585461</v>
      </c>
      <c r="H22" s="4">
        <f>Map!H64</f>
        <v>8.9514905016697082</v>
      </c>
      <c r="I22" s="4">
        <f>Map!I64</f>
        <v>6.7252928769257068</v>
      </c>
      <c r="J22" s="4">
        <f>Map!J64</f>
        <v>9.1026483850907081</v>
      </c>
      <c r="K22" s="4">
        <f>Map!K64</f>
        <v>5.6354902655348909</v>
      </c>
      <c r="L22" s="4">
        <f>Map!L64</f>
        <v>8.8693432731655779</v>
      </c>
      <c r="M22" s="4">
        <f>Map!M64</f>
        <v>11.999384978760311</v>
      </c>
      <c r="N22" s="4">
        <f>Map!N64</f>
        <v>6.301093069020351</v>
      </c>
      <c r="O22" s="4">
        <f>Map!O64</f>
        <v>12.829337014558284</v>
      </c>
      <c r="P22" s="4">
        <f>Map!P64</f>
        <v>9.4374837019597617</v>
      </c>
    </row>
    <row r="23" spans="2:16" x14ac:dyDescent="0.25">
      <c r="B23" t="str">
        <f>Map!B67</f>
        <v>Cash ROA Overall 3 Year Avg.</v>
      </c>
      <c r="C23" t="str">
        <f>Map!C67</f>
        <v>Bodal</v>
      </c>
      <c r="D23" t="str">
        <f>Map!D67</f>
        <v>Shree Pushkar</v>
      </c>
      <c r="E23" t="str">
        <f>Map!E67</f>
        <v>Aksar</v>
      </c>
      <c r="F23" s="10">
        <f>Map!F67</f>
        <v>0.13864205663648327</v>
      </c>
      <c r="G23" s="10">
        <f>Map!G67</f>
        <v>0.23511016049563435</v>
      </c>
      <c r="H23" s="10">
        <f>Map!H67</f>
        <v>0.20182102106289537</v>
      </c>
      <c r="I23" s="10">
        <f>Map!I67</f>
        <v>0.145598768696518</v>
      </c>
      <c r="J23" s="10">
        <f>Map!J67</f>
        <v>0.15782211054499501</v>
      </c>
      <c r="K23" s="10">
        <f>Map!K67</f>
        <v>0.11269044268897942</v>
      </c>
      <c r="L23" s="10">
        <f>Map!L67</f>
        <v>7.2394125835166773E-2</v>
      </c>
      <c r="M23" s="10">
        <f>Map!M67</f>
        <v>0.19659706838913635</v>
      </c>
      <c r="N23" s="10">
        <f>Map!N67</f>
        <v>5.7933108105669047E-2</v>
      </c>
      <c r="O23" s="10">
        <f>Map!O67</f>
        <v>0.11292310117565191</v>
      </c>
      <c r="P23" s="10">
        <f>Map!P67</f>
        <v>0.1629999817823902</v>
      </c>
    </row>
    <row r="24" spans="2:16" x14ac:dyDescent="0.25">
      <c r="B24" t="str">
        <f>Map!B70</f>
        <v>ROA Overall 3 Year Avg.</v>
      </c>
      <c r="C24" t="str">
        <f>Map!C70</f>
        <v>Aksar</v>
      </c>
      <c r="D24" t="str">
        <f>Map!D70</f>
        <v>Ultramine</v>
      </c>
      <c r="E24" t="str">
        <f>Map!E70</f>
        <v>Bodal</v>
      </c>
      <c r="F24" s="10">
        <f>Map!F70</f>
        <v>5.310137570545672E-2</v>
      </c>
      <c r="G24" s="10">
        <f>Map!G70</f>
        <v>0.12984475262748765</v>
      </c>
      <c r="H24" s="10">
        <f>Map!H70</f>
        <v>0.11512688886391055</v>
      </c>
      <c r="I24" s="10">
        <f>Map!I70</f>
        <v>0.1233614995410371</v>
      </c>
      <c r="J24" s="10">
        <f>Map!J70</f>
        <v>0.14140925597032533</v>
      </c>
      <c r="K24" s="10">
        <f>Map!K70</f>
        <v>9.1468670441457567E-2</v>
      </c>
      <c r="L24" s="10">
        <f>Map!L70</f>
        <v>1.2094427544185429E-2</v>
      </c>
      <c r="M24" s="10">
        <f>Map!M70</f>
        <v>0.16542750164218553</v>
      </c>
      <c r="N24" s="10">
        <f>Map!N70</f>
        <v>8.5469224092982257E-2</v>
      </c>
      <c r="O24" s="10">
        <f>Map!O70</f>
        <v>-3.1255063989485382E-2</v>
      </c>
      <c r="P24" s="10">
        <f>Map!P70</f>
        <v>0.11017084423684192</v>
      </c>
    </row>
    <row r="25" spans="2:16" x14ac:dyDescent="0.25">
      <c r="B25" t="str">
        <f>Map!B73</f>
        <v>Asset turnover Overall 3 Year Avg.</v>
      </c>
      <c r="C25" t="str">
        <f>Map!C73</f>
        <v>Shree Pushkar</v>
      </c>
      <c r="D25" t="str">
        <f>Map!D73</f>
        <v>Bodal</v>
      </c>
      <c r="E25" t="str">
        <f>Map!E73</f>
        <v>Plasticbends</v>
      </c>
      <c r="F25" s="4">
        <f>Map!F73</f>
        <v>1.1969639555107039</v>
      </c>
      <c r="G25" s="4">
        <f>Map!G73</f>
        <v>1.7634571454653536</v>
      </c>
      <c r="H25" s="4">
        <f>Map!H73</f>
        <v>1.8736372680027629</v>
      </c>
      <c r="I25" s="4">
        <f>Map!I73</f>
        <v>1.3144914838446791</v>
      </c>
      <c r="J25" s="4">
        <f>Map!J73</f>
        <v>1.2784844384158671</v>
      </c>
      <c r="K25" s="4">
        <f>Map!K73</f>
        <v>1.4567139177817265</v>
      </c>
      <c r="L25" s="4">
        <f>Map!L73</f>
        <v>1.5485863482132878</v>
      </c>
      <c r="M25" s="4">
        <f>Map!M73</f>
        <v>1.5296223544845171</v>
      </c>
      <c r="N25" s="4">
        <f>Map!N73</f>
        <v>1.1696719059383616</v>
      </c>
      <c r="O25" s="4">
        <f>Map!O73</f>
        <v>0.793508882225335</v>
      </c>
      <c r="P25" s="4">
        <f>Map!P73</f>
        <v>1.742682920175713</v>
      </c>
    </row>
    <row r="26" spans="2:16" x14ac:dyDescent="0.25">
      <c r="B26" t="str">
        <f>Map!B76</f>
        <v>CFO/APT Overall 3 Year Avg.</v>
      </c>
      <c r="C26" t="str">
        <f>Map!C76</f>
        <v>Kiri</v>
      </c>
      <c r="D26" t="str">
        <f>Map!D76</f>
        <v>Sudarshan</v>
      </c>
      <c r="E26" t="str">
        <f>Map!E76</f>
        <v>Reflon</v>
      </c>
      <c r="F26" s="4">
        <f>Map!F76</f>
        <v>2.6906407249565043</v>
      </c>
      <c r="G26" s="4">
        <f>Map!G76</f>
        <v>1.7583831178419456</v>
      </c>
      <c r="H26" s="4">
        <f>Map!H76</f>
        <v>1.6709273605940569</v>
      </c>
      <c r="I26" s="4">
        <f>Map!I76</f>
        <v>1.1722344201741981</v>
      </c>
      <c r="J26" s="4">
        <f>Map!J76</f>
        <v>1.1338487834335156</v>
      </c>
      <c r="K26" s="4">
        <f>Map!K76</f>
        <v>1.2228292093493718</v>
      </c>
      <c r="L26" s="4">
        <f>Map!L76</f>
        <v>2.0415158573005261</v>
      </c>
      <c r="M26" s="4">
        <f>Map!M76</f>
        <v>1.2258491030758996</v>
      </c>
      <c r="N26" s="4">
        <f>Map!N76</f>
        <v>0.71260664811541174</v>
      </c>
      <c r="O26" s="4">
        <f>Map!O76</f>
        <v>7.6351452216063374</v>
      </c>
      <c r="P26" s="4">
        <f>Map!P76</f>
        <v>1.4918250108100752</v>
      </c>
    </row>
    <row r="27" spans="2:16" x14ac:dyDescent="0.25">
      <c r="B27" t="str">
        <f>Map!B79</f>
        <v>CFO/Sales Overall 3 Year Avg.</v>
      </c>
      <c r="C27" t="str">
        <f>Map!C79</f>
        <v>Bodal</v>
      </c>
      <c r="D27" t="str">
        <f>Map!D79</f>
        <v>Kiri</v>
      </c>
      <c r="E27" t="str">
        <f>Map!E79</f>
        <v>Ultramine</v>
      </c>
      <c r="F27" s="10">
        <f>Map!F79</f>
        <v>0.11498609930307009</v>
      </c>
      <c r="G27" s="10">
        <f>Map!G79</f>
        <v>0.12866740554605996</v>
      </c>
      <c r="H27" s="10">
        <f>Map!H79</f>
        <v>0.1156510649933583</v>
      </c>
      <c r="I27" s="10">
        <f>Map!I79</f>
        <v>0.11194858527606916</v>
      </c>
      <c r="J27" s="10">
        <f>Map!J79</f>
        <v>0.12331673189403052</v>
      </c>
      <c r="K27" s="10">
        <f>Map!K79</f>
        <v>7.6999804537932301E-2</v>
      </c>
      <c r="L27" s="10">
        <f>Map!L79</f>
        <v>4.6523696652012787E-2</v>
      </c>
      <c r="M27" s="10">
        <f>Map!M79</f>
        <v>0.12210875542210486</v>
      </c>
      <c r="N27" s="10">
        <f>Map!N79</f>
        <v>4.9234602324836646E-2</v>
      </c>
      <c r="O27" s="10">
        <f>Map!O79</f>
        <v>0.12791228515737049</v>
      </c>
      <c r="P27" s="10">
        <f>Map!P79</f>
        <v>9.7129278537898475E-2</v>
      </c>
    </row>
    <row r="28" spans="2:16" x14ac:dyDescent="0.25">
      <c r="B28" t="str">
        <f>Map!B82</f>
        <v>FCF/PAT Overall 3 Year Avg.</v>
      </c>
      <c r="C28" t="str">
        <f>Map!C82</f>
        <v>Kiri</v>
      </c>
      <c r="D28" t="str">
        <f>Map!D82</f>
        <v>Bodal</v>
      </c>
      <c r="E28" t="str">
        <f>Map!E82</f>
        <v>Reflon</v>
      </c>
      <c r="F28" s="4">
        <f>Map!F82</f>
        <v>1.831979372654321</v>
      </c>
      <c r="G28" s="4">
        <f>Map!G82</f>
        <v>2.2380431844534265</v>
      </c>
      <c r="H28" s="4">
        <f>Map!H82</f>
        <v>0.41892670817884087</v>
      </c>
      <c r="I28" s="4">
        <f>Map!I82</f>
        <v>0.46604590752292968</v>
      </c>
      <c r="J28" s="4">
        <f>Map!J82</f>
        <v>0.79015567970950784</v>
      </c>
      <c r="K28" s="4">
        <f>Map!K82</f>
        <v>0.76605411348113028</v>
      </c>
      <c r="L28" s="4">
        <f>Map!L82</f>
        <v>2.0038858772100663</v>
      </c>
      <c r="M28" s="4">
        <f>Map!M82</f>
        <v>0.12901296765443487</v>
      </c>
      <c r="N28" s="4">
        <f>Map!N82</f>
        <v>3.2375520366008624E-2</v>
      </c>
      <c r="O28" s="4">
        <f>Map!O82</f>
        <v>11.64987400460099</v>
      </c>
      <c r="P28" s="4">
        <f>Map!P82</f>
        <v>0.51368524633273793</v>
      </c>
    </row>
    <row r="29" spans="2:16" x14ac:dyDescent="0.25">
      <c r="B29" t="str">
        <f>Map!B85</f>
        <v>ROE Overall 3 Year Avg.</v>
      </c>
      <c r="C29" t="str">
        <f>Map!C85</f>
        <v>Bodal</v>
      </c>
      <c r="D29" t="str">
        <f>Map!D85</f>
        <v>Aksar</v>
      </c>
      <c r="E29" t="str">
        <f>Map!E85</f>
        <v>Vidhi</v>
      </c>
      <c r="F29" s="10">
        <f>Map!F85</f>
        <v>0.16873883471851725</v>
      </c>
      <c r="G29" s="10">
        <f>Map!G85</f>
        <v>0.45946723625895519</v>
      </c>
      <c r="H29" s="10">
        <f>Map!H85</f>
        <v>0.17091737554088962</v>
      </c>
      <c r="I29" s="10">
        <f>Map!I85</f>
        <v>0.22730125700054915</v>
      </c>
      <c r="J29" s="10">
        <f>Map!J85</f>
        <v>0.19443539561218928</v>
      </c>
      <c r="K29" s="10">
        <f>Map!K85</f>
        <v>0.23604783950279085</v>
      </c>
      <c r="L29" s="10">
        <f>Map!L85</f>
        <v>-6.1228688125698856E-3</v>
      </c>
      <c r="M29" s="10">
        <f>Map!M85</f>
        <v>0.33585106739589016</v>
      </c>
      <c r="N29" s="10">
        <f>Map!N85</f>
        <v>0.16313748779050954</v>
      </c>
      <c r="O29" s="10">
        <f>Map!O85</f>
        <v>-0.31890125021185822</v>
      </c>
      <c r="P29" s="10">
        <f>Map!P85</f>
        <v>0.19811627225307626</v>
      </c>
    </row>
    <row r="30" spans="2:16" x14ac:dyDescent="0.25">
      <c r="B30" t="str">
        <f>Map!B88</f>
        <v>ROCE Overall 3 Year Avg.</v>
      </c>
      <c r="C30" t="str">
        <f>Map!C88</f>
        <v>Aksar</v>
      </c>
      <c r="D30" t="str">
        <f>Map!D88</f>
        <v>Bodal</v>
      </c>
      <c r="E30" t="str">
        <f>Map!E88</f>
        <v>Ultramine</v>
      </c>
      <c r="F30" s="10">
        <f>Map!F88</f>
        <v>0.16116583199989484</v>
      </c>
      <c r="G30" s="10">
        <f>Map!G88</f>
        <v>0.34685099706986761</v>
      </c>
      <c r="H30" s="10">
        <f>Map!H88</f>
        <v>0.21891437922379717</v>
      </c>
      <c r="I30" s="10">
        <f>Map!I88</f>
        <v>0.26816037199936105</v>
      </c>
      <c r="J30" s="10">
        <f>Map!J88</f>
        <v>0.28813533944984798</v>
      </c>
      <c r="K30" s="10">
        <f>Map!K88</f>
        <v>0.24280473717762294</v>
      </c>
      <c r="L30" s="10">
        <f>Map!L88</f>
        <v>0.15288669858453777</v>
      </c>
      <c r="M30" s="10">
        <f>Map!M88</f>
        <v>0.40912730099250544</v>
      </c>
      <c r="N30" s="10">
        <f>Map!N88</f>
        <v>0.17567867613557461</v>
      </c>
      <c r="O30" s="10">
        <f>Map!O88</f>
        <v>6.2778352233485504E-2</v>
      </c>
      <c r="P30" s="10">
        <f>Map!P88</f>
        <v>0.24831574800793574</v>
      </c>
    </row>
    <row r="31" spans="2:16" x14ac:dyDescent="0.25">
      <c r="B31" t="str">
        <f>Map!B91</f>
        <v>CFO/EV Overall 3 Year Avg.</v>
      </c>
      <c r="C31" t="str">
        <f>Map!C91</f>
        <v>Shree Pushkar</v>
      </c>
      <c r="D31" t="str">
        <f>Map!D91</f>
        <v>Aksar</v>
      </c>
      <c r="E31" t="str">
        <f>Map!E91</f>
        <v>Reflon</v>
      </c>
      <c r="F31" s="10">
        <f>Map!F91</f>
        <v>0.14302454771827883</v>
      </c>
      <c r="G31" s="10">
        <f>Map!G91</f>
        <v>0.17734917084139298</v>
      </c>
      <c r="H31" s="10">
        <f>Map!H91</f>
        <v>0.88661367360481025</v>
      </c>
      <c r="I31" s="10">
        <f>Map!I91</f>
        <v>7.6763470850679041E-2</v>
      </c>
      <c r="J31" s="10">
        <f>Map!J91</f>
        <v>0.10684449760969927</v>
      </c>
      <c r="K31" s="10">
        <f>Map!K91</f>
        <v>9.3630883239891646E-2</v>
      </c>
      <c r="L31" s="10">
        <f>Map!L91</f>
        <v>0.18367676780961539</v>
      </c>
      <c r="M31" s="10">
        <f>Map!M91</f>
        <v>0.19595817528780288</v>
      </c>
      <c r="N31" s="10">
        <f>Map!N91</f>
        <v>7.6899613030855685E-2</v>
      </c>
      <c r="O31" s="10">
        <f>Map!O91</f>
        <v>9.9622808932522414E-2</v>
      </c>
      <c r="P31" s="10">
        <f>Map!P91</f>
        <v>0.1476782566980093</v>
      </c>
    </row>
    <row r="32" spans="2:16" x14ac:dyDescent="0.25">
      <c r="B32" t="str">
        <f>Map!B94</f>
        <v>Sales/IC Overall 3 Year Avg.</v>
      </c>
      <c r="C32" t="str">
        <f>Map!C94</f>
        <v>Reflon</v>
      </c>
      <c r="D32" t="str">
        <f>Map!D94</f>
        <v>Plasticbends</v>
      </c>
      <c r="E32" t="str">
        <f>Map!E94</f>
        <v>Bodal</v>
      </c>
      <c r="F32" s="10">
        <f>Map!F94</f>
        <v>1.7019278368571769</v>
      </c>
      <c r="G32" s="10">
        <f>Map!G94</f>
        <v>2.4616559822231801</v>
      </c>
      <c r="H32" s="10">
        <f>Map!H94</f>
        <v>2.4254904434311797</v>
      </c>
      <c r="I32" s="10">
        <f>Map!I94</f>
        <v>1.8468810329934016</v>
      </c>
      <c r="J32" s="10">
        <f>Map!J94</f>
        <v>1.7483840617368684</v>
      </c>
      <c r="K32" s="10">
        <f>Map!K94</f>
        <v>1.8737586833404165</v>
      </c>
      <c r="L32" s="10">
        <f>Map!L94</f>
        <v>3.316133566360044</v>
      </c>
      <c r="M32" s="10">
        <f>Map!M94</f>
        <v>2.3537784230654992</v>
      </c>
      <c r="N32" s="10">
        <f>Map!N94</f>
        <v>1.4123002838826035</v>
      </c>
      <c r="O32" s="10">
        <f>Map!O94</f>
        <v>1.0361267495367772</v>
      </c>
      <c r="P32" s="10">
        <f>Map!P94</f>
        <v>2.4991822597743876</v>
      </c>
    </row>
    <row r="33" spans="2:16" x14ac:dyDescent="0.25">
      <c r="B33" t="str">
        <f>Map!B97</f>
        <v>PAT/IC Overall 3 Year Avg.</v>
      </c>
      <c r="C33" t="str">
        <f>Map!C97</f>
        <v>Aksar</v>
      </c>
      <c r="D33" t="str">
        <f>Map!D97</f>
        <v>Ultramine</v>
      </c>
      <c r="E33" t="str">
        <f>Map!E97</f>
        <v>Bodal</v>
      </c>
      <c r="F33" s="10">
        <f>Map!F97</f>
        <v>7.56068145732611E-2</v>
      </c>
      <c r="G33" s="10">
        <f>Map!G97</f>
        <v>0.18165775424019981</v>
      </c>
      <c r="H33" s="10">
        <f>Map!H97</f>
        <v>0.14680799498117311</v>
      </c>
      <c r="I33" s="10">
        <f>Map!I97</f>
        <v>0.1729826879625728</v>
      </c>
      <c r="J33" s="10">
        <f>Map!J97</f>
        <v>0.19321679258566218</v>
      </c>
      <c r="K33" s="10">
        <f>Map!K97</f>
        <v>0.11715842163064405</v>
      </c>
      <c r="L33" s="10">
        <f>Map!L97</f>
        <v>2.1394296369864747E-2</v>
      </c>
      <c r="M33" s="10">
        <f>Map!M97</f>
        <v>0.25815711147505438</v>
      </c>
      <c r="N33" s="10">
        <f>Map!N97</f>
        <v>0.10394527263010778</v>
      </c>
      <c r="O33" s="10">
        <f>Map!O97</f>
        <v>-3.7853117436614667E-2</v>
      </c>
      <c r="P33" s="10">
        <f>Map!P97</f>
        <v>0.15749126872715682</v>
      </c>
    </row>
    <row r="34" spans="2:16" x14ac:dyDescent="0.25">
      <c r="B34" t="str">
        <f>Map!B100</f>
        <v>CFO/IC Overall 3 Year Avg.</v>
      </c>
      <c r="C34" t="str">
        <f>Map!C100</f>
        <v>Bodal</v>
      </c>
      <c r="D34" t="str">
        <f>Map!D100</f>
        <v>Aksar</v>
      </c>
      <c r="E34" t="str">
        <f>Map!E100</f>
        <v>Shree Pushkar</v>
      </c>
      <c r="F34" s="10">
        <f>Map!F100</f>
        <v>0.19760353166319022</v>
      </c>
      <c r="G34" s="10">
        <f>Map!G100</f>
        <v>0.33101809509354346</v>
      </c>
      <c r="H34" s="10">
        <f>Map!H100</f>
        <v>0.25384070458372426</v>
      </c>
      <c r="I34" s="10">
        <f>Map!I100</f>
        <v>0.20123985348245219</v>
      </c>
      <c r="J34" s="10">
        <f>Map!J100</f>
        <v>0.21600666515532249</v>
      </c>
      <c r="K34" s="10">
        <f>Map!K100</f>
        <v>0.14533495627372092</v>
      </c>
      <c r="L34" s="10">
        <f>Map!L100</f>
        <v>0.15501759389668715</v>
      </c>
      <c r="M34" s="10">
        <f>Map!M100</f>
        <v>0.3090648320750175</v>
      </c>
      <c r="N34" s="10">
        <f>Map!N100</f>
        <v>7.0052300752515104E-2</v>
      </c>
      <c r="O34" s="10">
        <f>Map!O100</f>
        <v>0.14501996153108632</v>
      </c>
      <c r="P34" s="10">
        <f>Map!P100</f>
        <v>0.23156558946998271</v>
      </c>
    </row>
    <row r="35" spans="2:16" x14ac:dyDescent="0.25">
      <c r="B35" t="str">
        <f>Map!B103</f>
        <v>FCF/IC Overall 3 Year Avg.</v>
      </c>
      <c r="C35" t="str">
        <f>Map!C103</f>
        <v>Bodal</v>
      </c>
      <c r="D35" t="str">
        <f>Map!D103</f>
        <v>Kiri</v>
      </c>
      <c r="E35" t="str">
        <f>Map!E103</f>
        <v>Reflon</v>
      </c>
      <c r="F35" s="10">
        <f>Map!F103</f>
        <v>0.13058927706980009</v>
      </c>
      <c r="G35" s="10">
        <f>Map!G103</f>
        <v>0.32895762976771858</v>
      </c>
      <c r="H35" s="10">
        <f>Map!H103</f>
        <v>6.6384724656596353E-2</v>
      </c>
      <c r="I35" s="10">
        <f>Map!I103</f>
        <v>7.8899219807292489E-2</v>
      </c>
      <c r="J35" s="10">
        <f>Map!J103</f>
        <v>0.144150146615562</v>
      </c>
      <c r="K35" s="10">
        <f>Map!K103</f>
        <v>8.4805263694744545E-2</v>
      </c>
      <c r="L35" s="10">
        <f>Map!L103</f>
        <v>0.15351588130858232</v>
      </c>
      <c r="M35" s="10">
        <f>Map!M103</f>
        <v>9.6314673013947361E-2</v>
      </c>
      <c r="N35" s="10">
        <f>Map!N103</f>
        <v>-6.2014197254462305E-3</v>
      </c>
      <c r="O35" s="10">
        <f>Map!O103</f>
        <v>0.1722218569409226</v>
      </c>
      <c r="P35" s="10">
        <f>Map!P103</f>
        <v>8.6520209978384902E-2</v>
      </c>
    </row>
    <row r="36" spans="2:16" x14ac:dyDescent="0.25">
      <c r="B36" t="str">
        <f>Map!B108</f>
        <v>Inc. PAT/IC Overall 3 Year Avg.</v>
      </c>
      <c r="C36" t="str">
        <f>Map!C108</f>
        <v>Atul</v>
      </c>
      <c r="D36" t="str">
        <f>Map!D108</f>
        <v>Aksar</v>
      </c>
      <c r="E36" t="str">
        <f>Map!E108</f>
        <v>Shree Pushkar</v>
      </c>
      <c r="F36" s="10">
        <f>Map!F108</f>
        <v>8.7065618545153919E-2</v>
      </c>
      <c r="G36" s="10">
        <f>Map!G108</f>
        <v>7.6912460655206447E-2</v>
      </c>
      <c r="H36" s="10">
        <f>Map!H108</f>
        <v>0.19850969947826524</v>
      </c>
      <c r="I36" s="10">
        <f>Map!I108</f>
        <v>0.28887165215367661</v>
      </c>
      <c r="J36" s="10">
        <f>Map!J108</f>
        <v>-0.18739544060846733</v>
      </c>
      <c r="K36" s="10">
        <f>Map!K108</f>
        <v>0.10493916369563867</v>
      </c>
      <c r="L36" s="10">
        <f>Map!L108</f>
        <v>7.6282653512999551E-2</v>
      </c>
      <c r="M36" s="10">
        <f>Map!M108</f>
        <v>0.21182874682077454</v>
      </c>
      <c r="N36" s="10">
        <f>Map!N108</f>
        <v>0.10036073439763833</v>
      </c>
      <c r="O36" s="10">
        <f>Map!O108</f>
        <v>-8.7666942632445857E-2</v>
      </c>
      <c r="P36" s="10">
        <f>Map!P108</f>
        <v>0.11083056694768176</v>
      </c>
    </row>
    <row r="37" spans="2:16" x14ac:dyDescent="0.25">
      <c r="B37" t="str">
        <f>Map!B111</f>
        <v>Inc. CFO/IC Overall 3 Year Avg.</v>
      </c>
      <c r="C37" t="str">
        <f>Map!C111</f>
        <v>Bodal</v>
      </c>
      <c r="D37" t="str">
        <f>Map!D111</f>
        <v>Shree Pushkar</v>
      </c>
      <c r="E37" t="str">
        <f>Map!E111</f>
        <v>Atul</v>
      </c>
      <c r="F37" s="10">
        <f>Map!F111</f>
        <v>0.17289724611707019</v>
      </c>
      <c r="G37" s="10">
        <f>Map!G111</f>
        <v>0.361852518919067</v>
      </c>
      <c r="H37" s="10">
        <f>Map!H111</f>
        <v>0.31449478445184709</v>
      </c>
      <c r="I37" s="10">
        <f>Map!I111</f>
        <v>0.26031900965896659</v>
      </c>
      <c r="J37" s="10">
        <f>Map!J111</f>
        <v>0.23229751100218282</v>
      </c>
      <c r="K37" s="10">
        <f>Map!K111</f>
        <v>0.14477076559845978</v>
      </c>
      <c r="L37" s="10">
        <f>Map!L111</f>
        <v>1.3714014845870651E-2</v>
      </c>
      <c r="M37" s="10">
        <f>Map!M111</f>
        <v>0.15131062922779764</v>
      </c>
      <c r="N37" s="10">
        <f>Map!N111</f>
        <v>0.11145791721504612</v>
      </c>
      <c r="O37" s="10">
        <f>Map!O111</f>
        <v>0.15266111104128646</v>
      </c>
      <c r="P37" s="10">
        <f>Map!P111</f>
        <v>0.22710088908688456</v>
      </c>
    </row>
    <row r="38" spans="2:16" x14ac:dyDescent="0.25">
      <c r="B38" t="str">
        <f>Map!B114</f>
        <v>Inc. FCF/IC Overall 3 Year Avg.</v>
      </c>
      <c r="C38" t="str">
        <f>Map!C114</f>
        <v>Ultramine</v>
      </c>
      <c r="D38" t="str">
        <f>Map!D114</f>
        <v>Bodal</v>
      </c>
      <c r="E38" t="str">
        <f>Map!E114</f>
        <v>Shree Pushkar</v>
      </c>
      <c r="F38" s="10">
        <f>Map!F114</f>
        <v>4.3066662144632215E-2</v>
      </c>
      <c r="G38" s="10">
        <f>Map!G114</f>
        <v>0.2682206031752406</v>
      </c>
      <c r="H38" s="10">
        <f>Map!H114</f>
        <v>0.16700395861589443</v>
      </c>
      <c r="I38" s="10">
        <f>Map!I114</f>
        <v>0.1529935094520751</v>
      </c>
      <c r="J38" s="10">
        <f>Map!J114</f>
        <v>0.48653715918324664</v>
      </c>
      <c r="K38" s="10">
        <f>Map!K114</f>
        <v>4.1623123270102994E-2</v>
      </c>
      <c r="L38" s="10">
        <f>Map!L114</f>
        <v>-0.23906963454033292</v>
      </c>
      <c r="M38" s="10">
        <f>Map!M114</f>
        <v>3.1297810827195377E-3</v>
      </c>
      <c r="N38" s="10">
        <f>Map!N114</f>
        <v>4.5203335499597597E-3</v>
      </c>
      <c r="O38" s="10">
        <f>Map!O114</f>
        <v>0.13050852872226529</v>
      </c>
      <c r="P38" s="10">
        <f>Map!P114</f>
        <v>9.5144228556580696E-2</v>
      </c>
    </row>
    <row r="39" spans="2:16" x14ac:dyDescent="0.25">
      <c r="B39" t="str">
        <f>Map!B117</f>
        <v>Divident Tield Overall 3 Year Avg.</v>
      </c>
      <c r="C39" t="e">
        <f>Map!C117</f>
        <v>#DIV/0!</v>
      </c>
      <c r="D39" t="e">
        <f>Map!D117</f>
        <v>#DIV/0!</v>
      </c>
      <c r="E39" t="e">
        <f>Map!E117</f>
        <v>#DIV/0!</v>
      </c>
      <c r="F39" s="10">
        <f>Map!F117</f>
        <v>0.10268855303873263</v>
      </c>
      <c r="G39" s="10">
        <f>Map!G117</f>
        <v>2.36507143546287E-3</v>
      </c>
      <c r="H39" s="10" t="e">
        <f>Map!H117</f>
        <v>#DIV/0!</v>
      </c>
      <c r="I39" s="10">
        <f>Map!I117</f>
        <v>9.4323172762050388E-3</v>
      </c>
      <c r="J39" s="10">
        <f>Map!J117</f>
        <v>3.9655463912023549E-2</v>
      </c>
      <c r="K39" s="10">
        <f>Map!K117</f>
        <v>4.3802551312516307E-2</v>
      </c>
      <c r="L39" s="10">
        <f>Map!L117</f>
        <v>0</v>
      </c>
      <c r="M39" s="10">
        <f>Map!M117</f>
        <v>2.5849709917975944E-2</v>
      </c>
      <c r="N39" s="10">
        <f>Map!N117</f>
        <v>2.4319296214645809E-2</v>
      </c>
      <c r="O39" s="10">
        <f>Map!O117</f>
        <v>0</v>
      </c>
      <c r="P39" s="10">
        <f>Map!P117</f>
        <v>2.8266369525970819E-2</v>
      </c>
    </row>
    <row r="40" spans="2:16" x14ac:dyDescent="0.25">
      <c r="B40" t="str">
        <f>Map!B120</f>
        <v>Dividend Payout Overall 3 Year Avg.</v>
      </c>
      <c r="C40" t="str">
        <f>Map!C120</f>
        <v>Ultramine</v>
      </c>
      <c r="D40" t="str">
        <f>Map!D120</f>
        <v>Sudarshan</v>
      </c>
      <c r="E40" t="str">
        <f>Map!E120</f>
        <v>Vidhi</v>
      </c>
      <c r="F40" s="10">
        <f>Map!F120</f>
        <v>0.29235900781265411</v>
      </c>
      <c r="G40" s="10">
        <f>Map!G120</f>
        <v>2.5211701308699E-2</v>
      </c>
      <c r="H40" s="10">
        <f>Map!H120</f>
        <v>0.10430603141487504</v>
      </c>
      <c r="I40" s="10">
        <f>Map!I120</f>
        <v>0.11038691632406678</v>
      </c>
      <c r="J40" s="10">
        <f>Map!J120</f>
        <v>0.44947354293502867</v>
      </c>
      <c r="K40" s="10">
        <f>Map!K120</f>
        <v>0.26928375678309119</v>
      </c>
      <c r="L40" s="10">
        <f>Map!L120</f>
        <v>0</v>
      </c>
      <c r="M40" s="10">
        <f>Map!M120</f>
        <v>0.14586621628537796</v>
      </c>
      <c r="N40" s="10">
        <f>Map!N120</f>
        <v>0.13074724596687534</v>
      </c>
      <c r="O40" s="10">
        <f>Map!O120</f>
        <v>0</v>
      </c>
      <c r="P40" s="10">
        <f>Map!P120</f>
        <v>0.23937599711121429</v>
      </c>
    </row>
  </sheetData>
  <conditionalFormatting sqref="F14:P1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:P15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P1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:P1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1:P2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3:P2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P2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:P2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P2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:P2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9:P2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:P3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P3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4:P3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:P3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7:P3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8:P3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P3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:P4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P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P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P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P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6:P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P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P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:P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:P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P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Map</vt:lpstr>
      <vt:lpstr>Consolidated</vt:lpstr>
      <vt:lpstr>9Year</vt:lpstr>
      <vt:lpstr>5Year</vt:lpstr>
      <vt:lpstr>3Year</vt:lpstr>
      <vt:lpstr>1Year</vt:lpstr>
      <vt:lpstr>Sheet11</vt:lpstr>
      <vt:lpstr>Sheet2</vt:lpstr>
    </vt:vector>
  </TitlesOfParts>
  <Company>Hewlett 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 Saurabh</dc:creator>
  <cp:lastModifiedBy>Kumar Saurabh</cp:lastModifiedBy>
  <dcterms:created xsi:type="dcterms:W3CDTF">2017-01-09T13:33:17Z</dcterms:created>
  <dcterms:modified xsi:type="dcterms:W3CDTF">2017-01-09T17:23:29Z</dcterms:modified>
</cp:coreProperties>
</file>