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filterPrivacy="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" i="1" l="1"/>
  <c r="S5" i="1"/>
  <c r="U5" i="1" s="1"/>
  <c r="P5" i="1"/>
  <c r="L5" i="1"/>
  <c r="I5" i="1"/>
  <c r="Q5" i="1" s="1"/>
  <c r="V4" i="1"/>
  <c r="T4" i="1"/>
  <c r="P4" i="1"/>
  <c r="M4" i="1"/>
  <c r="I4" i="1"/>
  <c r="S4" i="1" s="1"/>
  <c r="V3" i="1"/>
  <c r="U3" i="1"/>
  <c r="T3" i="1"/>
  <c r="S3" i="1"/>
  <c r="P3" i="1"/>
  <c r="M3" i="1"/>
  <c r="L3" i="1"/>
  <c r="I3" i="1"/>
  <c r="Q3" i="1" s="1"/>
  <c r="V2" i="1"/>
  <c r="P2" i="1"/>
  <c r="I2" i="1"/>
  <c r="T2" i="1" s="1"/>
  <c r="Q2" i="1" l="1"/>
  <c r="L2" i="1"/>
  <c r="S2" i="1"/>
  <c r="U2" i="1" s="1"/>
  <c r="M5" i="1"/>
  <c r="T5" i="1"/>
  <c r="M2" i="1"/>
  <c r="Q4" i="1"/>
  <c r="L4" i="1"/>
  <c r="U4" i="1" s="1"/>
</calcChain>
</file>

<file path=xl/sharedStrings.xml><?xml version="1.0" encoding="utf-8"?>
<sst xmlns="http://schemas.openxmlformats.org/spreadsheetml/2006/main" count="42" uniqueCount="31">
  <si>
    <t>Purchase Date</t>
  </si>
  <si>
    <t>Demat</t>
  </si>
  <si>
    <t>Type</t>
  </si>
  <si>
    <t>Name</t>
  </si>
  <si>
    <t>Status</t>
  </si>
  <si>
    <t>Pos Name</t>
  </si>
  <si>
    <t>Purchase Cost</t>
  </si>
  <si>
    <t>Purchase shares</t>
  </si>
  <si>
    <t>Transaction Avge</t>
  </si>
  <si>
    <t>OCP</t>
  </si>
  <si>
    <t>MCP</t>
  </si>
  <si>
    <t>Inherent Risk</t>
  </si>
  <si>
    <t>Residual Risk</t>
  </si>
  <si>
    <t>Current Date</t>
  </si>
  <si>
    <t>CMP</t>
  </si>
  <si>
    <t>Indicator</t>
  </si>
  <si>
    <t>CMP-MF</t>
  </si>
  <si>
    <t>Pyramid</t>
  </si>
  <si>
    <t>Current PL</t>
  </si>
  <si>
    <t>Locked in gain %</t>
  </si>
  <si>
    <t>R Factor</t>
  </si>
  <si>
    <t>Holding days</t>
  </si>
  <si>
    <t>Wife</t>
  </si>
  <si>
    <t>Investing</t>
  </si>
  <si>
    <t>Everest Industries</t>
  </si>
  <si>
    <t>Open</t>
  </si>
  <si>
    <t>W-2017-II-1</t>
  </si>
  <si>
    <t>Daughter</t>
  </si>
  <si>
    <t>D-2017-II-1</t>
  </si>
  <si>
    <t>W-2017-II-2</t>
  </si>
  <si>
    <t>W-2017-II-3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</si>
</sst>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16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2" fontId="1" fillId="0" borderId="0" xfId="0" applyNumberFormat="1" applyFont="1" applyAlignment="1">
      <alignment vertical="top" wrapText="1"/>
    </xf>
    <xf numFmtId="0" fontId="1" fillId="2" borderId="0" xfId="0" applyFont="1" applyFill="1" applyAlignment="1">
      <alignment vertical="top" wrapText="1"/>
    </xf>
    <xf numFmtId="1" fontId="1" fillId="2" borderId="0" xfId="0" applyNumberFormat="1" applyFont="1" applyFill="1" applyAlignment="1">
      <alignment vertical="top" wrapText="1"/>
    </xf>
    <xf numFmtId="14" fontId="1" fillId="0" borderId="0" xfId="0" applyNumberFormat="1" applyFont="1" applyAlignment="1">
      <alignment vertical="top" wrapText="1"/>
    </xf>
    <xf numFmtId="10" fontId="1" fillId="0" borderId="0" xfId="1" applyNumberFormat="1" applyFont="1" applyAlignment="1">
      <alignment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abSelected="1" workbookViewId="0">
      <selection activeCell="J10" sqref="J10"/>
    </sheetView>
  </sheetViews>
  <sheetFormatPr defaultColWidth="12.42578125" defaultRowHeight="15" x14ac:dyDescent="0.25"/>
  <cols>
    <col min="1" max="1" width="13.28515625" style="5" customWidth="1"/>
    <col min="2" max="3" width="12.5703125" style="5" customWidth="1"/>
    <col min="4" max="4" width="22.28515625" style="5" customWidth="1"/>
    <col min="5" max="5" width="8.7109375" style="5" bestFit="1" customWidth="1"/>
    <col min="6" max="6" width="12.140625" style="5" bestFit="1" customWidth="1"/>
    <col min="7" max="9" width="12.42578125" style="5"/>
    <col min="10" max="11" width="11.85546875" style="5" bestFit="1" customWidth="1"/>
    <col min="12" max="17" width="12.42578125" style="5"/>
    <col min="18" max="18" width="8.7109375" style="5" bestFit="1" customWidth="1"/>
    <col min="19" max="16384" width="12.42578125" style="5"/>
  </cols>
  <sheetData>
    <row r="1" spans="1:22" ht="30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4" t="s">
        <v>21</v>
      </c>
    </row>
    <row r="2" spans="1:22" x14ac:dyDescent="0.25">
      <c r="A2" s="6">
        <v>42891</v>
      </c>
      <c r="B2" s="7" t="s">
        <v>22</v>
      </c>
      <c r="C2" s="7" t="s">
        <v>23</v>
      </c>
      <c r="D2" s="5" t="s">
        <v>24</v>
      </c>
      <c r="E2" s="7" t="s">
        <v>25</v>
      </c>
      <c r="F2" s="7" t="s">
        <v>26</v>
      </c>
      <c r="G2" s="5">
        <v>200000</v>
      </c>
      <c r="H2" s="5">
        <v>685</v>
      </c>
      <c r="I2" s="8">
        <f>G2/H2</f>
        <v>291.97080291970804</v>
      </c>
      <c r="J2" s="5">
        <v>248</v>
      </c>
      <c r="K2" s="9">
        <v>460</v>
      </c>
      <c r="L2" s="5">
        <f t="shared" ref="L2:L5" si="0">(I2-J2)*H2</f>
        <v>30120.000000000004</v>
      </c>
      <c r="M2" s="10">
        <f t="shared" ref="M2:M5" si="1">(I2-K2)*H2</f>
        <v>-115100</v>
      </c>
      <c r="N2" s="11">
        <v>43089</v>
      </c>
      <c r="O2" s="5">
        <v>578.15</v>
      </c>
      <c r="P2" s="12">
        <f>(O2-K2)/K2</f>
        <v>0.2568478260869565</v>
      </c>
      <c r="Q2" s="8">
        <f t="shared" ref="Q2:Q5" si="2">O2/(I2/100)</f>
        <v>198.01637499999998</v>
      </c>
      <c r="R2" s="5">
        <v>6</v>
      </c>
      <c r="S2" s="5">
        <f>(O2-I2)*H2</f>
        <v>196032.74999999997</v>
      </c>
      <c r="T2" s="12">
        <f>(K2-I2)/I2</f>
        <v>0.57550000000000001</v>
      </c>
      <c r="U2" s="8">
        <f t="shared" ref="U2:U5" si="3">S2/L2</f>
        <v>6.5083914342629461</v>
      </c>
      <c r="V2" s="5">
        <f t="shared" ref="V2:V5" si="4">N2-A2</f>
        <v>198</v>
      </c>
    </row>
    <row r="3" spans="1:22" x14ac:dyDescent="0.25">
      <c r="A3" s="6">
        <v>42906</v>
      </c>
      <c r="B3" s="7" t="s">
        <v>27</v>
      </c>
      <c r="C3" s="7" t="s">
        <v>23</v>
      </c>
      <c r="D3" s="7" t="s">
        <v>24</v>
      </c>
      <c r="E3" s="7" t="s">
        <v>25</v>
      </c>
      <c r="F3" s="7" t="s">
        <v>28</v>
      </c>
      <c r="G3" s="5">
        <v>200000</v>
      </c>
      <c r="H3" s="5">
        <v>506</v>
      </c>
      <c r="I3" s="8">
        <f>G3/H3</f>
        <v>395.25691699604744</v>
      </c>
      <c r="J3" s="5">
        <v>335</v>
      </c>
      <c r="K3" s="9">
        <v>460</v>
      </c>
      <c r="L3" s="5">
        <f t="shared" si="0"/>
        <v>30490.000000000004</v>
      </c>
      <c r="M3" s="10">
        <f t="shared" si="1"/>
        <v>-32759.999999999996</v>
      </c>
      <c r="N3" s="11">
        <v>43089</v>
      </c>
      <c r="O3" s="5">
        <v>578.15</v>
      </c>
      <c r="P3" s="12">
        <f t="shared" ref="P3:P5" si="5">(O3-K3)/K3</f>
        <v>0.2568478260869565</v>
      </c>
      <c r="Q3" s="8">
        <f t="shared" si="2"/>
        <v>146.27194999999998</v>
      </c>
      <c r="S3" s="5">
        <f>(O3-I3)*H3</f>
        <v>92543.89999999998</v>
      </c>
      <c r="T3" s="12">
        <f t="shared" ref="T3:T5" si="6">(K3-I3)/I3</f>
        <v>0.16379999999999997</v>
      </c>
      <c r="U3" s="8">
        <f t="shared" si="3"/>
        <v>3.0352213840603466</v>
      </c>
      <c r="V3" s="5">
        <f t="shared" si="4"/>
        <v>183</v>
      </c>
    </row>
    <row r="4" spans="1:22" x14ac:dyDescent="0.25">
      <c r="A4" s="6">
        <v>43025</v>
      </c>
      <c r="B4" s="7" t="s">
        <v>22</v>
      </c>
      <c r="C4" s="7" t="s">
        <v>23</v>
      </c>
      <c r="D4" s="7" t="s">
        <v>24</v>
      </c>
      <c r="E4" s="7" t="s">
        <v>25</v>
      </c>
      <c r="F4" s="7" t="s">
        <v>29</v>
      </c>
      <c r="G4" s="5">
        <v>200000</v>
      </c>
      <c r="H4" s="5">
        <v>417</v>
      </c>
      <c r="I4" s="8">
        <f>G4/H4</f>
        <v>479.61630695443642</v>
      </c>
      <c r="J4" s="5">
        <v>407</v>
      </c>
      <c r="K4" s="9">
        <v>480</v>
      </c>
      <c r="L4" s="5">
        <f t="shared" si="0"/>
        <v>30280.999999999989</v>
      </c>
      <c r="M4" s="10">
        <f t="shared" si="1"/>
        <v>-160.00000000001086</v>
      </c>
      <c r="N4" s="11">
        <v>43089</v>
      </c>
      <c r="O4" s="5">
        <v>578.15</v>
      </c>
      <c r="P4" s="12">
        <f t="shared" si="5"/>
        <v>0.20447916666666663</v>
      </c>
      <c r="Q4" s="8">
        <f t="shared" si="2"/>
        <v>120.54427500000001</v>
      </c>
      <c r="S4" s="5">
        <f>(O4-I4)*H4</f>
        <v>41088.550000000003</v>
      </c>
      <c r="T4" s="12">
        <f t="shared" si="6"/>
        <v>8.0000000000005436E-4</v>
      </c>
      <c r="U4" s="8">
        <f t="shared" si="3"/>
        <v>1.356908622568608</v>
      </c>
      <c r="V4" s="5">
        <f t="shared" si="4"/>
        <v>64</v>
      </c>
    </row>
    <row r="5" spans="1:22" x14ac:dyDescent="0.25">
      <c r="A5" s="6">
        <v>43068</v>
      </c>
      <c r="B5" s="7" t="s">
        <v>22</v>
      </c>
      <c r="C5" s="7" t="s">
        <v>23</v>
      </c>
      <c r="D5" s="7" t="s">
        <v>24</v>
      </c>
      <c r="E5" s="7" t="s">
        <v>25</v>
      </c>
      <c r="F5" s="7" t="s">
        <v>30</v>
      </c>
      <c r="G5" s="5">
        <v>200000</v>
      </c>
      <c r="H5" s="5">
        <v>363</v>
      </c>
      <c r="I5" s="8">
        <f>G5/H5</f>
        <v>550.96418732782365</v>
      </c>
      <c r="J5" s="5">
        <v>468</v>
      </c>
      <c r="K5" s="9">
        <v>468</v>
      </c>
      <c r="L5" s="5">
        <f t="shared" si="0"/>
        <v>30115.999999999985</v>
      </c>
      <c r="M5" s="10">
        <f t="shared" si="1"/>
        <v>30115.999999999985</v>
      </c>
      <c r="N5" s="11">
        <v>43089</v>
      </c>
      <c r="O5" s="5">
        <v>578.15</v>
      </c>
      <c r="P5" s="12">
        <f t="shared" si="5"/>
        <v>0.2353632478632478</v>
      </c>
      <c r="Q5" s="8">
        <f t="shared" si="2"/>
        <v>104.934225</v>
      </c>
      <c r="S5" s="5">
        <f>(O5-I5)*H5</f>
        <v>9868.4500000000062</v>
      </c>
      <c r="T5" s="12">
        <f t="shared" si="6"/>
        <v>-0.15057999999999994</v>
      </c>
      <c r="U5" s="8">
        <f t="shared" si="3"/>
        <v>0.3276812989772882</v>
      </c>
      <c r="V5" s="5">
        <f t="shared" si="4"/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2017-12-20T14:07:09Z</dcterms:modified>
</cp:coreProperties>
</file>