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9540"/>
  </bookViews>
  <sheets>
    <sheet name="Vinayak Portfolio" sheetId="1" r:id="rId1"/>
  </sheets>
  <calcPr calcId="145621"/>
</workbook>
</file>

<file path=xl/calcChain.xml><?xml version="1.0" encoding="utf-8"?>
<calcChain xmlns="http://schemas.openxmlformats.org/spreadsheetml/2006/main">
  <c r="K3" i="1" l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2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  <c r="K31" i="1" l="1"/>
  <c r="H31" i="1"/>
  <c r="L22" i="1"/>
  <c r="L6" i="1"/>
  <c r="L17" i="1"/>
  <c r="L28" i="1"/>
  <c r="L12" i="1"/>
  <c r="L27" i="1"/>
  <c r="L11" i="1"/>
  <c r="N6" i="1" l="1"/>
  <c r="I22" i="1"/>
  <c r="I14" i="1"/>
  <c r="I6" i="1"/>
  <c r="I30" i="1"/>
  <c r="I2" i="1"/>
  <c r="I26" i="1"/>
  <c r="I18" i="1"/>
  <c r="I10" i="1"/>
  <c r="I5" i="1"/>
  <c r="I16" i="1"/>
  <c r="L3" i="1"/>
  <c r="K35" i="1"/>
  <c r="K36" i="1" s="1"/>
  <c r="I8" i="1"/>
  <c r="I28" i="1"/>
  <c r="I12" i="1"/>
  <c r="I3" i="1"/>
  <c r="L19" i="1"/>
  <c r="L4" i="1"/>
  <c r="L20" i="1"/>
  <c r="L9" i="1"/>
  <c r="L25" i="1"/>
  <c r="L14" i="1"/>
  <c r="N14" i="1" s="1"/>
  <c r="L30" i="1"/>
  <c r="I29" i="1"/>
  <c r="I13" i="1"/>
  <c r="I23" i="1"/>
  <c r="I24" i="1"/>
  <c r="I27" i="1"/>
  <c r="N27" i="1" s="1"/>
  <c r="N28" i="1"/>
  <c r="N22" i="1"/>
  <c r="I21" i="1"/>
  <c r="I7" i="1"/>
  <c r="I11" i="1"/>
  <c r="N11" i="1" s="1"/>
  <c r="L15" i="1"/>
  <c r="L2" i="1"/>
  <c r="N2" i="1" s="1"/>
  <c r="L16" i="1"/>
  <c r="L5" i="1"/>
  <c r="N5" i="1" s="1"/>
  <c r="L21" i="1"/>
  <c r="L10" i="1"/>
  <c r="N10" i="1" s="1"/>
  <c r="L26" i="1"/>
  <c r="I17" i="1"/>
  <c r="N17" i="1" s="1"/>
  <c r="L7" i="1"/>
  <c r="N7" i="1" s="1"/>
  <c r="L23" i="1"/>
  <c r="N23" i="1" s="1"/>
  <c r="L8" i="1"/>
  <c r="N8" i="1" s="1"/>
  <c r="L24" i="1"/>
  <c r="N24" i="1" s="1"/>
  <c r="L13" i="1"/>
  <c r="N13" i="1" s="1"/>
  <c r="L29" i="1"/>
  <c r="N29" i="1" s="1"/>
  <c r="L18" i="1"/>
  <c r="N18" i="1" s="1"/>
  <c r="I4" i="1"/>
  <c r="I25" i="1"/>
  <c r="I9" i="1"/>
  <c r="I15" i="1"/>
  <c r="I20" i="1"/>
  <c r="I19" i="1"/>
  <c r="N12" i="1"/>
  <c r="N4" i="1" l="1"/>
  <c r="N26" i="1"/>
  <c r="N16" i="1"/>
  <c r="N25" i="1"/>
  <c r="N19" i="1"/>
  <c r="N9" i="1"/>
  <c r="N21" i="1"/>
  <c r="N15" i="1"/>
  <c r="N30" i="1"/>
  <c r="N20" i="1"/>
  <c r="N3" i="1"/>
</calcChain>
</file>

<file path=xl/sharedStrings.xml><?xml version="1.0" encoding="utf-8"?>
<sst xmlns="http://schemas.openxmlformats.org/spreadsheetml/2006/main" count="43" uniqueCount="42">
  <si>
    <t>SCRIP</t>
  </si>
  <si>
    <t>BUY PRICE</t>
  </si>
  <si>
    <t>MARKET PRICE</t>
  </si>
  <si>
    <t>QUANTITY</t>
  </si>
  <si>
    <t>GAIN/LOSS (%)</t>
  </si>
  <si>
    <t>ADANI PORTS &amp; SEZ</t>
  </si>
  <si>
    <t>ADVANCED ENZYME TECHNOLOGIES LTD</t>
  </si>
  <si>
    <t>ALKEM LABORATORIES</t>
  </si>
  <si>
    <t>AUROBINDO PHARMA</t>
  </si>
  <si>
    <t>AVANTI FEEDS</t>
  </si>
  <si>
    <t>BAJAJ ELECTRICALS</t>
  </si>
  <si>
    <t>BERGER PAINTS</t>
  </si>
  <si>
    <t>BRITANNIA</t>
  </si>
  <si>
    <t>CANFIN HOMES</t>
  </si>
  <si>
    <t>DILIP BUILDCON LTD</t>
  </si>
  <si>
    <t>EDELWEISS FINANCIAL</t>
  </si>
  <si>
    <t>HDFC</t>
  </si>
  <si>
    <t>HEALTHCARE GLOBAL ENTER.</t>
  </si>
  <si>
    <t xml:space="preserve">ICICI PRUDENTIAL LIFE INSURANCE </t>
  </si>
  <si>
    <t>J.KUMAR INFRA</t>
  </si>
  <si>
    <t>KARNATAKA BANK</t>
  </si>
  <si>
    <t>KITEX GARMENTS</t>
  </si>
  <si>
    <t>L&amp;T FINANCE HOLDINGS</t>
  </si>
  <si>
    <t>MOTHERSON SUMI</t>
  </si>
  <si>
    <t>PETRONET LNG</t>
  </si>
  <si>
    <t>POWER GRID</t>
  </si>
  <si>
    <t>RELAXO FOOTWEARS</t>
  </si>
  <si>
    <t>SYNGENE INTERNATIONAL</t>
  </si>
  <si>
    <t>THYROCARE TECHNOLOGIES</t>
  </si>
  <si>
    <t>TRENT LTD</t>
  </si>
  <si>
    <t>V GUARD IND.</t>
  </si>
  <si>
    <t>VOLTAS</t>
  </si>
  <si>
    <t>VRL LOGISTICS</t>
  </si>
  <si>
    <t>WELSPUN INDIA</t>
  </si>
  <si>
    <t>Sr.No</t>
  </si>
  <si>
    <t xml:space="preserve">Buy Value </t>
  </si>
  <si>
    <t>Allocation</t>
  </si>
  <si>
    <t xml:space="preserve">Market Price </t>
  </si>
  <si>
    <t>Diff</t>
  </si>
  <si>
    <t xml:space="preserve">Net Gain </t>
  </si>
  <si>
    <t xml:space="preserve">Profit % </t>
  </si>
  <si>
    <t xml:space="preserve">Note : around 2 lakh rs portfolio created when Feb 2016 market crashed and reamining portfolio added afterwards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</si>
</sst>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0" fillId="0" borderId="10" xfId="0" applyBorder="1"/>
    <xf numFmtId="0" fontId="16" fillId="0" borderId="10" xfId="0" applyFont="1" applyBorder="1"/>
    <xf numFmtId="43" fontId="0" fillId="0" borderId="10" xfId="1" applyFont="1" applyBorder="1"/>
    <xf numFmtId="43" fontId="0" fillId="0" borderId="0" xfId="0" applyNumberFormat="1"/>
    <xf numFmtId="0" fontId="16" fillId="0" borderId="10" xfId="0" applyFont="1" applyFill="1" applyBorder="1"/>
    <xf numFmtId="43" fontId="0" fillId="0" borderId="10" xfId="0" applyNumberFormat="1" applyBorder="1"/>
    <xf numFmtId="164" fontId="0" fillId="0" borderId="10" xfId="2" applyNumberFormat="1" applyFont="1" applyBorder="1"/>
    <xf numFmtId="10" fontId="0" fillId="0" borderId="10" xfId="2" applyNumberFormat="1" applyFont="1" applyBorder="1"/>
    <xf numFmtId="164" fontId="0" fillId="0" borderId="10" xfId="0" applyNumberFormat="1" applyBorder="1"/>
    <xf numFmtId="0" fontId="0" fillId="0" borderId="0" xfId="0" quotePrefix="1" applyAlignment="1">
      <alignment horizontal="left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B1" sqref="B1"/>
    </sheetView>
  </sheetViews>
  <sheetFormatPr defaultRowHeight="15" x14ac:dyDescent="0.25"/>
  <cols>
    <col min="2" max="2" width="36.85546875" bestFit="1" customWidth="1"/>
    <col min="3" max="3" width="11.28515625" customWidth="1"/>
    <col min="4" max="4" width="13.85546875" bestFit="1" customWidth="1"/>
    <col min="5" max="5" width="10" bestFit="1" customWidth="1"/>
    <col min="6" max="6" width="14.28515625" bestFit="1" customWidth="1"/>
    <col min="8" max="8" width="14.28515625" bestFit="1" customWidth="1"/>
    <col min="9" max="9" width="10" bestFit="1" customWidth="1"/>
    <col min="11" max="11" width="12.7109375" bestFit="1" customWidth="1"/>
    <col min="12" max="12" width="10" bestFit="1" customWidth="1"/>
  </cols>
  <sheetData>
    <row r="1" spans="1:14" x14ac:dyDescent="0.25">
      <c r="A1" s="1" t="s">
        <v>34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H1" s="5" t="s">
        <v>35</v>
      </c>
      <c r="I1" s="5" t="s">
        <v>36</v>
      </c>
      <c r="K1" s="5" t="s">
        <v>37</v>
      </c>
      <c r="L1" s="5" t="s">
        <v>36</v>
      </c>
      <c r="N1" s="2" t="s">
        <v>38</v>
      </c>
    </row>
    <row r="2" spans="1:14" x14ac:dyDescent="0.25">
      <c r="A2" s="1">
        <v>1</v>
      </c>
      <c r="B2" s="1" t="s">
        <v>5</v>
      </c>
      <c r="C2" s="3">
        <v>226.31</v>
      </c>
      <c r="D2" s="3">
        <v>389.25</v>
      </c>
      <c r="E2" s="1">
        <v>70</v>
      </c>
      <c r="F2" s="3">
        <v>72</v>
      </c>
      <c r="H2" s="6">
        <f>+C2*E2</f>
        <v>15841.7</v>
      </c>
      <c r="I2" s="7">
        <f>+H2/$H$31</f>
        <v>2.7571483278341032E-2</v>
      </c>
      <c r="K2" s="3">
        <f>+D2*E2</f>
        <v>27247.5</v>
      </c>
      <c r="L2" s="7">
        <f>+K2/$K$31</f>
        <v>3.3254051249011672E-2</v>
      </c>
      <c r="N2" s="9">
        <f>+L2-I2</f>
        <v>5.6825679706706406E-3</v>
      </c>
    </row>
    <row r="3" spans="1:14" x14ac:dyDescent="0.25">
      <c r="A3" s="1">
        <v>2</v>
      </c>
      <c r="B3" s="1" t="s">
        <v>6</v>
      </c>
      <c r="C3" s="3">
        <v>327.33</v>
      </c>
      <c r="D3" s="3">
        <v>289.55</v>
      </c>
      <c r="E3" s="1">
        <v>45</v>
      </c>
      <c r="F3" s="3">
        <v>-11.5</v>
      </c>
      <c r="H3" s="6">
        <f t="shared" ref="H3:H30" si="0">+C3*E3</f>
        <v>14729.849999999999</v>
      </c>
      <c r="I3" s="7">
        <f t="shared" ref="I3:I30" si="1">+H3/$H$31</f>
        <v>2.5636378227555854E-2</v>
      </c>
      <c r="K3" s="3">
        <f>+D3*E3</f>
        <v>13029.75</v>
      </c>
      <c r="L3" s="7">
        <f t="shared" ref="L3:L30" si="2">+K3/$K$31</f>
        <v>1.5902081815278826E-2</v>
      </c>
      <c r="N3" s="9">
        <f t="shared" ref="N3:N30" si="3">+L3-I3</f>
        <v>-9.7342964122770284E-3</v>
      </c>
    </row>
    <row r="4" spans="1:14" x14ac:dyDescent="0.25">
      <c r="A4" s="1">
        <v>3</v>
      </c>
      <c r="B4" s="1" t="s">
        <v>7</v>
      </c>
      <c r="C4" s="3">
        <v>1050</v>
      </c>
      <c r="D4" s="3">
        <v>1756.8</v>
      </c>
      <c r="E4" s="1">
        <v>14</v>
      </c>
      <c r="F4" s="3">
        <v>67.3</v>
      </c>
      <c r="H4" s="6">
        <f t="shared" si="0"/>
        <v>14700</v>
      </c>
      <c r="I4" s="7">
        <f t="shared" si="1"/>
        <v>2.5584426178479149E-2</v>
      </c>
      <c r="K4" s="3">
        <f t="shared" ref="K4:K30" si="4">+D4*E4</f>
        <v>24595.200000000001</v>
      </c>
      <c r="L4" s="7">
        <f t="shared" si="2"/>
        <v>3.0017067300841981E-2</v>
      </c>
      <c r="N4" s="9">
        <f t="shared" si="3"/>
        <v>4.4326411223628327E-3</v>
      </c>
    </row>
    <row r="5" spans="1:14" x14ac:dyDescent="0.25">
      <c r="A5" s="1">
        <v>4</v>
      </c>
      <c r="B5" s="1" t="s">
        <v>8</v>
      </c>
      <c r="C5" s="3">
        <v>656.28</v>
      </c>
      <c r="D5" s="3">
        <v>743.6</v>
      </c>
      <c r="E5" s="1">
        <v>46</v>
      </c>
      <c r="F5" s="3">
        <v>13.3</v>
      </c>
      <c r="H5" s="6">
        <f t="shared" si="0"/>
        <v>30188.879999999997</v>
      </c>
      <c r="I5" s="7">
        <f t="shared" si="1"/>
        <v>5.254184841979357E-2</v>
      </c>
      <c r="K5" s="3">
        <f t="shared" si="4"/>
        <v>34205.599999999999</v>
      </c>
      <c r="L5" s="7">
        <f t="shared" si="2"/>
        <v>4.1746023503190878E-2</v>
      </c>
      <c r="N5" s="9">
        <f t="shared" si="3"/>
        <v>-1.0795824916602692E-2</v>
      </c>
    </row>
    <row r="6" spans="1:14" x14ac:dyDescent="0.25">
      <c r="A6" s="1">
        <v>5</v>
      </c>
      <c r="B6" s="1" t="s">
        <v>9</v>
      </c>
      <c r="C6" s="3">
        <v>1676.28</v>
      </c>
      <c r="D6" s="3">
        <v>1861.8</v>
      </c>
      <c r="E6" s="1">
        <v>18</v>
      </c>
      <c r="F6" s="3">
        <v>11.1</v>
      </c>
      <c r="H6" s="6">
        <f t="shared" si="0"/>
        <v>30173.040000000001</v>
      </c>
      <c r="I6" s="7">
        <f t="shared" si="1"/>
        <v>5.2514279895258399E-2</v>
      </c>
      <c r="K6" s="3">
        <f t="shared" si="4"/>
        <v>33512.400000000001</v>
      </c>
      <c r="L6" s="7">
        <f t="shared" si="2"/>
        <v>4.090001163693472E-2</v>
      </c>
      <c r="N6" s="9">
        <f t="shared" si="3"/>
        <v>-1.1614268258323679E-2</v>
      </c>
    </row>
    <row r="7" spans="1:14" x14ac:dyDescent="0.25">
      <c r="A7" s="1">
        <v>6</v>
      </c>
      <c r="B7" s="1" t="s">
        <v>10</v>
      </c>
      <c r="C7" s="3">
        <v>205.39</v>
      </c>
      <c r="D7" s="3">
        <v>340</v>
      </c>
      <c r="E7" s="1">
        <v>90</v>
      </c>
      <c r="F7" s="3">
        <v>65.5</v>
      </c>
      <c r="H7" s="6">
        <f t="shared" si="0"/>
        <v>18485.099999999999</v>
      </c>
      <c r="I7" s="7">
        <f t="shared" si="1"/>
        <v>3.2172154853864279E-2</v>
      </c>
      <c r="K7" s="3">
        <f t="shared" si="4"/>
        <v>30600</v>
      </c>
      <c r="L7" s="7">
        <f t="shared" si="2"/>
        <v>3.734559017230047E-2</v>
      </c>
      <c r="N7" s="9">
        <f t="shared" si="3"/>
        <v>5.1734353184361911E-3</v>
      </c>
    </row>
    <row r="8" spans="1:14" x14ac:dyDescent="0.25">
      <c r="A8" s="1">
        <v>7</v>
      </c>
      <c r="B8" s="1" t="s">
        <v>11</v>
      </c>
      <c r="C8" s="3">
        <v>251.5</v>
      </c>
      <c r="D8" s="3">
        <v>243.45</v>
      </c>
      <c r="E8" s="1">
        <v>20</v>
      </c>
      <c r="F8" s="3">
        <v>-3.2</v>
      </c>
      <c r="H8" s="6">
        <f t="shared" si="0"/>
        <v>5030</v>
      </c>
      <c r="I8" s="7">
        <f t="shared" si="1"/>
        <v>8.7543988896428646E-3</v>
      </c>
      <c r="K8" s="3">
        <f t="shared" si="4"/>
        <v>4869</v>
      </c>
      <c r="L8" s="7">
        <f t="shared" si="2"/>
        <v>5.9423424362395755E-3</v>
      </c>
      <c r="N8" s="9">
        <f t="shared" si="3"/>
        <v>-2.8120564534032891E-3</v>
      </c>
    </row>
    <row r="9" spans="1:14" x14ac:dyDescent="0.25">
      <c r="A9" s="1">
        <v>8</v>
      </c>
      <c r="B9" s="1" t="s">
        <v>12</v>
      </c>
      <c r="C9" s="3">
        <v>2825.3</v>
      </c>
      <c r="D9" s="3">
        <v>4205</v>
      </c>
      <c r="E9" s="1">
        <v>2</v>
      </c>
      <c r="F9" s="3">
        <v>48.8</v>
      </c>
      <c r="H9" s="6">
        <f t="shared" si="0"/>
        <v>5650.6</v>
      </c>
      <c r="I9" s="7">
        <f t="shared" si="1"/>
        <v>9.8345141880349859E-3</v>
      </c>
      <c r="K9" s="3">
        <f t="shared" si="4"/>
        <v>8410</v>
      </c>
      <c r="L9" s="7">
        <f t="shared" si="2"/>
        <v>1.0263935076766241E-2</v>
      </c>
      <c r="N9" s="9">
        <f t="shared" si="3"/>
        <v>4.2942088873125506E-4</v>
      </c>
    </row>
    <row r="10" spans="1:14" x14ac:dyDescent="0.25">
      <c r="A10" s="1">
        <v>9</v>
      </c>
      <c r="B10" s="1" t="s">
        <v>13</v>
      </c>
      <c r="C10" s="3">
        <v>2902.01</v>
      </c>
      <c r="D10" s="3">
        <v>2775</v>
      </c>
      <c r="E10" s="1">
        <v>7</v>
      </c>
      <c r="F10" s="3">
        <v>-4.4000000000000004</v>
      </c>
      <c r="H10" s="6">
        <f t="shared" si="0"/>
        <v>20314.07</v>
      </c>
      <c r="I10" s="7">
        <f t="shared" si="1"/>
        <v>3.5355362197242036E-2</v>
      </c>
      <c r="K10" s="3">
        <f t="shared" si="4"/>
        <v>19425</v>
      </c>
      <c r="L10" s="7">
        <f t="shared" si="2"/>
        <v>2.3707127094671133E-2</v>
      </c>
      <c r="N10" s="9">
        <f t="shared" si="3"/>
        <v>-1.1648235102570903E-2</v>
      </c>
    </row>
    <row r="11" spans="1:14" x14ac:dyDescent="0.25">
      <c r="A11" s="1">
        <v>10</v>
      </c>
      <c r="B11" s="1" t="s">
        <v>14</v>
      </c>
      <c r="C11" s="3">
        <v>355.8</v>
      </c>
      <c r="D11" s="3">
        <v>629.4</v>
      </c>
      <c r="E11" s="1">
        <v>55</v>
      </c>
      <c r="F11" s="3">
        <v>76.900000000000006</v>
      </c>
      <c r="H11" s="6">
        <f t="shared" si="0"/>
        <v>19569</v>
      </c>
      <c r="I11" s="7">
        <f t="shared" si="1"/>
        <v>3.4058614686167242E-2</v>
      </c>
      <c r="K11" s="3">
        <f t="shared" si="4"/>
        <v>34617</v>
      </c>
      <c r="L11" s="7">
        <f t="shared" si="2"/>
        <v>4.2248114215507365E-2</v>
      </c>
      <c r="N11" s="9">
        <f t="shared" si="3"/>
        <v>8.1894995293401232E-3</v>
      </c>
    </row>
    <row r="12" spans="1:14" x14ac:dyDescent="0.25">
      <c r="A12" s="1">
        <v>11</v>
      </c>
      <c r="B12" s="1" t="s">
        <v>15</v>
      </c>
      <c r="C12" s="3">
        <v>227</v>
      </c>
      <c r="D12" s="3">
        <v>243.9</v>
      </c>
      <c r="E12" s="1">
        <v>40</v>
      </c>
      <c r="F12" s="3">
        <v>7.4</v>
      </c>
      <c r="H12" s="6">
        <f t="shared" si="0"/>
        <v>9080</v>
      </c>
      <c r="I12" s="7">
        <f t="shared" si="1"/>
        <v>1.580316936738712E-2</v>
      </c>
      <c r="K12" s="3">
        <f t="shared" si="4"/>
        <v>9756</v>
      </c>
      <c r="L12" s="7">
        <f t="shared" si="2"/>
        <v>1.1906652866698151E-2</v>
      </c>
      <c r="N12" s="9">
        <f t="shared" si="3"/>
        <v>-3.8965165006889686E-3</v>
      </c>
    </row>
    <row r="13" spans="1:14" x14ac:dyDescent="0.25">
      <c r="A13" s="1">
        <v>12</v>
      </c>
      <c r="B13" s="1" t="s">
        <v>16</v>
      </c>
      <c r="C13" s="3">
        <v>1386.54</v>
      </c>
      <c r="D13" s="3">
        <v>1752.9</v>
      </c>
      <c r="E13" s="1">
        <v>17</v>
      </c>
      <c r="F13" s="3">
        <v>26.4</v>
      </c>
      <c r="H13" s="6">
        <f t="shared" si="0"/>
        <v>23571.18</v>
      </c>
      <c r="I13" s="7">
        <f t="shared" si="1"/>
        <v>4.1024157459159466E-2</v>
      </c>
      <c r="K13" s="3">
        <f t="shared" si="4"/>
        <v>29799.300000000003</v>
      </c>
      <c r="L13" s="7">
        <f t="shared" si="2"/>
        <v>3.6368380562791944E-2</v>
      </c>
      <c r="N13" s="9">
        <f t="shared" si="3"/>
        <v>-4.6557768963675222E-3</v>
      </c>
    </row>
    <row r="14" spans="1:14" x14ac:dyDescent="0.25">
      <c r="A14" s="1">
        <v>13</v>
      </c>
      <c r="B14" s="1" t="s">
        <v>17</v>
      </c>
      <c r="C14" s="3">
        <v>269.95</v>
      </c>
      <c r="D14" s="3">
        <v>270.35000000000002</v>
      </c>
      <c r="E14" s="1">
        <v>75</v>
      </c>
      <c r="F14" s="3">
        <v>0.2</v>
      </c>
      <c r="H14" s="6">
        <f t="shared" si="0"/>
        <v>20246.25</v>
      </c>
      <c r="I14" s="7">
        <f t="shared" si="1"/>
        <v>3.5237325749390029E-2</v>
      </c>
      <c r="K14" s="3">
        <f t="shared" si="4"/>
        <v>20276.25</v>
      </c>
      <c r="L14" s="7">
        <f t="shared" si="2"/>
        <v>2.4746030154611354E-2</v>
      </c>
      <c r="N14" s="9">
        <f t="shared" si="3"/>
        <v>-1.0491295594778675E-2</v>
      </c>
    </row>
    <row r="15" spans="1:14" x14ac:dyDescent="0.25">
      <c r="A15" s="1">
        <v>14</v>
      </c>
      <c r="B15" s="1" t="s">
        <v>18</v>
      </c>
      <c r="C15" s="3">
        <v>334</v>
      </c>
      <c r="D15" s="3">
        <v>429.05</v>
      </c>
      <c r="E15" s="1">
        <v>77</v>
      </c>
      <c r="F15" s="3">
        <v>28.5</v>
      </c>
      <c r="H15" s="6">
        <f t="shared" si="0"/>
        <v>25718</v>
      </c>
      <c r="I15" s="7">
        <f t="shared" si="1"/>
        <v>4.476056275225352E-2</v>
      </c>
      <c r="K15" s="3">
        <f t="shared" si="4"/>
        <v>33036.85</v>
      </c>
      <c r="L15" s="7">
        <f t="shared" si="2"/>
        <v>4.0319629434109959E-2</v>
      </c>
      <c r="N15" s="9">
        <f t="shared" si="3"/>
        <v>-4.4409333181435612E-3</v>
      </c>
    </row>
    <row r="16" spans="1:14" x14ac:dyDescent="0.25">
      <c r="A16" s="1">
        <v>15</v>
      </c>
      <c r="B16" s="1" t="s">
        <v>19</v>
      </c>
      <c r="C16" s="3">
        <v>173.75</v>
      </c>
      <c r="D16" s="3">
        <v>197.2</v>
      </c>
      <c r="E16" s="1">
        <v>180</v>
      </c>
      <c r="F16" s="3">
        <v>13.5</v>
      </c>
      <c r="H16" s="6">
        <f t="shared" si="0"/>
        <v>31275</v>
      </c>
      <c r="I16" s="7">
        <f t="shared" si="1"/>
        <v>5.443217202258064E-2</v>
      </c>
      <c r="K16" s="3">
        <f t="shared" si="4"/>
        <v>35496</v>
      </c>
      <c r="L16" s="7">
        <f t="shared" si="2"/>
        <v>4.3320884599868548E-2</v>
      </c>
      <c r="N16" s="9">
        <f t="shared" si="3"/>
        <v>-1.1111287422712092E-2</v>
      </c>
    </row>
    <row r="17" spans="1:14" x14ac:dyDescent="0.25">
      <c r="A17" s="1">
        <v>16</v>
      </c>
      <c r="B17" s="1" t="s">
        <v>20</v>
      </c>
      <c r="C17" s="3">
        <v>132.99</v>
      </c>
      <c r="D17" s="3">
        <v>150.25</v>
      </c>
      <c r="E17" s="1">
        <v>260</v>
      </c>
      <c r="F17" s="3">
        <v>13</v>
      </c>
      <c r="H17" s="6">
        <f t="shared" si="0"/>
        <v>34577.4</v>
      </c>
      <c r="I17" s="7">
        <f t="shared" si="1"/>
        <v>6.0179791683247955E-2</v>
      </c>
      <c r="K17" s="3">
        <f t="shared" si="4"/>
        <v>39065</v>
      </c>
      <c r="L17" s="7">
        <f t="shared" si="2"/>
        <v>4.7676649675846991E-2</v>
      </c>
      <c r="N17" s="9">
        <f t="shared" si="3"/>
        <v>-1.2503142007400964E-2</v>
      </c>
    </row>
    <row r="18" spans="1:14" x14ac:dyDescent="0.25">
      <c r="A18" s="1">
        <v>17</v>
      </c>
      <c r="B18" s="1" t="s">
        <v>21</v>
      </c>
      <c r="C18" s="3">
        <v>265.89999999999998</v>
      </c>
      <c r="D18" s="3">
        <v>234.2</v>
      </c>
      <c r="E18" s="1">
        <v>20</v>
      </c>
      <c r="F18" s="3">
        <v>-11.9</v>
      </c>
      <c r="H18" s="6">
        <f t="shared" si="0"/>
        <v>5318</v>
      </c>
      <c r="I18" s="7">
        <f t="shared" si="1"/>
        <v>9.2556447902824562E-3</v>
      </c>
      <c r="K18" s="3">
        <f t="shared" si="4"/>
        <v>4684</v>
      </c>
      <c r="L18" s="7">
        <f t="shared" si="2"/>
        <v>5.7165602734331831E-3</v>
      </c>
      <c r="N18" s="9">
        <f t="shared" si="3"/>
        <v>-3.5390845168492731E-3</v>
      </c>
    </row>
    <row r="19" spans="1:14" x14ac:dyDescent="0.25">
      <c r="A19" s="1">
        <v>18</v>
      </c>
      <c r="B19" s="1" t="s">
        <v>22</v>
      </c>
      <c r="C19" s="3">
        <v>56.38</v>
      </c>
      <c r="D19" s="3">
        <v>195.55</v>
      </c>
      <c r="E19" s="1">
        <v>951</v>
      </c>
      <c r="F19" s="3">
        <v>246.9</v>
      </c>
      <c r="H19" s="6">
        <f t="shared" si="0"/>
        <v>53617.380000000005</v>
      </c>
      <c r="I19" s="7">
        <f t="shared" si="1"/>
        <v>9.3317680305677858E-2</v>
      </c>
      <c r="K19" s="3">
        <f t="shared" si="4"/>
        <v>185968.05000000002</v>
      </c>
      <c r="L19" s="7">
        <f t="shared" si="2"/>
        <v>0.22696361373993082</v>
      </c>
      <c r="N19" s="9">
        <f t="shared" si="3"/>
        <v>0.13364593343425296</v>
      </c>
    </row>
    <row r="20" spans="1:14" x14ac:dyDescent="0.25">
      <c r="A20" s="1">
        <v>19</v>
      </c>
      <c r="B20" s="1" t="s">
        <v>23</v>
      </c>
      <c r="C20" s="3">
        <v>199.82</v>
      </c>
      <c r="D20" s="3">
        <v>308.35000000000002</v>
      </c>
      <c r="E20" s="1">
        <v>117</v>
      </c>
      <c r="F20" s="3">
        <v>54.3</v>
      </c>
      <c r="H20" s="6">
        <f t="shared" si="0"/>
        <v>23378.94</v>
      </c>
      <c r="I20" s="7">
        <f t="shared" si="1"/>
        <v>4.0689575820482535E-2</v>
      </c>
      <c r="K20" s="3">
        <f t="shared" si="4"/>
        <v>36076.950000000004</v>
      </c>
      <c r="L20" s="7">
        <f t="shared" si="2"/>
        <v>4.4029901613286786E-2</v>
      </c>
      <c r="N20" s="9">
        <f t="shared" si="3"/>
        <v>3.340325792804251E-3</v>
      </c>
    </row>
    <row r="21" spans="1:14" x14ac:dyDescent="0.25">
      <c r="A21" s="1">
        <v>20</v>
      </c>
      <c r="B21" s="1" t="s">
        <v>24</v>
      </c>
      <c r="C21" s="3">
        <v>223.7</v>
      </c>
      <c r="D21" s="3">
        <v>227.8</v>
      </c>
      <c r="E21" s="1">
        <v>100</v>
      </c>
      <c r="F21" s="3">
        <v>1.8</v>
      </c>
      <c r="H21" s="6">
        <f t="shared" si="0"/>
        <v>22370</v>
      </c>
      <c r="I21" s="7">
        <f t="shared" si="1"/>
        <v>3.8933579157318265E-2</v>
      </c>
      <c r="K21" s="3">
        <f t="shared" si="4"/>
        <v>22780</v>
      </c>
      <c r="L21" s="7">
        <f t="shared" si="2"/>
        <v>2.7801717128268129E-2</v>
      </c>
      <c r="N21" s="9">
        <f t="shared" si="3"/>
        <v>-1.1131862029050137E-2</v>
      </c>
    </row>
    <row r="22" spans="1:14" x14ac:dyDescent="0.25">
      <c r="A22" s="1">
        <v>21</v>
      </c>
      <c r="B22" s="1" t="s">
        <v>25</v>
      </c>
      <c r="C22" s="3">
        <v>208.2</v>
      </c>
      <c r="D22" s="3">
        <v>214.85</v>
      </c>
      <c r="E22" s="1">
        <v>100</v>
      </c>
      <c r="F22" s="3">
        <v>3.2</v>
      </c>
      <c r="H22" s="6">
        <f t="shared" si="0"/>
        <v>20820</v>
      </c>
      <c r="I22" s="7">
        <f t="shared" si="1"/>
        <v>3.6235901567070468E-2</v>
      </c>
      <c r="K22" s="3">
        <f t="shared" si="4"/>
        <v>21485</v>
      </c>
      <c r="L22" s="7">
        <f t="shared" si="2"/>
        <v>2.6221241988623387E-2</v>
      </c>
      <c r="N22" s="9">
        <f t="shared" si="3"/>
        <v>-1.0014659578447081E-2</v>
      </c>
    </row>
    <row r="23" spans="1:14" x14ac:dyDescent="0.25">
      <c r="A23" s="1">
        <v>22</v>
      </c>
      <c r="B23" s="1" t="s">
        <v>26</v>
      </c>
      <c r="C23" s="3">
        <v>422</v>
      </c>
      <c r="D23" s="3">
        <v>502.9</v>
      </c>
      <c r="E23" s="1">
        <v>50</v>
      </c>
      <c r="F23" s="3">
        <v>19.2</v>
      </c>
      <c r="H23" s="6">
        <f t="shared" si="0"/>
        <v>21100</v>
      </c>
      <c r="I23" s="7">
        <f t="shared" si="1"/>
        <v>3.6723223970470072E-2</v>
      </c>
      <c r="K23" s="3">
        <f t="shared" si="4"/>
        <v>25145</v>
      </c>
      <c r="L23" s="7">
        <f t="shared" si="2"/>
        <v>3.068806747982011E-2</v>
      </c>
      <c r="N23" s="9">
        <f t="shared" si="3"/>
        <v>-6.0351564906499615E-3</v>
      </c>
    </row>
    <row r="24" spans="1:14" x14ac:dyDescent="0.25">
      <c r="A24" s="1">
        <v>23</v>
      </c>
      <c r="B24" s="1" t="s">
        <v>27</v>
      </c>
      <c r="C24" s="3">
        <v>431.56</v>
      </c>
      <c r="D24" s="3">
        <v>448.2</v>
      </c>
      <c r="E24" s="1">
        <v>55</v>
      </c>
      <c r="F24" s="3">
        <v>3.9</v>
      </c>
      <c r="H24" s="6">
        <f t="shared" si="0"/>
        <v>23735.8</v>
      </c>
      <c r="I24" s="7">
        <f t="shared" si="1"/>
        <v>4.1310668223615329E-2</v>
      </c>
      <c r="K24" s="3">
        <f t="shared" si="4"/>
        <v>24651</v>
      </c>
      <c r="L24" s="7">
        <f t="shared" si="2"/>
        <v>3.0085168082920881E-2</v>
      </c>
      <c r="N24" s="9">
        <f t="shared" si="3"/>
        <v>-1.1225500140694449E-2</v>
      </c>
    </row>
    <row r="25" spans="1:14" x14ac:dyDescent="0.25">
      <c r="A25" s="1">
        <v>24</v>
      </c>
      <c r="B25" s="1" t="s">
        <v>28</v>
      </c>
      <c r="C25" s="3">
        <v>584.65</v>
      </c>
      <c r="D25" s="3">
        <v>687.5</v>
      </c>
      <c r="E25" s="1">
        <v>20</v>
      </c>
      <c r="F25" s="3">
        <v>17.600000000000001</v>
      </c>
      <c r="H25" s="6">
        <f t="shared" si="0"/>
        <v>11693</v>
      </c>
      <c r="I25" s="7">
        <f t="shared" si="1"/>
        <v>2.0350931653398414E-2</v>
      </c>
      <c r="K25" s="3">
        <f t="shared" si="4"/>
        <v>13750</v>
      </c>
      <c r="L25" s="7">
        <f t="shared" si="2"/>
        <v>1.6781106695069655E-2</v>
      </c>
      <c r="N25" s="9">
        <f t="shared" si="3"/>
        <v>-3.5698249583287593E-3</v>
      </c>
    </row>
    <row r="26" spans="1:14" x14ac:dyDescent="0.25">
      <c r="A26" s="1">
        <v>25</v>
      </c>
      <c r="B26" s="1" t="s">
        <v>29</v>
      </c>
      <c r="C26" s="3">
        <v>272.5</v>
      </c>
      <c r="D26" s="3">
        <v>299.45</v>
      </c>
      <c r="E26" s="1">
        <v>75</v>
      </c>
      <c r="F26" s="3">
        <v>9.9</v>
      </c>
      <c r="H26" s="6">
        <f t="shared" si="0"/>
        <v>20437.5</v>
      </c>
      <c r="I26" s="7">
        <f t="shared" si="1"/>
        <v>3.5570184355283509E-2</v>
      </c>
      <c r="K26" s="3">
        <f t="shared" si="4"/>
        <v>22458.75</v>
      </c>
      <c r="L26" s="7">
        <f t="shared" si="2"/>
        <v>2.7409649453665138E-2</v>
      </c>
      <c r="N26" s="9">
        <f t="shared" si="3"/>
        <v>-8.1605349016183708E-3</v>
      </c>
    </row>
    <row r="27" spans="1:14" x14ac:dyDescent="0.25">
      <c r="A27" s="1">
        <v>26</v>
      </c>
      <c r="B27" s="1" t="s">
        <v>30</v>
      </c>
      <c r="C27" s="3">
        <v>186.12</v>
      </c>
      <c r="D27" s="3">
        <v>185.05</v>
      </c>
      <c r="E27" s="1">
        <v>105</v>
      </c>
      <c r="F27" s="3">
        <v>-0.6</v>
      </c>
      <c r="H27" s="6">
        <f t="shared" si="0"/>
        <v>19542.600000000002</v>
      </c>
      <c r="I27" s="7">
        <f t="shared" si="1"/>
        <v>3.4012667145275281E-2</v>
      </c>
      <c r="K27" s="3">
        <f t="shared" si="4"/>
        <v>19430.25</v>
      </c>
      <c r="L27" s="7">
        <f t="shared" si="2"/>
        <v>2.371353442631834E-2</v>
      </c>
      <c r="N27" s="9">
        <f t="shared" si="3"/>
        <v>-1.0299132718956942E-2</v>
      </c>
    </row>
    <row r="28" spans="1:14" x14ac:dyDescent="0.25">
      <c r="A28" s="1">
        <v>27</v>
      </c>
      <c r="B28" s="1" t="s">
        <v>31</v>
      </c>
      <c r="C28" s="3">
        <v>231</v>
      </c>
      <c r="D28" s="3">
        <v>526.9</v>
      </c>
      <c r="E28" s="1">
        <v>10</v>
      </c>
      <c r="F28" s="3">
        <v>128.1</v>
      </c>
      <c r="H28" s="6">
        <f t="shared" si="0"/>
        <v>2310</v>
      </c>
      <c r="I28" s="7">
        <f t="shared" si="1"/>
        <v>4.0204098280467232E-3</v>
      </c>
      <c r="K28" s="3">
        <f t="shared" si="4"/>
        <v>5269</v>
      </c>
      <c r="L28" s="7">
        <f t="shared" si="2"/>
        <v>6.4305200855506927E-3</v>
      </c>
      <c r="N28" s="9">
        <f t="shared" si="3"/>
        <v>2.4101102575039696E-3</v>
      </c>
    </row>
    <row r="29" spans="1:14" x14ac:dyDescent="0.25">
      <c r="A29" s="1">
        <v>28</v>
      </c>
      <c r="B29" s="1" t="s">
        <v>32</v>
      </c>
      <c r="C29" s="3">
        <v>294</v>
      </c>
      <c r="D29" s="3">
        <v>333.3</v>
      </c>
      <c r="E29" s="1">
        <v>50</v>
      </c>
      <c r="F29" s="3">
        <v>13.4</v>
      </c>
      <c r="H29" s="6">
        <f t="shared" si="0"/>
        <v>14700</v>
      </c>
      <c r="I29" s="7">
        <f t="shared" si="1"/>
        <v>2.5584426178479149E-2</v>
      </c>
      <c r="K29" s="3">
        <f t="shared" si="4"/>
        <v>16665</v>
      </c>
      <c r="L29" s="7">
        <f t="shared" si="2"/>
        <v>2.0338701314424425E-2</v>
      </c>
      <c r="N29" s="9">
        <f t="shared" si="3"/>
        <v>-5.2457248640547238E-3</v>
      </c>
    </row>
    <row r="30" spans="1:14" x14ac:dyDescent="0.25">
      <c r="A30" s="1">
        <v>29</v>
      </c>
      <c r="B30" s="1" t="s">
        <v>33</v>
      </c>
      <c r="C30" s="3">
        <v>54.65</v>
      </c>
      <c r="D30" s="3">
        <v>76.900000000000006</v>
      </c>
      <c r="E30" s="1">
        <v>300</v>
      </c>
      <c r="F30" s="3">
        <v>40.700000000000003</v>
      </c>
      <c r="H30" s="6">
        <f t="shared" si="0"/>
        <v>16395</v>
      </c>
      <c r="I30" s="7">
        <f t="shared" si="1"/>
        <v>2.8534467156201743E-2</v>
      </c>
      <c r="K30" s="3">
        <f t="shared" si="4"/>
        <v>23070</v>
      </c>
      <c r="L30" s="7">
        <f t="shared" si="2"/>
        <v>2.8155645924018688E-2</v>
      </c>
      <c r="N30" s="9">
        <f t="shared" si="3"/>
        <v>-3.7882123218305544E-4</v>
      </c>
    </row>
    <row r="31" spans="1:14" x14ac:dyDescent="0.25">
      <c r="H31" s="4">
        <f>SUM(H2:H30)</f>
        <v>574568.29</v>
      </c>
      <c r="K31" s="4">
        <f>SUM(K2:K30)</f>
        <v>819373.85</v>
      </c>
    </row>
    <row r="35" spans="2:11" x14ac:dyDescent="0.25">
      <c r="I35" s="1" t="s">
        <v>39</v>
      </c>
      <c r="K35" s="6">
        <f>+K31-H31</f>
        <v>244805.55999999994</v>
      </c>
    </row>
    <row r="36" spans="2:11" x14ac:dyDescent="0.25">
      <c r="I36" s="1" t="s">
        <v>40</v>
      </c>
      <c r="K36" s="8">
        <f>+K35/H31</f>
        <v>0.42606869237423445</v>
      </c>
    </row>
    <row r="37" spans="2:11" x14ac:dyDescent="0.25">
      <c r="B37" s="10" t="s">
        <v>41</v>
      </c>
    </row>
  </sheetData>
  <conditionalFormatting sqref="F2:F30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{C23E07CE-499F-405F-A392-DE588FDD0807}</x14:id>
        </ext>
      </extLst>
    </cfRule>
  </conditionalFormatting>
  <conditionalFormatting sqref="H2:H30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{C13B33C9-2549-4A98-826A-052523A7B2BF}</x14:id>
        </ext>
      </extLst>
    </cfRule>
  </conditionalFormatting>
  <conditionalFormatting sqref="K2:K3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{B1065969-623F-43DB-B19C-CA9F8CB88E91}</x14:id>
        </ext>
      </extLst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23E07CE-499F-405F-A392-DE588FDD0807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F2:F30</xm:sqref>
        </x14:conditionalFormatting>
        <x14:conditionalFormatting xmlns:xm="http://schemas.microsoft.com/office/excel/2006/main">
          <x14:cfRule type="dataBar" id="{C13B33C9-2549-4A98-826A-052523A7B2B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H2:H30</xm:sqref>
        </x14:conditionalFormatting>
        <x14:conditionalFormatting xmlns:xm="http://schemas.microsoft.com/office/excel/2006/main">
          <x14:cfRule type="dataBar" id="{B1065969-623F-43DB-B19C-CA9F8CB88E91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K2:K30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Vinayak Portfolio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VINAYAK KORE</dc:creator>
  <cp:lastModifiedBy>VINAYAK KORE</cp:lastModifiedBy>
  <dcterms:created xsi:type="dcterms:W3CDTF">2017-08-30T04:49:40Z</dcterms:created>
  <dcterms:modified xsi:type="dcterms:W3CDTF">2017-08-30T04:54:53Z</dcterms:modified>
</cp:coreProperties>
</file>