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2755" windowHeight="9255"/>
  </bookViews>
  <sheets>
    <sheet name="Performing portfolio" sheetId="1" r:id="rId1"/>
    <sheet name="Loss Portfolio" sheetId="2" r:id="rId2"/>
  </sheets>
  <calcPr calcId="145621"/>
</workbook>
</file>

<file path=xl/calcChain.xml><?xml version="1.0" encoding="utf-8"?>
<calcChain xmlns="http://schemas.openxmlformats.org/spreadsheetml/2006/main">
  <c r="G29" i="2" l="1"/>
  <c r="H29" i="2" s="1"/>
  <c r="I29" i="2" s="1"/>
  <c r="G28" i="2"/>
  <c r="H28" i="2" s="1"/>
  <c r="I28" i="2" s="1"/>
  <c r="G27" i="2"/>
  <c r="H27" i="2" s="1"/>
  <c r="I27" i="2" s="1"/>
  <c r="G26" i="2"/>
  <c r="H26" i="2" s="1"/>
  <c r="I26" i="2" s="1"/>
  <c r="G25" i="2"/>
  <c r="H25" i="2" s="1"/>
  <c r="I25" i="2" s="1"/>
  <c r="G24" i="2"/>
  <c r="H24" i="2" s="1"/>
  <c r="I24" i="2" s="1"/>
  <c r="G23" i="2"/>
  <c r="H23" i="2" s="1"/>
  <c r="I23" i="2" s="1"/>
  <c r="G22" i="2"/>
  <c r="H22" i="2" s="1"/>
  <c r="I22" i="2" s="1"/>
  <c r="G21" i="2"/>
  <c r="H21" i="2" s="1"/>
  <c r="I21" i="2" s="1"/>
  <c r="G20" i="2"/>
  <c r="H20" i="2" s="1"/>
  <c r="I20" i="2" s="1"/>
  <c r="G19" i="2"/>
  <c r="H19" i="2" s="1"/>
  <c r="I19" i="2" s="1"/>
  <c r="G18" i="2"/>
  <c r="H18" i="2" s="1"/>
  <c r="I18" i="2" s="1"/>
  <c r="G17" i="2"/>
  <c r="H17" i="2" s="1"/>
  <c r="I17" i="2" s="1"/>
  <c r="G16" i="2"/>
  <c r="H16" i="2" s="1"/>
  <c r="I16" i="2" s="1"/>
  <c r="G15" i="2"/>
  <c r="H15" i="2" s="1"/>
  <c r="I15" i="2" s="1"/>
  <c r="G14" i="2"/>
  <c r="H14" i="2" s="1"/>
  <c r="I14" i="2" s="1"/>
  <c r="G13" i="2"/>
  <c r="H13" i="2" s="1"/>
  <c r="I13" i="2" s="1"/>
  <c r="G12" i="2"/>
  <c r="H12" i="2" s="1"/>
  <c r="I12" i="2" s="1"/>
  <c r="G11" i="2"/>
  <c r="H11" i="2" s="1"/>
  <c r="I11" i="2" s="1"/>
  <c r="G10" i="2"/>
  <c r="H10" i="2" s="1"/>
  <c r="I10" i="2" s="1"/>
  <c r="G9" i="2"/>
  <c r="H9" i="2" s="1"/>
  <c r="I9" i="2" s="1"/>
  <c r="G8" i="2"/>
  <c r="H8" i="2" s="1"/>
  <c r="I8" i="2" s="1"/>
  <c r="G7" i="2"/>
  <c r="H7" i="2" s="1"/>
  <c r="I7" i="2" s="1"/>
  <c r="G6" i="2"/>
  <c r="H6" i="2" s="1"/>
  <c r="I6" i="2" s="1"/>
  <c r="G5" i="2"/>
  <c r="H5" i="2" s="1"/>
  <c r="I5" i="2" s="1"/>
  <c r="G4" i="2"/>
  <c r="H4" i="2" s="1"/>
  <c r="I4" i="2" s="1"/>
  <c r="G3" i="2"/>
  <c r="H3" i="2" s="1"/>
  <c r="I3" i="2" s="1"/>
  <c r="G2" i="2"/>
  <c r="H2" i="2" s="1"/>
  <c r="I2" i="2" s="1"/>
  <c r="G42" i="1" l="1"/>
  <c r="H42" i="1" s="1"/>
  <c r="I42" i="1" s="1"/>
  <c r="G41" i="1"/>
  <c r="H41" i="1" s="1"/>
  <c r="I41" i="1" s="1"/>
  <c r="G40" i="1"/>
  <c r="H40" i="1" s="1"/>
  <c r="I40" i="1" s="1"/>
  <c r="G39" i="1"/>
  <c r="H39" i="1" s="1"/>
  <c r="I39" i="1" s="1"/>
  <c r="G38" i="1"/>
  <c r="H38" i="1" s="1"/>
  <c r="I38" i="1" s="1"/>
  <c r="G37" i="1"/>
  <c r="H37" i="1" s="1"/>
  <c r="I37" i="1" s="1"/>
  <c r="G36" i="1"/>
  <c r="H36" i="1" s="1"/>
  <c r="I36" i="1" s="1"/>
  <c r="G35" i="1"/>
  <c r="H35" i="1" s="1"/>
  <c r="I35" i="1" s="1"/>
  <c r="G34" i="1"/>
  <c r="H34" i="1" s="1"/>
  <c r="I34" i="1" s="1"/>
  <c r="G33" i="1"/>
  <c r="H33" i="1" s="1"/>
  <c r="I33" i="1" s="1"/>
  <c r="G32" i="1"/>
  <c r="H32" i="1" s="1"/>
  <c r="I32" i="1" s="1"/>
  <c r="G31" i="1"/>
  <c r="H31" i="1" s="1"/>
  <c r="I31" i="1" s="1"/>
  <c r="G30" i="1"/>
  <c r="H30" i="1" s="1"/>
  <c r="I30" i="1" s="1"/>
  <c r="G29" i="1"/>
  <c r="H29" i="1" s="1"/>
  <c r="I29" i="1" s="1"/>
  <c r="G28" i="1"/>
  <c r="H28" i="1" s="1"/>
  <c r="I28" i="1" s="1"/>
  <c r="G27" i="1"/>
  <c r="H27" i="1" s="1"/>
  <c r="I27" i="1" s="1"/>
  <c r="G26" i="1"/>
  <c r="H26" i="1" s="1"/>
  <c r="I26" i="1" s="1"/>
  <c r="G25" i="1"/>
  <c r="H25" i="1" s="1"/>
  <c r="I25" i="1" s="1"/>
  <c r="G24" i="1"/>
  <c r="H24" i="1" s="1"/>
  <c r="I24" i="1" s="1"/>
  <c r="G23" i="1"/>
  <c r="H23" i="1" s="1"/>
  <c r="I23" i="1" s="1"/>
  <c r="G22" i="1"/>
  <c r="H22" i="1" s="1"/>
  <c r="I22" i="1" s="1"/>
  <c r="G21" i="1"/>
  <c r="H21" i="1" s="1"/>
  <c r="I21" i="1" s="1"/>
  <c r="G20" i="1"/>
  <c r="H20" i="1" s="1"/>
  <c r="I20" i="1" s="1"/>
  <c r="G19" i="1"/>
  <c r="H19" i="1" s="1"/>
  <c r="I19" i="1" s="1"/>
  <c r="G18" i="1"/>
  <c r="H18" i="1" s="1"/>
  <c r="I18" i="1" s="1"/>
  <c r="G17" i="1"/>
  <c r="H17" i="1" s="1"/>
  <c r="I17" i="1" s="1"/>
  <c r="G16" i="1"/>
  <c r="H16" i="1" s="1"/>
  <c r="I16" i="1" s="1"/>
  <c r="G15" i="1"/>
  <c r="H15" i="1" s="1"/>
  <c r="I15" i="1" s="1"/>
  <c r="G14" i="1"/>
  <c r="H14" i="1" s="1"/>
  <c r="I14" i="1" s="1"/>
  <c r="G13" i="1"/>
  <c r="H13" i="1" s="1"/>
  <c r="I13" i="1" s="1"/>
  <c r="G12" i="1"/>
  <c r="H12" i="1" s="1"/>
  <c r="I12" i="1" s="1"/>
  <c r="G11" i="1"/>
  <c r="H11" i="1" s="1"/>
  <c r="I11" i="1" s="1"/>
  <c r="G10" i="1"/>
  <c r="H10" i="1" s="1"/>
  <c r="I10" i="1" s="1"/>
  <c r="G9" i="1"/>
  <c r="H9" i="1" s="1"/>
  <c r="I9" i="1" s="1"/>
  <c r="G8" i="1"/>
  <c r="H8" i="1" s="1"/>
  <c r="I8" i="1" s="1"/>
  <c r="G7" i="1"/>
  <c r="H7" i="1" s="1"/>
  <c r="I7" i="1" s="1"/>
  <c r="G6" i="1"/>
  <c r="H6" i="1" s="1"/>
  <c r="I6" i="1" s="1"/>
  <c r="G5" i="1"/>
  <c r="H5" i="1" s="1"/>
  <c r="I5" i="1" s="1"/>
  <c r="G4" i="1"/>
  <c r="H4" i="1" s="1"/>
  <c r="I4" i="1" s="1"/>
  <c r="G3" i="1"/>
  <c r="H3" i="1" s="1"/>
  <c r="I3" i="1" s="1"/>
  <c r="G2" i="1"/>
  <c r="H2" i="1" s="1"/>
  <c r="I2" i="1" s="1"/>
</calcChain>
</file>

<file path=xl/sharedStrings.xml><?xml version="1.0" encoding="utf-8"?>
<sst xmlns="http://schemas.openxmlformats.org/spreadsheetml/2006/main" count="168" uniqueCount="84">
  <si>
    <t>SCRIP</t>
  </si>
  <si>
    <t>INVEST DATE</t>
  </si>
  <si>
    <t>BUY PRICE</t>
  </si>
  <si>
    <t>MARKET PRICE</t>
  </si>
  <si>
    <t>GAIN/LOSS (%)</t>
  </si>
  <si>
    <t>ADANI PORTS &amp; SEZ</t>
  </si>
  <si>
    <t>ALKEM LABORATORIES</t>
  </si>
  <si>
    <t>BAJAJ AUTO</t>
  </si>
  <si>
    <t>BAJAJ ELECTRICALS</t>
  </si>
  <si>
    <t>BRITANNIA</t>
  </si>
  <si>
    <t>CHAMANLAL SE</t>
  </si>
  <si>
    <t>DILIP BUILDCON LTD</t>
  </si>
  <si>
    <t>HDFC</t>
  </si>
  <si>
    <t xml:space="preserve">ICICI PRUDENTIAL LIFE INSURANCE </t>
  </si>
  <si>
    <t>J.KUMAR INFRA</t>
  </si>
  <si>
    <t>KARNATAKA BANK</t>
  </si>
  <si>
    <t>L&amp;T FINANCE HOLDINGS</t>
  </si>
  <si>
    <t>MOTHERSON SUMI</t>
  </si>
  <si>
    <t>RELAXO FOOTWEARS</t>
  </si>
  <si>
    <t>SYNGENE INTERNATIONAL</t>
  </si>
  <si>
    <t>THYROCARE TECHNOLOGIES</t>
  </si>
  <si>
    <t>V GUARD IND.</t>
  </si>
  <si>
    <t>V-MART RETAIL</t>
  </si>
  <si>
    <t>VOLTAS</t>
  </si>
  <si>
    <t>VRL LOGISTICS</t>
  </si>
  <si>
    <t>WELSPUN INDIA</t>
  </si>
  <si>
    <t>GRAND TOTAL</t>
  </si>
  <si>
    <t xml:space="preserve">It was purchased on IPO. India has got demographic dividend  and hence I could see growth in this stock. </t>
  </si>
  <si>
    <t xml:space="preserve">Years  Passed </t>
  </si>
  <si>
    <t xml:space="preserve">Date </t>
  </si>
  <si>
    <t>Description why I should hold or sell</t>
  </si>
  <si>
    <t xml:space="preserve">Simple avergae </t>
  </si>
  <si>
    <t xml:space="preserve">On good results purchased </t>
  </si>
  <si>
    <t xml:space="preserve">India has more youth and two wheeler is must for every indian. Large cap , proper balance for portfolio </t>
  </si>
  <si>
    <t xml:space="preserve">Purchased when nifty at 6900 ,because of china slowdown , brexit . Export oriented and shall participate in india growth. Margin of Safety  </t>
  </si>
  <si>
    <t>Purchased when nifty at 6900 ,because of china slowdown , brexit .  Consumer oriented and turnaround stock .</t>
  </si>
  <si>
    <t xml:space="preserve">When I was on Arunahal pradesh tour , I have seen it is available at remote areas also. While purchasing at dmart seen in all buckets of general public. This stock is common indian mans need </t>
  </si>
  <si>
    <t xml:space="preserve">This is based on Wealth Catalyst Portfoilio investor recommendation. </t>
  </si>
  <si>
    <t xml:space="preserve">This is when I have seen lot of bajaj auto fan selling in summer 2017 </t>
  </si>
  <si>
    <t xml:space="preserve">As I have seen lot of order inflow for FY 2017 and seen coporate presentation . They are having unique policy of no subcontractor and earn bonus by early completion </t>
  </si>
  <si>
    <t xml:space="preserve">Housing finance company and more heard on this </t>
  </si>
  <si>
    <t xml:space="preserve">Warren buffet experience on insurance sector. Positive cash flow always . Going forward earning per capita will increase and lifestyle will be ore stressful .People will spend on insurance </t>
  </si>
  <si>
    <t xml:space="preserve">based on personal experience </t>
  </si>
  <si>
    <t xml:space="preserve">Purchased when allegation on company for corruption and but it was rumour and based on rock bottom price purchased </t>
  </si>
  <si>
    <t xml:space="preserve">Demonetization time purchase . It was one time impact </t>
  </si>
  <si>
    <t xml:space="preserve">Seen Metro line 7 performance and purchased </t>
  </si>
  <si>
    <t xml:space="preserve">Based on Vijay Kedia interview </t>
  </si>
  <si>
    <t xml:space="preserve">Purchased on Ipo and being Lntite purchased </t>
  </si>
  <si>
    <t xml:space="preserve">Stock at bottom price and 5 year back price </t>
  </si>
  <si>
    <t>Purchased when nifty at 6900 ,because of china slowdown , brexit .</t>
  </si>
  <si>
    <t xml:space="preserve">Consumer oriented so made addditional purchase </t>
  </si>
  <si>
    <t xml:space="preserve">Additional purchase </t>
  </si>
  <si>
    <t xml:space="preserve">Consumer oriented so purchased as going forward per capita income will increase and more people will move to branded things . Also demonetization will help to push for this stock </t>
  </si>
  <si>
    <t xml:space="preserve">Avergae done </t>
  </si>
  <si>
    <t xml:space="preserve">Allegation on company for fraud in egyptian cotton in bedsheets. Price was attractive </t>
  </si>
  <si>
    <t xml:space="preserve">while travelling on indian roads , evrywhere I have seen VRL logo and it impacted to my purchase decision . Now GST will push the stock </t>
  </si>
  <si>
    <t xml:space="preserve">Seen website and based on conumer orientation and GST impact purchasd </t>
  </si>
  <si>
    <t>Purchased after ipo and understood that every indian going forward will do the blood test and because of lifestyle cronic deseases will increase.</t>
  </si>
  <si>
    <t xml:space="preserve">Perception and based on Biocon show </t>
  </si>
  <si>
    <t xml:space="preserve">Margin of Safety </t>
  </si>
  <si>
    <t xml:space="preserve">High PE </t>
  </si>
  <si>
    <t>AUROBINDO PHARMA</t>
  </si>
  <si>
    <t xml:space="preserve">Considering future of indian demographic dividend purchased </t>
  </si>
  <si>
    <t>DIVIS LABORATORIES</t>
  </si>
  <si>
    <t>DR. LAL PATHLABS LTD</t>
  </si>
  <si>
    <t>FIEM INDUSTRIES</t>
  </si>
  <si>
    <t>HEALTHCARE GLOBAL ENTER.</t>
  </si>
  <si>
    <t>INFOSYS LTD</t>
  </si>
  <si>
    <t>JUST DIAL</t>
  </si>
  <si>
    <t>MAYUR UNIQUOTERS</t>
  </si>
  <si>
    <t>MBL INFRASTRUCTURES</t>
  </si>
  <si>
    <t>MT EDUCARE</t>
  </si>
  <si>
    <t>PETRONET LNG</t>
  </si>
  <si>
    <t>POWER GRID</t>
  </si>
  <si>
    <t>TATA ELXSI</t>
  </si>
  <si>
    <t>TRENT LTD</t>
  </si>
  <si>
    <t>Purchased at rock bottom price when USFDA 483 impacted stock .Ban on some product.</t>
  </si>
  <si>
    <t xml:space="preserve">LED business and based on that purchased </t>
  </si>
  <si>
    <t xml:space="preserve">Momentum play </t>
  </si>
  <si>
    <t>IT industry and thought before purchasing that service sector will increse and will require IT.</t>
  </si>
  <si>
    <t xml:space="preserve">Recommendation </t>
  </si>
  <si>
    <t xml:space="preserve">Based on sudden decline purchased </t>
  </si>
  <si>
    <t xml:space="preserve">India need power and we have surplus power in some of the states but transmission of power is the hurdle .So based on this analysis purchased </t>
  </si>
  <si>
    <t xml:space="preserve">Consumer story  and TATA brand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</si>
</sst>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7">
    <xf numFmtId="0" fontId="0" fillId="0" borderId="0" xfId="0"/>
    <xf numFmtId="0" fontId="0" fillId="0" borderId="10" xfId="0" applyBorder="1"/>
    <xf numFmtId="0" fontId="0" fillId="0" borderId="10" xfId="0" applyBorder="1" applyAlignment="1">
      <alignment wrapText="1"/>
    </xf>
    <xf numFmtId="0" fontId="0" fillId="33" borderId="10" xfId="0" applyFill="1" applyBorder="1"/>
    <xf numFmtId="15" fontId="0" fillId="33" borderId="10" xfId="0" applyNumberFormat="1" applyFill="1" applyBorder="1"/>
    <xf numFmtId="0" fontId="0" fillId="33" borderId="10" xfId="0" applyFill="1" applyBorder="1" applyAlignment="1">
      <alignment wrapText="1"/>
    </xf>
    <xf numFmtId="14" fontId="0" fillId="33" borderId="10" xfId="0" applyNumberFormat="1" applyFill="1" applyBorder="1"/>
    <xf numFmtId="4" fontId="0" fillId="33" borderId="10" xfId="0" applyNumberFormat="1" applyFill="1" applyBorder="1"/>
    <xf numFmtId="0" fontId="0" fillId="33" borderId="0" xfId="0" applyFill="1"/>
    <xf numFmtId="0" fontId="0" fillId="34" borderId="10" xfId="0" applyFill="1" applyBorder="1"/>
    <xf numFmtId="15" fontId="0" fillId="34" borderId="10" xfId="0" applyNumberFormat="1" applyFill="1" applyBorder="1"/>
    <xf numFmtId="4" fontId="0" fillId="34" borderId="10" xfId="0" applyNumberFormat="1" applyFill="1" applyBorder="1"/>
    <xf numFmtId="14" fontId="0" fillId="34" borderId="10" xfId="0" applyNumberFormat="1" applyFill="1" applyBorder="1"/>
    <xf numFmtId="0" fontId="0" fillId="34" borderId="0" xfId="0" applyFill="1"/>
    <xf numFmtId="0" fontId="0" fillId="34" borderId="10" xfId="0" applyFill="1" applyBorder="1" applyAlignment="1">
      <alignment horizontal="left" vertical="top"/>
    </xf>
    <xf numFmtId="0" fontId="0" fillId="34" borderId="10" xfId="0" applyFill="1" applyBorder="1" applyAlignment="1">
      <alignment wrapText="1"/>
    </xf>
    <xf numFmtId="0" fontId="0" fillId="34" borderId="10" xfId="0" applyFill="1" applyBorder="1" applyAlignment="1">
      <alignment vertical="top" wrapText="1"/>
    </xf>
    <xf numFmtId="0" fontId="0" fillId="34" borderId="10" xfId="0" applyFill="1" applyBorder="1" applyAlignment="1">
      <alignment horizontal="left" vertical="top" wrapText="1"/>
    </xf>
    <xf numFmtId="0" fontId="16" fillId="0" borderId="10" xfId="0" applyFont="1" applyBorder="1" applyAlignment="1">
      <alignment wrapText="1"/>
    </xf>
    <xf numFmtId="0" fontId="0" fillId="0" borderId="0" xfId="0" applyAlignment="1">
      <alignment wrapText="1"/>
    </xf>
    <xf numFmtId="15" fontId="0" fillId="0" borderId="10" xfId="0" applyNumberFormat="1" applyBorder="1"/>
    <xf numFmtId="4" fontId="0" fillId="0" borderId="10" xfId="0" applyNumberFormat="1" applyBorder="1"/>
    <xf numFmtId="0" fontId="16" fillId="0" borderId="10" xfId="0" applyFont="1" applyFill="1" applyBorder="1" applyAlignment="1">
      <alignment wrapText="1"/>
    </xf>
    <xf numFmtId="14" fontId="0" fillId="0" borderId="10" xfId="0" applyNumberFormat="1" applyFill="1" applyBorder="1"/>
    <xf numFmtId="4" fontId="0" fillId="0" borderId="10" xfId="0" applyNumberFormat="1" applyFill="1" applyBorder="1"/>
    <xf numFmtId="0" fontId="0" fillId="0" borderId="10" xfId="0" applyFill="1" applyBorder="1"/>
    <xf numFmtId="0" fontId="0" fillId="0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30" workbookViewId="0">
      <selection activeCell="G35" sqref="G35"/>
    </sheetView>
  </sheetViews>
  <sheetFormatPr defaultRowHeight="15" x14ac:dyDescent="0.25"/>
  <cols>
    <col min="1" max="1" width="32.140625" bestFit="1" customWidth="1"/>
    <col min="2" max="2" width="12.28515625" bestFit="1" customWidth="1"/>
    <col min="5" max="5" width="13.5703125" customWidth="1"/>
    <col min="6" max="6" width="44.5703125" customWidth="1"/>
    <col min="7" max="7" width="9.7109375" bestFit="1" customWidth="1"/>
    <col min="8" max="8" width="13.28515625" bestFit="1" customWidth="1"/>
    <col min="10" max="10" width="16" bestFit="1" customWidth="1"/>
  </cols>
  <sheetData>
    <row r="1" spans="1:10" ht="3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30</v>
      </c>
      <c r="G1" s="2" t="s">
        <v>29</v>
      </c>
      <c r="H1" s="2" t="s">
        <v>28</v>
      </c>
      <c r="I1" s="2" t="s">
        <v>31</v>
      </c>
      <c r="J1" s="1" t="s">
        <v>59</v>
      </c>
    </row>
    <row r="2" spans="1:10" s="13" customFormat="1" ht="45" customHeight="1" x14ac:dyDescent="0.25">
      <c r="A2" s="9" t="s">
        <v>5</v>
      </c>
      <c r="B2" s="10">
        <v>42405</v>
      </c>
      <c r="C2" s="9">
        <v>212.45</v>
      </c>
      <c r="D2" s="9">
        <v>354.5</v>
      </c>
      <c r="E2" s="9">
        <v>66.900000000000006</v>
      </c>
      <c r="F2" s="17" t="s">
        <v>34</v>
      </c>
      <c r="G2" s="12">
        <f ca="1">+TODAY()</f>
        <v>42872</v>
      </c>
      <c r="H2" s="11">
        <f ca="1">+(G2-B2)/30/12</f>
        <v>1.2972222222222223</v>
      </c>
      <c r="I2" s="9">
        <f ca="1">+E2/H2</f>
        <v>51.571734475374733</v>
      </c>
      <c r="J2" s="9" t="s">
        <v>59</v>
      </c>
    </row>
    <row r="3" spans="1:10" s="13" customFormat="1" x14ac:dyDescent="0.25">
      <c r="A3" s="9" t="s">
        <v>5</v>
      </c>
      <c r="B3" s="10">
        <v>42411</v>
      </c>
      <c r="C3" s="9">
        <v>187.35</v>
      </c>
      <c r="D3" s="9">
        <v>354.5</v>
      </c>
      <c r="E3" s="9">
        <v>89.2</v>
      </c>
      <c r="F3" s="17"/>
      <c r="G3" s="12">
        <f t="shared" ref="G3:G42" ca="1" si="0">+TODAY()</f>
        <v>42872</v>
      </c>
      <c r="H3" s="11">
        <f ca="1">+(G3-B3)/30/12</f>
        <v>1.2805555555555557</v>
      </c>
      <c r="I3" s="9">
        <f ca="1">+E3/H3</f>
        <v>69.657266811279825</v>
      </c>
      <c r="J3" s="9" t="s">
        <v>59</v>
      </c>
    </row>
    <row r="4" spans="1:10" s="13" customFormat="1" x14ac:dyDescent="0.25">
      <c r="A4" s="9" t="s">
        <v>5</v>
      </c>
      <c r="B4" s="10">
        <v>42783</v>
      </c>
      <c r="C4" s="9">
        <v>298.60000000000002</v>
      </c>
      <c r="D4" s="9">
        <v>354.5</v>
      </c>
      <c r="E4" s="9">
        <v>18.7</v>
      </c>
      <c r="F4" s="14" t="s">
        <v>32</v>
      </c>
      <c r="G4" s="12">
        <f t="shared" ca="1" si="0"/>
        <v>42872</v>
      </c>
      <c r="H4" s="11">
        <f ca="1">+(G4-B4)/30/12</f>
        <v>0.24722222222222223</v>
      </c>
      <c r="I4" s="9">
        <f ca="1">+E4/H4</f>
        <v>75.640449438202239</v>
      </c>
      <c r="J4" s="9"/>
    </row>
    <row r="5" spans="1:10" s="13" customFormat="1" ht="45" x14ac:dyDescent="0.25">
      <c r="A5" s="9" t="s">
        <v>6</v>
      </c>
      <c r="B5" s="10">
        <v>42360</v>
      </c>
      <c r="C5" s="11">
        <v>1050</v>
      </c>
      <c r="D5" s="11">
        <v>1916</v>
      </c>
      <c r="E5" s="9">
        <v>82.5</v>
      </c>
      <c r="F5" s="15" t="s">
        <v>27</v>
      </c>
      <c r="G5" s="12">
        <f t="shared" ca="1" si="0"/>
        <v>42872</v>
      </c>
      <c r="H5" s="11">
        <f ca="1">+(G5-B5)/30/12</f>
        <v>1.4222222222222223</v>
      </c>
      <c r="I5" s="9">
        <f ca="1">+E5/H5</f>
        <v>58.0078125</v>
      </c>
      <c r="J5" s="9" t="s">
        <v>59</v>
      </c>
    </row>
    <row r="6" spans="1:10" s="13" customFormat="1" ht="30" customHeight="1" x14ac:dyDescent="0.25">
      <c r="A6" s="9" t="s">
        <v>7</v>
      </c>
      <c r="B6" s="10">
        <v>42586</v>
      </c>
      <c r="C6" s="11">
        <v>2736</v>
      </c>
      <c r="D6" s="11">
        <v>3024</v>
      </c>
      <c r="E6" s="9">
        <v>10.5</v>
      </c>
      <c r="F6" s="17" t="s">
        <v>33</v>
      </c>
      <c r="G6" s="12">
        <f t="shared" ca="1" si="0"/>
        <v>42872</v>
      </c>
      <c r="H6" s="11">
        <f ca="1">+(G6-B6)/30/12</f>
        <v>0.7944444444444444</v>
      </c>
      <c r="I6" s="9">
        <f ca="1">+E6/H6</f>
        <v>13.216783216783218</v>
      </c>
      <c r="J6" s="9"/>
    </row>
    <row r="7" spans="1:10" s="13" customFormat="1" x14ac:dyDescent="0.25">
      <c r="A7" s="9" t="s">
        <v>7</v>
      </c>
      <c r="B7" s="10">
        <v>42648</v>
      </c>
      <c r="C7" s="11">
        <v>2857.8</v>
      </c>
      <c r="D7" s="11">
        <v>3024</v>
      </c>
      <c r="E7" s="9">
        <v>5.8</v>
      </c>
      <c r="F7" s="17"/>
      <c r="G7" s="12">
        <f t="shared" ca="1" si="0"/>
        <v>42872</v>
      </c>
      <c r="H7" s="11">
        <f ca="1">+(G7-B7)/30/12</f>
        <v>0.62222222222222223</v>
      </c>
      <c r="I7" s="9">
        <f ca="1">+E7/H7</f>
        <v>9.3214285714285712</v>
      </c>
      <c r="J7" s="9"/>
    </row>
    <row r="8" spans="1:10" s="13" customFormat="1" ht="55.5" customHeight="1" x14ac:dyDescent="0.25">
      <c r="A8" s="9" t="s">
        <v>8</v>
      </c>
      <c r="B8" s="10">
        <v>42403</v>
      </c>
      <c r="C8" s="9">
        <v>175.8</v>
      </c>
      <c r="D8" s="9">
        <v>347</v>
      </c>
      <c r="E8" s="9">
        <v>97.4</v>
      </c>
      <c r="F8" s="16" t="s">
        <v>35</v>
      </c>
      <c r="G8" s="12">
        <f t="shared" ca="1" si="0"/>
        <v>42872</v>
      </c>
      <c r="H8" s="11">
        <f ca="1">+(G8-B8)/30/12</f>
        <v>1.3027777777777778</v>
      </c>
      <c r="I8" s="9">
        <f ca="1">+E8/H8</f>
        <v>74.763326226012794</v>
      </c>
      <c r="J8" s="9" t="s">
        <v>59</v>
      </c>
    </row>
    <row r="9" spans="1:10" s="13" customFormat="1" ht="35.25" customHeight="1" x14ac:dyDescent="0.25">
      <c r="A9" s="9" t="s">
        <v>8</v>
      </c>
      <c r="B9" s="10">
        <v>42859</v>
      </c>
      <c r="C9" s="9">
        <v>353.35</v>
      </c>
      <c r="D9" s="9">
        <v>347</v>
      </c>
      <c r="E9" s="9">
        <v>-1.8</v>
      </c>
      <c r="F9" s="16" t="s">
        <v>38</v>
      </c>
      <c r="G9" s="12">
        <f t="shared" ca="1" si="0"/>
        <v>42872</v>
      </c>
      <c r="H9" s="11">
        <f ca="1">+(G9-B9)/30/12</f>
        <v>3.6111111111111115E-2</v>
      </c>
      <c r="I9" s="9">
        <f ca="1">+E9/H9</f>
        <v>-49.84615384615384</v>
      </c>
      <c r="J9" s="9" t="s">
        <v>60</v>
      </c>
    </row>
    <row r="10" spans="1:10" s="13" customFormat="1" ht="75" x14ac:dyDescent="0.25">
      <c r="A10" s="9" t="s">
        <v>9</v>
      </c>
      <c r="B10" s="10">
        <v>42500</v>
      </c>
      <c r="C10" s="11">
        <v>2825.3</v>
      </c>
      <c r="D10" s="11">
        <v>3752.85</v>
      </c>
      <c r="E10" s="9">
        <v>32.799999999999997</v>
      </c>
      <c r="F10" s="15" t="s">
        <v>36</v>
      </c>
      <c r="G10" s="12">
        <f t="shared" ca="1" si="0"/>
        <v>42872</v>
      </c>
      <c r="H10" s="11">
        <f ca="1">+(G10-B10)/30/12</f>
        <v>1.0333333333333334</v>
      </c>
      <c r="I10" s="9">
        <f ca="1">+E10/H10</f>
        <v>31.741935483870961</v>
      </c>
      <c r="J10" s="9"/>
    </row>
    <row r="11" spans="1:10" s="8" customFormat="1" ht="30" x14ac:dyDescent="0.25">
      <c r="A11" s="3" t="s">
        <v>10</v>
      </c>
      <c r="B11" s="4">
        <v>42817</v>
      </c>
      <c r="C11" s="3">
        <v>99</v>
      </c>
      <c r="D11" s="3">
        <v>101.3</v>
      </c>
      <c r="E11" s="3">
        <v>2.2999999999999998</v>
      </c>
      <c r="F11" s="5" t="s">
        <v>37</v>
      </c>
      <c r="G11" s="6">
        <f t="shared" ca="1" si="0"/>
        <v>42872</v>
      </c>
      <c r="H11" s="7">
        <f ca="1">+(G11-B11)/30/12</f>
        <v>0.15277777777777776</v>
      </c>
      <c r="I11" s="3">
        <f ca="1">+E11/H11</f>
        <v>15.054545454545455</v>
      </c>
      <c r="J11" s="3"/>
    </row>
    <row r="12" spans="1:10" s="13" customFormat="1" ht="60" x14ac:dyDescent="0.25">
      <c r="A12" s="9" t="s">
        <v>11</v>
      </c>
      <c r="B12" s="10">
        <v>42817</v>
      </c>
      <c r="C12" s="9">
        <v>355.8</v>
      </c>
      <c r="D12" s="9">
        <v>474.5</v>
      </c>
      <c r="E12" s="9">
        <v>33.4</v>
      </c>
      <c r="F12" s="15" t="s">
        <v>39</v>
      </c>
      <c r="G12" s="12">
        <f t="shared" ca="1" si="0"/>
        <v>42872</v>
      </c>
      <c r="H12" s="11">
        <f ca="1">+(G12-B12)/30/12</f>
        <v>0.15277777777777776</v>
      </c>
      <c r="I12" s="9">
        <f ca="1">+E12/H12</f>
        <v>218.61818181818182</v>
      </c>
      <c r="J12" s="9"/>
    </row>
    <row r="13" spans="1:10" s="13" customFormat="1" x14ac:dyDescent="0.25">
      <c r="A13" s="9" t="s">
        <v>12</v>
      </c>
      <c r="B13" s="10">
        <v>42535</v>
      </c>
      <c r="C13" s="11">
        <v>1190.8</v>
      </c>
      <c r="D13" s="11">
        <v>1566.55</v>
      </c>
      <c r="E13" s="9">
        <v>31.6</v>
      </c>
      <c r="F13" s="9" t="s">
        <v>40</v>
      </c>
      <c r="G13" s="12">
        <f t="shared" ca="1" si="0"/>
        <v>42872</v>
      </c>
      <c r="H13" s="11">
        <f ca="1">+(G13-B13)/30/12</f>
        <v>0.93611111111111101</v>
      </c>
      <c r="I13" s="9">
        <f ca="1">+E13/H13</f>
        <v>33.756676557863507</v>
      </c>
      <c r="J13" s="9"/>
    </row>
    <row r="14" spans="1:10" s="13" customFormat="1" x14ac:dyDescent="0.25">
      <c r="A14" s="9" t="s">
        <v>12</v>
      </c>
      <c r="B14" s="10">
        <v>42859</v>
      </c>
      <c r="C14" s="11">
        <v>1580</v>
      </c>
      <c r="D14" s="11">
        <v>1566.55</v>
      </c>
      <c r="E14" s="9">
        <v>-0.9</v>
      </c>
      <c r="F14" s="9" t="s">
        <v>42</v>
      </c>
      <c r="G14" s="12">
        <f t="shared" ca="1" si="0"/>
        <v>42872</v>
      </c>
      <c r="H14" s="11">
        <f ca="1">+(G14-B14)/30/12</f>
        <v>3.6111111111111115E-2</v>
      </c>
      <c r="I14" s="9">
        <f ca="1">+E14/H14</f>
        <v>-24.92307692307692</v>
      </c>
      <c r="J14" s="9"/>
    </row>
    <row r="15" spans="1:10" s="13" customFormat="1" ht="75" x14ac:dyDescent="0.25">
      <c r="A15" s="9" t="s">
        <v>13</v>
      </c>
      <c r="B15" s="10">
        <v>42642</v>
      </c>
      <c r="C15" s="9">
        <v>334</v>
      </c>
      <c r="D15" s="9">
        <v>417.5</v>
      </c>
      <c r="E15" s="9">
        <v>25</v>
      </c>
      <c r="F15" s="15" t="s">
        <v>41</v>
      </c>
      <c r="G15" s="12">
        <f t="shared" ca="1" si="0"/>
        <v>42872</v>
      </c>
      <c r="H15" s="11">
        <f ca="1">+(G15-B15)/30/12</f>
        <v>0.63888888888888895</v>
      </c>
      <c r="I15" s="9">
        <f ca="1">+E15/H15</f>
        <v>39.130434782608695</v>
      </c>
      <c r="J15" s="9"/>
    </row>
    <row r="16" spans="1:10" s="13" customFormat="1" ht="45" x14ac:dyDescent="0.25">
      <c r="A16" s="9" t="s">
        <v>14</v>
      </c>
      <c r="B16" s="10">
        <v>42599</v>
      </c>
      <c r="C16" s="9">
        <v>119.8</v>
      </c>
      <c r="D16" s="9">
        <v>314.60000000000002</v>
      </c>
      <c r="E16" s="9">
        <v>162.6</v>
      </c>
      <c r="F16" s="15" t="s">
        <v>43</v>
      </c>
      <c r="G16" s="12">
        <f t="shared" ca="1" si="0"/>
        <v>42872</v>
      </c>
      <c r="H16" s="11">
        <f ca="1">+(G16-B16)/30/12</f>
        <v>0.7583333333333333</v>
      </c>
      <c r="I16" s="9">
        <f ca="1">+E16/H16</f>
        <v>214.41758241758242</v>
      </c>
      <c r="J16" s="9"/>
    </row>
    <row r="17" spans="1:10" s="13" customFormat="1" ht="30" x14ac:dyDescent="0.25">
      <c r="A17" s="9" t="s">
        <v>14</v>
      </c>
      <c r="B17" s="10">
        <v>42685</v>
      </c>
      <c r="C17" s="9">
        <v>188.75</v>
      </c>
      <c r="D17" s="9">
        <v>314.60000000000002</v>
      </c>
      <c r="E17" s="9">
        <v>66.7</v>
      </c>
      <c r="F17" s="15" t="s">
        <v>44</v>
      </c>
      <c r="G17" s="12">
        <f t="shared" ca="1" si="0"/>
        <v>42872</v>
      </c>
      <c r="H17" s="11">
        <f ca="1">+(G17-B17)/30/12</f>
        <v>0.51944444444444449</v>
      </c>
      <c r="I17" s="9">
        <f ca="1">+E17/H17</f>
        <v>128.40641711229947</v>
      </c>
      <c r="J17" s="9" t="s">
        <v>59</v>
      </c>
    </row>
    <row r="18" spans="1:10" s="13" customFormat="1" x14ac:dyDescent="0.25">
      <c r="A18" s="9" t="s">
        <v>14</v>
      </c>
      <c r="B18" s="10">
        <v>42817</v>
      </c>
      <c r="C18" s="9">
        <v>265.60000000000002</v>
      </c>
      <c r="D18" s="9">
        <v>314.60000000000002</v>
      </c>
      <c r="E18" s="9">
        <v>18.5</v>
      </c>
      <c r="F18" s="9" t="s">
        <v>45</v>
      </c>
      <c r="G18" s="12">
        <f t="shared" ca="1" si="0"/>
        <v>42872</v>
      </c>
      <c r="H18" s="11">
        <f ca="1">+(G18-B18)/30/12</f>
        <v>0.15277777777777776</v>
      </c>
      <c r="I18" s="9">
        <f ca="1">+E18/H18</f>
        <v>121.09090909090911</v>
      </c>
      <c r="J18" s="9"/>
    </row>
    <row r="19" spans="1:10" s="13" customFormat="1" x14ac:dyDescent="0.25">
      <c r="A19" s="9" t="s">
        <v>14</v>
      </c>
      <c r="B19" s="10">
        <v>42859</v>
      </c>
      <c r="C19" s="9">
        <v>283.2</v>
      </c>
      <c r="D19" s="9">
        <v>314.60000000000002</v>
      </c>
      <c r="E19" s="9">
        <v>11.1</v>
      </c>
      <c r="F19" s="9" t="s">
        <v>45</v>
      </c>
      <c r="G19" s="12">
        <f t="shared" ca="1" si="0"/>
        <v>42872</v>
      </c>
      <c r="H19" s="11">
        <f ca="1">+(G19-B19)/30/12</f>
        <v>3.6111111111111115E-2</v>
      </c>
      <c r="I19" s="9">
        <f ca="1">+E19/H19</f>
        <v>307.38461538461536</v>
      </c>
      <c r="J19" s="9"/>
    </row>
    <row r="20" spans="1:10" s="13" customFormat="1" x14ac:dyDescent="0.25">
      <c r="A20" s="9" t="s">
        <v>15</v>
      </c>
      <c r="B20" s="10">
        <v>42690</v>
      </c>
      <c r="C20" s="9">
        <v>113.25</v>
      </c>
      <c r="D20" s="9">
        <v>172.4</v>
      </c>
      <c r="E20" s="9">
        <v>52.2</v>
      </c>
      <c r="F20" s="9" t="s">
        <v>46</v>
      </c>
      <c r="G20" s="12">
        <f t="shared" ca="1" si="0"/>
        <v>42872</v>
      </c>
      <c r="H20" s="11">
        <f ca="1">+(G20-B20)/30/12</f>
        <v>0.50555555555555554</v>
      </c>
      <c r="I20" s="9">
        <f ca="1">+E20/H20</f>
        <v>103.25274725274726</v>
      </c>
      <c r="J20" s="9"/>
    </row>
    <row r="21" spans="1:10" s="13" customFormat="1" x14ac:dyDescent="0.25">
      <c r="A21" s="9" t="s">
        <v>15</v>
      </c>
      <c r="B21" s="10">
        <v>42830</v>
      </c>
      <c r="C21" s="9">
        <v>144.6</v>
      </c>
      <c r="D21" s="9">
        <v>172.4</v>
      </c>
      <c r="E21" s="9">
        <v>19.2</v>
      </c>
      <c r="F21" s="9" t="s">
        <v>46</v>
      </c>
      <c r="G21" s="12">
        <f t="shared" ca="1" si="0"/>
        <v>42872</v>
      </c>
      <c r="H21" s="11">
        <f ca="1">+(G21-B21)/30/12</f>
        <v>0.11666666666666665</v>
      </c>
      <c r="I21" s="9">
        <f ca="1">+E21/H21</f>
        <v>164.57142857142858</v>
      </c>
      <c r="J21" s="9"/>
    </row>
    <row r="22" spans="1:10" s="13" customFormat="1" x14ac:dyDescent="0.25">
      <c r="A22" s="9" t="s">
        <v>16</v>
      </c>
      <c r="B22" s="10">
        <v>40740</v>
      </c>
      <c r="C22" s="9">
        <v>51</v>
      </c>
      <c r="D22" s="9">
        <v>134.55000000000001</v>
      </c>
      <c r="E22" s="9">
        <v>163.80000000000001</v>
      </c>
      <c r="F22" s="9" t="s">
        <v>47</v>
      </c>
      <c r="G22" s="12">
        <f t="shared" ca="1" si="0"/>
        <v>42872</v>
      </c>
      <c r="H22" s="11">
        <f ca="1">+(G22-B22)/30/12</f>
        <v>5.9222222222222216</v>
      </c>
      <c r="I22" s="9">
        <f ca="1">+E22/H22</f>
        <v>27.658536585365859</v>
      </c>
      <c r="J22" s="9"/>
    </row>
    <row r="23" spans="1:10" s="13" customFormat="1" x14ac:dyDescent="0.25">
      <c r="A23" s="9" t="s">
        <v>16</v>
      </c>
      <c r="B23" s="10">
        <v>41640</v>
      </c>
      <c r="C23" s="9">
        <v>75.400000000000006</v>
      </c>
      <c r="D23" s="9">
        <v>134.55000000000001</v>
      </c>
      <c r="E23" s="9">
        <v>78.5</v>
      </c>
      <c r="F23" s="9" t="s">
        <v>51</v>
      </c>
      <c r="G23" s="12">
        <f t="shared" ca="1" si="0"/>
        <v>42872</v>
      </c>
      <c r="H23" s="11">
        <f ca="1">+(G23-B23)/30/12</f>
        <v>3.4222222222222225</v>
      </c>
      <c r="I23" s="9">
        <f ca="1">+E23/H23</f>
        <v>22.938311688311686</v>
      </c>
      <c r="J23" s="9"/>
    </row>
    <row r="24" spans="1:10" s="13" customFormat="1" x14ac:dyDescent="0.25">
      <c r="A24" s="9" t="s">
        <v>16</v>
      </c>
      <c r="B24" s="10">
        <v>41894</v>
      </c>
      <c r="C24" s="9">
        <v>71.75</v>
      </c>
      <c r="D24" s="9">
        <v>134.55000000000001</v>
      </c>
      <c r="E24" s="9">
        <v>87.5</v>
      </c>
      <c r="F24" s="9" t="s">
        <v>51</v>
      </c>
      <c r="G24" s="12">
        <f t="shared" ca="1" si="0"/>
        <v>42872</v>
      </c>
      <c r="H24" s="11">
        <f ca="1">+(G24-B24)/30/12</f>
        <v>2.7166666666666668</v>
      </c>
      <c r="I24" s="9">
        <f ca="1">+E24/H24</f>
        <v>32.208588957055213</v>
      </c>
      <c r="J24" s="9"/>
    </row>
    <row r="25" spans="1:10" s="13" customFormat="1" x14ac:dyDescent="0.25">
      <c r="A25" s="9" t="s">
        <v>16</v>
      </c>
      <c r="B25" s="10">
        <v>42237</v>
      </c>
      <c r="C25" s="9">
        <v>66.900000000000006</v>
      </c>
      <c r="D25" s="9">
        <v>134.55000000000001</v>
      </c>
      <c r="E25" s="9">
        <v>101.1</v>
      </c>
      <c r="F25" s="9" t="s">
        <v>48</v>
      </c>
      <c r="G25" s="12">
        <f t="shared" ca="1" si="0"/>
        <v>42872</v>
      </c>
      <c r="H25" s="11">
        <f ca="1">+(G25-B25)/30/12</f>
        <v>1.7638888888888891</v>
      </c>
      <c r="I25" s="9">
        <f ca="1">+E25/H25</f>
        <v>57.316535433070854</v>
      </c>
      <c r="J25" s="9"/>
    </row>
    <row r="26" spans="1:10" s="13" customFormat="1" ht="30" x14ac:dyDescent="0.25">
      <c r="A26" s="9" t="s">
        <v>16</v>
      </c>
      <c r="B26" s="10">
        <v>42411</v>
      </c>
      <c r="C26" s="9">
        <v>51.45</v>
      </c>
      <c r="D26" s="9">
        <v>134.55000000000001</v>
      </c>
      <c r="E26" s="9">
        <v>161.5</v>
      </c>
      <c r="F26" s="15" t="s">
        <v>49</v>
      </c>
      <c r="G26" s="12">
        <f t="shared" ca="1" si="0"/>
        <v>42872</v>
      </c>
      <c r="H26" s="11">
        <f ca="1">+(G26-B26)/30/12</f>
        <v>1.2805555555555557</v>
      </c>
      <c r="I26" s="9">
        <f ca="1">+E26/H26</f>
        <v>126.117136659436</v>
      </c>
      <c r="J26" s="9" t="s">
        <v>59</v>
      </c>
    </row>
    <row r="27" spans="1:10" s="13" customFormat="1" ht="30" x14ac:dyDescent="0.25">
      <c r="A27" s="9" t="s">
        <v>17</v>
      </c>
      <c r="B27" s="10">
        <v>42411</v>
      </c>
      <c r="C27" s="9">
        <v>221.1</v>
      </c>
      <c r="D27" s="9">
        <v>418.8</v>
      </c>
      <c r="E27" s="9">
        <v>89.4</v>
      </c>
      <c r="F27" s="15" t="s">
        <v>49</v>
      </c>
      <c r="G27" s="12">
        <f t="shared" ca="1" si="0"/>
        <v>42872</v>
      </c>
      <c r="H27" s="11">
        <f ca="1">+(G27-B27)/30/12</f>
        <v>1.2805555555555557</v>
      </c>
      <c r="I27" s="9">
        <f ca="1">+E27/H27</f>
        <v>69.813449023861168</v>
      </c>
      <c r="J27" s="9" t="s">
        <v>59</v>
      </c>
    </row>
    <row r="28" spans="1:10" s="13" customFormat="1" ht="30" x14ac:dyDescent="0.25">
      <c r="A28" s="9" t="s">
        <v>17</v>
      </c>
      <c r="B28" s="10">
        <v>42545</v>
      </c>
      <c r="C28" s="9">
        <v>277.45</v>
      </c>
      <c r="D28" s="9">
        <v>418.8</v>
      </c>
      <c r="E28" s="9">
        <v>51</v>
      </c>
      <c r="F28" s="15" t="s">
        <v>50</v>
      </c>
      <c r="G28" s="12">
        <f t="shared" ca="1" si="0"/>
        <v>42872</v>
      </c>
      <c r="H28" s="11">
        <f ca="1">+(G28-B28)/30/12</f>
        <v>0.90833333333333333</v>
      </c>
      <c r="I28" s="9">
        <f ca="1">+E28/H28</f>
        <v>56.146788990825691</v>
      </c>
      <c r="J28" s="9"/>
    </row>
    <row r="29" spans="1:10" s="13" customFormat="1" ht="30" x14ac:dyDescent="0.25">
      <c r="A29" s="9" t="s">
        <v>17</v>
      </c>
      <c r="B29" s="10">
        <v>42685</v>
      </c>
      <c r="C29" s="9">
        <v>302.25</v>
      </c>
      <c r="D29" s="9">
        <v>418.8</v>
      </c>
      <c r="E29" s="9">
        <v>38.6</v>
      </c>
      <c r="F29" s="15" t="s">
        <v>44</v>
      </c>
      <c r="G29" s="12">
        <f t="shared" ca="1" si="0"/>
        <v>42872</v>
      </c>
      <c r="H29" s="11">
        <f ca="1">+(G29-B29)/30/12</f>
        <v>0.51944444444444449</v>
      </c>
      <c r="I29" s="9">
        <f ca="1">+E29/H29</f>
        <v>74.310160427807489</v>
      </c>
      <c r="J29" s="9"/>
    </row>
    <row r="30" spans="1:10" s="13" customFormat="1" ht="60" x14ac:dyDescent="0.25">
      <c r="A30" s="9" t="s">
        <v>18</v>
      </c>
      <c r="B30" s="10">
        <v>42787</v>
      </c>
      <c r="C30" s="9">
        <v>422</v>
      </c>
      <c r="D30" s="9">
        <v>465.6</v>
      </c>
      <c r="E30" s="9">
        <v>10.3</v>
      </c>
      <c r="F30" s="15" t="s">
        <v>52</v>
      </c>
      <c r="G30" s="12">
        <f t="shared" ca="1" si="0"/>
        <v>42872</v>
      </c>
      <c r="H30" s="11">
        <f ca="1">+(G30-B30)/30/12</f>
        <v>0.23611111111111113</v>
      </c>
      <c r="I30" s="9">
        <f ca="1">+E30/H30</f>
        <v>43.623529411764707</v>
      </c>
      <c r="J30" s="9"/>
    </row>
    <row r="31" spans="1:10" s="13" customFormat="1" x14ac:dyDescent="0.25">
      <c r="A31" s="9" t="s">
        <v>19</v>
      </c>
      <c r="B31" s="10">
        <v>42489</v>
      </c>
      <c r="C31" s="9">
        <v>387.9</v>
      </c>
      <c r="D31" s="9">
        <v>491.65</v>
      </c>
      <c r="E31" s="9">
        <v>26.8</v>
      </c>
      <c r="F31" s="9" t="s">
        <v>58</v>
      </c>
      <c r="G31" s="12">
        <f t="shared" ca="1" si="0"/>
        <v>42872</v>
      </c>
      <c r="H31" s="11">
        <f ca="1">+(G31-B31)/30/12</f>
        <v>1.0638888888888889</v>
      </c>
      <c r="I31" s="9">
        <f ca="1">+E31/H31</f>
        <v>25.190600522193211</v>
      </c>
      <c r="J31" s="9"/>
    </row>
    <row r="32" spans="1:10" s="13" customFormat="1" x14ac:dyDescent="0.25">
      <c r="A32" s="9" t="s">
        <v>19</v>
      </c>
      <c r="B32" s="10">
        <v>42642</v>
      </c>
      <c r="C32" s="9">
        <v>467</v>
      </c>
      <c r="D32" s="9">
        <v>491.65</v>
      </c>
      <c r="E32" s="9">
        <v>5.3</v>
      </c>
      <c r="F32" s="9" t="s">
        <v>51</v>
      </c>
      <c r="G32" s="12">
        <f t="shared" ca="1" si="0"/>
        <v>42872</v>
      </c>
      <c r="H32" s="11">
        <f ca="1">+(G32-B32)/30/12</f>
        <v>0.63888888888888895</v>
      </c>
      <c r="I32" s="9">
        <f ca="1">+E32/H32</f>
        <v>8.2956521739130427</v>
      </c>
      <c r="J32" s="9"/>
    </row>
    <row r="33" spans="1:10" s="13" customFormat="1" x14ac:dyDescent="0.25">
      <c r="A33" s="9" t="s">
        <v>19</v>
      </c>
      <c r="B33" s="10">
        <v>42867</v>
      </c>
      <c r="C33" s="9">
        <v>448.65</v>
      </c>
      <c r="D33" s="9">
        <v>491.65</v>
      </c>
      <c r="E33" s="9">
        <v>9.6</v>
      </c>
      <c r="F33" s="9" t="s">
        <v>51</v>
      </c>
      <c r="G33" s="12">
        <f t="shared" ca="1" si="0"/>
        <v>42872</v>
      </c>
      <c r="H33" s="11">
        <f ca="1">+(G33-B33)/30/12</f>
        <v>1.3888888888888888E-2</v>
      </c>
      <c r="I33" s="9">
        <f ca="1">+E33/H33</f>
        <v>691.2</v>
      </c>
      <c r="J33" s="9"/>
    </row>
    <row r="34" spans="1:10" s="13" customFormat="1" ht="60" x14ac:dyDescent="0.25">
      <c r="A34" s="9" t="s">
        <v>20</v>
      </c>
      <c r="B34" s="10">
        <v>42500</v>
      </c>
      <c r="C34" s="9">
        <v>597.85</v>
      </c>
      <c r="D34" s="9">
        <v>741.6</v>
      </c>
      <c r="E34" s="9">
        <v>24</v>
      </c>
      <c r="F34" s="15" t="s">
        <v>57</v>
      </c>
      <c r="G34" s="12">
        <f t="shared" ca="1" si="0"/>
        <v>42872</v>
      </c>
      <c r="H34" s="11">
        <f ca="1">+(G34-B34)/30/12</f>
        <v>1.0333333333333334</v>
      </c>
      <c r="I34" s="9">
        <f ca="1">+E34/H34</f>
        <v>23.2258064516129</v>
      </c>
      <c r="J34" s="9"/>
    </row>
    <row r="35" spans="1:10" s="13" customFormat="1" x14ac:dyDescent="0.25">
      <c r="A35" s="9" t="s">
        <v>20</v>
      </c>
      <c r="B35" s="10">
        <v>42598</v>
      </c>
      <c r="C35" s="9">
        <v>571.46</v>
      </c>
      <c r="D35" s="9">
        <v>741.6</v>
      </c>
      <c r="E35" s="9">
        <v>29.8</v>
      </c>
      <c r="F35" s="15"/>
      <c r="G35" s="12">
        <f t="shared" ca="1" si="0"/>
        <v>42872</v>
      </c>
      <c r="H35" s="11">
        <f ca="1">+(G35-B35)/30/12</f>
        <v>0.76111111111111107</v>
      </c>
      <c r="I35" s="9">
        <f ca="1">+E35/H35</f>
        <v>39.153284671532852</v>
      </c>
      <c r="J35" s="9"/>
    </row>
    <row r="36" spans="1:10" s="13" customFormat="1" ht="30" x14ac:dyDescent="0.25">
      <c r="A36" s="9" t="s">
        <v>21</v>
      </c>
      <c r="B36" s="10">
        <v>42859</v>
      </c>
      <c r="C36" s="9">
        <v>189.5</v>
      </c>
      <c r="D36" s="9">
        <v>216.9</v>
      </c>
      <c r="E36" s="9">
        <v>14.5</v>
      </c>
      <c r="F36" s="15" t="s">
        <v>56</v>
      </c>
      <c r="G36" s="12">
        <f t="shared" ca="1" si="0"/>
        <v>42872</v>
      </c>
      <c r="H36" s="11">
        <f ca="1">+(G36-B36)/30/12</f>
        <v>3.6111111111111115E-2</v>
      </c>
      <c r="I36" s="9">
        <f ca="1">+E36/H36</f>
        <v>401.53846153846149</v>
      </c>
      <c r="J36" s="9"/>
    </row>
    <row r="37" spans="1:10" s="13" customFormat="1" ht="30" x14ac:dyDescent="0.25">
      <c r="A37" s="9" t="s">
        <v>22</v>
      </c>
      <c r="B37" s="10">
        <v>42859</v>
      </c>
      <c r="C37" s="11">
        <v>1020.6</v>
      </c>
      <c r="D37" s="11">
        <v>1034.25</v>
      </c>
      <c r="E37" s="9">
        <v>1.3</v>
      </c>
      <c r="F37" s="15" t="s">
        <v>56</v>
      </c>
      <c r="G37" s="12">
        <f t="shared" ca="1" si="0"/>
        <v>42872</v>
      </c>
      <c r="H37" s="11">
        <f ca="1">+(G37-B37)/30/12</f>
        <v>3.6111111111111115E-2</v>
      </c>
      <c r="I37" s="9">
        <f ca="1">+E37/H37</f>
        <v>36</v>
      </c>
      <c r="J37" s="9"/>
    </row>
    <row r="38" spans="1:10" s="13" customFormat="1" ht="30" x14ac:dyDescent="0.25">
      <c r="A38" s="9" t="s">
        <v>23</v>
      </c>
      <c r="B38" s="10">
        <v>42411</v>
      </c>
      <c r="C38" s="9">
        <v>231</v>
      </c>
      <c r="D38" s="9">
        <v>432.45</v>
      </c>
      <c r="E38" s="9">
        <v>87.2</v>
      </c>
      <c r="F38" s="15" t="s">
        <v>49</v>
      </c>
      <c r="G38" s="12">
        <f t="shared" ca="1" si="0"/>
        <v>42872</v>
      </c>
      <c r="H38" s="11">
        <f ca="1">+(G38-B38)/30/12</f>
        <v>1.2805555555555557</v>
      </c>
      <c r="I38" s="9">
        <f ca="1">+E38/H38</f>
        <v>68.095444685466376</v>
      </c>
      <c r="J38" s="9" t="s">
        <v>59</v>
      </c>
    </row>
    <row r="39" spans="1:10" s="13" customFormat="1" ht="45" x14ac:dyDescent="0.25">
      <c r="A39" s="9" t="s">
        <v>24</v>
      </c>
      <c r="B39" s="10">
        <v>42516</v>
      </c>
      <c r="C39" s="9">
        <v>294</v>
      </c>
      <c r="D39" s="9">
        <v>331.65</v>
      </c>
      <c r="E39" s="9">
        <v>12.8</v>
      </c>
      <c r="F39" s="15" t="s">
        <v>55</v>
      </c>
      <c r="G39" s="12">
        <f t="shared" ca="1" si="0"/>
        <v>42872</v>
      </c>
      <c r="H39" s="11">
        <f ca="1">+(G39-B39)/30/12</f>
        <v>0.98888888888888893</v>
      </c>
      <c r="I39" s="9">
        <f ca="1">+E39/H39</f>
        <v>12.943820224719101</v>
      </c>
      <c r="J39" s="9"/>
    </row>
    <row r="40" spans="1:10" s="13" customFormat="1" ht="30" x14ac:dyDescent="0.25">
      <c r="A40" s="9" t="s">
        <v>25</v>
      </c>
      <c r="B40" s="10">
        <v>42607</v>
      </c>
      <c r="C40" s="9">
        <v>59.85</v>
      </c>
      <c r="D40" s="9">
        <v>90.65</v>
      </c>
      <c r="E40" s="9">
        <v>51.5</v>
      </c>
      <c r="F40" s="15" t="s">
        <v>54</v>
      </c>
      <c r="G40" s="12">
        <f t="shared" ca="1" si="0"/>
        <v>42872</v>
      </c>
      <c r="H40" s="11">
        <f ca="1">+(G40-B40)/30/12</f>
        <v>0.73611111111111116</v>
      </c>
      <c r="I40" s="9">
        <f ca="1">+E40/H40</f>
        <v>69.962264150943398</v>
      </c>
      <c r="J40" s="9" t="s">
        <v>59</v>
      </c>
    </row>
    <row r="41" spans="1:10" s="13" customFormat="1" x14ac:dyDescent="0.25">
      <c r="A41" s="9" t="s">
        <v>25</v>
      </c>
      <c r="B41" s="10">
        <v>42607</v>
      </c>
      <c r="C41" s="9">
        <v>57.8</v>
      </c>
      <c r="D41" s="9">
        <v>90.65</v>
      </c>
      <c r="E41" s="9">
        <v>56.8</v>
      </c>
      <c r="F41" s="9" t="s">
        <v>53</v>
      </c>
      <c r="G41" s="12">
        <f t="shared" ca="1" si="0"/>
        <v>42872</v>
      </c>
      <c r="H41" s="11">
        <f ca="1">+(G41-B41)/30/12</f>
        <v>0.73611111111111116</v>
      </c>
      <c r="I41" s="9">
        <f ca="1">+E41/H41</f>
        <v>77.162264150943386</v>
      </c>
      <c r="J41" s="9" t="s">
        <v>59</v>
      </c>
    </row>
    <row r="42" spans="1:10" s="13" customFormat="1" x14ac:dyDescent="0.25">
      <c r="A42" s="9" t="s">
        <v>25</v>
      </c>
      <c r="B42" s="10">
        <v>42612</v>
      </c>
      <c r="C42" s="9">
        <v>46.3</v>
      </c>
      <c r="D42" s="9">
        <v>90.65</v>
      </c>
      <c r="E42" s="9">
        <v>95.8</v>
      </c>
      <c r="F42" s="9" t="s">
        <v>53</v>
      </c>
      <c r="G42" s="12">
        <f t="shared" ca="1" si="0"/>
        <v>42872</v>
      </c>
      <c r="H42" s="11">
        <f ca="1">+(G42-B42)/30/12</f>
        <v>0.72222222222222221</v>
      </c>
      <c r="I42" s="9">
        <f ca="1">+E42/H42</f>
        <v>132.64615384615385</v>
      </c>
      <c r="J42" s="9" t="s">
        <v>59</v>
      </c>
    </row>
    <row r="44" spans="1:10" x14ac:dyDescent="0.25">
      <c r="A44" t="s">
        <v>26</v>
      </c>
      <c r="E44">
        <v>53.5</v>
      </c>
    </row>
  </sheetData>
  <mergeCells count="2">
    <mergeCell ref="F2:F3"/>
    <mergeCell ref="F6:F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I6" sqref="I6"/>
    </sheetView>
  </sheetViews>
  <sheetFormatPr defaultRowHeight="15" x14ac:dyDescent="0.25"/>
  <cols>
    <col min="1" max="1" width="26.7109375" bestFit="1" customWidth="1"/>
    <col min="2" max="2" width="11.140625" customWidth="1"/>
    <col min="6" max="6" width="37.28515625" customWidth="1"/>
    <col min="7" max="7" width="11.85546875" style="26" customWidth="1"/>
    <col min="8" max="9" width="9.140625" style="26"/>
  </cols>
  <sheetData>
    <row r="1" spans="1:10" ht="30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30</v>
      </c>
      <c r="G1" s="22" t="s">
        <v>29</v>
      </c>
      <c r="H1" s="22" t="s">
        <v>28</v>
      </c>
      <c r="I1" s="22" t="s">
        <v>31</v>
      </c>
      <c r="J1" s="19"/>
    </row>
    <row r="2" spans="1:10" ht="30" x14ac:dyDescent="0.25">
      <c r="A2" s="1" t="s">
        <v>61</v>
      </c>
      <c r="B2" s="20">
        <v>42374</v>
      </c>
      <c r="C2" s="1">
        <v>845</v>
      </c>
      <c r="D2" s="1">
        <v>614.5</v>
      </c>
      <c r="E2" s="1">
        <v>-27.3</v>
      </c>
      <c r="F2" s="2" t="s">
        <v>62</v>
      </c>
      <c r="G2" s="23">
        <f ca="1">+TODAY()</f>
        <v>42872</v>
      </c>
      <c r="H2" s="24">
        <f ca="1">+(G2-B2)/30/12</f>
        <v>1.3833333333333335</v>
      </c>
      <c r="I2" s="25">
        <f ca="1">+E2/H2</f>
        <v>-19.734939759036141</v>
      </c>
    </row>
    <row r="3" spans="1:10" x14ac:dyDescent="0.25">
      <c r="A3" s="1" t="s">
        <v>61</v>
      </c>
      <c r="B3" s="20">
        <v>42489</v>
      </c>
      <c r="C3" s="1">
        <v>760.6</v>
      </c>
      <c r="D3" s="1">
        <v>614.5</v>
      </c>
      <c r="E3" s="1">
        <v>-19.2</v>
      </c>
      <c r="F3" s="1" t="s">
        <v>51</v>
      </c>
      <c r="G3" s="23">
        <f t="shared" ref="G3:G29" ca="1" si="0">+TODAY()</f>
        <v>42872</v>
      </c>
      <c r="H3" s="24">
        <f ca="1">+(G3-B3)/30/12</f>
        <v>1.0638888888888889</v>
      </c>
      <c r="I3" s="25">
        <f ca="1">+E3/H3</f>
        <v>-18.04699738903394</v>
      </c>
    </row>
    <row r="4" spans="1:10" x14ac:dyDescent="0.25">
      <c r="A4" s="1" t="s">
        <v>61</v>
      </c>
      <c r="B4" s="20">
        <v>42535</v>
      </c>
      <c r="C4" s="1">
        <v>752.7</v>
      </c>
      <c r="D4" s="1">
        <v>614.5</v>
      </c>
      <c r="E4" s="1">
        <v>-18.399999999999999</v>
      </c>
      <c r="F4" s="1" t="s">
        <v>51</v>
      </c>
      <c r="G4" s="23">
        <f t="shared" ca="1" si="0"/>
        <v>42872</v>
      </c>
      <c r="H4" s="24">
        <f ca="1">+(G4-B4)/30/12</f>
        <v>0.93611111111111101</v>
      </c>
      <c r="I4" s="25">
        <f ca="1">+E4/H4</f>
        <v>-19.655786350148368</v>
      </c>
    </row>
    <row r="5" spans="1:10" x14ac:dyDescent="0.25">
      <c r="A5" s="1" t="s">
        <v>61</v>
      </c>
      <c r="B5" s="20">
        <v>42545</v>
      </c>
      <c r="C5" s="1">
        <v>694.95</v>
      </c>
      <c r="D5" s="1">
        <v>614.5</v>
      </c>
      <c r="E5" s="1">
        <v>-11.6</v>
      </c>
      <c r="F5" s="1" t="s">
        <v>51</v>
      </c>
      <c r="G5" s="23">
        <f t="shared" ca="1" si="0"/>
        <v>42872</v>
      </c>
      <c r="H5" s="24">
        <f ca="1">+(G5-B5)/30/12</f>
        <v>0.90833333333333333</v>
      </c>
      <c r="I5" s="25">
        <f ca="1">+E5/H5</f>
        <v>-12.770642201834862</v>
      </c>
    </row>
    <row r="6" spans="1:10" x14ac:dyDescent="0.25">
      <c r="A6" s="1" t="s">
        <v>61</v>
      </c>
      <c r="B6" s="20">
        <v>42795</v>
      </c>
      <c r="C6" s="1">
        <v>682.9</v>
      </c>
      <c r="D6" s="1">
        <v>614.5</v>
      </c>
      <c r="E6" s="1">
        <v>-10</v>
      </c>
      <c r="F6" s="1" t="s">
        <v>51</v>
      </c>
      <c r="G6" s="23">
        <f t="shared" ca="1" si="0"/>
        <v>42872</v>
      </c>
      <c r="H6" s="24">
        <f ca="1">+(G6-B6)/30/12</f>
        <v>0.21388888888888891</v>
      </c>
      <c r="I6" s="25">
        <f ca="1">+E6/H6</f>
        <v>-46.753246753246749</v>
      </c>
    </row>
    <row r="7" spans="1:10" x14ac:dyDescent="0.25">
      <c r="A7" s="1" t="s">
        <v>61</v>
      </c>
      <c r="B7" s="20">
        <v>42859</v>
      </c>
      <c r="C7" s="1">
        <v>594.70000000000005</v>
      </c>
      <c r="D7" s="1">
        <v>614.5</v>
      </c>
      <c r="E7" s="1">
        <v>3.3</v>
      </c>
      <c r="F7" s="1" t="s">
        <v>51</v>
      </c>
      <c r="G7" s="23">
        <f t="shared" ca="1" si="0"/>
        <v>42872</v>
      </c>
      <c r="H7" s="24">
        <f ca="1">+(G7-B7)/30/12</f>
        <v>3.6111111111111115E-2</v>
      </c>
      <c r="I7" s="25">
        <f ca="1">+E7/H7</f>
        <v>91.384615384615373</v>
      </c>
    </row>
    <row r="8" spans="1:10" ht="45" x14ac:dyDescent="0.25">
      <c r="A8" s="1" t="s">
        <v>63</v>
      </c>
      <c r="B8" s="20">
        <v>42815</v>
      </c>
      <c r="C8" s="1">
        <v>643.75</v>
      </c>
      <c r="D8" s="1">
        <v>623.85</v>
      </c>
      <c r="E8" s="1">
        <v>-3.1</v>
      </c>
      <c r="F8" s="2" t="s">
        <v>76</v>
      </c>
      <c r="G8" s="23">
        <f t="shared" ca="1" si="0"/>
        <v>42872</v>
      </c>
      <c r="H8" s="24">
        <f ca="1">+(G8-B8)/30/12</f>
        <v>0.15833333333333333</v>
      </c>
      <c r="I8" s="25">
        <f ca="1">+E8/H8</f>
        <v>-19.578947368421055</v>
      </c>
    </row>
    <row r="9" spans="1:10" ht="30" x14ac:dyDescent="0.25">
      <c r="A9" s="1" t="s">
        <v>64</v>
      </c>
      <c r="B9" s="20">
        <v>42830</v>
      </c>
      <c r="C9" s="1">
        <v>975</v>
      </c>
      <c r="D9" s="1">
        <v>911.8</v>
      </c>
      <c r="E9" s="1">
        <v>-6.5</v>
      </c>
      <c r="F9" s="2" t="s">
        <v>62</v>
      </c>
      <c r="G9" s="23">
        <f t="shared" ca="1" si="0"/>
        <v>42872</v>
      </c>
      <c r="H9" s="24">
        <f ca="1">+(G9-B9)/30/12</f>
        <v>0.11666666666666665</v>
      </c>
      <c r="I9" s="25">
        <f ca="1">+E9/H9</f>
        <v>-55.714285714285722</v>
      </c>
    </row>
    <row r="10" spans="1:10" x14ac:dyDescent="0.25">
      <c r="A10" s="1" t="s">
        <v>65</v>
      </c>
      <c r="B10" s="20">
        <v>42622</v>
      </c>
      <c r="C10" s="21">
        <v>1121.9000000000001</v>
      </c>
      <c r="D10" s="1">
        <v>984.55</v>
      </c>
      <c r="E10" s="1">
        <v>-12.2</v>
      </c>
      <c r="F10" s="1" t="s">
        <v>77</v>
      </c>
      <c r="G10" s="23">
        <f t="shared" ca="1" si="0"/>
        <v>42872</v>
      </c>
      <c r="H10" s="24">
        <f ca="1">+(G10-B10)/30/12</f>
        <v>0.69444444444444453</v>
      </c>
      <c r="I10" s="25">
        <f ca="1">+E10/H10</f>
        <v>-17.567999999999998</v>
      </c>
    </row>
    <row r="11" spans="1:10" x14ac:dyDescent="0.25">
      <c r="A11" s="1" t="s">
        <v>65</v>
      </c>
      <c r="B11" s="20">
        <v>42783</v>
      </c>
      <c r="C11" s="1">
        <v>956.85</v>
      </c>
      <c r="D11" s="1">
        <v>984.55</v>
      </c>
      <c r="E11" s="1">
        <v>2.9</v>
      </c>
      <c r="F11" s="1" t="s">
        <v>51</v>
      </c>
      <c r="G11" s="23">
        <f t="shared" ca="1" si="0"/>
        <v>42872</v>
      </c>
      <c r="H11" s="24">
        <f ca="1">+(G11-B11)/30/12</f>
        <v>0.24722222222222223</v>
      </c>
      <c r="I11" s="25">
        <f ca="1">+E11/H11</f>
        <v>11.730337078651685</v>
      </c>
    </row>
    <row r="12" spans="1:10" x14ac:dyDescent="0.25">
      <c r="A12" s="1" t="s">
        <v>65</v>
      </c>
      <c r="B12" s="20">
        <v>42825</v>
      </c>
      <c r="C12" s="1">
        <v>950.55</v>
      </c>
      <c r="D12" s="1">
        <v>984.55</v>
      </c>
      <c r="E12" s="1">
        <v>3.6</v>
      </c>
      <c r="F12" s="1" t="s">
        <v>51</v>
      </c>
      <c r="G12" s="23">
        <f t="shared" ca="1" si="0"/>
        <v>42872</v>
      </c>
      <c r="H12" s="24">
        <f ca="1">+(G12-B12)/30/12</f>
        <v>0.13055555555555556</v>
      </c>
      <c r="I12" s="25">
        <f ca="1">+E12/H12</f>
        <v>27.574468085106382</v>
      </c>
    </row>
    <row r="13" spans="1:10" x14ac:dyDescent="0.25">
      <c r="A13" s="1" t="s">
        <v>66</v>
      </c>
      <c r="B13" s="20">
        <v>42850</v>
      </c>
      <c r="C13" s="1">
        <v>269.95</v>
      </c>
      <c r="D13" s="1">
        <v>261.8</v>
      </c>
      <c r="E13" s="1">
        <v>-3</v>
      </c>
      <c r="F13" s="1" t="s">
        <v>78</v>
      </c>
      <c r="G13" s="23">
        <f t="shared" ca="1" si="0"/>
        <v>42872</v>
      </c>
      <c r="H13" s="24">
        <f ca="1">+(G13-B13)/30/12</f>
        <v>6.1111111111111109E-2</v>
      </c>
      <c r="I13" s="25">
        <f ca="1">+E13/H13</f>
        <v>-49.090909090909093</v>
      </c>
    </row>
    <row r="14" spans="1:10" ht="45" x14ac:dyDescent="0.25">
      <c r="A14" s="1" t="s">
        <v>67</v>
      </c>
      <c r="B14" s="20">
        <v>42536</v>
      </c>
      <c r="C14" s="21">
        <v>1180.6500000000001</v>
      </c>
      <c r="D14" s="1">
        <v>956.5</v>
      </c>
      <c r="E14" s="1">
        <v>-19</v>
      </c>
      <c r="F14" s="2" t="s">
        <v>79</v>
      </c>
      <c r="G14" s="23">
        <f t="shared" ca="1" si="0"/>
        <v>42872</v>
      </c>
      <c r="H14" s="24">
        <f ca="1">+(G14-B14)/30/12</f>
        <v>0.93333333333333324</v>
      </c>
      <c r="I14" s="25">
        <f ca="1">+E14/H14</f>
        <v>-20.357142857142858</v>
      </c>
    </row>
    <row r="15" spans="1:10" x14ac:dyDescent="0.25">
      <c r="A15" s="1" t="s">
        <v>67</v>
      </c>
      <c r="B15" s="20">
        <v>42566</v>
      </c>
      <c r="C15" s="21">
        <v>1071</v>
      </c>
      <c r="D15" s="1">
        <v>956.5</v>
      </c>
      <c r="E15" s="1">
        <v>-10.7</v>
      </c>
      <c r="F15" s="1" t="s">
        <v>51</v>
      </c>
      <c r="G15" s="23">
        <f t="shared" ca="1" si="0"/>
        <v>42872</v>
      </c>
      <c r="H15" s="24">
        <f ca="1">+(G15-B15)/30/12</f>
        <v>0.85</v>
      </c>
      <c r="I15" s="25">
        <f ca="1">+E15/H15</f>
        <v>-12.588235294117647</v>
      </c>
    </row>
    <row r="16" spans="1:10" x14ac:dyDescent="0.25">
      <c r="A16" s="1" t="s">
        <v>67</v>
      </c>
      <c r="B16" s="20">
        <v>42612</v>
      </c>
      <c r="C16" s="21">
        <v>1038.2</v>
      </c>
      <c r="D16" s="1">
        <v>956.5</v>
      </c>
      <c r="E16" s="1">
        <v>-7.9</v>
      </c>
      <c r="F16" s="1" t="s">
        <v>51</v>
      </c>
      <c r="G16" s="23">
        <f t="shared" ca="1" si="0"/>
        <v>42872</v>
      </c>
      <c r="H16" s="24">
        <f ca="1">+(G16-B16)/30/12</f>
        <v>0.72222222222222221</v>
      </c>
      <c r="I16" s="25">
        <f ca="1">+E16/H16</f>
        <v>-10.938461538461539</v>
      </c>
    </row>
    <row r="17" spans="1:9" x14ac:dyDescent="0.25">
      <c r="A17" s="1" t="s">
        <v>67</v>
      </c>
      <c r="B17" s="20">
        <v>42783</v>
      </c>
      <c r="C17" s="21">
        <v>1002.45</v>
      </c>
      <c r="D17" s="1">
        <v>956.5</v>
      </c>
      <c r="E17" s="1">
        <v>-4.5999999999999996</v>
      </c>
      <c r="F17" s="1" t="s">
        <v>51</v>
      </c>
      <c r="G17" s="23">
        <f t="shared" ca="1" si="0"/>
        <v>42872</v>
      </c>
      <c r="H17" s="24">
        <f ca="1">+(G17-B17)/30/12</f>
        <v>0.24722222222222223</v>
      </c>
      <c r="I17" s="25">
        <f ca="1">+E17/H17</f>
        <v>-18.606741573033705</v>
      </c>
    </row>
    <row r="18" spans="1:9" x14ac:dyDescent="0.25">
      <c r="A18" s="1" t="s">
        <v>68</v>
      </c>
      <c r="B18" s="20">
        <v>42405</v>
      </c>
      <c r="C18" s="1">
        <v>567.9</v>
      </c>
      <c r="D18" s="1">
        <v>505.1</v>
      </c>
      <c r="E18" s="1">
        <v>-11.1</v>
      </c>
      <c r="F18" s="1" t="s">
        <v>80</v>
      </c>
      <c r="G18" s="23">
        <f t="shared" ca="1" si="0"/>
        <v>42872</v>
      </c>
      <c r="H18" s="24">
        <f ca="1">+(G18-B18)/30/12</f>
        <v>1.2972222222222223</v>
      </c>
      <c r="I18" s="25">
        <f ca="1">+E18/H18</f>
        <v>-8.5567451820128468</v>
      </c>
    </row>
    <row r="19" spans="1:9" x14ac:dyDescent="0.25">
      <c r="A19" s="1" t="s">
        <v>69</v>
      </c>
      <c r="B19" s="20">
        <v>42389</v>
      </c>
      <c r="C19" s="1">
        <v>419.5</v>
      </c>
      <c r="D19" s="1">
        <v>380.1</v>
      </c>
      <c r="E19" s="1">
        <v>-9.4</v>
      </c>
      <c r="F19" s="1" t="s">
        <v>80</v>
      </c>
      <c r="G19" s="23">
        <f t="shared" ca="1" si="0"/>
        <v>42872</v>
      </c>
      <c r="H19" s="24">
        <f ca="1">+(G19-B19)/30/12</f>
        <v>1.3416666666666668</v>
      </c>
      <c r="I19" s="25">
        <f ca="1">+E19/H19</f>
        <v>-7.0062111801242235</v>
      </c>
    </row>
    <row r="20" spans="1:9" x14ac:dyDescent="0.25">
      <c r="A20" s="1" t="s">
        <v>69</v>
      </c>
      <c r="B20" s="20">
        <v>42787</v>
      </c>
      <c r="C20" s="1">
        <v>378</v>
      </c>
      <c r="D20" s="1">
        <v>380.1</v>
      </c>
      <c r="E20" s="1">
        <v>0.6</v>
      </c>
      <c r="F20" s="1" t="s">
        <v>80</v>
      </c>
      <c r="G20" s="23">
        <f t="shared" ca="1" si="0"/>
        <v>42872</v>
      </c>
      <c r="H20" s="24">
        <f ca="1">+(G20-B20)/30/12</f>
        <v>0.23611111111111113</v>
      </c>
      <c r="I20" s="25">
        <f ca="1">+E20/H20</f>
        <v>2.5411764705882351</v>
      </c>
    </row>
    <row r="21" spans="1:9" x14ac:dyDescent="0.25">
      <c r="A21" s="1" t="s">
        <v>70</v>
      </c>
      <c r="B21" s="20">
        <v>42634</v>
      </c>
      <c r="C21" s="1">
        <v>121.4</v>
      </c>
      <c r="D21" s="1">
        <v>39.25</v>
      </c>
      <c r="E21" s="1">
        <v>-67.7</v>
      </c>
      <c r="F21" s="1" t="s">
        <v>80</v>
      </c>
      <c r="G21" s="23">
        <f t="shared" ca="1" si="0"/>
        <v>42872</v>
      </c>
      <c r="H21" s="24">
        <f ca="1">+(G21-B21)/30/12</f>
        <v>0.66111111111111109</v>
      </c>
      <c r="I21" s="25">
        <f ca="1">+E21/H21</f>
        <v>-102.40336134453783</v>
      </c>
    </row>
    <row r="22" spans="1:9" x14ac:dyDescent="0.25">
      <c r="A22" s="1" t="s">
        <v>70</v>
      </c>
      <c r="B22" s="20">
        <v>42648</v>
      </c>
      <c r="C22" s="1">
        <v>114.25</v>
      </c>
      <c r="D22" s="1">
        <v>39.25</v>
      </c>
      <c r="E22" s="1">
        <v>-65.7</v>
      </c>
      <c r="F22" s="1" t="s">
        <v>51</v>
      </c>
      <c r="G22" s="23">
        <f t="shared" ca="1" si="0"/>
        <v>42872</v>
      </c>
      <c r="H22" s="24">
        <f ca="1">+(G22-B22)/30/12</f>
        <v>0.62222222222222223</v>
      </c>
      <c r="I22" s="25">
        <f ca="1">+E22/H22</f>
        <v>-105.58928571428572</v>
      </c>
    </row>
    <row r="23" spans="1:9" x14ac:dyDescent="0.25">
      <c r="A23" s="1" t="s">
        <v>70</v>
      </c>
      <c r="B23" s="20">
        <v>42684</v>
      </c>
      <c r="C23" s="1">
        <v>96.45</v>
      </c>
      <c r="D23" s="1">
        <v>39.25</v>
      </c>
      <c r="E23" s="1">
        <v>-59.3</v>
      </c>
      <c r="F23" s="1" t="s">
        <v>51</v>
      </c>
      <c r="G23" s="23">
        <f t="shared" ca="1" si="0"/>
        <v>42872</v>
      </c>
      <c r="H23" s="24">
        <f ca="1">+(G23-B23)/30/12</f>
        <v>0.52222222222222225</v>
      </c>
      <c r="I23" s="25">
        <f ca="1">+E23/H23</f>
        <v>-113.55319148936169</v>
      </c>
    </row>
    <row r="24" spans="1:9" x14ac:dyDescent="0.25">
      <c r="A24" s="1" t="s">
        <v>70</v>
      </c>
      <c r="B24" s="20">
        <v>42699</v>
      </c>
      <c r="C24" s="1">
        <v>82</v>
      </c>
      <c r="D24" s="1">
        <v>39.25</v>
      </c>
      <c r="E24" s="1">
        <v>-52.1</v>
      </c>
      <c r="F24" s="1" t="s">
        <v>51</v>
      </c>
      <c r="G24" s="23">
        <f t="shared" ca="1" si="0"/>
        <v>42872</v>
      </c>
      <c r="H24" s="24">
        <f ca="1">+(G24-B24)/30/12</f>
        <v>0.48055555555555557</v>
      </c>
      <c r="I24" s="25">
        <f ca="1">+E24/H24</f>
        <v>-108.41618497109826</v>
      </c>
    </row>
    <row r="25" spans="1:9" x14ac:dyDescent="0.25">
      <c r="A25" s="1" t="s">
        <v>71</v>
      </c>
      <c r="B25" s="20">
        <v>42824</v>
      </c>
      <c r="C25" s="1">
        <v>83.8</v>
      </c>
      <c r="D25" s="1">
        <v>75.7</v>
      </c>
      <c r="E25" s="1">
        <v>-9.6999999999999993</v>
      </c>
      <c r="F25" s="1" t="s">
        <v>81</v>
      </c>
      <c r="G25" s="23">
        <f t="shared" ca="1" si="0"/>
        <v>42872</v>
      </c>
      <c r="H25" s="24">
        <f ca="1">+(G25-B25)/30/12</f>
        <v>0.13333333333333333</v>
      </c>
      <c r="I25" s="25">
        <f ca="1">+E25/H25</f>
        <v>-72.75</v>
      </c>
    </row>
    <row r="26" spans="1:9" x14ac:dyDescent="0.25">
      <c r="A26" s="1" t="s">
        <v>72</v>
      </c>
      <c r="B26" s="20">
        <v>42870</v>
      </c>
      <c r="C26" s="1">
        <v>447.4</v>
      </c>
      <c r="D26" s="1">
        <v>449.35</v>
      </c>
      <c r="E26" s="1">
        <v>0.4</v>
      </c>
      <c r="F26" s="1" t="s">
        <v>80</v>
      </c>
      <c r="G26" s="23">
        <f t="shared" ca="1" si="0"/>
        <v>42872</v>
      </c>
      <c r="H26" s="24">
        <f ca="1">+(G26-B26)/30/12</f>
        <v>5.5555555555555558E-3</v>
      </c>
      <c r="I26" s="25">
        <f ca="1">+E26/H26</f>
        <v>72</v>
      </c>
    </row>
    <row r="27" spans="1:9" ht="60" x14ac:dyDescent="0.25">
      <c r="A27" s="1" t="s">
        <v>73</v>
      </c>
      <c r="B27" s="20">
        <v>42850</v>
      </c>
      <c r="C27" s="1">
        <v>208.2</v>
      </c>
      <c r="D27" s="1">
        <v>207.5</v>
      </c>
      <c r="E27" s="1">
        <v>-0.3</v>
      </c>
      <c r="F27" s="2" t="s">
        <v>82</v>
      </c>
      <c r="G27" s="23">
        <f t="shared" ca="1" si="0"/>
        <v>42872</v>
      </c>
      <c r="H27" s="24">
        <f ca="1">+(G27-B27)/30/12</f>
        <v>6.1111111111111109E-2</v>
      </c>
      <c r="I27" s="25">
        <f ca="1">+E27/H27</f>
        <v>-4.9090909090909092</v>
      </c>
    </row>
    <row r="28" spans="1:9" ht="45" x14ac:dyDescent="0.25">
      <c r="A28" s="1" t="s">
        <v>74</v>
      </c>
      <c r="B28" s="20">
        <v>42411</v>
      </c>
      <c r="C28" s="21">
        <v>1872</v>
      </c>
      <c r="D28" s="21">
        <v>1559.9</v>
      </c>
      <c r="E28" s="1">
        <v>-16.7</v>
      </c>
      <c r="F28" s="2" t="s">
        <v>79</v>
      </c>
      <c r="G28" s="23">
        <f t="shared" ca="1" si="0"/>
        <v>42872</v>
      </c>
      <c r="H28" s="24">
        <f ca="1">+(G28-B28)/30/12</f>
        <v>1.2805555555555557</v>
      </c>
      <c r="I28" s="25">
        <f ca="1">+E28/H28</f>
        <v>-13.041214750542297</v>
      </c>
    </row>
    <row r="29" spans="1:9" x14ac:dyDescent="0.25">
      <c r="A29" s="1" t="s">
        <v>75</v>
      </c>
      <c r="B29" s="20">
        <v>42830</v>
      </c>
      <c r="C29" s="1">
        <v>272.5</v>
      </c>
      <c r="D29" s="1">
        <v>251.05</v>
      </c>
      <c r="E29" s="1">
        <v>-7.9</v>
      </c>
      <c r="F29" s="1" t="s">
        <v>83</v>
      </c>
      <c r="G29" s="23">
        <f t="shared" ca="1" si="0"/>
        <v>42872</v>
      </c>
      <c r="H29" s="24">
        <f ca="1">+(G29-B29)/30/12</f>
        <v>0.11666666666666665</v>
      </c>
      <c r="I29" s="25">
        <f ca="1">+E29/H29</f>
        <v>-67.714285714285722</v>
      </c>
    </row>
    <row r="30" spans="1:9" x14ac:dyDescent="0.25">
      <c r="A30" s="1"/>
      <c r="B30" s="1"/>
      <c r="C30" s="1"/>
      <c r="D30" s="1"/>
      <c r="E30" s="1"/>
      <c r="F30" s="1"/>
      <c r="G30" s="25"/>
      <c r="H30" s="25"/>
      <c r="I30" s="25"/>
    </row>
    <row r="31" spans="1:9" x14ac:dyDescent="0.25">
      <c r="A31" s="1" t="s">
        <v>26</v>
      </c>
      <c r="B31" s="1"/>
      <c r="C31" s="1"/>
      <c r="D31" s="1"/>
      <c r="E31" s="1">
        <v>-11.1</v>
      </c>
      <c r="F31" s="1"/>
      <c r="G31" s="25"/>
      <c r="H31" s="25"/>
      <c r="I31" s="2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Performing portfolio</vt:lpstr>
      <vt:lpstr>Loss Portfolio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VINAYAK KORE</dc:creator>
  <cp:lastModifiedBy>VINAYAK KORE</cp:lastModifiedBy>
  <dcterms:created xsi:type="dcterms:W3CDTF">2017-05-16T18:00:45Z</dcterms:created>
  <dcterms:modified xsi:type="dcterms:W3CDTF">2017-05-17T04:40:10Z</dcterms:modified>
</cp:coreProperties>
</file>