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hit B\Google Drive\RnR- Stocks read\Andhra Sugars\"/>
    </mc:Choice>
  </mc:AlternateContent>
  <bookViews>
    <workbookView xWindow="0" yWindow="0" windowWidth="15345" windowHeight="6105" activeTab="2"/>
  </bookViews>
  <sheets>
    <sheet name="Historical Consol Valuation" sheetId="1" r:id="rId1"/>
    <sheet name="Segmental Numbers" sheetId="2" r:id="rId2"/>
    <sheet name="Segmental Summary"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3" l="1"/>
  <c r="B28" i="3"/>
  <c r="B25" i="3"/>
  <c r="B20" i="3"/>
  <c r="C20" i="3"/>
  <c r="B18" i="3"/>
  <c r="C18" i="3"/>
  <c r="B17" i="3"/>
  <c r="B15" i="3"/>
  <c r="B10" i="3"/>
  <c r="C10" i="3"/>
  <c r="B8" i="3"/>
  <c r="C8" i="3"/>
  <c r="B7" i="3"/>
  <c r="B5" i="3"/>
  <c r="AK8" i="3"/>
  <c r="R48" i="3"/>
  <c r="Q48" i="3"/>
  <c r="Q49" i="3" s="1"/>
  <c r="P48" i="3"/>
  <c r="O48" i="3"/>
  <c r="N48" i="3"/>
  <c r="M48" i="3"/>
  <c r="L48" i="3"/>
  <c r="K48" i="3"/>
  <c r="J48" i="3"/>
  <c r="I48" i="3"/>
  <c r="H48" i="3"/>
  <c r="G48" i="3"/>
  <c r="F48" i="3"/>
  <c r="E48" i="3"/>
  <c r="D48" i="3"/>
  <c r="R45" i="3"/>
  <c r="Q45" i="3"/>
  <c r="P45" i="3"/>
  <c r="P46" i="3" s="1"/>
  <c r="O45" i="3"/>
  <c r="N45" i="3"/>
  <c r="M45" i="3"/>
  <c r="L45" i="3"/>
  <c r="K45" i="3"/>
  <c r="J45" i="3"/>
  <c r="I45" i="3"/>
  <c r="H45" i="3"/>
  <c r="G45" i="3"/>
  <c r="F45" i="3"/>
  <c r="E45" i="3"/>
  <c r="D45" i="3"/>
  <c r="Q46" i="3"/>
  <c r="K46" i="3"/>
  <c r="E46" i="3"/>
  <c r="R43" i="3"/>
  <c r="Q43" i="3"/>
  <c r="P43" i="3"/>
  <c r="AI8" i="3" s="1"/>
  <c r="O43" i="3"/>
  <c r="AH8" i="3" s="1"/>
  <c r="N43" i="3"/>
  <c r="AG8" i="3" s="1"/>
  <c r="M43" i="3"/>
  <c r="L43" i="3"/>
  <c r="AE8" i="3" s="1"/>
  <c r="K43" i="3"/>
  <c r="AD8" i="3" s="1"/>
  <c r="J43" i="3"/>
  <c r="AC8" i="3" s="1"/>
  <c r="I43" i="3"/>
  <c r="H43" i="3"/>
  <c r="AA8" i="3" s="1"/>
  <c r="G43" i="3"/>
  <c r="Z8" i="3" s="1"/>
  <c r="F43" i="3"/>
  <c r="F44" i="3" s="1"/>
  <c r="E43" i="3"/>
  <c r="D43" i="3"/>
  <c r="W8" i="3" s="1"/>
  <c r="R39" i="3"/>
  <c r="Q39" i="3"/>
  <c r="P39" i="3"/>
  <c r="O39" i="3"/>
  <c r="N39" i="3"/>
  <c r="M39" i="3"/>
  <c r="L39" i="3"/>
  <c r="K39" i="3"/>
  <c r="J39" i="3"/>
  <c r="I39" i="3"/>
  <c r="H39" i="3"/>
  <c r="G39" i="3"/>
  <c r="F39" i="3"/>
  <c r="E39" i="3"/>
  <c r="D39" i="3"/>
  <c r="R36" i="3"/>
  <c r="R40" i="3" s="1"/>
  <c r="Q36" i="3"/>
  <c r="P36" i="3"/>
  <c r="O36" i="3"/>
  <c r="N36" i="3"/>
  <c r="N40" i="3" s="1"/>
  <c r="M36" i="3"/>
  <c r="L36" i="3"/>
  <c r="K36" i="3"/>
  <c r="J36" i="3"/>
  <c r="J37" i="3" s="1"/>
  <c r="I36" i="3"/>
  <c r="H36" i="3"/>
  <c r="G36" i="3"/>
  <c r="F36" i="3"/>
  <c r="F37" i="3" s="1"/>
  <c r="E36" i="3"/>
  <c r="D36" i="3"/>
  <c r="R34" i="3"/>
  <c r="AK7" i="3" s="1"/>
  <c r="Q34" i="3"/>
  <c r="P34" i="3"/>
  <c r="AI7" i="3" s="1"/>
  <c r="O34" i="3"/>
  <c r="AH7" i="3" s="1"/>
  <c r="N34" i="3"/>
  <c r="M34" i="3"/>
  <c r="L34" i="3"/>
  <c r="K34" i="3"/>
  <c r="AD7" i="3" s="1"/>
  <c r="J34" i="3"/>
  <c r="I34" i="3"/>
  <c r="H34" i="3"/>
  <c r="G34" i="3"/>
  <c r="Z7" i="3" s="1"/>
  <c r="F34" i="3"/>
  <c r="E34" i="3"/>
  <c r="D34" i="3"/>
  <c r="W7" i="3" s="1"/>
  <c r="R29" i="3"/>
  <c r="Q29" i="3"/>
  <c r="P29" i="3"/>
  <c r="O29" i="3"/>
  <c r="N29" i="3"/>
  <c r="M29" i="3"/>
  <c r="L29" i="3"/>
  <c r="K29" i="3"/>
  <c r="J29" i="3"/>
  <c r="I29" i="3"/>
  <c r="H29" i="3"/>
  <c r="G29" i="3"/>
  <c r="F29" i="3"/>
  <c r="E29" i="3"/>
  <c r="D29" i="3"/>
  <c r="R26" i="3"/>
  <c r="Q26" i="3"/>
  <c r="P26" i="3"/>
  <c r="O26" i="3"/>
  <c r="N26" i="3"/>
  <c r="M26" i="3"/>
  <c r="M30" i="3" s="1"/>
  <c r="L26" i="3"/>
  <c r="K26" i="3"/>
  <c r="J26" i="3"/>
  <c r="I26" i="3"/>
  <c r="H26" i="3"/>
  <c r="H30" i="3" s="1"/>
  <c r="G26" i="3"/>
  <c r="G30" i="3" s="1"/>
  <c r="F26" i="3"/>
  <c r="E26" i="3"/>
  <c r="D26" i="3"/>
  <c r="D30" i="3" s="1"/>
  <c r="R24" i="3"/>
  <c r="AK6" i="3" s="1"/>
  <c r="Q24" i="3"/>
  <c r="P24" i="3"/>
  <c r="O24" i="3"/>
  <c r="AH6" i="3" s="1"/>
  <c r="N24" i="3"/>
  <c r="AG6" i="3" s="1"/>
  <c r="M24" i="3"/>
  <c r="L24" i="3"/>
  <c r="K24" i="3"/>
  <c r="AD6" i="3" s="1"/>
  <c r="J24" i="3"/>
  <c r="AC6" i="3" s="1"/>
  <c r="I24" i="3"/>
  <c r="H24" i="3"/>
  <c r="G24" i="3"/>
  <c r="Z6" i="3" s="1"/>
  <c r="F24" i="3"/>
  <c r="E24" i="3"/>
  <c r="D24" i="3"/>
  <c r="R19" i="3"/>
  <c r="Q19" i="3"/>
  <c r="P19" i="3"/>
  <c r="O19" i="3"/>
  <c r="N19" i="3"/>
  <c r="M19" i="3"/>
  <c r="L19" i="3"/>
  <c r="K19" i="3"/>
  <c r="J19" i="3"/>
  <c r="I19" i="3"/>
  <c r="H19" i="3"/>
  <c r="G19" i="3"/>
  <c r="F19" i="3"/>
  <c r="E19" i="3"/>
  <c r="D19" i="3"/>
  <c r="R16" i="3"/>
  <c r="Q16" i="3"/>
  <c r="P16" i="3"/>
  <c r="O16" i="3"/>
  <c r="N16" i="3"/>
  <c r="M16" i="3"/>
  <c r="L16" i="3"/>
  <c r="K16" i="3"/>
  <c r="J16" i="3"/>
  <c r="I16" i="3"/>
  <c r="H16" i="3"/>
  <c r="G16" i="3"/>
  <c r="F16" i="3"/>
  <c r="E16" i="3"/>
  <c r="D16" i="3"/>
  <c r="R14" i="3"/>
  <c r="AK5" i="3" s="1"/>
  <c r="Q14" i="3"/>
  <c r="AJ5" i="3" s="1"/>
  <c r="P14" i="3"/>
  <c r="O14" i="3"/>
  <c r="N14" i="3"/>
  <c r="M14" i="3"/>
  <c r="AF5" i="3" s="1"/>
  <c r="L14" i="3"/>
  <c r="K14" i="3"/>
  <c r="J14" i="3"/>
  <c r="I14" i="3"/>
  <c r="AB5" i="3" s="1"/>
  <c r="H14" i="3"/>
  <c r="G14" i="3"/>
  <c r="F14" i="3"/>
  <c r="E14" i="3"/>
  <c r="X5" i="3" s="1"/>
  <c r="D14" i="3"/>
  <c r="R9" i="3"/>
  <c r="Q9" i="3"/>
  <c r="P9" i="3"/>
  <c r="O9" i="3"/>
  <c r="N9" i="3"/>
  <c r="M9" i="3"/>
  <c r="L9" i="3"/>
  <c r="K9" i="3"/>
  <c r="J9" i="3"/>
  <c r="I9" i="3"/>
  <c r="H9" i="3"/>
  <c r="G9" i="3"/>
  <c r="F9" i="3"/>
  <c r="E9" i="3"/>
  <c r="D9" i="3"/>
  <c r="R6" i="3"/>
  <c r="Q6" i="3"/>
  <c r="P6" i="3"/>
  <c r="O6" i="3"/>
  <c r="N6" i="3"/>
  <c r="M6" i="3"/>
  <c r="L6" i="3"/>
  <c r="K6" i="3"/>
  <c r="J6" i="3"/>
  <c r="I6" i="3"/>
  <c r="H6" i="3"/>
  <c r="G6" i="3"/>
  <c r="F6" i="3"/>
  <c r="E6" i="3"/>
  <c r="D6" i="3"/>
  <c r="R4" i="3"/>
  <c r="AK4" i="3" s="1"/>
  <c r="Q4" i="3"/>
  <c r="AJ4" i="3" s="1"/>
  <c r="P4" i="3"/>
  <c r="AI4" i="3" s="1"/>
  <c r="O4" i="3"/>
  <c r="AH4" i="3" s="1"/>
  <c r="N4" i="3"/>
  <c r="M4" i="3"/>
  <c r="AF4" i="3" s="1"/>
  <c r="L4" i="3"/>
  <c r="K4" i="3"/>
  <c r="AD4" i="3" s="1"/>
  <c r="J4" i="3"/>
  <c r="I4" i="3"/>
  <c r="AB4" i="3" s="1"/>
  <c r="H4" i="3"/>
  <c r="G4" i="3"/>
  <c r="F4" i="3"/>
  <c r="E4" i="3"/>
  <c r="X4" i="3" s="1"/>
  <c r="D4" i="3"/>
  <c r="P23" i="3"/>
  <c r="P42" i="3" s="1"/>
  <c r="AG3" i="3"/>
  <c r="L23" i="3"/>
  <c r="L42" i="3" s="1"/>
  <c r="H23" i="3"/>
  <c r="H42" i="3" s="1"/>
  <c r="D23" i="3"/>
  <c r="D42" i="3" s="1"/>
  <c r="F18" i="3" l="1"/>
  <c r="N37" i="3"/>
  <c r="D17" i="3"/>
  <c r="P17" i="3"/>
  <c r="F28" i="3"/>
  <c r="D40" i="3"/>
  <c r="H40" i="3"/>
  <c r="L40" i="3"/>
  <c r="P40" i="3"/>
  <c r="P38" i="3"/>
  <c r="F40" i="3"/>
  <c r="J44" i="3"/>
  <c r="F7" i="3"/>
  <c r="J7" i="3"/>
  <c r="N7" i="3"/>
  <c r="H15" i="3"/>
  <c r="L15" i="3"/>
  <c r="P15" i="3"/>
  <c r="N25" i="3"/>
  <c r="G46" i="3"/>
  <c r="K47" i="3"/>
  <c r="O46" i="3"/>
  <c r="D20" i="3"/>
  <c r="H20" i="3"/>
  <c r="H35" i="3"/>
  <c r="L35" i="3"/>
  <c r="P35" i="3"/>
  <c r="K35" i="3"/>
  <c r="D38" i="3"/>
  <c r="J40" i="3"/>
  <c r="N44" i="3"/>
  <c r="D47" i="3"/>
  <c r="H47" i="3"/>
  <c r="L47" i="3"/>
  <c r="P47" i="3"/>
  <c r="Y8" i="3"/>
  <c r="G28" i="3"/>
  <c r="G35" i="3"/>
  <c r="G47" i="3"/>
  <c r="F5" i="3"/>
  <c r="J5" i="3"/>
  <c r="N5" i="3"/>
  <c r="AK9" i="3"/>
  <c r="F20" i="3"/>
  <c r="R20" i="3"/>
  <c r="F25" i="3"/>
  <c r="O35" i="3"/>
  <c r="G40" i="3"/>
  <c r="K40" i="3"/>
  <c r="O40" i="3"/>
  <c r="H38" i="3"/>
  <c r="E47" i="3"/>
  <c r="I47" i="3"/>
  <c r="M47" i="3"/>
  <c r="Q47" i="3"/>
  <c r="O47" i="3"/>
  <c r="Y6" i="3"/>
  <c r="AA7" i="3"/>
  <c r="D7" i="3"/>
  <c r="H7" i="3"/>
  <c r="L7" i="3"/>
  <c r="P7" i="3"/>
  <c r="G20" i="3"/>
  <c r="K20" i="3"/>
  <c r="O20" i="3"/>
  <c r="J25" i="3"/>
  <c r="J28" i="3"/>
  <c r="N28" i="3"/>
  <c r="R28" i="3"/>
  <c r="L38" i="3"/>
  <c r="I49" i="3"/>
  <c r="D49" i="3"/>
  <c r="AE7" i="3"/>
  <c r="E7" i="3"/>
  <c r="I7" i="3"/>
  <c r="M7" i="3"/>
  <c r="Q7" i="3"/>
  <c r="G15" i="3"/>
  <c r="Z5" i="3"/>
  <c r="K15" i="3"/>
  <c r="AD5" i="3"/>
  <c r="AD9" i="3" s="1"/>
  <c r="O15" i="3"/>
  <c r="AH5" i="3"/>
  <c r="E15" i="3"/>
  <c r="D25" i="3"/>
  <c r="H25" i="3"/>
  <c r="AA6" i="3"/>
  <c r="L25" i="3"/>
  <c r="AE6" i="3"/>
  <c r="P25" i="3"/>
  <c r="AI6" i="3"/>
  <c r="K30" i="3"/>
  <c r="K28" i="3"/>
  <c r="O30" i="3"/>
  <c r="O28" i="3"/>
  <c r="E27" i="3"/>
  <c r="E35" i="3"/>
  <c r="I35" i="3"/>
  <c r="M35" i="3"/>
  <c r="Q35" i="3"/>
  <c r="F47" i="3"/>
  <c r="F49" i="3"/>
  <c r="J47" i="3"/>
  <c r="I46" i="3"/>
  <c r="J49" i="3"/>
  <c r="N47" i="3"/>
  <c r="N49" i="3"/>
  <c r="R47" i="3"/>
  <c r="R49" i="3"/>
  <c r="AA3" i="3"/>
  <c r="Y4" i="3"/>
  <c r="AA5" i="3"/>
  <c r="E23" i="3"/>
  <c r="E42" i="3" s="1"/>
  <c r="X3" i="3"/>
  <c r="M23" i="3"/>
  <c r="M42" i="3" s="1"/>
  <c r="AF3" i="3"/>
  <c r="D15" i="3"/>
  <c r="W5" i="3"/>
  <c r="I15" i="3"/>
  <c r="E25" i="3"/>
  <c r="X6" i="3"/>
  <c r="I25" i="3"/>
  <c r="AB6" i="3"/>
  <c r="M25" i="3"/>
  <c r="AF6" i="3"/>
  <c r="Q25" i="3"/>
  <c r="AJ6" i="3"/>
  <c r="F35" i="3"/>
  <c r="Y7" i="3"/>
  <c r="J35" i="3"/>
  <c r="AC7" i="3"/>
  <c r="N35" i="3"/>
  <c r="AG7" i="3"/>
  <c r="AE3" i="3"/>
  <c r="AC4" i="3"/>
  <c r="AE5" i="3"/>
  <c r="I23" i="3"/>
  <c r="I42" i="3" s="1"/>
  <c r="AB3" i="3"/>
  <c r="Q23" i="3"/>
  <c r="Q42" i="3" s="1"/>
  <c r="AJ3" i="3"/>
  <c r="Y3" i="3"/>
  <c r="F23" i="3"/>
  <c r="F42" i="3" s="1"/>
  <c r="J23" i="3"/>
  <c r="J42" i="3" s="1"/>
  <c r="AC3" i="3"/>
  <c r="AK3" i="3"/>
  <c r="R23" i="3"/>
  <c r="R42" i="3" s="1"/>
  <c r="G5" i="3"/>
  <c r="Z4" i="3"/>
  <c r="Z9" i="3" s="1"/>
  <c r="AH9" i="3"/>
  <c r="P5" i="3"/>
  <c r="G7" i="3"/>
  <c r="K7" i="3"/>
  <c r="O7" i="3"/>
  <c r="M15" i="3"/>
  <c r="J20" i="3"/>
  <c r="J18" i="3"/>
  <c r="N20" i="3"/>
  <c r="N18" i="3"/>
  <c r="R18" i="3"/>
  <c r="I27" i="3"/>
  <c r="Q30" i="3"/>
  <c r="N23" i="3"/>
  <c r="N42" i="3" s="1"/>
  <c r="E40" i="3"/>
  <c r="E37" i="3"/>
  <c r="E38" i="3"/>
  <c r="I40" i="3"/>
  <c r="I37" i="3"/>
  <c r="I38" i="3"/>
  <c r="M40" i="3"/>
  <c r="M37" i="3"/>
  <c r="M38" i="3"/>
  <c r="Q40" i="3"/>
  <c r="Q37" i="3"/>
  <c r="Q38" i="3"/>
  <c r="X8" i="3"/>
  <c r="E44" i="3"/>
  <c r="AB8" i="3"/>
  <c r="I44" i="3"/>
  <c r="AF8" i="3"/>
  <c r="M44" i="3"/>
  <c r="AJ8" i="3"/>
  <c r="Q44" i="3"/>
  <c r="AI3" i="3"/>
  <c r="AG4" i="3"/>
  <c r="AI5" i="3"/>
  <c r="AI9" i="3" s="1"/>
  <c r="G23" i="3"/>
  <c r="G42" i="3" s="1"/>
  <c r="Z3" i="3"/>
  <c r="K23" i="3"/>
  <c r="K42" i="3" s="1"/>
  <c r="AD3" i="3"/>
  <c r="O23" i="3"/>
  <c r="O42" i="3" s="1"/>
  <c r="AH3" i="3"/>
  <c r="D5" i="3"/>
  <c r="W4" i="3"/>
  <c r="H5" i="3"/>
  <c r="AA4" i="3"/>
  <c r="L5" i="3"/>
  <c r="AE4" i="3"/>
  <c r="F15" i="3"/>
  <c r="Y5" i="3"/>
  <c r="J15" i="3"/>
  <c r="AC5" i="3"/>
  <c r="N15" i="3"/>
  <c r="AG5" i="3"/>
  <c r="Q15" i="3"/>
  <c r="F38" i="3"/>
  <c r="J38" i="3"/>
  <c r="N38" i="3"/>
  <c r="R38" i="3"/>
  <c r="W3" i="3"/>
  <c r="W6" i="3"/>
  <c r="D18" i="3"/>
  <c r="H18" i="3"/>
  <c r="L18" i="3"/>
  <c r="P18" i="3"/>
  <c r="H17" i="3"/>
  <c r="L20" i="3"/>
  <c r="L30" i="3"/>
  <c r="P30" i="3"/>
  <c r="D35" i="3"/>
  <c r="G37" i="3"/>
  <c r="K37" i="3"/>
  <c r="O37" i="3"/>
  <c r="G44" i="3"/>
  <c r="K44" i="3"/>
  <c r="O44" i="3"/>
  <c r="L46" i="3"/>
  <c r="F46" i="3"/>
  <c r="J46" i="3"/>
  <c r="X7" i="3"/>
  <c r="AB7" i="3"/>
  <c r="AF7" i="3"/>
  <c r="AJ7" i="3"/>
  <c r="E18" i="3"/>
  <c r="I18" i="3"/>
  <c r="M18" i="3"/>
  <c r="Q18" i="3"/>
  <c r="L17" i="3"/>
  <c r="P20" i="3"/>
  <c r="G25" i="3"/>
  <c r="K25" i="3"/>
  <c r="O25" i="3"/>
  <c r="E28" i="3"/>
  <c r="I28" i="3"/>
  <c r="M28" i="3"/>
  <c r="Q28" i="3"/>
  <c r="M27" i="3"/>
  <c r="E30" i="3"/>
  <c r="D37" i="3"/>
  <c r="H37" i="3"/>
  <c r="L37" i="3"/>
  <c r="P37" i="3"/>
  <c r="D44" i="3"/>
  <c r="H44" i="3"/>
  <c r="L44" i="3"/>
  <c r="P44" i="3"/>
  <c r="H46" i="3"/>
  <c r="M46" i="3"/>
  <c r="E49" i="3"/>
  <c r="M49" i="3"/>
  <c r="D46" i="3"/>
  <c r="H49" i="3"/>
  <c r="L49" i="3"/>
  <c r="P49" i="3"/>
  <c r="Q27" i="3"/>
  <c r="I30" i="3"/>
  <c r="G38" i="3"/>
  <c r="K38" i="3"/>
  <c r="O38" i="3"/>
  <c r="G49" i="3"/>
  <c r="K49" i="3"/>
  <c r="O49" i="3"/>
  <c r="N46" i="3"/>
  <c r="K10" i="3"/>
  <c r="O10" i="3"/>
  <c r="K5" i="3"/>
  <c r="O5" i="3"/>
  <c r="D8" i="3"/>
  <c r="H8" i="3"/>
  <c r="L8" i="3"/>
  <c r="P8" i="3"/>
  <c r="D10" i="3"/>
  <c r="H10" i="3"/>
  <c r="L10" i="3"/>
  <c r="P10" i="3"/>
  <c r="E17" i="3"/>
  <c r="I17" i="3"/>
  <c r="M17" i="3"/>
  <c r="Q17" i="3"/>
  <c r="G18" i="3"/>
  <c r="K18" i="3"/>
  <c r="O18" i="3"/>
  <c r="E20" i="3"/>
  <c r="I20" i="3"/>
  <c r="M20" i="3"/>
  <c r="Q20" i="3"/>
  <c r="F27" i="3"/>
  <c r="J27" i="3"/>
  <c r="N27" i="3"/>
  <c r="D28" i="3"/>
  <c r="H28" i="3"/>
  <c r="L28" i="3"/>
  <c r="P28" i="3"/>
  <c r="F30" i="3"/>
  <c r="J30" i="3"/>
  <c r="N30" i="3"/>
  <c r="R30" i="3"/>
  <c r="E8" i="3"/>
  <c r="I8" i="3"/>
  <c r="M8" i="3"/>
  <c r="Q8" i="3"/>
  <c r="E10" i="3"/>
  <c r="I10" i="3"/>
  <c r="M10" i="3"/>
  <c r="Q10" i="3"/>
  <c r="F17" i="3"/>
  <c r="J17" i="3"/>
  <c r="N17" i="3"/>
  <c r="G27" i="3"/>
  <c r="K27" i="3"/>
  <c r="O27" i="3"/>
  <c r="G10" i="3"/>
  <c r="E5" i="3"/>
  <c r="I5" i="3"/>
  <c r="M5" i="3"/>
  <c r="Q5" i="3"/>
  <c r="F8" i="3"/>
  <c r="J8" i="3"/>
  <c r="N8" i="3"/>
  <c r="R8" i="3"/>
  <c r="F10" i="3"/>
  <c r="J10" i="3"/>
  <c r="N10" i="3"/>
  <c r="R10" i="3"/>
  <c r="G17" i="3"/>
  <c r="K17" i="3"/>
  <c r="O17" i="3"/>
  <c r="D27" i="3"/>
  <c r="H27" i="3"/>
  <c r="L27" i="3"/>
  <c r="P27" i="3"/>
  <c r="K8" i="3"/>
  <c r="O8" i="3"/>
  <c r="G8" i="3"/>
  <c r="AE9" i="3" l="1"/>
  <c r="AF9" i="3"/>
  <c r="W9" i="3"/>
  <c r="X9" i="3"/>
  <c r="AA9" i="3"/>
  <c r="AJ9" i="3"/>
  <c r="AB9" i="3"/>
  <c r="AG9" i="3"/>
  <c r="AC9" i="3"/>
  <c r="Y9" i="3"/>
</calcChain>
</file>

<file path=xl/sharedStrings.xml><?xml version="1.0" encoding="utf-8"?>
<sst xmlns="http://schemas.openxmlformats.org/spreadsheetml/2006/main" count="154" uniqueCount="57">
  <si>
    <t>Andhra Sugars Ltd. Valuation Ratios -Consolidated</t>
  </si>
  <si>
    <t>DESCRIPTION</t>
  </si>
  <si>
    <t>Adjusted PE (x)</t>
  </si>
  <si>
    <t>PCE(x)</t>
  </si>
  <si>
    <t>Price / Book Value(x)</t>
  </si>
  <si>
    <t>Dividend Yield(%)</t>
  </si>
  <si>
    <t>EV/Net Sales(x)</t>
  </si>
  <si>
    <t>EV/EBITDA(x)</t>
  </si>
  <si>
    <t>EV/EBIT(x)</t>
  </si>
  <si>
    <t>EV/CE(x)</t>
  </si>
  <si>
    <t>M Cap / Sales</t>
  </si>
  <si>
    <t>High PE</t>
  </si>
  <si>
    <t>Low PE</t>
  </si>
  <si>
    <t>Source:AceEquity 
 Disclaimer : Accord Fintech Pvt Ltd has taken all the necessary steps and measures in compilation of the Data present  in the AceEquity. We have tried our level best to provide data from reliable source. However, Accord Fintech Pvt Ltd does not  guarantee the accuracy,adequacy or completeness of any Data in the AceEquity and is not responsible for any errors or omissions  or for the results obtained from the use of such Data. Accord Fintech especially states that it has no financial liability  whatsoever to the users of AceEquity.Accord or any of its directors/ employees/ representatives does not accept any liability  for any direct or consequential loss arising from the use of the Data contained in the AceEquity or any data  generated from the AceEquity.</t>
  </si>
  <si>
    <t>Andhra Sugars Ltd. Segment Finance-Consolidated- [INR-Crore]</t>
  </si>
  <si>
    <t>Description</t>
  </si>
  <si>
    <t>Revenue</t>
  </si>
  <si>
    <t>Revenue From Operations</t>
  </si>
  <si>
    <t xml:space="preserve">    Caustic Soda</t>
  </si>
  <si>
    <t xml:space="preserve">    Edible Oils</t>
  </si>
  <si>
    <t xml:space="preserve">    Industrial Chemicals</t>
  </si>
  <si>
    <t xml:space="preserve">    Others</t>
  </si>
  <si>
    <t xml:space="preserve">    Power Generation</t>
  </si>
  <si>
    <t xml:space="preserve">    Soap</t>
  </si>
  <si>
    <t xml:space="preserve">    Sugars</t>
  </si>
  <si>
    <t>Less / Add : Inter Segment Turnover</t>
  </si>
  <si>
    <t>Gross Revenue</t>
  </si>
  <si>
    <t xml:space="preserve">    Eliminations</t>
  </si>
  <si>
    <t>Less : Excise Duty</t>
  </si>
  <si>
    <t>Net Segment Revenue</t>
  </si>
  <si>
    <t>Result</t>
  </si>
  <si>
    <t>Segment Results</t>
  </si>
  <si>
    <t xml:space="preserve">Segment Assets </t>
  </si>
  <si>
    <t xml:space="preserve">Segment liability </t>
  </si>
  <si>
    <t>Net Assets</t>
  </si>
  <si>
    <t xml:space="preserve">Capital Employed </t>
  </si>
  <si>
    <t>Capital Expenditures</t>
  </si>
  <si>
    <t xml:space="preserve">Depreciation </t>
  </si>
  <si>
    <t>Caustic Soda</t>
  </si>
  <si>
    <t>Sales</t>
  </si>
  <si>
    <t>YoY, %</t>
  </si>
  <si>
    <t>Segment Margins, %</t>
  </si>
  <si>
    <t>Segment Assets</t>
  </si>
  <si>
    <t>Segment ROCE</t>
  </si>
  <si>
    <t>Industrial Chemicals</t>
  </si>
  <si>
    <t>Sugar</t>
  </si>
  <si>
    <t>Soaps</t>
  </si>
  <si>
    <t>Power</t>
  </si>
  <si>
    <t xml:space="preserve">Sales Mix </t>
  </si>
  <si>
    <t>Others</t>
  </si>
  <si>
    <t>9M FY16 (S)</t>
  </si>
  <si>
    <t>9M FY17 (S)</t>
  </si>
  <si>
    <t>Segment Profits (EBIT)</t>
  </si>
  <si>
    <t>L to P</t>
  </si>
  <si>
    <t>Consolidated</t>
  </si>
  <si>
    <t>Standalone</t>
  </si>
  <si>
    <t>Particulars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</si>
</sst>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ADD8E6"/>
        <bgColor indexed="64"/>
      </patternFill>
    </fill>
    <fill>
      <patternFill patternType="solid">
        <fgColor rgb="FFFF000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48">
    <xf numFmtId="0" fontId="0" fillId="0" borderId="0" xfId="0"/>
    <xf numFmtId="0" fontId="0" fillId="0" borderId="0" xfId="0"/>
    <xf numFmtId="0" fontId="4" fillId="2" borderId="1" xfId="0" applyFont="1" applyFill="1" applyBorder="1"/>
    <xf numFmtId="17" fontId="0" fillId="0" borderId="0" xfId="0" applyNumberFormat="1"/>
    <xf numFmtId="17" fontId="4" fillId="2" borderId="1" xfId="0" applyNumberFormat="1" applyFont="1" applyFill="1" applyBorder="1"/>
    <xf numFmtId="2" fontId="0" fillId="0" borderId="0" xfId="0" applyNumberFormat="1"/>
    <xf numFmtId="0" fontId="0" fillId="0" borderId="0" xfId="0" applyAlignment="1">
      <alignment horizontal="left" wrapText="1"/>
    </xf>
    <xf numFmtId="0" fontId="3" fillId="0" borderId="0" xfId="0" applyFont="1"/>
    <xf numFmtId="0" fontId="0" fillId="0" borderId="0" xfId="0"/>
    <xf numFmtId="0" fontId="4" fillId="2" borderId="1" xfId="0" applyFont="1" applyFill="1" applyBorder="1"/>
    <xf numFmtId="17" fontId="4" fillId="2" borderId="1" xfId="0" applyNumberFormat="1" applyFont="1" applyFill="1" applyBorder="1"/>
    <xf numFmtId="2" fontId="0" fillId="0" borderId="0" xfId="0" applyNumberFormat="1"/>
    <xf numFmtId="9" fontId="0" fillId="0" borderId="0" xfId="1" applyFont="1" applyAlignment="1">
      <alignment horizontal="center"/>
    </xf>
    <xf numFmtId="1" fontId="0" fillId="0" borderId="0" xfId="0" applyNumberFormat="1" applyAlignment="1">
      <alignment horizontal="center"/>
    </xf>
    <xf numFmtId="17" fontId="3" fillId="0" borderId="0" xfId="0" applyNumberFormat="1" applyFont="1"/>
    <xf numFmtId="17" fontId="3" fillId="0" borderId="0" xfId="0" applyNumberFormat="1" applyFont="1" applyAlignment="1">
      <alignment horizontal="center"/>
    </xf>
    <xf numFmtId="9" fontId="0" fillId="0" borderId="0" xfId="0" applyNumberForma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xf numFmtId="0" fontId="3" fillId="0" borderId="6" xfId="0" applyFont="1" applyBorder="1"/>
    <xf numFmtId="1" fontId="0" fillId="0" borderId="5" xfId="0" applyNumberFormat="1" applyBorder="1" applyAlignment="1">
      <alignment horizontal="center"/>
    </xf>
    <xf numFmtId="1" fontId="0" fillId="0" borderId="6" xfId="0" applyNumberFormat="1" applyBorder="1" applyAlignment="1">
      <alignment horizontal="center"/>
    </xf>
    <xf numFmtId="9" fontId="0" fillId="0" borderId="5" xfId="1" applyFont="1" applyBorder="1" applyAlignment="1">
      <alignment horizontal="center"/>
    </xf>
    <xf numFmtId="0" fontId="0" fillId="0" borderId="6" xfId="0" applyBorder="1"/>
    <xf numFmtId="9" fontId="0" fillId="0" borderId="6" xfId="1" applyFont="1" applyBorder="1" applyAlignment="1">
      <alignment horizontal="center"/>
    </xf>
    <xf numFmtId="9" fontId="0" fillId="0" borderId="7" xfId="1" applyFont="1" applyBorder="1" applyAlignment="1">
      <alignment horizontal="center"/>
    </xf>
    <xf numFmtId="9" fontId="0" fillId="0" borderId="8" xfId="1" applyFont="1" applyBorder="1" applyAlignment="1">
      <alignment horizontal="center"/>
    </xf>
    <xf numFmtId="17" fontId="3" fillId="0" borderId="5" xfId="0" applyNumberFormat="1" applyFont="1" applyBorder="1"/>
    <xf numFmtId="17" fontId="3" fillId="0" borderId="0" xfId="0" applyNumberFormat="1" applyFont="1" applyBorder="1"/>
    <xf numFmtId="17" fontId="3" fillId="0" borderId="6" xfId="0" applyNumberFormat="1" applyFont="1" applyBorder="1"/>
    <xf numFmtId="1" fontId="0" fillId="0" borderId="0" xfId="0" applyNumberFormat="1" applyBorder="1" applyAlignment="1">
      <alignment horizontal="center"/>
    </xf>
    <xf numFmtId="9" fontId="0" fillId="0" borderId="0" xfId="1" applyFont="1" applyBorder="1" applyAlignment="1">
      <alignment horizontal="center"/>
    </xf>
    <xf numFmtId="9" fontId="0" fillId="0" borderId="6" xfId="1" applyFont="1" applyBorder="1"/>
    <xf numFmtId="2" fontId="0" fillId="0" borderId="6" xfId="0" applyNumberFormat="1" applyBorder="1" applyAlignment="1">
      <alignment horizontal="center"/>
    </xf>
    <xf numFmtId="9" fontId="0" fillId="0" borderId="9" xfId="1" applyFont="1" applyBorder="1" applyAlignment="1">
      <alignment horizontal="center"/>
    </xf>
    <xf numFmtId="0" fontId="3" fillId="0" borderId="11" xfId="0" applyFont="1" applyBorder="1"/>
    <xf numFmtId="0" fontId="0" fillId="0" borderId="11" xfId="0" applyBorder="1"/>
    <xf numFmtId="0" fontId="0" fillId="0" borderId="12" xfId="0" applyBorder="1"/>
    <xf numFmtId="0" fontId="3" fillId="0" borderId="10" xfId="0" applyFont="1" applyBorder="1"/>
    <xf numFmtId="0" fontId="0" fillId="0" borderId="5" xfId="0" applyBorder="1"/>
    <xf numFmtId="0" fontId="0" fillId="0" borderId="6" xfId="0" applyBorder="1" applyAlignment="1">
      <alignment horizontal="center"/>
    </xf>
    <xf numFmtId="0" fontId="0" fillId="0" borderId="7" xfId="0" applyBorder="1"/>
    <xf numFmtId="0" fontId="3" fillId="0" borderId="13" xfId="0" applyFont="1" applyBorder="1"/>
    <xf numFmtId="1" fontId="2" fillId="3" borderId="0" xfId="0" applyNumberFormat="1" applyFont="1" applyFill="1" applyBorder="1" applyAlignment="1">
      <alignment horizontal="center"/>
    </xf>
    <xf numFmtId="168" fontId="0" fillId="0" borderId="5" xfId="0" applyNumberFormat="1" applyBorder="1" applyAlignment="1">
      <alignment horizontal="center"/>
    </xf>
    <xf numFmtId="0" fontId="0" fillId="0" borderId="8" xfId="0"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B3" sqref="B3:P3"/>
    </sheetView>
  </sheetViews>
  <sheetFormatPr defaultRowHeight="15" x14ac:dyDescent="0.25"/>
  <cols>
    <col min="1" max="1" width="19.85546875" bestFit="1" customWidth="1"/>
  </cols>
  <sheetData>
    <row r="1" spans="1:19" x14ac:dyDescent="0.25">
      <c r="A1" s="1" t="s">
        <v>0</v>
      </c>
      <c r="B1" s="1"/>
      <c r="C1" s="1"/>
      <c r="D1" s="1"/>
      <c r="E1" s="1"/>
      <c r="F1" s="1"/>
      <c r="G1" s="1"/>
      <c r="H1" s="1"/>
      <c r="I1" s="1"/>
    </row>
    <row r="2" spans="1:19" x14ac:dyDescent="0.25">
      <c r="A2" s="2" t="s">
        <v>1</v>
      </c>
      <c r="B2" s="4">
        <v>42430</v>
      </c>
      <c r="C2" s="4">
        <v>42064</v>
      </c>
      <c r="D2" s="4">
        <v>41699</v>
      </c>
      <c r="E2" s="4">
        <v>41334</v>
      </c>
      <c r="F2" s="4">
        <v>40969</v>
      </c>
      <c r="G2" s="4">
        <v>40603</v>
      </c>
      <c r="H2" s="4">
        <v>40238</v>
      </c>
      <c r="I2" s="4">
        <v>39873</v>
      </c>
      <c r="J2" s="4">
        <v>39508</v>
      </c>
      <c r="K2" s="4">
        <v>39142</v>
      </c>
      <c r="L2" s="4">
        <v>38777</v>
      </c>
      <c r="M2" s="4">
        <v>38412</v>
      </c>
      <c r="N2" s="4">
        <v>38047</v>
      </c>
      <c r="O2" s="4">
        <v>37681</v>
      </c>
      <c r="P2" s="4">
        <v>37316</v>
      </c>
    </row>
    <row r="3" spans="1:19" x14ac:dyDescent="0.25">
      <c r="A3" t="s">
        <v>2</v>
      </c>
      <c r="B3" s="5">
        <v>6.63470572646896</v>
      </c>
      <c r="C3" s="5">
        <v>0</v>
      </c>
      <c r="D3" s="5">
        <v>5.1409157026355699</v>
      </c>
      <c r="E3" s="5">
        <v>4.3532681126758703</v>
      </c>
      <c r="F3" s="5">
        <v>3.2630515859919553</v>
      </c>
      <c r="G3" s="5">
        <v>4.1324638673111096</v>
      </c>
      <c r="H3" s="5">
        <v>4.2241770775030885</v>
      </c>
      <c r="I3" s="5">
        <v>2.9333957758041644</v>
      </c>
      <c r="J3" s="5">
        <v>3.9818138699452152</v>
      </c>
      <c r="K3" s="5">
        <v>3.0428458441054222</v>
      </c>
      <c r="L3" s="5">
        <v>8.835107479688233</v>
      </c>
      <c r="M3" s="5">
        <v>6.091267867401073</v>
      </c>
      <c r="N3" s="5">
        <v>4.0696408522756595</v>
      </c>
      <c r="O3" s="5">
        <v>2.0371024375987252</v>
      </c>
      <c r="P3" s="5">
        <v>6.6250541311447613</v>
      </c>
    </row>
    <row r="4" spans="1:19" x14ac:dyDescent="0.25">
      <c r="A4" t="s">
        <v>3</v>
      </c>
      <c r="B4" s="5">
        <v>3.0174220796228401</v>
      </c>
      <c r="C4" s="5">
        <v>4.2591414548097299</v>
      </c>
      <c r="D4" s="5">
        <v>2.2301502153857502</v>
      </c>
      <c r="E4" s="5">
        <v>2.5912130957390702</v>
      </c>
      <c r="F4" s="5">
        <v>2.3133292858862644</v>
      </c>
      <c r="G4" s="5">
        <v>2.3671778466177811</v>
      </c>
      <c r="H4" s="5">
        <v>2.5338520285355064</v>
      </c>
      <c r="I4" s="5">
        <v>1.7237094753956328</v>
      </c>
      <c r="J4" s="5">
        <v>2.4842162401062509</v>
      </c>
      <c r="K4" s="5">
        <v>2.2342088292302953</v>
      </c>
      <c r="L4" s="5">
        <v>5.8519000331494793</v>
      </c>
      <c r="M4" s="5">
        <v>3.760149024256167</v>
      </c>
      <c r="N4" s="5">
        <v>2.1961385318620827</v>
      </c>
      <c r="O4" s="5">
        <v>1.1245227385347003</v>
      </c>
      <c r="P4" s="5">
        <v>1.9374408267051182</v>
      </c>
    </row>
    <row r="5" spans="1:19" x14ac:dyDescent="0.25">
      <c r="A5" t="s">
        <v>4</v>
      </c>
      <c r="B5" s="5">
        <v>0.54432205529043298</v>
      </c>
      <c r="C5" s="5">
        <v>0.38490375802299098</v>
      </c>
      <c r="D5" s="5">
        <v>0.39659639088979898</v>
      </c>
      <c r="E5" s="5">
        <v>0.57242676569505402</v>
      </c>
      <c r="F5" s="5">
        <v>0.62080708600392842</v>
      </c>
      <c r="G5" s="5">
        <v>0.48622130937386177</v>
      </c>
      <c r="H5" s="5">
        <v>0.71312280286363539</v>
      </c>
      <c r="I5" s="5">
        <v>0.40553039840937222</v>
      </c>
      <c r="J5" s="5">
        <v>0.60937139747051106</v>
      </c>
      <c r="K5" s="5">
        <v>0.71193116520363287</v>
      </c>
      <c r="L5" s="5">
        <v>2.0753444865416202</v>
      </c>
      <c r="M5" s="5">
        <v>1.3106446124545408</v>
      </c>
      <c r="N5" s="5">
        <v>0.63764967055424249</v>
      </c>
      <c r="O5" s="5">
        <v>0.31232307089113348</v>
      </c>
      <c r="P5" s="5">
        <v>0.36252694021164578</v>
      </c>
    </row>
    <row r="6" spans="1:19" x14ac:dyDescent="0.25">
      <c r="A6" t="s">
        <v>5</v>
      </c>
      <c r="B6" s="5">
        <v>3.6310820624546101</v>
      </c>
      <c r="C6" s="5">
        <v>3.25732899022801</v>
      </c>
      <c r="D6" s="5">
        <v>5.1072522982635302</v>
      </c>
      <c r="E6" s="5">
        <v>4.4692737430167604</v>
      </c>
      <c r="F6" s="5">
        <v>5.3231939163498092</v>
      </c>
      <c r="G6" s="5">
        <v>6.239364719228587</v>
      </c>
      <c r="H6" s="5">
        <v>4.1666666666666661</v>
      </c>
      <c r="I6" s="5">
        <v>10.09251471825063</v>
      </c>
      <c r="J6" s="5">
        <v>6.119951040391677</v>
      </c>
      <c r="K6" s="5">
        <v>6.9404279930595711</v>
      </c>
      <c r="L6" s="5">
        <v>3.5876584549150921</v>
      </c>
      <c r="M6" s="5">
        <v>5.3073861123396728</v>
      </c>
      <c r="N6" s="5">
        <v>8.0889787664307384</v>
      </c>
      <c r="O6" s="5">
        <v>11.574074074074073</v>
      </c>
      <c r="P6" s="5">
        <v>10.845986984815619</v>
      </c>
    </row>
    <row r="7" spans="1:19" x14ac:dyDescent="0.25">
      <c r="A7" t="s">
        <v>6</v>
      </c>
      <c r="B7" s="5">
        <v>0.50668278869654804</v>
      </c>
      <c r="C7" s="5">
        <v>0.50005791711660696</v>
      </c>
      <c r="D7" s="5">
        <v>0.48049109613308399</v>
      </c>
      <c r="E7" s="5">
        <v>0.49579063412323798</v>
      </c>
      <c r="F7" s="5">
        <v>0.58608546498796465</v>
      </c>
      <c r="G7" s="5">
        <v>0.6259311406907434</v>
      </c>
      <c r="H7" s="5">
        <v>0.61461810884651957</v>
      </c>
      <c r="I7" s="5">
        <v>0.58362627628284891</v>
      </c>
      <c r="J7" s="5">
        <v>0.94641429128355714</v>
      </c>
      <c r="K7" s="5">
        <v>0.78227056760168123</v>
      </c>
      <c r="L7" s="5">
        <v>1.5355183965444208</v>
      </c>
      <c r="M7" s="5">
        <v>1.1939402625406059</v>
      </c>
      <c r="N7" s="5">
        <v>0.78510593914774385</v>
      </c>
      <c r="O7" s="5">
        <v>0.6143212242924293</v>
      </c>
      <c r="P7" s="5">
        <v>0.5981900140351798</v>
      </c>
    </row>
    <row r="8" spans="1:19" x14ac:dyDescent="0.25">
      <c r="A8" t="s">
        <v>7</v>
      </c>
      <c r="B8" s="5">
        <v>3.5286448636411398</v>
      </c>
      <c r="C8" s="5">
        <v>5.9334446640845604</v>
      </c>
      <c r="D8" s="5">
        <v>3.1334573984246399</v>
      </c>
      <c r="E8" s="5">
        <v>2.6010376366403798</v>
      </c>
      <c r="F8" s="5">
        <v>2.9250141994294032</v>
      </c>
      <c r="G8" s="5">
        <v>3.8247387911981399</v>
      </c>
      <c r="H8" s="5">
        <v>2.6861342574004641</v>
      </c>
      <c r="I8" s="5">
        <v>2.8882767882101978</v>
      </c>
      <c r="J8" s="5">
        <v>4.0974721461597161</v>
      </c>
      <c r="K8" s="5">
        <v>3.2094233502350198</v>
      </c>
      <c r="L8" s="5">
        <v>5.8716251535730599</v>
      </c>
      <c r="M8" s="5">
        <v>4.7421235498747345</v>
      </c>
      <c r="N8" s="5">
        <v>3.387822413551592</v>
      </c>
      <c r="O8" s="5">
        <v>2.6272056249801374</v>
      </c>
      <c r="P8" s="5">
        <v>2.421441160697694</v>
      </c>
    </row>
    <row r="9" spans="1:19" x14ac:dyDescent="0.25">
      <c r="A9" t="s">
        <v>8</v>
      </c>
      <c r="B9" s="5">
        <v>4.9233425751230104</v>
      </c>
      <c r="C9" s="5">
        <v>10.877453557300599</v>
      </c>
      <c r="D9" s="5">
        <v>4.5952425450897101</v>
      </c>
      <c r="E9" s="5">
        <v>3.6842984894336301</v>
      </c>
      <c r="F9" s="5">
        <v>3.7070424744476642</v>
      </c>
      <c r="G9" s="5">
        <v>5.5213192412858723</v>
      </c>
      <c r="H9" s="5">
        <v>3.3868512137675628</v>
      </c>
      <c r="I9" s="5">
        <v>3.8623930422262798</v>
      </c>
      <c r="J9" s="5">
        <v>5.708940105135766</v>
      </c>
      <c r="K9" s="5">
        <v>4.1181372183530849</v>
      </c>
      <c r="L9" s="5">
        <v>7.3958401658568489</v>
      </c>
      <c r="M9" s="5">
        <v>5.9844989165763822</v>
      </c>
      <c r="N9" s="5">
        <v>4.4035034795890242</v>
      </c>
      <c r="O9" s="5">
        <v>3.3218616509764693</v>
      </c>
      <c r="P9" s="5">
        <v>4.1133272210366441</v>
      </c>
    </row>
    <row r="10" spans="1:19" x14ac:dyDescent="0.25">
      <c r="A10" t="s">
        <v>9</v>
      </c>
      <c r="B10" s="5">
        <v>0.46038263732262402</v>
      </c>
      <c r="C10" s="5">
        <v>0.38216725465600498</v>
      </c>
      <c r="D10" s="5">
        <v>0.35628702278272201</v>
      </c>
      <c r="E10" s="5">
        <v>0.43688840561479603</v>
      </c>
      <c r="F10" s="5">
        <v>0.49070017195029186</v>
      </c>
      <c r="G10" s="5">
        <v>0.44442033172372419</v>
      </c>
      <c r="H10" s="5">
        <v>0.50303339471841524</v>
      </c>
      <c r="I10" s="5">
        <v>0.41623751801167558</v>
      </c>
      <c r="J10" s="5">
        <v>0.51839798159640738</v>
      </c>
      <c r="K10" s="5">
        <v>0.5503782802751318</v>
      </c>
      <c r="L10" s="5">
        <v>0.97050661407334249</v>
      </c>
      <c r="M10" s="5">
        <v>0.74134173717019547</v>
      </c>
      <c r="N10" s="5">
        <v>0.51118271624218581</v>
      </c>
      <c r="O10" s="5">
        <v>0.40342454384088433</v>
      </c>
      <c r="P10" s="5">
        <v>0.44628062489174292</v>
      </c>
    </row>
    <row r="11" spans="1:19" x14ac:dyDescent="0.25">
      <c r="A11" t="s">
        <v>10</v>
      </c>
      <c r="B11" s="5">
        <v>0.29667160503678802</v>
      </c>
      <c r="C11" s="5">
        <v>0.22543113311618199</v>
      </c>
      <c r="D11" s="5">
        <v>0.24145913268935401</v>
      </c>
      <c r="E11" s="5">
        <v>0.29533003612491898</v>
      </c>
      <c r="F11" s="5">
        <v>0.31181382776366462</v>
      </c>
      <c r="G11" s="5">
        <v>0.26691717526712211</v>
      </c>
      <c r="H11" s="5">
        <v>0.38311099186629144</v>
      </c>
      <c r="I11" s="5">
        <v>0.21119951649806831</v>
      </c>
      <c r="J11" s="5">
        <v>0.38269644518543405</v>
      </c>
      <c r="K11" s="5">
        <v>0.35232990405281567</v>
      </c>
      <c r="L11" s="5">
        <v>0.99434845359811697</v>
      </c>
      <c r="M11" s="5">
        <v>0.61558275742163238</v>
      </c>
      <c r="N11" s="5">
        <v>0.30217518411899041</v>
      </c>
      <c r="O11" s="5">
        <v>0.15003372539111184</v>
      </c>
      <c r="P11" s="5">
        <v>0.16390875952621434</v>
      </c>
    </row>
    <row r="12" spans="1:19" x14ac:dyDescent="0.25">
      <c r="A12" t="s">
        <v>11</v>
      </c>
      <c r="B12" s="5">
        <v>6.6347157547285498</v>
      </c>
      <c r="C12" s="5">
        <v>8.0920883051018198</v>
      </c>
      <c r="D12" s="5">
        <v>5.1409178784521004</v>
      </c>
      <c r="E12" s="5">
        <v>3.9243472311144099</v>
      </c>
      <c r="F12" s="5">
        <v>6.7460162916101716</v>
      </c>
      <c r="G12" s="5">
        <v>5.0567784026066116</v>
      </c>
      <c r="H12" s="5">
        <v>7.7320643196889449</v>
      </c>
      <c r="I12" s="5">
        <v>5.4976318831459539</v>
      </c>
      <c r="J12" s="5">
        <v>5.6528589936932141</v>
      </c>
      <c r="K12" s="5">
        <v>5.1266081593197139</v>
      </c>
      <c r="L12" s="5"/>
      <c r="M12" s="5"/>
      <c r="N12" s="5"/>
      <c r="O12" s="5"/>
      <c r="P12" s="5"/>
    </row>
    <row r="13" spans="1:19" x14ac:dyDescent="0.25">
      <c r="A13" t="s">
        <v>12</v>
      </c>
      <c r="B13" s="5">
        <v>0</v>
      </c>
      <c r="C13" s="5">
        <v>0</v>
      </c>
      <c r="D13" s="5">
        <v>2.82273520477252</v>
      </c>
      <c r="E13" s="5">
        <v>3.1513885447456902</v>
      </c>
      <c r="F13" s="5">
        <v>4.1723102845955893</v>
      </c>
      <c r="G13" s="5">
        <v>3.0238584391500725</v>
      </c>
      <c r="H13" s="5">
        <v>3.1036812106473177</v>
      </c>
      <c r="I13" s="5">
        <v>2.8292334292253778</v>
      </c>
      <c r="J13" s="5">
        <v>2.6873959163666061</v>
      </c>
      <c r="K13" s="5">
        <v>3.450845475749833</v>
      </c>
      <c r="L13" s="5"/>
      <c r="M13" s="5"/>
      <c r="N13" s="5"/>
      <c r="O13" s="5"/>
      <c r="P13" s="5"/>
    </row>
    <row r="15" spans="1:19" x14ac:dyDescent="0.25">
      <c r="A15" s="6" t="s">
        <v>13</v>
      </c>
      <c r="B15" s="6"/>
      <c r="C15" s="6"/>
      <c r="D15" s="6"/>
      <c r="E15" s="6"/>
      <c r="F15" s="6"/>
      <c r="G15" s="6"/>
      <c r="H15" s="6"/>
      <c r="I15" s="6"/>
      <c r="J15" s="6"/>
      <c r="K15" s="6"/>
      <c r="L15" s="6"/>
      <c r="M15" s="6"/>
      <c r="N15" s="6"/>
      <c r="O15" s="6"/>
      <c r="P15" s="6"/>
      <c r="Q15" s="6"/>
      <c r="R15" s="6"/>
      <c r="S15" s="6"/>
    </row>
    <row r="16" spans="1:19" x14ac:dyDescent="0.25">
      <c r="A16" s="6"/>
      <c r="B16" s="6"/>
      <c r="C16" s="6"/>
      <c r="D16" s="6"/>
      <c r="E16" s="6"/>
      <c r="F16" s="6"/>
      <c r="G16" s="6"/>
      <c r="H16" s="6"/>
      <c r="I16" s="6"/>
      <c r="J16" s="6"/>
      <c r="K16" s="6"/>
      <c r="L16" s="6"/>
      <c r="M16" s="6"/>
      <c r="N16" s="6"/>
      <c r="O16" s="6"/>
      <c r="P16" s="6"/>
      <c r="Q16" s="6"/>
      <c r="R16" s="6"/>
      <c r="S16" s="6"/>
    </row>
    <row r="17" spans="1:19" x14ac:dyDescent="0.25">
      <c r="A17" s="6"/>
      <c r="B17" s="6"/>
      <c r="C17" s="6"/>
      <c r="D17" s="6"/>
      <c r="E17" s="6"/>
      <c r="F17" s="6"/>
      <c r="G17" s="6"/>
      <c r="H17" s="6"/>
      <c r="I17" s="6"/>
      <c r="J17" s="6"/>
      <c r="K17" s="6"/>
      <c r="L17" s="6"/>
      <c r="M17" s="6"/>
      <c r="N17" s="6"/>
      <c r="O17" s="6"/>
      <c r="P17" s="6"/>
      <c r="Q17" s="6"/>
      <c r="R17" s="6"/>
      <c r="S17" s="6"/>
    </row>
    <row r="18" spans="1:19" x14ac:dyDescent="0.25">
      <c r="A18" s="6"/>
      <c r="B18" s="6"/>
      <c r="C18" s="6"/>
      <c r="D18" s="6"/>
      <c r="E18" s="6"/>
      <c r="F18" s="6"/>
      <c r="G18" s="6"/>
      <c r="H18" s="6"/>
      <c r="I18" s="6"/>
      <c r="J18" s="6"/>
      <c r="K18" s="6"/>
      <c r="L18" s="6"/>
      <c r="M18" s="6"/>
      <c r="N18" s="6"/>
      <c r="O18" s="6"/>
      <c r="P18" s="6"/>
      <c r="Q18" s="6"/>
      <c r="R18" s="6"/>
      <c r="S18" s="6"/>
    </row>
    <row r="19" spans="1:19" x14ac:dyDescent="0.25">
      <c r="A19" s="6"/>
      <c r="B19" s="6"/>
      <c r="C19" s="6"/>
      <c r="D19" s="6"/>
      <c r="E19" s="6"/>
      <c r="F19" s="6"/>
      <c r="G19" s="6"/>
      <c r="H19" s="6"/>
      <c r="I19" s="6"/>
      <c r="J19" s="6"/>
      <c r="K19" s="6"/>
      <c r="L19" s="6"/>
      <c r="M19" s="6"/>
      <c r="N19" s="6"/>
      <c r="O19" s="6"/>
      <c r="P19" s="6"/>
      <c r="Q19" s="6"/>
      <c r="R19" s="6"/>
      <c r="S19" s="6"/>
    </row>
    <row r="20" spans="1:19" x14ac:dyDescent="0.25">
      <c r="A20" s="6"/>
      <c r="B20" s="6"/>
      <c r="C20" s="6"/>
      <c r="D20" s="6"/>
      <c r="E20" s="6"/>
      <c r="F20" s="6"/>
      <c r="G20" s="6"/>
      <c r="H20" s="6"/>
      <c r="I20" s="6"/>
      <c r="J20" s="6"/>
      <c r="K20" s="6"/>
      <c r="L20" s="6"/>
      <c r="M20" s="6"/>
      <c r="N20" s="6"/>
      <c r="O20" s="6"/>
      <c r="P20" s="6"/>
      <c r="Q20" s="6"/>
      <c r="R20" s="6"/>
      <c r="S20" s="6"/>
    </row>
  </sheetData>
  <mergeCells count="2">
    <mergeCell ref="A1:I1"/>
    <mergeCell ref="A15:S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election activeCell="B39" sqref="B39"/>
    </sheetView>
  </sheetViews>
  <sheetFormatPr defaultRowHeight="15" x14ac:dyDescent="0.25"/>
  <cols>
    <col min="1" max="1" width="33.140625" bestFit="1" customWidth="1"/>
  </cols>
  <sheetData>
    <row r="1" spans="1:16" x14ac:dyDescent="0.25">
      <c r="A1" s="1" t="s">
        <v>14</v>
      </c>
      <c r="B1" s="1"/>
      <c r="C1" s="1"/>
      <c r="D1" s="1"/>
      <c r="E1" s="1"/>
      <c r="F1" s="1"/>
      <c r="G1" s="1"/>
      <c r="H1" s="1"/>
      <c r="I1" s="1"/>
      <c r="J1" s="8"/>
      <c r="K1" s="8"/>
      <c r="L1" s="8"/>
      <c r="M1" s="8"/>
      <c r="N1" s="8"/>
      <c r="O1" s="8"/>
      <c r="P1" s="8"/>
    </row>
    <row r="2" spans="1:16" x14ac:dyDescent="0.25">
      <c r="A2" s="9" t="s">
        <v>15</v>
      </c>
      <c r="B2" s="10">
        <v>42430</v>
      </c>
      <c r="C2" s="10">
        <v>42064</v>
      </c>
      <c r="D2" s="10">
        <v>41699</v>
      </c>
      <c r="E2" s="10">
        <v>41334</v>
      </c>
      <c r="F2" s="10">
        <v>40969</v>
      </c>
      <c r="G2" s="10">
        <v>40603</v>
      </c>
      <c r="H2" s="10">
        <v>40238</v>
      </c>
      <c r="I2" s="10">
        <v>39873</v>
      </c>
      <c r="J2" s="10">
        <v>39508</v>
      </c>
      <c r="K2" s="10">
        <v>39142</v>
      </c>
      <c r="L2" s="10">
        <v>38777</v>
      </c>
      <c r="M2" s="10">
        <v>38412</v>
      </c>
      <c r="N2" s="10">
        <v>38047</v>
      </c>
      <c r="O2" s="10">
        <v>37681</v>
      </c>
      <c r="P2" s="10">
        <v>37316</v>
      </c>
    </row>
    <row r="3" spans="1:16" x14ac:dyDescent="0.25">
      <c r="A3" s="8" t="s">
        <v>16</v>
      </c>
      <c r="B3" s="11"/>
      <c r="C3" s="11"/>
      <c r="D3" s="11"/>
      <c r="E3" s="11"/>
      <c r="F3" s="11"/>
      <c r="G3" s="11"/>
      <c r="H3" s="11"/>
      <c r="I3" s="11"/>
      <c r="J3" s="11"/>
      <c r="K3" s="11"/>
      <c r="L3" s="11"/>
      <c r="M3" s="11"/>
      <c r="N3" s="11"/>
      <c r="O3" s="11"/>
      <c r="P3" s="11"/>
    </row>
    <row r="4" spans="1:16" x14ac:dyDescent="0.25">
      <c r="A4" s="8" t="s">
        <v>17</v>
      </c>
      <c r="B4" s="11">
        <v>1258.1749</v>
      </c>
      <c r="C4" s="11">
        <v>1107.4619</v>
      </c>
      <c r="D4" s="11">
        <v>1099.0617999999999</v>
      </c>
      <c r="E4" s="11">
        <v>1232.2242000000001</v>
      </c>
      <c r="F4" s="11">
        <v>1142.4255000000001</v>
      </c>
      <c r="G4" s="11">
        <v>895.21810000000005</v>
      </c>
      <c r="H4" s="11">
        <v>849.07629999999995</v>
      </c>
      <c r="I4" s="11">
        <v>763.08799999999997</v>
      </c>
      <c r="J4" s="11">
        <v>578.69179999999994</v>
      </c>
      <c r="K4" s="11">
        <v>665.13779999999997</v>
      </c>
      <c r="L4" s="11">
        <v>633.9058</v>
      </c>
      <c r="M4" s="11">
        <v>547.49109999999996</v>
      </c>
      <c r="N4" s="11">
        <v>489.49850000000004</v>
      </c>
      <c r="O4" s="11">
        <v>433.73160000000001</v>
      </c>
      <c r="P4" s="11">
        <v>421.90280000000001</v>
      </c>
    </row>
    <row r="5" spans="1:16" x14ac:dyDescent="0.25">
      <c r="A5" s="8" t="s">
        <v>18</v>
      </c>
      <c r="B5" s="11">
        <v>428.01650000000001</v>
      </c>
      <c r="C5" s="11">
        <v>433.19970000000001</v>
      </c>
      <c r="D5" s="11">
        <v>431.78339999999997</v>
      </c>
      <c r="E5" s="11">
        <v>368.8252</v>
      </c>
      <c r="F5" s="11">
        <v>361.88909999999998</v>
      </c>
      <c r="G5" s="11">
        <v>269.0421</v>
      </c>
      <c r="H5" s="11">
        <v>252.27010000000001</v>
      </c>
      <c r="I5" s="11">
        <v>255.8707</v>
      </c>
      <c r="J5" s="11">
        <v>225.53100000000001</v>
      </c>
      <c r="K5" s="11">
        <v>220.24969999999999</v>
      </c>
      <c r="L5" s="11">
        <v>252.81620000000001</v>
      </c>
      <c r="M5" s="11">
        <v>191.4221</v>
      </c>
      <c r="N5" s="11">
        <v>167.435</v>
      </c>
      <c r="O5" s="11">
        <v>136.07149999999999</v>
      </c>
      <c r="P5" s="11">
        <v>131.27209999999999</v>
      </c>
    </row>
    <row r="6" spans="1:16" x14ac:dyDescent="0.25">
      <c r="A6" s="8" t="s">
        <v>19</v>
      </c>
      <c r="B6" s="11"/>
      <c r="C6" s="11"/>
      <c r="D6" s="11"/>
      <c r="E6" s="11"/>
      <c r="F6" s="11"/>
      <c r="G6" s="11"/>
      <c r="H6" s="11"/>
      <c r="I6" s="11"/>
      <c r="J6" s="11"/>
      <c r="K6" s="11"/>
      <c r="L6" s="11"/>
      <c r="M6" s="11"/>
      <c r="N6" s="11"/>
      <c r="O6" s="11">
        <v>31.907900000000001</v>
      </c>
      <c r="P6" s="11">
        <v>43.834699999999998</v>
      </c>
    </row>
    <row r="7" spans="1:16" x14ac:dyDescent="0.25">
      <c r="A7" s="8" t="s">
        <v>20</v>
      </c>
      <c r="B7" s="11">
        <v>355.55799999999999</v>
      </c>
      <c r="C7" s="11">
        <v>323.935</v>
      </c>
      <c r="D7" s="11">
        <v>288.78050000000002</v>
      </c>
      <c r="E7" s="11">
        <v>295.89229999999998</v>
      </c>
      <c r="F7" s="11">
        <v>288.00420000000003</v>
      </c>
      <c r="G7" s="11">
        <v>243.39230000000001</v>
      </c>
      <c r="H7" s="11">
        <v>186.36099999999999</v>
      </c>
      <c r="I7" s="11">
        <v>194.5951</v>
      </c>
      <c r="J7" s="11">
        <v>119.7026</v>
      </c>
      <c r="K7" s="11">
        <v>104.53279999999999</v>
      </c>
      <c r="L7" s="11">
        <v>116.30370000000001</v>
      </c>
      <c r="M7" s="11">
        <v>89.246399999999994</v>
      </c>
      <c r="N7" s="11">
        <v>83.594999999999999</v>
      </c>
      <c r="O7" s="11">
        <v>45.406199999999998</v>
      </c>
      <c r="P7" s="11">
        <v>52.886600000000001</v>
      </c>
    </row>
    <row r="8" spans="1:16" x14ac:dyDescent="0.25">
      <c r="A8" s="8" t="s">
        <v>21</v>
      </c>
      <c r="B8" s="11">
        <v>59.205599999999997</v>
      </c>
      <c r="C8" s="11">
        <v>54.737699999999997</v>
      </c>
      <c r="D8" s="11">
        <v>50.301499999999997</v>
      </c>
      <c r="E8" s="11">
        <v>54.930500000000002</v>
      </c>
      <c r="F8" s="11">
        <v>62.521700000000003</v>
      </c>
      <c r="G8" s="11">
        <v>62.695799999999998</v>
      </c>
      <c r="H8" s="11">
        <v>32.8232</v>
      </c>
      <c r="I8" s="11">
        <v>27.802600000000002</v>
      </c>
      <c r="J8" s="11">
        <v>23.154399999999999</v>
      </c>
      <c r="K8" s="11">
        <v>27.084199999999999</v>
      </c>
      <c r="L8" s="11">
        <v>27.389199999999999</v>
      </c>
      <c r="M8" s="11">
        <v>23.411899999999999</v>
      </c>
      <c r="N8" s="11">
        <v>33.308900000000001</v>
      </c>
      <c r="O8" s="11">
        <v>52.426499999999997</v>
      </c>
      <c r="P8" s="11">
        <v>36.903100000000002</v>
      </c>
    </row>
    <row r="9" spans="1:16" x14ac:dyDescent="0.25">
      <c r="A9" s="8" t="s">
        <v>22</v>
      </c>
      <c r="B9" s="11">
        <v>19.759699999999999</v>
      </c>
      <c r="C9" s="11">
        <v>16.596499999999999</v>
      </c>
      <c r="D9" s="11">
        <v>18.776</v>
      </c>
      <c r="E9" s="11">
        <v>21.191400000000002</v>
      </c>
      <c r="F9" s="11">
        <v>11.669600000000001</v>
      </c>
      <c r="G9" s="11">
        <v>13.580500000000001</v>
      </c>
      <c r="H9" s="11">
        <v>12.9062</v>
      </c>
      <c r="I9" s="11">
        <v>11.2204</v>
      </c>
      <c r="J9" s="11">
        <v>11.867100000000001</v>
      </c>
      <c r="K9" s="11">
        <v>10.323</v>
      </c>
      <c r="L9" s="11">
        <v>5.5575000000000001</v>
      </c>
      <c r="M9" s="11">
        <v>6.8112000000000004</v>
      </c>
      <c r="N9" s="11">
        <v>7.64</v>
      </c>
      <c r="O9" s="11">
        <v>7.7523999999999997</v>
      </c>
      <c r="P9" s="11">
        <v>8.8259000000000007</v>
      </c>
    </row>
    <row r="10" spans="1:16" x14ac:dyDescent="0.25">
      <c r="A10" s="8" t="s">
        <v>23</v>
      </c>
      <c r="B10" s="11">
        <v>166.29040000000001</v>
      </c>
      <c r="C10" s="11">
        <v>129.9255</v>
      </c>
      <c r="D10" s="11">
        <v>198.9819</v>
      </c>
      <c r="E10" s="11">
        <v>231.96279999999999</v>
      </c>
      <c r="F10" s="11">
        <v>228.58920000000001</v>
      </c>
      <c r="G10" s="11">
        <v>224.46080000000001</v>
      </c>
      <c r="H10" s="11">
        <v>168.20650000000001</v>
      </c>
      <c r="I10" s="11">
        <v>103.56870000000001</v>
      </c>
      <c r="J10" s="11">
        <v>44.466000000000001</v>
      </c>
      <c r="K10" s="11">
        <v>25.245999999999999</v>
      </c>
      <c r="L10" s="11">
        <v>20.185400000000001</v>
      </c>
      <c r="M10" s="11">
        <v>27.250399999999999</v>
      </c>
      <c r="N10" s="11">
        <v>32.752299999999998</v>
      </c>
      <c r="O10" s="11">
        <v>29.087399999999999</v>
      </c>
      <c r="P10" s="11">
        <v>22.656400000000001</v>
      </c>
    </row>
    <row r="11" spans="1:16" x14ac:dyDescent="0.25">
      <c r="A11" s="8" t="s">
        <v>24</v>
      </c>
      <c r="B11" s="11">
        <v>229.34469999999999</v>
      </c>
      <c r="C11" s="11">
        <v>149.0675</v>
      </c>
      <c r="D11" s="11">
        <v>110.4385</v>
      </c>
      <c r="E11" s="11">
        <v>259.42200000000003</v>
      </c>
      <c r="F11" s="11">
        <v>189.7517</v>
      </c>
      <c r="G11" s="11">
        <v>82.046599999999998</v>
      </c>
      <c r="H11" s="11">
        <v>196.5093</v>
      </c>
      <c r="I11" s="11">
        <v>170.03049999999999</v>
      </c>
      <c r="J11" s="11">
        <v>153.97069999999999</v>
      </c>
      <c r="K11" s="11">
        <v>277.70209999999997</v>
      </c>
      <c r="L11" s="11">
        <v>211.65379999999999</v>
      </c>
      <c r="M11" s="11">
        <v>209.34909999999999</v>
      </c>
      <c r="N11" s="11">
        <v>164.76730000000001</v>
      </c>
      <c r="O11" s="11">
        <v>131.0797</v>
      </c>
      <c r="P11" s="11">
        <v>125.524</v>
      </c>
    </row>
    <row r="12" spans="1:16" x14ac:dyDescent="0.25">
      <c r="A12" s="8" t="s">
        <v>25</v>
      </c>
      <c r="B12" s="11">
        <v>0</v>
      </c>
      <c r="C12" s="11">
        <v>0</v>
      </c>
      <c r="D12" s="11">
        <v>0</v>
      </c>
      <c r="E12" s="11">
        <v>0</v>
      </c>
      <c r="F12" s="11">
        <v>0</v>
      </c>
      <c r="G12" s="11">
        <v>0</v>
      </c>
      <c r="H12" s="11">
        <v>0</v>
      </c>
      <c r="I12" s="11">
        <v>0</v>
      </c>
      <c r="J12" s="11">
        <v>0</v>
      </c>
      <c r="K12" s="11">
        <v>0</v>
      </c>
      <c r="L12" s="11">
        <v>0</v>
      </c>
      <c r="M12" s="11">
        <v>0</v>
      </c>
      <c r="N12" s="11">
        <v>0</v>
      </c>
      <c r="O12" s="11">
        <v>0</v>
      </c>
      <c r="P12" s="11">
        <v>0</v>
      </c>
    </row>
    <row r="13" spans="1:16" x14ac:dyDescent="0.25">
      <c r="A13" s="8" t="s">
        <v>26</v>
      </c>
      <c r="B13" s="11">
        <v>1258.1749</v>
      </c>
      <c r="C13" s="11">
        <v>1107.4619</v>
      </c>
      <c r="D13" s="11">
        <v>1099.0617999999999</v>
      </c>
      <c r="E13" s="11">
        <v>1232.2241999999999</v>
      </c>
      <c r="F13" s="11">
        <v>1142.4255000000001</v>
      </c>
      <c r="G13" s="11">
        <v>895.21809999999994</v>
      </c>
      <c r="H13" s="11">
        <v>849.07629999999995</v>
      </c>
      <c r="I13" s="11">
        <v>763.08799999999997</v>
      </c>
      <c r="J13" s="11">
        <v>578.69180000000006</v>
      </c>
      <c r="K13" s="11">
        <v>665.13779999999997</v>
      </c>
      <c r="L13" s="11">
        <v>633.9058</v>
      </c>
      <c r="M13" s="11">
        <v>547.49109999999996</v>
      </c>
      <c r="N13" s="11">
        <v>489.49850000000004</v>
      </c>
      <c r="O13" s="11">
        <v>433.73159999999996</v>
      </c>
      <c r="P13" s="11">
        <v>421.90280000000001</v>
      </c>
    </row>
    <row r="14" spans="1:16" x14ac:dyDescent="0.25">
      <c r="A14" s="8" t="s">
        <v>18</v>
      </c>
      <c r="B14" s="11">
        <v>452.702</v>
      </c>
      <c r="C14" s="11">
        <v>455.28829999999999</v>
      </c>
      <c r="D14" s="11">
        <v>452.43209999999999</v>
      </c>
      <c r="E14" s="11">
        <v>401.05990000000003</v>
      </c>
      <c r="F14" s="11">
        <v>389.94009999999997</v>
      </c>
      <c r="G14" s="11">
        <v>287.42910000000001</v>
      </c>
      <c r="H14" s="11">
        <v>267.07429999999999</v>
      </c>
      <c r="I14" s="11">
        <v>269.12729999999999</v>
      </c>
      <c r="J14" s="11">
        <v>233.92590000000001</v>
      </c>
      <c r="K14" s="11">
        <v>227.97139999999999</v>
      </c>
      <c r="L14" s="11">
        <v>272.19110000000001</v>
      </c>
      <c r="M14" s="11">
        <v>194.5821</v>
      </c>
      <c r="N14" s="11">
        <v>170.68100000000001</v>
      </c>
      <c r="O14" s="11">
        <v>142.31960000000001</v>
      </c>
      <c r="P14" s="11">
        <v>133.2799</v>
      </c>
    </row>
    <row r="15" spans="1:16" x14ac:dyDescent="0.25">
      <c r="A15" s="8" t="s">
        <v>19</v>
      </c>
      <c r="B15" s="11"/>
      <c r="C15" s="11"/>
      <c r="D15" s="11"/>
      <c r="E15" s="11"/>
      <c r="F15" s="11"/>
      <c r="G15" s="11"/>
      <c r="H15" s="11"/>
      <c r="I15" s="11"/>
      <c r="J15" s="11"/>
      <c r="K15" s="11"/>
      <c r="L15" s="11"/>
      <c r="M15" s="11"/>
      <c r="N15" s="11"/>
      <c r="O15" s="11">
        <v>32.5349</v>
      </c>
      <c r="P15" s="11">
        <v>43.834699999999998</v>
      </c>
    </row>
    <row r="16" spans="1:16" x14ac:dyDescent="0.25">
      <c r="A16" s="8" t="s">
        <v>27</v>
      </c>
      <c r="B16" s="11">
        <v>-219.00319999999999</v>
      </c>
      <c r="C16" s="11">
        <v>-198.8356</v>
      </c>
      <c r="D16" s="11">
        <v>-234.22210000000001</v>
      </c>
      <c r="E16" s="11">
        <v>-267.92039999999997</v>
      </c>
      <c r="F16" s="11">
        <v>-252.1935</v>
      </c>
      <c r="G16" s="11">
        <v>-189.8365</v>
      </c>
      <c r="H16" s="11">
        <v>-145.99809999999999</v>
      </c>
      <c r="I16" s="11">
        <v>-100.0912</v>
      </c>
      <c r="J16" s="11">
        <v>-64.808300000000003</v>
      </c>
      <c r="K16" s="11">
        <v>-48.730800000000002</v>
      </c>
      <c r="L16" s="11">
        <v>-89.084800000000001</v>
      </c>
      <c r="M16" s="11">
        <v>-67.176400000000001</v>
      </c>
      <c r="N16" s="11">
        <v>-62.861800000000002</v>
      </c>
      <c r="O16" s="11">
        <v>-66.138800000000003</v>
      </c>
      <c r="P16" s="11">
        <v>-46.8718</v>
      </c>
    </row>
    <row r="17" spans="1:16" x14ac:dyDescent="0.25">
      <c r="A17" s="8" t="s">
        <v>20</v>
      </c>
      <c r="B17" s="11">
        <v>469.4873</v>
      </c>
      <c r="C17" s="11">
        <v>415.089</v>
      </c>
      <c r="D17" s="11">
        <v>429.44330000000002</v>
      </c>
      <c r="E17" s="11">
        <v>460.43150000000003</v>
      </c>
      <c r="F17" s="11">
        <v>440.71510000000001</v>
      </c>
      <c r="G17" s="11">
        <v>384.18400000000003</v>
      </c>
      <c r="H17" s="11">
        <v>292.87279999999998</v>
      </c>
      <c r="I17" s="11">
        <v>260.07330000000002</v>
      </c>
      <c r="J17" s="11">
        <v>153.7894</v>
      </c>
      <c r="K17" s="11">
        <v>123.43810000000001</v>
      </c>
      <c r="L17" s="11">
        <v>155.22919999999999</v>
      </c>
      <c r="M17" s="11">
        <v>120.0204</v>
      </c>
      <c r="N17" s="11">
        <v>113.1405</v>
      </c>
      <c r="O17" s="11">
        <v>64.513400000000004</v>
      </c>
      <c r="P17" s="11">
        <v>63.553699999999999</v>
      </c>
    </row>
    <row r="18" spans="1:16" x14ac:dyDescent="0.25">
      <c r="A18" s="8" t="s">
        <v>21</v>
      </c>
      <c r="B18" s="11">
        <v>60.1999</v>
      </c>
      <c r="C18" s="11">
        <v>55.681800000000003</v>
      </c>
      <c r="D18" s="11">
        <v>50.825899999999997</v>
      </c>
      <c r="E18" s="11">
        <v>55.391100000000002</v>
      </c>
      <c r="F18" s="11">
        <v>63.386400000000002</v>
      </c>
      <c r="G18" s="11">
        <v>63.170400000000001</v>
      </c>
      <c r="H18" s="11">
        <v>33.413899999999998</v>
      </c>
      <c r="I18" s="11">
        <v>28.634499999999999</v>
      </c>
      <c r="J18" s="11">
        <v>23.510300000000001</v>
      </c>
      <c r="K18" s="11">
        <v>27.613499999999998</v>
      </c>
      <c r="L18" s="11">
        <v>28.246400000000001</v>
      </c>
      <c r="M18" s="11">
        <v>23.853400000000001</v>
      </c>
      <c r="N18" s="11">
        <v>33.779600000000002</v>
      </c>
      <c r="O18" s="11">
        <v>64.862799999999993</v>
      </c>
      <c r="P18" s="11">
        <v>46.142800000000001</v>
      </c>
    </row>
    <row r="19" spans="1:16" x14ac:dyDescent="0.25">
      <c r="A19" s="8" t="s">
        <v>22</v>
      </c>
      <c r="B19" s="11">
        <v>62.384700000000002</v>
      </c>
      <c r="C19" s="11">
        <v>62.195999999999998</v>
      </c>
      <c r="D19" s="11">
        <v>60.618099999999998</v>
      </c>
      <c r="E19" s="11">
        <v>64.8964</v>
      </c>
      <c r="F19" s="11">
        <v>50.539900000000003</v>
      </c>
      <c r="G19" s="11">
        <v>36.6023</v>
      </c>
      <c r="H19" s="11">
        <v>29.8565</v>
      </c>
      <c r="I19" s="11">
        <v>25.690999999999999</v>
      </c>
      <c r="J19" s="11">
        <v>29.895199999999999</v>
      </c>
      <c r="K19" s="11">
        <v>28.395900000000001</v>
      </c>
      <c r="L19" s="11">
        <v>22.123899999999999</v>
      </c>
      <c r="M19" s="11">
        <v>26.265499999999999</v>
      </c>
      <c r="N19" s="11">
        <v>26.003399999999999</v>
      </c>
      <c r="O19" s="11">
        <v>23.440300000000001</v>
      </c>
      <c r="P19" s="11">
        <v>25.0091</v>
      </c>
    </row>
    <row r="20" spans="1:16" x14ac:dyDescent="0.25">
      <c r="A20" s="8" t="s">
        <v>23</v>
      </c>
      <c r="B20" s="11">
        <v>166.29040000000001</v>
      </c>
      <c r="C20" s="11">
        <v>129.9255</v>
      </c>
      <c r="D20" s="11">
        <v>198.9819</v>
      </c>
      <c r="E20" s="11">
        <v>231.96279999999999</v>
      </c>
      <c r="F20" s="11">
        <v>228.58920000000001</v>
      </c>
      <c r="G20" s="11">
        <v>224.46080000000001</v>
      </c>
      <c r="H20" s="11">
        <v>168.20650000000001</v>
      </c>
      <c r="I20" s="11">
        <v>103.56870000000001</v>
      </c>
      <c r="J20" s="11">
        <v>44.466000000000001</v>
      </c>
      <c r="K20" s="11">
        <v>25.245999999999999</v>
      </c>
      <c r="L20" s="11">
        <v>20.185400000000001</v>
      </c>
      <c r="M20" s="11">
        <v>27.250399999999999</v>
      </c>
      <c r="N20" s="11">
        <v>32.752299999999998</v>
      </c>
      <c r="O20" s="11">
        <v>29.087399999999999</v>
      </c>
      <c r="P20" s="11">
        <v>22.656400000000001</v>
      </c>
    </row>
    <row r="21" spans="1:16" x14ac:dyDescent="0.25">
      <c r="A21" s="8" t="s">
        <v>24</v>
      </c>
      <c r="B21" s="11">
        <v>266.11380000000003</v>
      </c>
      <c r="C21" s="11">
        <v>188.11689999999999</v>
      </c>
      <c r="D21" s="11">
        <v>140.98259999999999</v>
      </c>
      <c r="E21" s="11">
        <v>286.40289999999999</v>
      </c>
      <c r="F21" s="11">
        <v>221.44829999999999</v>
      </c>
      <c r="G21" s="11">
        <v>89.207999999999998</v>
      </c>
      <c r="H21" s="11">
        <v>203.65039999999999</v>
      </c>
      <c r="I21" s="11">
        <v>176.08439999999999</v>
      </c>
      <c r="J21" s="11">
        <v>157.91329999999999</v>
      </c>
      <c r="K21" s="11">
        <v>281.20370000000003</v>
      </c>
      <c r="L21" s="11">
        <v>225.0146</v>
      </c>
      <c r="M21" s="11">
        <v>222.69569999999999</v>
      </c>
      <c r="N21" s="11">
        <v>176.0035</v>
      </c>
      <c r="O21" s="11">
        <v>143.11199999999999</v>
      </c>
      <c r="P21" s="11">
        <v>134.298</v>
      </c>
    </row>
    <row r="22" spans="1:16" x14ac:dyDescent="0.25">
      <c r="A22" s="8" t="s">
        <v>28</v>
      </c>
      <c r="B22" s="11"/>
      <c r="C22" s="11"/>
      <c r="D22" s="11"/>
      <c r="E22" s="11"/>
      <c r="F22" s="11"/>
      <c r="G22" s="11"/>
      <c r="H22" s="11"/>
      <c r="I22" s="11"/>
      <c r="J22" s="11"/>
      <c r="K22" s="11"/>
      <c r="L22" s="11"/>
      <c r="M22" s="11"/>
      <c r="N22" s="11"/>
      <c r="O22" s="11"/>
      <c r="P22" s="11"/>
    </row>
    <row r="23" spans="1:16" x14ac:dyDescent="0.25">
      <c r="A23" s="8" t="s">
        <v>29</v>
      </c>
      <c r="B23" s="11">
        <v>1258.1749</v>
      </c>
      <c r="C23" s="11">
        <v>1107.4619</v>
      </c>
      <c r="D23" s="11">
        <v>1099.0617999999999</v>
      </c>
      <c r="E23" s="11">
        <v>1232.2241999999999</v>
      </c>
      <c r="F23" s="11">
        <v>1142.4255000000001</v>
      </c>
      <c r="G23" s="11">
        <v>895.21809999999994</v>
      </c>
      <c r="H23" s="11">
        <v>849.07629999999995</v>
      </c>
      <c r="I23" s="11">
        <v>763.08799999999997</v>
      </c>
      <c r="J23" s="11">
        <v>578.69180000000006</v>
      </c>
      <c r="K23" s="11">
        <v>665.13779999999997</v>
      </c>
      <c r="L23" s="11">
        <v>633.9058</v>
      </c>
      <c r="M23" s="11">
        <v>547.49109999999996</v>
      </c>
      <c r="N23" s="11">
        <v>489.49850000000004</v>
      </c>
      <c r="O23" s="11">
        <v>433.73159999999996</v>
      </c>
      <c r="P23" s="11">
        <v>421.90280000000001</v>
      </c>
    </row>
    <row r="24" spans="1:16" x14ac:dyDescent="0.25">
      <c r="A24" s="8" t="s">
        <v>30</v>
      </c>
      <c r="B24" s="11"/>
      <c r="C24" s="11"/>
      <c r="D24" s="11"/>
      <c r="E24" s="11"/>
      <c r="F24" s="11"/>
      <c r="G24" s="11"/>
      <c r="H24" s="11"/>
      <c r="I24" s="11"/>
      <c r="J24" s="11"/>
      <c r="K24" s="11"/>
      <c r="L24" s="11"/>
      <c r="M24" s="11"/>
      <c r="N24" s="11"/>
      <c r="O24" s="11"/>
      <c r="P24" s="11"/>
    </row>
    <row r="25" spans="1:16" x14ac:dyDescent="0.25">
      <c r="A25" s="8" t="s">
        <v>31</v>
      </c>
      <c r="B25" s="11">
        <v>153.69819999999999</v>
      </c>
      <c r="C25" s="11">
        <v>86.287599999999998</v>
      </c>
      <c r="D25" s="11">
        <v>156.143</v>
      </c>
      <c r="E25" s="11">
        <v>210.78660000000002</v>
      </c>
      <c r="F25" s="11">
        <v>221.03910000000002</v>
      </c>
      <c r="G25" s="11">
        <v>139.28989999999999</v>
      </c>
      <c r="H25" s="11">
        <v>191.81890000000001</v>
      </c>
      <c r="I25" s="11">
        <v>149.31459999999998</v>
      </c>
      <c r="J25" s="11">
        <v>100.3304</v>
      </c>
      <c r="K25" s="11">
        <v>153.0949</v>
      </c>
      <c r="L25" s="11">
        <v>118.38460000000001</v>
      </c>
      <c r="M25" s="11">
        <v>123.37519999999999</v>
      </c>
      <c r="N25" s="11">
        <v>100.084</v>
      </c>
      <c r="O25" s="11">
        <v>68.1614</v>
      </c>
      <c r="P25" s="11">
        <v>69.950099999999992</v>
      </c>
    </row>
    <row r="26" spans="1:16" x14ac:dyDescent="0.25">
      <c r="A26" s="8" t="s">
        <v>18</v>
      </c>
      <c r="B26" s="11">
        <v>90.063999999999993</v>
      </c>
      <c r="C26" s="11">
        <v>86.352699999999999</v>
      </c>
      <c r="D26" s="11">
        <v>106.1165</v>
      </c>
      <c r="E26" s="11">
        <v>91.085700000000003</v>
      </c>
      <c r="F26" s="11">
        <v>124.6819</v>
      </c>
      <c r="G26" s="11">
        <v>67.543700000000001</v>
      </c>
      <c r="H26" s="11">
        <v>95.460499999999996</v>
      </c>
      <c r="I26" s="11">
        <v>76.000399999999999</v>
      </c>
      <c r="J26" s="11">
        <v>61.312100000000001</v>
      </c>
      <c r="K26" s="11">
        <v>76.120999999999995</v>
      </c>
      <c r="L26" s="11">
        <v>61.075899999999997</v>
      </c>
      <c r="M26" s="11">
        <v>40.544499999999999</v>
      </c>
      <c r="N26" s="11">
        <v>43.019799999999996</v>
      </c>
      <c r="O26" s="11">
        <v>26.2773</v>
      </c>
      <c r="P26" s="11">
        <v>20.490300000000001</v>
      </c>
    </row>
    <row r="27" spans="1:16" x14ac:dyDescent="0.25">
      <c r="A27" s="8" t="s">
        <v>19</v>
      </c>
      <c r="B27" s="11"/>
      <c r="C27" s="11"/>
      <c r="D27" s="11"/>
      <c r="E27" s="11"/>
      <c r="F27" s="11"/>
      <c r="G27" s="11"/>
      <c r="H27" s="11"/>
      <c r="I27" s="11"/>
      <c r="J27" s="11"/>
      <c r="K27" s="11"/>
      <c r="L27" s="11"/>
      <c r="M27" s="11"/>
      <c r="N27" s="11"/>
      <c r="O27" s="11">
        <v>-0.71130000000000004</v>
      </c>
      <c r="P27" s="11">
        <v>0.1731</v>
      </c>
    </row>
    <row r="28" spans="1:16" x14ac:dyDescent="0.25">
      <c r="A28" s="8" t="s">
        <v>20</v>
      </c>
      <c r="B28" s="11">
        <v>49.323999999999998</v>
      </c>
      <c r="C28" s="11">
        <v>47.2804</v>
      </c>
      <c r="D28" s="11">
        <v>45.921300000000002</v>
      </c>
      <c r="E28" s="11">
        <v>54.229300000000002</v>
      </c>
      <c r="F28" s="11">
        <v>58.951500000000003</v>
      </c>
      <c r="G28" s="11">
        <v>48.190300000000001</v>
      </c>
      <c r="H28" s="11">
        <v>39.271700000000003</v>
      </c>
      <c r="I28" s="11">
        <v>26.807300000000001</v>
      </c>
      <c r="J28" s="11">
        <v>27.886399999999998</v>
      </c>
      <c r="K28" s="11">
        <v>23.759899999999998</v>
      </c>
      <c r="L28" s="11">
        <v>13.822100000000001</v>
      </c>
      <c r="M28" s="11">
        <v>17.725300000000001</v>
      </c>
      <c r="N28" s="11">
        <v>17.493600000000001</v>
      </c>
      <c r="O28" s="11">
        <v>6.8329000000000004</v>
      </c>
      <c r="P28" s="11">
        <v>9.1468000000000007</v>
      </c>
    </row>
    <row r="29" spans="1:16" x14ac:dyDescent="0.25">
      <c r="A29" s="8" t="s">
        <v>21</v>
      </c>
      <c r="B29" s="11">
        <v>10.3461</v>
      </c>
      <c r="C29" s="11">
        <v>11.357200000000001</v>
      </c>
      <c r="D29" s="11">
        <v>10.4762</v>
      </c>
      <c r="E29" s="11">
        <v>10.784000000000001</v>
      </c>
      <c r="F29" s="11">
        <v>20.462299999999999</v>
      </c>
      <c r="G29" s="11">
        <v>16.404499999999999</v>
      </c>
      <c r="H29" s="11">
        <v>9.3398000000000003</v>
      </c>
      <c r="I29" s="11">
        <v>16.040900000000001</v>
      </c>
      <c r="J29" s="11">
        <v>8.7538</v>
      </c>
      <c r="K29" s="11">
        <v>-11.0184</v>
      </c>
      <c r="L29" s="11">
        <v>-0.30890000000000001</v>
      </c>
      <c r="M29" s="11">
        <v>6.8810000000000002</v>
      </c>
      <c r="N29" s="11">
        <v>6.0772000000000004</v>
      </c>
      <c r="O29" s="11">
        <v>8.5888000000000009</v>
      </c>
      <c r="P29" s="11">
        <v>9.0457999999999998</v>
      </c>
    </row>
    <row r="30" spans="1:16" x14ac:dyDescent="0.25">
      <c r="A30" s="8" t="s">
        <v>22</v>
      </c>
      <c r="B30" s="11">
        <v>6.0247000000000002</v>
      </c>
      <c r="C30" s="11">
        <v>7.2724000000000002</v>
      </c>
      <c r="D30" s="11">
        <v>7.8882000000000003</v>
      </c>
      <c r="E30" s="11">
        <v>9.4466999999999999</v>
      </c>
      <c r="F30" s="11">
        <v>2.0703</v>
      </c>
      <c r="G30" s="11">
        <v>3.6705999999999999</v>
      </c>
      <c r="H30" s="11">
        <v>2.0983000000000001</v>
      </c>
      <c r="I30" s="11">
        <v>0.25509999999999999</v>
      </c>
      <c r="J30" s="11">
        <v>4.8962000000000003</v>
      </c>
      <c r="K30" s="11">
        <v>5.7793000000000001</v>
      </c>
      <c r="L30" s="11">
        <v>2.8805000000000001</v>
      </c>
      <c r="M30" s="11">
        <v>6.5697999999999999</v>
      </c>
      <c r="N30" s="11">
        <v>8.0547000000000004</v>
      </c>
      <c r="O30" s="11">
        <v>4.4324000000000003</v>
      </c>
      <c r="P30" s="11">
        <v>9.3558000000000003</v>
      </c>
    </row>
    <row r="31" spans="1:16" x14ac:dyDescent="0.25">
      <c r="A31" s="8" t="s">
        <v>23</v>
      </c>
      <c r="B31" s="11">
        <v>10.778600000000001</v>
      </c>
      <c r="C31" s="11">
        <v>7.7510000000000003</v>
      </c>
      <c r="D31" s="11">
        <v>7.0762999999999998</v>
      </c>
      <c r="E31" s="11">
        <v>10.9657</v>
      </c>
      <c r="F31" s="11">
        <v>8.8256999999999994</v>
      </c>
      <c r="G31" s="11">
        <v>13.8302</v>
      </c>
      <c r="H31" s="11">
        <v>13.9163</v>
      </c>
      <c r="I31" s="11">
        <v>7.98</v>
      </c>
      <c r="J31" s="11">
        <v>6.6718999999999999</v>
      </c>
      <c r="K31" s="11">
        <v>1.7250000000000001</v>
      </c>
      <c r="L31" s="11">
        <v>2.4037999999999999</v>
      </c>
      <c r="M31" s="11">
        <v>6.4264999999999999</v>
      </c>
      <c r="N31" s="11">
        <v>4.2751999999999999</v>
      </c>
      <c r="O31" s="11">
        <v>4.6711</v>
      </c>
      <c r="P31" s="11">
        <v>3.5968</v>
      </c>
    </row>
    <row r="32" spans="1:16" x14ac:dyDescent="0.25">
      <c r="A32" s="8" t="s">
        <v>24</v>
      </c>
      <c r="B32" s="11">
        <v>-12.8392</v>
      </c>
      <c r="C32" s="11">
        <v>-73.726100000000002</v>
      </c>
      <c r="D32" s="11">
        <v>-21.3355</v>
      </c>
      <c r="E32" s="11">
        <v>34.275199999999998</v>
      </c>
      <c r="F32" s="11">
        <v>6.0473999999999997</v>
      </c>
      <c r="G32" s="11">
        <v>-10.349399999999999</v>
      </c>
      <c r="H32" s="11">
        <v>31.732299999999999</v>
      </c>
      <c r="I32" s="11">
        <v>22.230899999999998</v>
      </c>
      <c r="J32" s="11">
        <v>-9.19</v>
      </c>
      <c r="K32" s="11">
        <v>56.728099999999998</v>
      </c>
      <c r="L32" s="11">
        <v>38.511200000000002</v>
      </c>
      <c r="M32" s="11">
        <v>45.228099999999998</v>
      </c>
      <c r="N32" s="11">
        <v>21.163499999999999</v>
      </c>
      <c r="O32" s="11">
        <v>18.0702</v>
      </c>
      <c r="P32" s="11">
        <v>18.141500000000001</v>
      </c>
    </row>
    <row r="33" spans="1:16" x14ac:dyDescent="0.25">
      <c r="A33" s="8" t="s">
        <v>32</v>
      </c>
      <c r="B33" s="11">
        <v>1111.1176</v>
      </c>
      <c r="C33" s="11">
        <v>1107.6007</v>
      </c>
      <c r="D33" s="11">
        <v>1121.8665000000001</v>
      </c>
      <c r="E33" s="11">
        <v>1119.2422999999999</v>
      </c>
      <c r="F33" s="11">
        <v>1089.3381999999999</v>
      </c>
      <c r="G33" s="11">
        <v>1019.5341</v>
      </c>
      <c r="H33" s="11">
        <v>805.96280000000002</v>
      </c>
      <c r="I33" s="11">
        <v>839.62890000000004</v>
      </c>
      <c r="J33" s="11">
        <v>867.61250000000007</v>
      </c>
      <c r="K33" s="11">
        <v>781.46039999999994</v>
      </c>
      <c r="L33" s="11">
        <v>836.68360000000007</v>
      </c>
      <c r="M33" s="11">
        <v>685.74389999999994</v>
      </c>
      <c r="N33" s="11">
        <v>584.24469999999997</v>
      </c>
      <c r="O33" s="11">
        <v>521.65940000000001</v>
      </c>
      <c r="P33" s="11">
        <v>428.0342</v>
      </c>
    </row>
    <row r="34" spans="1:16" x14ac:dyDescent="0.25">
      <c r="A34" s="8" t="s">
        <v>18</v>
      </c>
      <c r="B34" s="11">
        <v>346.31189999999998</v>
      </c>
      <c r="C34" s="11">
        <v>339.59019999999998</v>
      </c>
      <c r="D34" s="11">
        <v>348.25560000000002</v>
      </c>
      <c r="E34" s="11">
        <v>362.0831</v>
      </c>
      <c r="F34" s="11">
        <v>338.96129999999999</v>
      </c>
      <c r="G34" s="11">
        <v>357.13799999999998</v>
      </c>
      <c r="H34" s="11">
        <v>325.6472</v>
      </c>
      <c r="I34" s="11">
        <v>318.73739999999998</v>
      </c>
      <c r="J34" s="11">
        <v>325.3415</v>
      </c>
      <c r="K34" s="11">
        <v>297.96960000000001</v>
      </c>
      <c r="L34" s="11">
        <v>272.61439999999999</v>
      </c>
      <c r="M34" s="11">
        <v>272.36680000000001</v>
      </c>
      <c r="N34" s="11">
        <v>183.90770000000001</v>
      </c>
      <c r="O34" s="11">
        <v>171.2071</v>
      </c>
      <c r="P34" s="11">
        <v>145.47640000000001</v>
      </c>
    </row>
    <row r="35" spans="1:16" x14ac:dyDescent="0.25">
      <c r="A35" s="8" t="s">
        <v>19</v>
      </c>
      <c r="B35" s="11"/>
      <c r="C35" s="11"/>
      <c r="D35" s="11"/>
      <c r="E35" s="11"/>
      <c r="F35" s="11"/>
      <c r="G35" s="11"/>
      <c r="H35" s="11"/>
      <c r="I35" s="11"/>
      <c r="J35" s="11"/>
      <c r="K35" s="11"/>
      <c r="L35" s="11"/>
      <c r="M35" s="11"/>
      <c r="N35" s="11"/>
      <c r="O35" s="11">
        <v>15.590199999999999</v>
      </c>
      <c r="P35" s="11">
        <v>15.161899999999999</v>
      </c>
    </row>
    <row r="36" spans="1:16" x14ac:dyDescent="0.25">
      <c r="A36" s="8" t="s">
        <v>27</v>
      </c>
      <c r="B36" s="11"/>
      <c r="C36" s="11"/>
      <c r="D36" s="11"/>
      <c r="E36" s="11"/>
      <c r="F36" s="11"/>
      <c r="G36" s="11"/>
      <c r="H36" s="11"/>
      <c r="I36" s="11"/>
      <c r="J36" s="11"/>
      <c r="K36" s="11"/>
      <c r="L36" s="11"/>
      <c r="M36" s="11"/>
      <c r="N36" s="11"/>
      <c r="O36" s="11"/>
      <c r="P36" s="11">
        <v>-33.599200000000003</v>
      </c>
    </row>
    <row r="37" spans="1:16" x14ac:dyDescent="0.25">
      <c r="A37" s="8" t="s">
        <v>20</v>
      </c>
      <c r="B37" s="11">
        <v>147.66829999999999</v>
      </c>
      <c r="C37" s="11">
        <v>167.90620000000001</v>
      </c>
      <c r="D37" s="11">
        <v>165.85040000000001</v>
      </c>
      <c r="E37" s="11">
        <v>152.22649999999999</v>
      </c>
      <c r="F37" s="11">
        <v>209.1541</v>
      </c>
      <c r="G37" s="11">
        <v>150.8783</v>
      </c>
      <c r="H37" s="11">
        <v>99.835400000000007</v>
      </c>
      <c r="I37" s="11">
        <v>77.492500000000007</v>
      </c>
      <c r="J37" s="11">
        <v>83.595100000000002</v>
      </c>
      <c r="K37" s="11">
        <v>74.994399999999999</v>
      </c>
      <c r="L37" s="11">
        <v>95.585499999999996</v>
      </c>
      <c r="M37" s="11">
        <v>50.688099999999999</v>
      </c>
      <c r="N37" s="11">
        <v>53.901899999999998</v>
      </c>
      <c r="O37" s="11">
        <v>30.162700000000001</v>
      </c>
      <c r="P37" s="11">
        <v>25.299800000000001</v>
      </c>
    </row>
    <row r="38" spans="1:16" x14ac:dyDescent="0.25">
      <c r="A38" s="8" t="s">
        <v>21</v>
      </c>
      <c r="B38" s="11">
        <v>59.934100000000001</v>
      </c>
      <c r="C38" s="11">
        <v>53.789400000000001</v>
      </c>
      <c r="D38" s="11">
        <v>43.160699999999999</v>
      </c>
      <c r="E38" s="11">
        <v>75.420500000000004</v>
      </c>
      <c r="F38" s="11">
        <v>54.373800000000003</v>
      </c>
      <c r="G38" s="11">
        <v>38.661900000000003</v>
      </c>
      <c r="H38" s="11">
        <v>32.584699999999998</v>
      </c>
      <c r="I38" s="11">
        <v>44.2545</v>
      </c>
      <c r="J38" s="11">
        <v>21.964700000000001</v>
      </c>
      <c r="K38" s="11">
        <v>24.001899999999999</v>
      </c>
      <c r="L38" s="11">
        <v>75.386099999999999</v>
      </c>
      <c r="M38" s="11">
        <v>32.664499999999997</v>
      </c>
      <c r="N38" s="11">
        <v>35.313600000000001</v>
      </c>
      <c r="O38" s="11">
        <v>23.983899999999998</v>
      </c>
      <c r="P38" s="11">
        <v>24.870200000000001</v>
      </c>
    </row>
    <row r="39" spans="1:16" x14ac:dyDescent="0.25">
      <c r="A39" s="8" t="s">
        <v>22</v>
      </c>
      <c r="B39" s="11">
        <v>198.5215</v>
      </c>
      <c r="C39" s="11">
        <v>157.39660000000001</v>
      </c>
      <c r="D39" s="11">
        <v>141.589</v>
      </c>
      <c r="E39" s="11">
        <v>149.7783</v>
      </c>
      <c r="F39" s="11">
        <v>93.132900000000006</v>
      </c>
      <c r="G39" s="11">
        <v>132.45740000000001</v>
      </c>
      <c r="H39" s="11">
        <v>135.5624</v>
      </c>
      <c r="I39" s="11">
        <v>115.24339999999999</v>
      </c>
      <c r="J39" s="11">
        <v>115.63760000000001</v>
      </c>
      <c r="K39" s="11">
        <v>83.662400000000005</v>
      </c>
      <c r="L39" s="11">
        <v>90.973399999999998</v>
      </c>
      <c r="M39" s="11">
        <v>57.216799999999999</v>
      </c>
      <c r="N39" s="11">
        <v>37.0017</v>
      </c>
      <c r="O39" s="11">
        <v>39.143799999999999</v>
      </c>
      <c r="P39" s="11">
        <v>41.734099999999998</v>
      </c>
    </row>
    <row r="40" spans="1:16" x14ac:dyDescent="0.25">
      <c r="A40" s="8" t="s">
        <v>23</v>
      </c>
      <c r="B40" s="11">
        <v>48.983199999999997</v>
      </c>
      <c r="C40" s="11">
        <v>36.691800000000001</v>
      </c>
      <c r="D40" s="11">
        <v>44.973799999999997</v>
      </c>
      <c r="E40" s="11">
        <v>63.675899999999999</v>
      </c>
      <c r="F40" s="11">
        <v>46.459600000000002</v>
      </c>
      <c r="G40" s="11">
        <v>60.136299999999999</v>
      </c>
      <c r="H40" s="11">
        <v>33.466999999999999</v>
      </c>
      <c r="I40" s="11">
        <v>18.8246</v>
      </c>
      <c r="J40" s="11">
        <v>16.7073</v>
      </c>
      <c r="K40" s="11">
        <v>14.446199999999999</v>
      </c>
      <c r="L40" s="11">
        <v>14.869400000000001</v>
      </c>
      <c r="M40" s="11">
        <v>12.790800000000001</v>
      </c>
      <c r="N40" s="11">
        <v>11.6737</v>
      </c>
      <c r="O40" s="11">
        <v>11.7254</v>
      </c>
      <c r="P40" s="11">
        <v>4.1925999999999997</v>
      </c>
    </row>
    <row r="41" spans="1:16" x14ac:dyDescent="0.25">
      <c r="A41" s="8" t="s">
        <v>24</v>
      </c>
      <c r="B41" s="11">
        <v>309.6986</v>
      </c>
      <c r="C41" s="11">
        <v>352.22649999999999</v>
      </c>
      <c r="D41" s="11">
        <v>378.03699999999998</v>
      </c>
      <c r="E41" s="11">
        <v>316.05799999999999</v>
      </c>
      <c r="F41" s="11">
        <v>347.25650000000002</v>
      </c>
      <c r="G41" s="11">
        <v>280.26220000000001</v>
      </c>
      <c r="H41" s="11">
        <v>178.86609999999999</v>
      </c>
      <c r="I41" s="11">
        <v>265.07650000000001</v>
      </c>
      <c r="J41" s="11">
        <v>304.36630000000002</v>
      </c>
      <c r="K41" s="11">
        <v>286.38589999999999</v>
      </c>
      <c r="L41" s="11">
        <v>287.25479999999999</v>
      </c>
      <c r="M41" s="11">
        <v>260.01690000000002</v>
      </c>
      <c r="N41" s="11">
        <v>262.4461</v>
      </c>
      <c r="O41" s="11">
        <v>229.84630000000001</v>
      </c>
      <c r="P41" s="11">
        <v>204.89840000000001</v>
      </c>
    </row>
    <row r="42" spans="1:16" x14ac:dyDescent="0.25">
      <c r="A42" s="8" t="s">
        <v>33</v>
      </c>
      <c r="B42" s="11">
        <v>236.16739999999999</v>
      </c>
      <c r="C42" s="11">
        <v>280.65949999999998</v>
      </c>
      <c r="D42" s="11">
        <v>228.95620000000002</v>
      </c>
      <c r="E42" s="11"/>
      <c r="F42" s="11">
        <v>223.85340000000002</v>
      </c>
      <c r="G42" s="11">
        <v>144.5196</v>
      </c>
      <c r="H42" s="11">
        <v>98.616700000000009</v>
      </c>
      <c r="I42" s="11">
        <v>122.4982</v>
      </c>
      <c r="J42" s="11">
        <v>138.43289999999999</v>
      </c>
      <c r="K42" s="11">
        <v>129.3468</v>
      </c>
      <c r="L42" s="11">
        <v>129.3468</v>
      </c>
      <c r="M42" s="11">
        <v>116.55879999999999</v>
      </c>
      <c r="N42" s="11">
        <v>107.889</v>
      </c>
      <c r="O42" s="11">
        <v>96.033500000000004</v>
      </c>
      <c r="P42" s="11">
        <v>130.88999999999999</v>
      </c>
    </row>
    <row r="43" spans="1:16" x14ac:dyDescent="0.25">
      <c r="A43" s="8" t="s">
        <v>18</v>
      </c>
      <c r="B43" s="11">
        <v>89.169499999999999</v>
      </c>
      <c r="C43" s="11">
        <v>108.49039999999999</v>
      </c>
      <c r="D43" s="11">
        <v>93.153700000000001</v>
      </c>
      <c r="E43" s="11"/>
      <c r="F43" s="11">
        <v>51.453099999999999</v>
      </c>
      <c r="G43" s="11">
        <v>70.605599999999995</v>
      </c>
      <c r="H43" s="11">
        <v>48.339399999999998</v>
      </c>
      <c r="I43" s="11">
        <v>46.607900000000001</v>
      </c>
      <c r="J43" s="11">
        <v>45.311700000000002</v>
      </c>
      <c r="K43" s="11">
        <v>36.216200000000001</v>
      </c>
      <c r="L43" s="11">
        <v>36.216200000000001</v>
      </c>
      <c r="M43" s="11">
        <v>47.011400000000002</v>
      </c>
      <c r="N43" s="11">
        <v>32.5411</v>
      </c>
      <c r="O43" s="11">
        <v>29.872399999999999</v>
      </c>
      <c r="P43" s="11">
        <v>40.014600000000002</v>
      </c>
    </row>
    <row r="44" spans="1:16" x14ac:dyDescent="0.25">
      <c r="A44" s="8" t="s">
        <v>19</v>
      </c>
      <c r="B44" s="11"/>
      <c r="C44" s="11"/>
      <c r="D44" s="11"/>
      <c r="E44" s="11"/>
      <c r="F44" s="11"/>
      <c r="G44" s="11"/>
      <c r="H44" s="11"/>
      <c r="I44" s="11"/>
      <c r="J44" s="11"/>
      <c r="K44" s="11"/>
      <c r="L44" s="11"/>
      <c r="M44" s="11"/>
      <c r="N44" s="11"/>
      <c r="O44" s="11">
        <v>2.4493</v>
      </c>
      <c r="P44" s="11">
        <v>3.5905</v>
      </c>
    </row>
    <row r="45" spans="1:16" x14ac:dyDescent="0.25">
      <c r="A45" s="8" t="s">
        <v>27</v>
      </c>
      <c r="B45" s="11"/>
      <c r="C45" s="11"/>
      <c r="D45" s="11"/>
      <c r="E45" s="11"/>
      <c r="F45" s="11"/>
      <c r="G45" s="11"/>
      <c r="H45" s="11"/>
      <c r="I45" s="11"/>
      <c r="J45" s="11"/>
      <c r="K45" s="11"/>
      <c r="L45" s="11"/>
      <c r="M45" s="11"/>
      <c r="N45" s="11"/>
      <c r="O45" s="11"/>
      <c r="P45" s="11">
        <v>-19.976600000000001</v>
      </c>
    </row>
    <row r="46" spans="1:16" x14ac:dyDescent="0.25">
      <c r="A46" s="8" t="s">
        <v>20</v>
      </c>
      <c r="B46" s="11">
        <v>39.210099999999997</v>
      </c>
      <c r="C46" s="11">
        <v>23.060400000000001</v>
      </c>
      <c r="D46" s="11">
        <v>23.751799999999999</v>
      </c>
      <c r="E46" s="11"/>
      <c r="F46" s="11">
        <v>40.899700000000003</v>
      </c>
      <c r="G46" s="11">
        <v>28.2928</v>
      </c>
      <c r="H46" s="11">
        <v>17.9971</v>
      </c>
      <c r="I46" s="11">
        <v>10.3949</v>
      </c>
      <c r="J46" s="11">
        <v>28.688199999999998</v>
      </c>
      <c r="K46" s="11">
        <v>13.796900000000001</v>
      </c>
      <c r="L46" s="11">
        <v>13.796900000000001</v>
      </c>
      <c r="M46" s="11">
        <v>4.5587</v>
      </c>
      <c r="N46" s="11">
        <v>5.4484000000000004</v>
      </c>
      <c r="O46" s="11">
        <v>1.42</v>
      </c>
      <c r="P46" s="11">
        <v>2.0333999999999999</v>
      </c>
    </row>
    <row r="47" spans="1:16" x14ac:dyDescent="0.25">
      <c r="A47" s="8" t="s">
        <v>21</v>
      </c>
      <c r="B47" s="11">
        <v>9.6533999999999995</v>
      </c>
      <c r="C47" s="11">
        <v>3.3759999999999999</v>
      </c>
      <c r="D47" s="11">
        <v>2.7509000000000001</v>
      </c>
      <c r="E47" s="11"/>
      <c r="F47" s="11">
        <v>15.2333</v>
      </c>
      <c r="G47" s="11">
        <v>2.2023999999999999</v>
      </c>
      <c r="H47" s="11">
        <v>-1.8586</v>
      </c>
      <c r="I47" s="11">
        <v>12.487299999999999</v>
      </c>
      <c r="J47" s="11">
        <v>-3.7216999999999998</v>
      </c>
      <c r="K47" s="11">
        <v>15.6797</v>
      </c>
      <c r="L47" s="11">
        <v>15.6797</v>
      </c>
      <c r="M47" s="11">
        <v>13.483499999999999</v>
      </c>
      <c r="N47" s="11">
        <v>18.4344</v>
      </c>
      <c r="O47" s="11">
        <v>5.5225999999999997</v>
      </c>
      <c r="P47" s="11">
        <v>7.0917000000000003</v>
      </c>
    </row>
    <row r="48" spans="1:16" x14ac:dyDescent="0.25">
      <c r="A48" s="8" t="s">
        <v>22</v>
      </c>
      <c r="B48" s="11">
        <v>12.8011</v>
      </c>
      <c r="C48" s="11">
        <v>12.448700000000001</v>
      </c>
      <c r="D48" s="11">
        <v>15.651999999999999</v>
      </c>
      <c r="E48" s="11"/>
      <c r="F48" s="11">
        <v>2.0546000000000002</v>
      </c>
      <c r="G48" s="11">
        <v>5.0848000000000004</v>
      </c>
      <c r="H48" s="11">
        <v>6.8456000000000001</v>
      </c>
      <c r="I48" s="11">
        <v>4.9787999999999997</v>
      </c>
      <c r="J48" s="11">
        <v>5.1318999999999999</v>
      </c>
      <c r="K48" s="11">
        <v>2.9571999999999998</v>
      </c>
      <c r="L48" s="11">
        <v>2.9571999999999998</v>
      </c>
      <c r="M48" s="11">
        <v>12.784599999999999</v>
      </c>
      <c r="N48" s="11">
        <v>0.77580000000000005</v>
      </c>
      <c r="O48" s="11">
        <v>0.50329999999999997</v>
      </c>
      <c r="P48" s="11">
        <v>1.3357000000000001</v>
      </c>
    </row>
    <row r="49" spans="1:16" x14ac:dyDescent="0.25">
      <c r="A49" s="8" t="s">
        <v>23</v>
      </c>
      <c r="B49" s="11">
        <v>3.8</v>
      </c>
      <c r="C49" s="11">
        <v>1.0694999999999999</v>
      </c>
      <c r="D49" s="11">
        <v>2.4899</v>
      </c>
      <c r="E49" s="11"/>
      <c r="F49" s="11">
        <v>1.6052</v>
      </c>
      <c r="G49" s="11">
        <v>1.9764999999999999</v>
      </c>
      <c r="H49" s="11">
        <v>6.2732999999999999</v>
      </c>
      <c r="I49" s="11">
        <v>0.65239999999999998</v>
      </c>
      <c r="J49" s="11">
        <v>0.18060000000000001</v>
      </c>
      <c r="K49" s="11">
        <v>0.1842</v>
      </c>
      <c r="L49" s="11">
        <v>0.1842</v>
      </c>
      <c r="M49" s="11">
        <v>1.1903999999999999</v>
      </c>
      <c r="N49" s="11">
        <v>0.63690000000000002</v>
      </c>
      <c r="O49" s="11">
        <v>0.96899999999999997</v>
      </c>
      <c r="P49" s="11">
        <v>6.6199999999999995E-2</v>
      </c>
    </row>
    <row r="50" spans="1:16" x14ac:dyDescent="0.25">
      <c r="A50" s="8" t="s">
        <v>24</v>
      </c>
      <c r="B50" s="11">
        <v>81.533299999999997</v>
      </c>
      <c r="C50" s="11">
        <v>132.21449999999999</v>
      </c>
      <c r="D50" s="11">
        <v>91.157899999999998</v>
      </c>
      <c r="E50" s="11"/>
      <c r="F50" s="11">
        <v>112.6075</v>
      </c>
      <c r="G50" s="11">
        <v>36.357500000000002</v>
      </c>
      <c r="H50" s="11">
        <v>21.0199</v>
      </c>
      <c r="I50" s="11">
        <v>47.376899999999999</v>
      </c>
      <c r="J50" s="11">
        <v>62.842199999999998</v>
      </c>
      <c r="K50" s="11">
        <v>60.512599999999999</v>
      </c>
      <c r="L50" s="11">
        <v>60.512599999999999</v>
      </c>
      <c r="M50" s="11">
        <v>37.530200000000001</v>
      </c>
      <c r="N50" s="11">
        <v>50.052399999999999</v>
      </c>
      <c r="O50" s="11">
        <v>55.296900000000001</v>
      </c>
      <c r="P50" s="11">
        <v>96.734499999999997</v>
      </c>
    </row>
    <row r="51" spans="1:16" x14ac:dyDescent="0.25">
      <c r="A51" s="8" t="s">
        <v>34</v>
      </c>
      <c r="B51" s="11">
        <v>874.9502</v>
      </c>
      <c r="C51" s="11">
        <v>826.94119999999998</v>
      </c>
      <c r="D51" s="11">
        <v>892.91030000000001</v>
      </c>
      <c r="E51" s="11">
        <v>1119.2422999999999</v>
      </c>
      <c r="F51" s="11">
        <v>865.48480000000006</v>
      </c>
      <c r="G51" s="11">
        <v>875.0145</v>
      </c>
      <c r="H51" s="11">
        <v>707.34609999999998</v>
      </c>
      <c r="I51" s="11">
        <v>717.13070000000005</v>
      </c>
      <c r="J51" s="11">
        <v>729.17959999999994</v>
      </c>
      <c r="K51" s="11">
        <v>652.11360000000002</v>
      </c>
      <c r="L51" s="11">
        <v>707.33679999999993</v>
      </c>
      <c r="M51" s="11">
        <v>569.18509999999992</v>
      </c>
      <c r="N51" s="11">
        <v>476.35570000000001</v>
      </c>
      <c r="O51" s="11">
        <v>425.6259</v>
      </c>
      <c r="P51" s="11">
        <v>297.14419999999996</v>
      </c>
    </row>
    <row r="52" spans="1:16" x14ac:dyDescent="0.25">
      <c r="A52" s="8" t="s">
        <v>35</v>
      </c>
      <c r="B52" s="11">
        <v>1020.5227</v>
      </c>
      <c r="C52" s="11">
        <v>963.89339999999993</v>
      </c>
      <c r="D52" s="11"/>
      <c r="E52" s="11"/>
      <c r="F52" s="11"/>
      <c r="G52" s="11"/>
      <c r="H52" s="11"/>
      <c r="I52" s="11"/>
      <c r="J52" s="11"/>
      <c r="K52" s="11"/>
      <c r="L52" s="11"/>
      <c r="M52" s="11"/>
      <c r="N52" s="11"/>
      <c r="O52" s="11"/>
      <c r="P52" s="11"/>
    </row>
    <row r="53" spans="1:16" x14ac:dyDescent="0.25">
      <c r="A53" s="8" t="s">
        <v>18</v>
      </c>
      <c r="B53" s="11">
        <v>257.14240000000001</v>
      </c>
      <c r="C53" s="11">
        <v>231.09979999999999</v>
      </c>
      <c r="D53" s="11"/>
      <c r="E53" s="11"/>
      <c r="F53" s="11"/>
      <c r="G53" s="11"/>
      <c r="H53" s="11"/>
      <c r="I53" s="11"/>
      <c r="J53" s="11"/>
      <c r="K53" s="11"/>
      <c r="L53" s="11"/>
      <c r="M53" s="11"/>
      <c r="N53" s="11"/>
      <c r="O53" s="11"/>
      <c r="P53" s="11"/>
    </row>
    <row r="54" spans="1:16" x14ac:dyDescent="0.25">
      <c r="A54" s="8" t="s">
        <v>20</v>
      </c>
      <c r="B54" s="11">
        <v>108.45820000000001</v>
      </c>
      <c r="C54" s="11">
        <v>144.8458</v>
      </c>
      <c r="D54" s="11"/>
      <c r="E54" s="11"/>
      <c r="F54" s="11"/>
      <c r="G54" s="11"/>
      <c r="H54" s="11"/>
      <c r="I54" s="11"/>
      <c r="J54" s="11"/>
      <c r="K54" s="11"/>
      <c r="L54" s="11"/>
      <c r="M54" s="11"/>
      <c r="N54" s="11"/>
      <c r="O54" s="11"/>
      <c r="P54" s="11"/>
    </row>
    <row r="55" spans="1:16" x14ac:dyDescent="0.25">
      <c r="A55" s="8" t="s">
        <v>21</v>
      </c>
      <c r="B55" s="11">
        <v>195.85319999999999</v>
      </c>
      <c r="C55" s="11">
        <v>187.3656</v>
      </c>
      <c r="D55" s="11"/>
      <c r="E55" s="11"/>
      <c r="F55" s="11"/>
      <c r="G55" s="11"/>
      <c r="H55" s="11"/>
      <c r="I55" s="11"/>
      <c r="J55" s="11"/>
      <c r="K55" s="11"/>
      <c r="L55" s="11"/>
      <c r="M55" s="11"/>
      <c r="N55" s="11"/>
      <c r="O55" s="11"/>
      <c r="P55" s="11"/>
    </row>
    <row r="56" spans="1:16" x14ac:dyDescent="0.25">
      <c r="A56" s="8" t="s">
        <v>22</v>
      </c>
      <c r="B56" s="11">
        <v>185.72040000000001</v>
      </c>
      <c r="C56" s="11">
        <v>144.9479</v>
      </c>
      <c r="D56" s="11"/>
      <c r="E56" s="11"/>
      <c r="F56" s="11"/>
      <c r="G56" s="11"/>
      <c r="H56" s="11"/>
      <c r="I56" s="11"/>
      <c r="J56" s="11"/>
      <c r="K56" s="11"/>
      <c r="L56" s="11"/>
      <c r="M56" s="11"/>
      <c r="N56" s="11"/>
      <c r="O56" s="11"/>
      <c r="P56" s="11"/>
    </row>
    <row r="57" spans="1:16" x14ac:dyDescent="0.25">
      <c r="A57" s="8" t="s">
        <v>23</v>
      </c>
      <c r="B57" s="11">
        <v>45.183199999999999</v>
      </c>
      <c r="C57" s="11">
        <v>35.622300000000003</v>
      </c>
      <c r="D57" s="11"/>
      <c r="E57" s="11"/>
      <c r="F57" s="11"/>
      <c r="G57" s="11"/>
      <c r="H57" s="11"/>
      <c r="I57" s="11"/>
      <c r="J57" s="11"/>
      <c r="K57" s="11"/>
      <c r="L57" s="11"/>
      <c r="M57" s="11"/>
      <c r="N57" s="11"/>
      <c r="O57" s="11"/>
      <c r="P57" s="11"/>
    </row>
    <row r="58" spans="1:16" x14ac:dyDescent="0.25">
      <c r="A58" s="8" t="s">
        <v>24</v>
      </c>
      <c r="B58" s="11">
        <v>228.1653</v>
      </c>
      <c r="C58" s="11">
        <v>220.012</v>
      </c>
      <c r="D58" s="11"/>
      <c r="E58" s="11"/>
      <c r="F58" s="11"/>
      <c r="G58" s="11"/>
      <c r="H58" s="11"/>
      <c r="I58" s="11"/>
      <c r="J58" s="11"/>
      <c r="K58" s="11"/>
      <c r="L58" s="11"/>
      <c r="M58" s="11"/>
      <c r="N58" s="11"/>
      <c r="O58" s="11"/>
      <c r="P58" s="11"/>
    </row>
    <row r="59" spans="1:16" x14ac:dyDescent="0.25">
      <c r="A59" s="8" t="s">
        <v>36</v>
      </c>
      <c r="B59" s="11">
        <v>57.288599999999995</v>
      </c>
      <c r="C59" s="11">
        <v>52.817799999999998</v>
      </c>
      <c r="D59" s="11">
        <v>40.980800000000002</v>
      </c>
      <c r="E59" s="11">
        <v>65.340900000000005</v>
      </c>
      <c r="F59" s="11">
        <v>65.778499999999994</v>
      </c>
      <c r="G59" s="11">
        <v>103.08860000000001</v>
      </c>
      <c r="H59" s="11">
        <v>46.668100000000003</v>
      </c>
      <c r="I59" s="11">
        <v>66.195000000000007</v>
      </c>
      <c r="J59" s="11">
        <v>40.8889</v>
      </c>
      <c r="K59" s="11">
        <v>66.90209999999999</v>
      </c>
      <c r="L59" s="11">
        <v>105.1048</v>
      </c>
      <c r="M59" s="11"/>
      <c r="N59" s="11">
        <v>34.159399999999998</v>
      </c>
      <c r="O59" s="11">
        <v>54.8</v>
      </c>
      <c r="P59" s="11">
        <v>18.9696</v>
      </c>
    </row>
    <row r="60" spans="1:16" x14ac:dyDescent="0.25">
      <c r="A60" s="8" t="s">
        <v>18</v>
      </c>
      <c r="B60" s="11">
        <v>32.371400000000001</v>
      </c>
      <c r="C60" s="11">
        <v>13.341100000000001</v>
      </c>
      <c r="D60" s="11">
        <v>10.7455</v>
      </c>
      <c r="E60" s="11">
        <v>36.165900000000001</v>
      </c>
      <c r="F60" s="11">
        <v>7.2797999999999998</v>
      </c>
      <c r="G60" s="11">
        <v>62.636400000000002</v>
      </c>
      <c r="H60" s="11">
        <v>5.0975999999999999</v>
      </c>
      <c r="I60" s="11">
        <v>7.5355999999999996</v>
      </c>
      <c r="J60" s="11">
        <v>22.4849</v>
      </c>
      <c r="K60" s="11">
        <v>41.494100000000003</v>
      </c>
      <c r="L60" s="11">
        <v>13.5204</v>
      </c>
      <c r="M60" s="11"/>
      <c r="N60" s="11">
        <v>14.2562</v>
      </c>
      <c r="O60" s="11">
        <v>41.325699999999998</v>
      </c>
      <c r="P60" s="11">
        <v>3.6454</v>
      </c>
    </row>
    <row r="61" spans="1:16" x14ac:dyDescent="0.25">
      <c r="A61" s="8" t="s">
        <v>19</v>
      </c>
      <c r="B61" s="11"/>
      <c r="C61" s="11"/>
      <c r="D61" s="11"/>
      <c r="E61" s="11"/>
      <c r="F61" s="11"/>
      <c r="G61" s="11"/>
      <c r="H61" s="11"/>
      <c r="I61" s="11"/>
      <c r="J61" s="11"/>
      <c r="K61" s="11"/>
      <c r="L61" s="11"/>
      <c r="M61" s="11"/>
      <c r="N61" s="11"/>
      <c r="O61" s="11">
        <v>0.1167</v>
      </c>
      <c r="P61" s="11">
        <v>-6.5000000000000002E-2</v>
      </c>
    </row>
    <row r="62" spans="1:16" x14ac:dyDescent="0.25">
      <c r="A62" s="8" t="s">
        <v>20</v>
      </c>
      <c r="B62" s="11">
        <v>9.2323000000000004</v>
      </c>
      <c r="C62" s="11">
        <v>2.2122999999999999</v>
      </c>
      <c r="D62" s="11">
        <v>1.2769999999999999</v>
      </c>
      <c r="E62" s="11">
        <v>10.1716</v>
      </c>
      <c r="F62" s="11">
        <v>8.4596</v>
      </c>
      <c r="G62" s="11">
        <v>14.321899999999999</v>
      </c>
      <c r="H62" s="11">
        <v>1.095</v>
      </c>
      <c r="I62" s="11">
        <v>0.54039999999999999</v>
      </c>
      <c r="J62" s="11">
        <v>3.2806000000000002</v>
      </c>
      <c r="K62" s="11">
        <v>3.9741</v>
      </c>
      <c r="L62" s="11">
        <v>20.055900000000001</v>
      </c>
      <c r="M62" s="11"/>
      <c r="N62" s="11">
        <v>6.6738</v>
      </c>
      <c r="O62" s="11">
        <v>0.97499999999999998</v>
      </c>
      <c r="P62" s="11">
        <v>4.5659999999999998</v>
      </c>
    </row>
    <row r="63" spans="1:16" x14ac:dyDescent="0.25">
      <c r="A63" s="8" t="s">
        <v>21</v>
      </c>
      <c r="B63" s="11">
        <v>5.8920000000000003</v>
      </c>
      <c r="C63" s="11">
        <v>5.5823999999999998</v>
      </c>
      <c r="D63" s="11">
        <v>2.7949999999999999</v>
      </c>
      <c r="E63" s="11">
        <v>4.7895000000000003</v>
      </c>
      <c r="F63" s="11">
        <v>7.5006000000000004</v>
      </c>
      <c r="G63" s="11">
        <v>4.3436000000000003</v>
      </c>
      <c r="H63" s="11">
        <v>11.1549</v>
      </c>
      <c r="I63" s="11">
        <v>22.211200000000002</v>
      </c>
      <c r="J63" s="11">
        <v>2.0975000000000001</v>
      </c>
      <c r="K63" s="11">
        <v>1.6549</v>
      </c>
      <c r="L63" s="11">
        <v>3.1697000000000002</v>
      </c>
      <c r="M63" s="11"/>
      <c r="N63" s="11">
        <v>2.5017</v>
      </c>
      <c r="O63" s="11">
        <v>4.1738999999999997</v>
      </c>
      <c r="P63" s="11">
        <v>5.4114000000000004</v>
      </c>
    </row>
    <row r="64" spans="1:16" x14ac:dyDescent="0.25">
      <c r="A64" s="8" t="s">
        <v>22</v>
      </c>
      <c r="B64" s="11">
        <v>0.26490000000000002</v>
      </c>
      <c r="C64" s="11">
        <v>24.024100000000001</v>
      </c>
      <c r="D64" s="11">
        <v>16.718</v>
      </c>
      <c r="E64" s="11">
        <v>1.5031000000000001</v>
      </c>
      <c r="F64" s="11">
        <v>26.267900000000001</v>
      </c>
      <c r="G64" s="11">
        <v>0.1003</v>
      </c>
      <c r="H64" s="11">
        <v>26.294499999999999</v>
      </c>
      <c r="I64" s="11">
        <v>34.586399999999998</v>
      </c>
      <c r="J64" s="11">
        <v>9.3615999999999993</v>
      </c>
      <c r="K64" s="11">
        <v>9.7799999999999998E-2</v>
      </c>
      <c r="L64" s="11">
        <v>59.8628</v>
      </c>
      <c r="M64" s="11"/>
      <c r="N64" s="11">
        <v>0.36830000000000002</v>
      </c>
      <c r="O64" s="11">
        <v>0.4153</v>
      </c>
      <c r="P64" s="11">
        <v>0.61890000000000001</v>
      </c>
    </row>
    <row r="65" spans="1:16" x14ac:dyDescent="0.25">
      <c r="A65" s="8" t="s">
        <v>23</v>
      </c>
      <c r="B65" s="11"/>
      <c r="C65" s="11">
        <v>2.69E-2</v>
      </c>
      <c r="D65" s="11">
        <v>0.17369999999999999</v>
      </c>
      <c r="E65" s="11">
        <v>1.2907999999999999</v>
      </c>
      <c r="F65" s="11">
        <v>12.170199999999999</v>
      </c>
      <c r="G65" s="11">
        <v>1.8167</v>
      </c>
      <c r="H65" s="11">
        <v>0.29060000000000002</v>
      </c>
      <c r="I65" s="11">
        <v>0.52239999999999998</v>
      </c>
      <c r="J65" s="11">
        <v>0.34989999999999999</v>
      </c>
      <c r="K65" s="11">
        <v>0.22869999999999999</v>
      </c>
      <c r="L65" s="11">
        <v>0.51790000000000003</v>
      </c>
      <c r="M65" s="11"/>
      <c r="N65" s="11">
        <v>5.1662999999999997</v>
      </c>
      <c r="O65" s="11">
        <v>3.8969999999999998</v>
      </c>
      <c r="P65" s="11">
        <v>1.0985</v>
      </c>
    </row>
    <row r="66" spans="1:16" x14ac:dyDescent="0.25">
      <c r="A66" s="8" t="s">
        <v>24</v>
      </c>
      <c r="B66" s="11">
        <v>9.5280000000000005</v>
      </c>
      <c r="C66" s="11">
        <v>7.6310000000000002</v>
      </c>
      <c r="D66" s="11">
        <v>9.2715999999999994</v>
      </c>
      <c r="E66" s="11">
        <v>11.42</v>
      </c>
      <c r="F66" s="11">
        <v>4.1003999999999996</v>
      </c>
      <c r="G66" s="11">
        <v>19.869700000000002</v>
      </c>
      <c r="H66" s="11">
        <v>2.7355</v>
      </c>
      <c r="I66" s="11">
        <v>0.79900000000000004</v>
      </c>
      <c r="J66" s="11">
        <v>3.3144</v>
      </c>
      <c r="K66" s="11">
        <v>19.452500000000001</v>
      </c>
      <c r="L66" s="11">
        <v>7.9781000000000004</v>
      </c>
      <c r="M66" s="11"/>
      <c r="N66" s="11">
        <v>5.1931000000000003</v>
      </c>
      <c r="O66" s="11">
        <v>3.8963999999999999</v>
      </c>
      <c r="P66" s="11">
        <v>3.6943999999999999</v>
      </c>
    </row>
    <row r="67" spans="1:16" x14ac:dyDescent="0.25">
      <c r="A67" s="8" t="s">
        <v>37</v>
      </c>
      <c r="B67" s="11">
        <v>51.178700000000006</v>
      </c>
      <c r="C67" s="11">
        <v>42.430900000000001</v>
      </c>
      <c r="D67" s="11">
        <v>53.611600000000003</v>
      </c>
      <c r="E67" s="11">
        <v>51.330199999999998</v>
      </c>
      <c r="F67" s="11">
        <v>48.321599999999997</v>
      </c>
      <c r="G67" s="11">
        <v>45.017899999999997</v>
      </c>
      <c r="H67" s="11">
        <v>40.1935</v>
      </c>
      <c r="I67" s="11">
        <v>38.885199999999998</v>
      </c>
      <c r="J67" s="11">
        <v>37.728900000000003</v>
      </c>
      <c r="K67" s="11">
        <v>35.772300000000001</v>
      </c>
      <c r="L67" s="11">
        <v>30.714300000000001</v>
      </c>
      <c r="M67" s="11"/>
      <c r="N67" s="11">
        <v>23.711399999999998</v>
      </c>
      <c r="O67" s="11">
        <v>19.562999999999999</v>
      </c>
      <c r="P67" s="11">
        <v>17.892199999999999</v>
      </c>
    </row>
    <row r="68" spans="1:16" x14ac:dyDescent="0.25">
      <c r="A68" s="8" t="s">
        <v>18</v>
      </c>
      <c r="B68" s="11">
        <v>21.388500000000001</v>
      </c>
      <c r="C68" s="11">
        <v>19.245000000000001</v>
      </c>
      <c r="D68" s="11">
        <v>21.923400000000001</v>
      </c>
      <c r="E68" s="11">
        <v>20.379300000000001</v>
      </c>
      <c r="F68" s="11">
        <v>20.113299999999999</v>
      </c>
      <c r="G68" s="11">
        <v>19.406400000000001</v>
      </c>
      <c r="H68" s="11">
        <v>18.3948</v>
      </c>
      <c r="I68" s="11">
        <v>17.826000000000001</v>
      </c>
      <c r="J68" s="11">
        <v>17.190200000000001</v>
      </c>
      <c r="K68" s="11">
        <v>15.686299999999999</v>
      </c>
      <c r="L68" s="11">
        <v>13.700100000000001</v>
      </c>
      <c r="M68" s="11"/>
      <c r="N68" s="11">
        <v>9.6561000000000003</v>
      </c>
      <c r="O68" s="11">
        <v>6.6942000000000004</v>
      </c>
      <c r="P68" s="11">
        <v>5.9039999999999999</v>
      </c>
    </row>
    <row r="69" spans="1:16" x14ac:dyDescent="0.25">
      <c r="A69" s="8" t="s">
        <v>19</v>
      </c>
      <c r="B69" s="11"/>
      <c r="C69" s="11"/>
      <c r="D69" s="11"/>
      <c r="E69" s="11"/>
      <c r="F69" s="11"/>
      <c r="G69" s="11"/>
      <c r="H69" s="11"/>
      <c r="I69" s="11"/>
      <c r="J69" s="11"/>
      <c r="K69" s="11"/>
      <c r="L69" s="11"/>
      <c r="M69" s="11"/>
      <c r="N69" s="11"/>
      <c r="O69" s="11">
        <v>0.56830000000000003</v>
      </c>
      <c r="P69" s="11">
        <v>0.58489999999999998</v>
      </c>
    </row>
    <row r="70" spans="1:16" x14ac:dyDescent="0.25">
      <c r="A70" s="8" t="s">
        <v>27</v>
      </c>
      <c r="B70" s="11">
        <v>-7.6E-3</v>
      </c>
      <c r="C70" s="11"/>
      <c r="D70" s="11">
        <v>-1.5100000000000001E-2</v>
      </c>
      <c r="E70" s="11"/>
      <c r="F70" s="11">
        <v>-2.9399999999999999E-2</v>
      </c>
      <c r="G70" s="11">
        <v>-2.4799999999999999E-2</v>
      </c>
      <c r="H70" s="11"/>
      <c r="I70" s="11"/>
      <c r="J70" s="11"/>
      <c r="K70" s="11"/>
      <c r="L70" s="11"/>
      <c r="M70" s="11"/>
      <c r="N70" s="11"/>
      <c r="O70" s="11"/>
      <c r="P70" s="11"/>
    </row>
    <row r="71" spans="1:16" x14ac:dyDescent="0.25">
      <c r="A71" s="8" t="s">
        <v>20</v>
      </c>
      <c r="B71" s="11">
        <v>7.3365</v>
      </c>
      <c r="C71" s="11">
        <v>4.9318999999999997</v>
      </c>
      <c r="D71" s="11">
        <v>7.2953999999999999</v>
      </c>
      <c r="E71" s="11">
        <v>6.7470999999999997</v>
      </c>
      <c r="F71" s="11">
        <v>6.3444000000000003</v>
      </c>
      <c r="G71" s="11">
        <v>5.6426999999999996</v>
      </c>
      <c r="H71" s="11">
        <v>3.629</v>
      </c>
      <c r="I71" s="11">
        <v>3.7738999999999998</v>
      </c>
      <c r="J71" s="11">
        <v>3.8839000000000001</v>
      </c>
      <c r="K71" s="11">
        <v>3.7157</v>
      </c>
      <c r="L71" s="11">
        <v>3.3632</v>
      </c>
      <c r="M71" s="11"/>
      <c r="N71" s="11">
        <v>2.3344999999999998</v>
      </c>
      <c r="O71" s="11">
        <v>1.8960999999999999</v>
      </c>
      <c r="P71" s="11">
        <v>1.3525</v>
      </c>
    </row>
    <row r="72" spans="1:16" x14ac:dyDescent="0.25">
      <c r="A72" s="8" t="s">
        <v>21</v>
      </c>
      <c r="B72" s="11">
        <v>4.7885</v>
      </c>
      <c r="C72" s="11">
        <v>5.2953999999999999</v>
      </c>
      <c r="D72" s="11">
        <v>3.1126999999999998</v>
      </c>
      <c r="E72" s="11">
        <v>2.9609000000000001</v>
      </c>
      <c r="F72" s="11">
        <v>2.6240999999999999</v>
      </c>
      <c r="G72" s="11">
        <v>2.2244000000000002</v>
      </c>
      <c r="H72" s="11">
        <v>2.0045999999999999</v>
      </c>
      <c r="I72" s="11">
        <v>2.0714000000000001</v>
      </c>
      <c r="J72" s="11">
        <v>1.9654</v>
      </c>
      <c r="K72" s="11">
        <v>1.9799</v>
      </c>
      <c r="L72" s="11">
        <v>2.3292999999999999</v>
      </c>
      <c r="M72" s="11"/>
      <c r="N72" s="11">
        <v>2.7097000000000002</v>
      </c>
      <c r="O72" s="11">
        <v>2.1503999999999999</v>
      </c>
      <c r="P72" s="11">
        <v>1.6237999999999999</v>
      </c>
    </row>
    <row r="73" spans="1:16" x14ac:dyDescent="0.25">
      <c r="A73" s="8" t="s">
        <v>22</v>
      </c>
      <c r="B73" s="11">
        <v>7.1717000000000004</v>
      </c>
      <c r="C73" s="11">
        <v>5.7282999999999999</v>
      </c>
      <c r="D73" s="11">
        <v>9.9548000000000005</v>
      </c>
      <c r="E73" s="11">
        <v>10.202199999999999</v>
      </c>
      <c r="F73" s="11">
        <v>9.1272000000000002</v>
      </c>
      <c r="G73" s="11">
        <v>9.2114999999999991</v>
      </c>
      <c r="H73" s="11">
        <v>8.0385000000000009</v>
      </c>
      <c r="I73" s="11">
        <v>6.7584999999999997</v>
      </c>
      <c r="J73" s="11">
        <v>6.0426000000000002</v>
      </c>
      <c r="K73" s="11">
        <v>6.2611999999999997</v>
      </c>
      <c r="L73" s="11">
        <v>3.6886000000000001</v>
      </c>
      <c r="M73" s="11"/>
      <c r="N73" s="11">
        <v>3.8559000000000001</v>
      </c>
      <c r="O73" s="11">
        <v>4.2096</v>
      </c>
      <c r="P73" s="11">
        <v>4.6276999999999999</v>
      </c>
    </row>
    <row r="74" spans="1:16" x14ac:dyDescent="0.25">
      <c r="A74" s="8" t="s">
        <v>23</v>
      </c>
      <c r="B74" s="11">
        <v>1.1504000000000001</v>
      </c>
      <c r="C74" s="11">
        <v>1.2556</v>
      </c>
      <c r="D74" s="11">
        <v>2.0459000000000001</v>
      </c>
      <c r="E74" s="11">
        <v>2.27</v>
      </c>
      <c r="F74" s="11">
        <v>1.8254999999999999</v>
      </c>
      <c r="G74" s="11">
        <v>0.9103</v>
      </c>
      <c r="H74" s="11">
        <v>0.86140000000000005</v>
      </c>
      <c r="I74" s="11">
        <v>0.9224</v>
      </c>
      <c r="J74" s="11">
        <v>1.0258</v>
      </c>
      <c r="K74" s="11">
        <v>1.1442000000000001</v>
      </c>
      <c r="L74" s="11">
        <v>1.2522</v>
      </c>
      <c r="M74" s="11"/>
      <c r="N74" s="11">
        <v>0.85299999999999998</v>
      </c>
      <c r="O74" s="11">
        <v>0.4738</v>
      </c>
      <c r="P74" s="11">
        <v>0.34870000000000001</v>
      </c>
    </row>
    <row r="75" spans="1:16" x14ac:dyDescent="0.25">
      <c r="A75" s="8" t="s">
        <v>24</v>
      </c>
      <c r="B75" s="11">
        <v>9.3506999999999998</v>
      </c>
      <c r="C75" s="11">
        <v>5.9747000000000003</v>
      </c>
      <c r="D75" s="11">
        <v>9.2944999999999993</v>
      </c>
      <c r="E75" s="11">
        <v>8.7706999999999997</v>
      </c>
      <c r="F75" s="11">
        <v>8.3164999999999996</v>
      </c>
      <c r="G75" s="11">
        <v>7.6474000000000002</v>
      </c>
      <c r="H75" s="11">
        <v>7.2652000000000001</v>
      </c>
      <c r="I75" s="11">
        <v>7.5330000000000004</v>
      </c>
      <c r="J75" s="11">
        <v>7.6210000000000004</v>
      </c>
      <c r="K75" s="11">
        <v>6.9850000000000003</v>
      </c>
      <c r="L75" s="11">
        <v>6.3808999999999996</v>
      </c>
      <c r="M75" s="11"/>
      <c r="N75" s="11">
        <v>4.3022</v>
      </c>
      <c r="O75" s="11">
        <v>3.5706000000000002</v>
      </c>
      <c r="P75" s="11">
        <v>3.4506000000000001</v>
      </c>
    </row>
  </sheetData>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showGridLines="0" tabSelected="1" topLeftCell="A14" workbookViewId="0">
      <selection activeCell="B24" sqref="B24:R24"/>
    </sheetView>
  </sheetViews>
  <sheetFormatPr defaultRowHeight="15" x14ac:dyDescent="0.25"/>
  <cols>
    <col min="1" max="1" width="24.5703125" customWidth="1"/>
    <col min="2" max="3" width="11.7109375" style="8" customWidth="1"/>
  </cols>
  <sheetData>
    <row r="1" spans="1:37" s="8" customFormat="1" x14ac:dyDescent="0.25"/>
    <row r="2" spans="1:37" s="8" customFormat="1" x14ac:dyDescent="0.25">
      <c r="A2" s="40" t="s">
        <v>56</v>
      </c>
      <c r="B2" s="17" t="s">
        <v>55</v>
      </c>
      <c r="C2" s="19"/>
      <c r="D2" s="17" t="s">
        <v>54</v>
      </c>
      <c r="E2" s="18"/>
      <c r="F2" s="18"/>
      <c r="G2" s="18"/>
      <c r="H2" s="18"/>
      <c r="I2" s="18"/>
      <c r="J2" s="18"/>
      <c r="K2" s="18"/>
      <c r="L2" s="18"/>
      <c r="M2" s="18"/>
      <c r="N2" s="18"/>
      <c r="O2" s="18"/>
      <c r="P2" s="18"/>
      <c r="Q2" s="18"/>
      <c r="R2" s="19"/>
    </row>
    <row r="3" spans="1:37" s="8" customFormat="1" x14ac:dyDescent="0.25">
      <c r="A3" s="37" t="s">
        <v>38</v>
      </c>
      <c r="B3" s="20" t="s">
        <v>51</v>
      </c>
      <c r="C3" s="21" t="s">
        <v>50</v>
      </c>
      <c r="D3" s="29">
        <v>42430</v>
      </c>
      <c r="E3" s="30">
        <v>42064</v>
      </c>
      <c r="F3" s="30">
        <v>41699</v>
      </c>
      <c r="G3" s="30">
        <v>41334</v>
      </c>
      <c r="H3" s="30">
        <v>40969</v>
      </c>
      <c r="I3" s="30">
        <v>40603</v>
      </c>
      <c r="J3" s="30">
        <v>40238</v>
      </c>
      <c r="K3" s="30">
        <v>39873</v>
      </c>
      <c r="L3" s="30">
        <v>39508</v>
      </c>
      <c r="M3" s="30">
        <v>39142</v>
      </c>
      <c r="N3" s="30">
        <v>38777</v>
      </c>
      <c r="O3" s="30">
        <v>38412</v>
      </c>
      <c r="P3" s="30">
        <v>38047</v>
      </c>
      <c r="Q3" s="30">
        <v>37681</v>
      </c>
      <c r="R3" s="31">
        <v>37316</v>
      </c>
      <c r="S3" s="3"/>
      <c r="U3" s="7" t="s">
        <v>48</v>
      </c>
      <c r="W3" s="15">
        <f>D3</f>
        <v>42430</v>
      </c>
      <c r="X3" s="15">
        <f t="shared" ref="X3:AK3" si="0">E3</f>
        <v>42064</v>
      </c>
      <c r="Y3" s="15">
        <f t="shared" si="0"/>
        <v>41699</v>
      </c>
      <c r="Z3" s="15">
        <f t="shared" si="0"/>
        <v>41334</v>
      </c>
      <c r="AA3" s="15">
        <f t="shared" si="0"/>
        <v>40969</v>
      </c>
      <c r="AB3" s="15">
        <f t="shared" si="0"/>
        <v>40603</v>
      </c>
      <c r="AC3" s="15">
        <f t="shared" si="0"/>
        <v>40238</v>
      </c>
      <c r="AD3" s="15">
        <f t="shared" si="0"/>
        <v>39873</v>
      </c>
      <c r="AE3" s="15">
        <f t="shared" si="0"/>
        <v>39508</v>
      </c>
      <c r="AF3" s="15">
        <f t="shared" si="0"/>
        <v>39142</v>
      </c>
      <c r="AG3" s="15">
        <f t="shared" si="0"/>
        <v>38777</v>
      </c>
      <c r="AH3" s="15">
        <f t="shared" si="0"/>
        <v>38412</v>
      </c>
      <c r="AI3" s="15">
        <f t="shared" si="0"/>
        <v>38047</v>
      </c>
      <c r="AJ3" s="15">
        <f t="shared" si="0"/>
        <v>37681</v>
      </c>
      <c r="AK3" s="15">
        <f t="shared" si="0"/>
        <v>37316</v>
      </c>
    </row>
    <row r="4" spans="1:37" x14ac:dyDescent="0.25">
      <c r="A4" s="38" t="s">
        <v>39</v>
      </c>
      <c r="B4" s="22">
        <v>402.2</v>
      </c>
      <c r="C4" s="23">
        <v>374.8</v>
      </c>
      <c r="D4" s="22">
        <f>'Segmental Numbers'!B5</f>
        <v>428.01650000000001</v>
      </c>
      <c r="E4" s="32">
        <f>'Segmental Numbers'!C5</f>
        <v>433.19970000000001</v>
      </c>
      <c r="F4" s="32">
        <f>'Segmental Numbers'!D5</f>
        <v>431.78339999999997</v>
      </c>
      <c r="G4" s="32">
        <f>'Segmental Numbers'!E5</f>
        <v>368.8252</v>
      </c>
      <c r="H4" s="32">
        <f>'Segmental Numbers'!F5</f>
        <v>361.88909999999998</v>
      </c>
      <c r="I4" s="32">
        <f>'Segmental Numbers'!G5</f>
        <v>269.0421</v>
      </c>
      <c r="J4" s="32">
        <f>'Segmental Numbers'!H5</f>
        <v>252.27010000000001</v>
      </c>
      <c r="K4" s="32">
        <f>'Segmental Numbers'!I5</f>
        <v>255.8707</v>
      </c>
      <c r="L4" s="32">
        <f>'Segmental Numbers'!J5</f>
        <v>225.53100000000001</v>
      </c>
      <c r="M4" s="32">
        <f>'Segmental Numbers'!K5</f>
        <v>220.24969999999999</v>
      </c>
      <c r="N4" s="32">
        <f>'Segmental Numbers'!L5</f>
        <v>252.81620000000001</v>
      </c>
      <c r="O4" s="32">
        <f>'Segmental Numbers'!M5</f>
        <v>191.4221</v>
      </c>
      <c r="P4" s="32">
        <f>'Segmental Numbers'!N5</f>
        <v>167.435</v>
      </c>
      <c r="Q4" s="32">
        <f>'Segmental Numbers'!O5</f>
        <v>136.07149999999999</v>
      </c>
      <c r="R4" s="23">
        <f>'Segmental Numbers'!P5</f>
        <v>131.27209999999999</v>
      </c>
      <c r="U4" t="s">
        <v>38</v>
      </c>
      <c r="W4" s="12">
        <f>'Segmental Summary'!D4/'Segmental Numbers'!B$4</f>
        <v>0.34018839511104537</v>
      </c>
      <c r="X4" s="12">
        <f>'Segmental Summary'!E4/'Segmental Numbers'!C$4</f>
        <v>0.39116442741732244</v>
      </c>
      <c r="Y4" s="12">
        <f>'Segmental Summary'!F4/'Segmental Numbers'!D$4</f>
        <v>0.3928654421434718</v>
      </c>
      <c r="Z4" s="12">
        <f>'Segmental Summary'!G4/'Segmental Numbers'!E$4</f>
        <v>0.29931663409954129</v>
      </c>
      <c r="AA4" s="12">
        <f>'Segmental Summary'!H4/'Segmental Numbers'!F$4</f>
        <v>0.31677260355270426</v>
      </c>
      <c r="AB4" s="12">
        <f>'Segmental Summary'!I4/'Segmental Numbers'!G$4</f>
        <v>0.30053246242451975</v>
      </c>
      <c r="AC4" s="12">
        <f>'Segmental Summary'!J4/'Segmental Numbers'!H$4</f>
        <v>0.29711122545759439</v>
      </c>
      <c r="AD4" s="12">
        <f>'Segmental Summary'!K4/'Segmental Numbers'!I$4</f>
        <v>0.33530955800641604</v>
      </c>
      <c r="AE4" s="12">
        <f>'Segmental Summary'!L4/'Segmental Numbers'!J$4</f>
        <v>0.38972558449938299</v>
      </c>
      <c r="AF4" s="12">
        <f>'Segmental Summary'!M4/'Segmental Numbers'!K$4</f>
        <v>0.33113393946337133</v>
      </c>
      <c r="AG4" s="12">
        <f>'Segmental Summary'!N4/'Segmental Numbers'!L$4</f>
        <v>0.39882297969193531</v>
      </c>
      <c r="AH4" s="12">
        <f>'Segmental Summary'!O4/'Segmental Numbers'!M$4</f>
        <v>0.34963508995853998</v>
      </c>
      <c r="AI4" s="12">
        <f>'Segmental Summary'!P4/'Segmental Numbers'!N$4</f>
        <v>0.3420541635980498</v>
      </c>
      <c r="AJ4" s="12">
        <f>'Segmental Summary'!Q4/'Segmental Numbers'!O$4</f>
        <v>0.31372281844347977</v>
      </c>
      <c r="AK4" s="12">
        <f>'Segmental Summary'!R4/'Segmental Numbers'!P$4</f>
        <v>0.31114299312543076</v>
      </c>
    </row>
    <row r="5" spans="1:37" x14ac:dyDescent="0.25">
      <c r="A5" s="38" t="s">
        <v>40</v>
      </c>
      <c r="B5" s="24">
        <f>B4/C4-1</f>
        <v>7.3105656350053394E-2</v>
      </c>
      <c r="C5" s="25"/>
      <c r="D5" s="24">
        <f>D4/E4-1</f>
        <v>-1.1964920566657877E-2</v>
      </c>
      <c r="E5" s="33">
        <f t="shared" ref="E5:Q5" si="1">E4/F4-1</f>
        <v>3.2801168363583155E-3</v>
      </c>
      <c r="F5" s="33">
        <f t="shared" si="1"/>
        <v>0.17069929061246358</v>
      </c>
      <c r="G5" s="33">
        <f t="shared" si="1"/>
        <v>1.9166368923518418E-2</v>
      </c>
      <c r="H5" s="33">
        <f t="shared" si="1"/>
        <v>0.34510212342231927</v>
      </c>
      <c r="I5" s="33">
        <f t="shared" si="1"/>
        <v>6.6484295998614051E-2</v>
      </c>
      <c r="J5" s="33">
        <f t="shared" si="1"/>
        <v>-1.4071951184719378E-2</v>
      </c>
      <c r="K5" s="33">
        <f t="shared" si="1"/>
        <v>0.13452563062284106</v>
      </c>
      <c r="L5" s="33">
        <f t="shared" si="1"/>
        <v>2.3978693274043117E-2</v>
      </c>
      <c r="M5" s="33">
        <f t="shared" si="1"/>
        <v>-0.12881492562581043</v>
      </c>
      <c r="N5" s="33">
        <f t="shared" si="1"/>
        <v>0.32072629022458754</v>
      </c>
      <c r="O5" s="33">
        <f t="shared" si="1"/>
        <v>0.14326216143578097</v>
      </c>
      <c r="P5" s="33">
        <f t="shared" si="1"/>
        <v>0.23049279239223508</v>
      </c>
      <c r="Q5" s="33">
        <f t="shared" si="1"/>
        <v>3.6560701017199992E-2</v>
      </c>
      <c r="R5" s="34"/>
      <c r="U5" t="s">
        <v>44</v>
      </c>
      <c r="W5" s="12">
        <f>'Segmental Summary'!D14/'Segmental Numbers'!B$4</f>
        <v>0.2825982301824651</v>
      </c>
      <c r="X5" s="12">
        <f>'Segmental Summary'!E14/'Segmental Numbers'!C$4</f>
        <v>0.29250216192538991</v>
      </c>
      <c r="Y5" s="12">
        <f>'Segmental Summary'!F14/'Segmental Numbers'!D$4</f>
        <v>0.26275183069778246</v>
      </c>
      <c r="Z5" s="12">
        <f>'Segmental Summary'!G14/'Segmental Numbers'!E$4</f>
        <v>0.24012862269707083</v>
      </c>
      <c r="AA5" s="12">
        <f>'Segmental Summary'!H14/'Segmental Numbers'!F$4</f>
        <v>0.25209888959936555</v>
      </c>
      <c r="AB5" s="12">
        <f>'Segmental Summary'!I14/'Segmental Numbers'!G$4</f>
        <v>0.27188045013835177</v>
      </c>
      <c r="AC5" s="12">
        <f>'Segmental Summary'!J14/'Segmental Numbers'!H$4</f>
        <v>0.2194867528395269</v>
      </c>
      <c r="AD5" s="12">
        <f>'Segmental Summary'!K14/'Segmental Numbers'!I$4</f>
        <v>0.25501003816073636</v>
      </c>
      <c r="AE5" s="12">
        <f>'Segmental Summary'!L14/'Segmental Numbers'!J$4</f>
        <v>0.20685034762891061</v>
      </c>
      <c r="AF5" s="12">
        <f>'Segmental Summary'!M14/'Segmental Numbers'!K$4</f>
        <v>0.15715961414311441</v>
      </c>
      <c r="AG5" s="12">
        <f>'Segmental Summary'!N14/'Segmental Numbers'!L$4</f>
        <v>0.18347158205525174</v>
      </c>
      <c r="AH5" s="12">
        <f>'Segmental Summary'!O14/'Segmental Numbers'!M$4</f>
        <v>0.16300977312690562</v>
      </c>
      <c r="AI5" s="12">
        <f>'Segmental Summary'!P14/'Segmental Numbers'!N$4</f>
        <v>0.17077682566953728</v>
      </c>
      <c r="AJ5" s="12">
        <f>'Segmental Summary'!Q14/'Segmental Numbers'!O$4</f>
        <v>0.1046873227590519</v>
      </c>
      <c r="AK5" s="12">
        <f>'Segmental Summary'!R14/'Segmental Numbers'!P$4</f>
        <v>0.12535256935957761</v>
      </c>
    </row>
    <row r="6" spans="1:37" x14ac:dyDescent="0.25">
      <c r="A6" s="38" t="s">
        <v>52</v>
      </c>
      <c r="B6" s="22">
        <v>81.8</v>
      </c>
      <c r="C6" s="23">
        <v>57.4</v>
      </c>
      <c r="D6" s="22">
        <f>'Segmental Numbers'!B26</f>
        <v>90.063999999999993</v>
      </c>
      <c r="E6" s="32">
        <f>'Segmental Numbers'!C26</f>
        <v>86.352699999999999</v>
      </c>
      <c r="F6" s="32">
        <f>'Segmental Numbers'!D26</f>
        <v>106.1165</v>
      </c>
      <c r="G6" s="32">
        <f>'Segmental Numbers'!E26</f>
        <v>91.085700000000003</v>
      </c>
      <c r="H6" s="32">
        <f>'Segmental Numbers'!F26</f>
        <v>124.6819</v>
      </c>
      <c r="I6" s="32">
        <f>'Segmental Numbers'!G26</f>
        <v>67.543700000000001</v>
      </c>
      <c r="J6" s="32">
        <f>'Segmental Numbers'!H26</f>
        <v>95.460499999999996</v>
      </c>
      <c r="K6" s="32">
        <f>'Segmental Numbers'!I26</f>
        <v>76.000399999999999</v>
      </c>
      <c r="L6" s="32">
        <f>'Segmental Numbers'!J26</f>
        <v>61.312100000000001</v>
      </c>
      <c r="M6" s="32">
        <f>'Segmental Numbers'!K26</f>
        <v>76.120999999999995</v>
      </c>
      <c r="N6" s="32">
        <f>'Segmental Numbers'!L26</f>
        <v>61.075899999999997</v>
      </c>
      <c r="O6" s="32">
        <f>'Segmental Numbers'!M26</f>
        <v>40.544499999999999</v>
      </c>
      <c r="P6" s="32">
        <f>'Segmental Numbers'!N26</f>
        <v>43.019799999999996</v>
      </c>
      <c r="Q6" s="32">
        <f>'Segmental Numbers'!O26</f>
        <v>26.2773</v>
      </c>
      <c r="R6" s="23">
        <f>'Segmental Numbers'!P26</f>
        <v>20.490300000000001</v>
      </c>
      <c r="U6" t="s">
        <v>45</v>
      </c>
      <c r="W6" s="12">
        <f>'Segmental Summary'!D24/'Segmental Numbers'!B$4</f>
        <v>0.18228363957983901</v>
      </c>
      <c r="X6" s="12">
        <f>'Segmental Summary'!E24/'Segmental Numbers'!C$4</f>
        <v>0.13460282471117063</v>
      </c>
      <c r="Y6" s="12">
        <f>'Segmental Summary'!F24/'Segmental Numbers'!D$4</f>
        <v>0.10048434037103283</v>
      </c>
      <c r="Z6" s="12">
        <f>'Segmental Summary'!G24/'Segmental Numbers'!E$4</f>
        <v>0.2105314925644213</v>
      </c>
      <c r="AA6" s="12">
        <f>'Segmental Summary'!H24/'Segmental Numbers'!F$4</f>
        <v>0.16609546968270578</v>
      </c>
      <c r="AB6" s="12">
        <f>'Segmental Summary'!I24/'Segmental Numbers'!G$4</f>
        <v>9.1649844881375828E-2</v>
      </c>
      <c r="AC6" s="12">
        <f>'Segmental Summary'!J24/'Segmental Numbers'!H$4</f>
        <v>0.23143891779808246</v>
      </c>
      <c r="AD6" s="12">
        <f>'Segmental Summary'!K24/'Segmental Numbers'!I$4</f>
        <v>0.22281899335332228</v>
      </c>
      <c r="AE6" s="12">
        <f>'Segmental Summary'!L24/'Segmental Numbers'!J$4</f>
        <v>0.26606684248852325</v>
      </c>
      <c r="AF6" s="12">
        <f>'Segmental Summary'!M24/'Segmental Numbers'!K$4</f>
        <v>0.41751062712117698</v>
      </c>
      <c r="AG6" s="12">
        <f>'Segmental Summary'!N24/'Segmental Numbers'!L$4</f>
        <v>0.33388841054932766</v>
      </c>
      <c r="AH6" s="12">
        <f>'Segmental Summary'!O24/'Segmental Numbers'!M$4</f>
        <v>0.38237900122942642</v>
      </c>
      <c r="AI6" s="12">
        <f>'Segmental Summary'!P24/'Segmental Numbers'!N$4</f>
        <v>0.33660430011532211</v>
      </c>
      <c r="AJ6" s="12">
        <f>'Segmental Summary'!Q24/'Segmental Numbers'!O$4</f>
        <v>0.30221385760225911</v>
      </c>
      <c r="AK6" s="12">
        <f>'Segmental Summary'!R24/'Segmental Numbers'!P$4</f>
        <v>0.29751876498567914</v>
      </c>
    </row>
    <row r="7" spans="1:37" s="8" customFormat="1" x14ac:dyDescent="0.25">
      <c r="A7" s="38" t="s">
        <v>40</v>
      </c>
      <c r="B7" s="24">
        <f>B6/C6-1</f>
        <v>0.42508710801393734</v>
      </c>
      <c r="C7" s="25"/>
      <c r="D7" s="24">
        <f>D6/E6-1</f>
        <v>4.2978389789780636E-2</v>
      </c>
      <c r="E7" s="33">
        <f t="shared" ref="E7" si="2">E6/F6-1</f>
        <v>-0.18624624822718427</v>
      </c>
      <c r="F7" s="33">
        <f t="shared" ref="F7" si="3">F6/G6-1</f>
        <v>0.16501821910574321</v>
      </c>
      <c r="G7" s="33">
        <f t="shared" ref="G7" si="4">G6/H6-1</f>
        <v>-0.26945530987256372</v>
      </c>
      <c r="H7" s="33">
        <f t="shared" ref="H7" si="5">H6/I6-1</f>
        <v>0.84594418132261029</v>
      </c>
      <c r="I7" s="33">
        <f t="shared" ref="I7" si="6">I6/J6-1</f>
        <v>-0.29244347138345173</v>
      </c>
      <c r="J7" s="33">
        <f t="shared" ref="J7" si="7">J6/K6-1</f>
        <v>0.2560525997231593</v>
      </c>
      <c r="K7" s="33">
        <f t="shared" ref="K7" si="8">K6/L6-1</f>
        <v>0.2395660889123028</v>
      </c>
      <c r="L7" s="33">
        <f t="shared" ref="L7" si="9">L6/M6-1</f>
        <v>-0.19454421250377685</v>
      </c>
      <c r="M7" s="33">
        <f t="shared" ref="M7" si="10">M6/N6-1</f>
        <v>0.24633447890248039</v>
      </c>
      <c r="N7" s="33">
        <f t="shared" ref="N7" si="11">N6/O6-1</f>
        <v>0.50639174240649165</v>
      </c>
      <c r="O7" s="33">
        <f t="shared" ref="O7" si="12">O6/P6-1</f>
        <v>-5.753862175091462E-2</v>
      </c>
      <c r="P7" s="33">
        <f t="shared" ref="P7" si="13">P6/Q6-1</f>
        <v>0.63714689104283906</v>
      </c>
      <c r="Q7" s="33">
        <f t="shared" ref="Q7" si="14">Q6/R6-1</f>
        <v>0.28242631879474667</v>
      </c>
      <c r="R7" s="35"/>
      <c r="U7" s="8" t="s">
        <v>46</v>
      </c>
      <c r="W7" s="12">
        <f>'Segmental Summary'!D34/'Segmental Numbers'!B$4</f>
        <v>0.13216795216626878</v>
      </c>
      <c r="X7" s="12">
        <f>'Segmental Summary'!E34/'Segmental Numbers'!C$4</f>
        <v>0.11731825717886998</v>
      </c>
      <c r="Y7" s="12">
        <f>'Segmental Summary'!F34/'Segmental Numbers'!D$4</f>
        <v>0.18104705304105739</v>
      </c>
      <c r="Z7" s="12">
        <f>'Segmental Summary'!G34/'Segmental Numbers'!E$4</f>
        <v>0.18824723617666328</v>
      </c>
      <c r="AA7" s="12">
        <f>'Segmental Summary'!H34/'Segmental Numbers'!F$4</f>
        <v>0.20009112191560849</v>
      </c>
      <c r="AB7" s="12">
        <f>'Segmental Summary'!I34/'Segmental Numbers'!G$4</f>
        <v>0.25073308951193013</v>
      </c>
      <c r="AC7" s="12">
        <f>'Segmental Summary'!J34/'Segmental Numbers'!H$4</f>
        <v>0.19810528217546527</v>
      </c>
      <c r="AD7" s="12">
        <f>'Segmental Summary'!K34/'Segmental Numbers'!I$4</f>
        <v>0.13572314071247354</v>
      </c>
      <c r="AE7" s="12">
        <f>'Segmental Summary'!L34/'Segmental Numbers'!J$4</f>
        <v>7.6838828543967633E-2</v>
      </c>
      <c r="AF7" s="12">
        <f>'Segmental Summary'!M34/'Segmental Numbers'!K$4</f>
        <v>3.7956044597074468E-2</v>
      </c>
      <c r="AG7" s="12">
        <f>'Segmental Summary'!N34/'Segmental Numbers'!L$4</f>
        <v>3.184290157938293E-2</v>
      </c>
      <c r="AH7" s="12">
        <f>'Segmental Summary'!O34/'Segmental Numbers'!M$4</f>
        <v>4.9773229190392322E-2</v>
      </c>
      <c r="AI7" s="12">
        <f>'Segmental Summary'!P34/'Segmental Numbers'!N$4</f>
        <v>6.6909908814838034E-2</v>
      </c>
      <c r="AJ7" s="12">
        <f>'Segmental Summary'!Q34/'Segmental Numbers'!O$4</f>
        <v>6.7063133052791171E-2</v>
      </c>
      <c r="AK7" s="12">
        <f>'Segmental Summary'!R34/'Segmental Numbers'!P$4</f>
        <v>5.3700520593842942E-2</v>
      </c>
    </row>
    <row r="8" spans="1:37" x14ac:dyDescent="0.25">
      <c r="A8" s="38" t="s">
        <v>41</v>
      </c>
      <c r="B8" s="24">
        <f>B6/B4</f>
        <v>0.20338140228741919</v>
      </c>
      <c r="C8" s="26">
        <f>C6/C4</f>
        <v>0.15314834578441835</v>
      </c>
      <c r="D8" s="24">
        <f>D6/D4</f>
        <v>0.21042179448689477</v>
      </c>
      <c r="E8" s="33">
        <f t="shared" ref="E8:R8" si="15">E6/E4</f>
        <v>0.19933693398217958</v>
      </c>
      <c r="F8" s="33">
        <f t="shared" si="15"/>
        <v>0.24576326926880471</v>
      </c>
      <c r="G8" s="33">
        <f t="shared" si="15"/>
        <v>0.24696170435208875</v>
      </c>
      <c r="H8" s="33">
        <f t="shared" si="15"/>
        <v>0.34453068633457046</v>
      </c>
      <c r="I8" s="33">
        <f t="shared" si="15"/>
        <v>0.25105253044040321</v>
      </c>
      <c r="J8" s="33">
        <f t="shared" si="15"/>
        <v>0.37840592285807945</v>
      </c>
      <c r="K8" s="33">
        <f t="shared" si="15"/>
        <v>0.29702658413018762</v>
      </c>
      <c r="L8" s="33">
        <f t="shared" si="15"/>
        <v>0.271856640550523</v>
      </c>
      <c r="M8" s="33">
        <f t="shared" si="15"/>
        <v>0.34561227552182816</v>
      </c>
      <c r="N8" s="33">
        <f t="shared" si="15"/>
        <v>0.24158222455681239</v>
      </c>
      <c r="O8" s="33">
        <f t="shared" si="15"/>
        <v>0.21180678719959711</v>
      </c>
      <c r="P8" s="33">
        <f t="shared" si="15"/>
        <v>0.25693433272613253</v>
      </c>
      <c r="Q8" s="33">
        <f t="shared" si="15"/>
        <v>0.19311391437589798</v>
      </c>
      <c r="R8" s="26">
        <f t="shared" si="15"/>
        <v>0.15609028879708636</v>
      </c>
      <c r="U8" t="s">
        <v>47</v>
      </c>
      <c r="W8" s="12">
        <f>'Segmental Summary'!D43/'Segmental Numbers'!B$4</f>
        <v>1.5705050227913464E-2</v>
      </c>
      <c r="X8" s="12">
        <f>'Segmental Summary'!E43/'Segmental Numbers'!C$4</f>
        <v>1.4986068595226616E-2</v>
      </c>
      <c r="Y8" s="12">
        <f>'Segmental Summary'!F43/'Segmental Numbers'!D$4</f>
        <v>1.7083661719477467E-2</v>
      </c>
      <c r="Z8" s="12">
        <f>'Segmental Summary'!G43/'Segmental Numbers'!E$4</f>
        <v>1.7197682045199243E-2</v>
      </c>
      <c r="AA8" s="12">
        <f>'Segmental Summary'!H43/'Segmental Numbers'!F$4</f>
        <v>1.0214757986406992E-2</v>
      </c>
      <c r="AB8" s="12">
        <f>'Segmental Summary'!I43/'Segmental Numbers'!G$4</f>
        <v>1.5170046271405817E-2</v>
      </c>
      <c r="AC8" s="12">
        <f>'Segmental Summary'!J43/'Segmental Numbers'!H$4</f>
        <v>1.5200282942769691E-2</v>
      </c>
      <c r="AD8" s="12">
        <f>'Segmental Summary'!K43/'Segmental Numbers'!I$4</f>
        <v>1.4703939781519302E-2</v>
      </c>
      <c r="AE8" s="12">
        <f>'Segmental Summary'!L43/'Segmental Numbers'!J$4</f>
        <v>2.0506770616068867E-2</v>
      </c>
      <c r="AF8" s="12">
        <f>'Segmental Summary'!M43/'Segmental Numbers'!K$4</f>
        <v>1.5520092227505338E-2</v>
      </c>
      <c r="AG8" s="12">
        <f>'Segmental Summary'!N43/'Segmental Numbers'!L$4</f>
        <v>8.7670754866101559E-3</v>
      </c>
      <c r="AH8" s="12">
        <f>'Segmental Summary'!O43/'Segmental Numbers'!M$4</f>
        <v>1.2440750178404729E-2</v>
      </c>
      <c r="AI8" s="12">
        <f>'Segmental Summary'!P43/'Segmental Numbers'!N$4</f>
        <v>1.5607810851310064E-2</v>
      </c>
      <c r="AJ8" s="12">
        <f>'Segmental Summary'!Q43/'Segmental Numbers'!O$4</f>
        <v>1.7873726516583064E-2</v>
      </c>
      <c r="AK8" s="12">
        <f>'Segmental Summary'!R43/'Segmental Numbers'!P$4</f>
        <v>2.0919273349216928E-2</v>
      </c>
    </row>
    <row r="9" spans="1:37" x14ac:dyDescent="0.25">
      <c r="A9" s="38" t="s">
        <v>42</v>
      </c>
      <c r="B9" s="22">
        <v>335.7</v>
      </c>
      <c r="C9" s="23">
        <v>352.81</v>
      </c>
      <c r="D9" s="22">
        <f>'Segmental Numbers'!B34</f>
        <v>346.31189999999998</v>
      </c>
      <c r="E9" s="32">
        <f>'Segmental Numbers'!C34</f>
        <v>339.59019999999998</v>
      </c>
      <c r="F9" s="32">
        <f>'Segmental Numbers'!D34</f>
        <v>348.25560000000002</v>
      </c>
      <c r="G9" s="32">
        <f>'Segmental Numbers'!E34</f>
        <v>362.0831</v>
      </c>
      <c r="H9" s="32">
        <f>'Segmental Numbers'!F34</f>
        <v>338.96129999999999</v>
      </c>
      <c r="I9" s="32">
        <f>'Segmental Numbers'!G34</f>
        <v>357.13799999999998</v>
      </c>
      <c r="J9" s="32">
        <f>'Segmental Numbers'!H34</f>
        <v>325.6472</v>
      </c>
      <c r="K9" s="32">
        <f>'Segmental Numbers'!I34</f>
        <v>318.73739999999998</v>
      </c>
      <c r="L9" s="32">
        <f>'Segmental Numbers'!J34</f>
        <v>325.3415</v>
      </c>
      <c r="M9" s="32">
        <f>'Segmental Numbers'!K34</f>
        <v>297.96960000000001</v>
      </c>
      <c r="N9" s="32">
        <f>'Segmental Numbers'!L34</f>
        <v>272.61439999999999</v>
      </c>
      <c r="O9" s="32">
        <f>'Segmental Numbers'!M34</f>
        <v>272.36680000000001</v>
      </c>
      <c r="P9" s="32">
        <f>'Segmental Numbers'!N34</f>
        <v>183.90770000000001</v>
      </c>
      <c r="Q9" s="32">
        <f>'Segmental Numbers'!O34</f>
        <v>171.2071</v>
      </c>
      <c r="R9" s="23">
        <f>'Segmental Numbers'!P34</f>
        <v>145.47640000000001</v>
      </c>
      <c r="U9" t="s">
        <v>49</v>
      </c>
      <c r="W9" s="16">
        <f>1-SUM(W4:W8)</f>
        <v>4.7056732732468354E-2</v>
      </c>
      <c r="X9" s="16">
        <f t="shared" ref="X9:AK9" si="16">1-SUM(X4:X8)</f>
        <v>4.9426260172020453E-2</v>
      </c>
      <c r="Y9" s="16">
        <f t="shared" si="16"/>
        <v>4.5767672027178019E-2</v>
      </c>
      <c r="Z9" s="16">
        <f t="shared" si="16"/>
        <v>4.4578332417104072E-2</v>
      </c>
      <c r="AA9" s="16">
        <f t="shared" si="16"/>
        <v>5.4727157263208981E-2</v>
      </c>
      <c r="AB9" s="16">
        <f t="shared" si="16"/>
        <v>7.0034106772416727E-2</v>
      </c>
      <c r="AC9" s="16">
        <f t="shared" si="16"/>
        <v>3.8657538786561307E-2</v>
      </c>
      <c r="AD9" s="16">
        <f t="shared" si="16"/>
        <v>3.6434329985532643E-2</v>
      </c>
      <c r="AE9" s="16">
        <f t="shared" si="16"/>
        <v>4.001162622314669E-2</v>
      </c>
      <c r="AF9" s="16">
        <f t="shared" si="16"/>
        <v>4.0719682447757477E-2</v>
      </c>
      <c r="AG9" s="16">
        <f t="shared" si="16"/>
        <v>4.3207050637492195E-2</v>
      </c>
      <c r="AH9" s="16">
        <f t="shared" si="16"/>
        <v>4.2762156316330957E-2</v>
      </c>
      <c r="AI9" s="16">
        <f t="shared" si="16"/>
        <v>6.8046990950942798E-2</v>
      </c>
      <c r="AJ9" s="16">
        <f t="shared" si="16"/>
        <v>0.19443914162583498</v>
      </c>
      <c r="AK9" s="16">
        <f t="shared" si="16"/>
        <v>0.19136587858625265</v>
      </c>
    </row>
    <row r="10" spans="1:37" x14ac:dyDescent="0.25">
      <c r="A10" s="39" t="s">
        <v>43</v>
      </c>
      <c r="B10" s="27">
        <f>B6/B9</f>
        <v>0.24366994340184689</v>
      </c>
      <c r="C10" s="28">
        <f>C6/C9</f>
        <v>0.16269380119611121</v>
      </c>
      <c r="D10" s="27">
        <f>D6/D9</f>
        <v>0.26006614268813749</v>
      </c>
      <c r="E10" s="36">
        <f t="shared" ref="E10:R10" si="17">E6/E9</f>
        <v>0.25428501764774131</v>
      </c>
      <c r="F10" s="36">
        <f t="shared" si="17"/>
        <v>0.30470866800131857</v>
      </c>
      <c r="G10" s="36">
        <f t="shared" si="17"/>
        <v>0.25156020814006508</v>
      </c>
      <c r="H10" s="36">
        <f t="shared" si="17"/>
        <v>0.36783520714606655</v>
      </c>
      <c r="I10" s="36">
        <f t="shared" si="17"/>
        <v>0.18912493209907658</v>
      </c>
      <c r="J10" s="36">
        <f t="shared" si="17"/>
        <v>0.29314085918748878</v>
      </c>
      <c r="K10" s="36">
        <f t="shared" si="17"/>
        <v>0.23844205292507251</v>
      </c>
      <c r="L10" s="36">
        <f t="shared" si="17"/>
        <v>0.18845459309679213</v>
      </c>
      <c r="M10" s="36">
        <f t="shared" si="17"/>
        <v>0.25546565824164608</v>
      </c>
      <c r="N10" s="36">
        <f t="shared" si="17"/>
        <v>0.22403768839797164</v>
      </c>
      <c r="O10" s="36">
        <f t="shared" si="17"/>
        <v>0.14885991978464336</v>
      </c>
      <c r="P10" s="36">
        <f t="shared" si="17"/>
        <v>0.23392060256313355</v>
      </c>
      <c r="Q10" s="36">
        <f t="shared" si="17"/>
        <v>0.15348253664713671</v>
      </c>
      <c r="R10" s="28">
        <f t="shared" si="17"/>
        <v>0.14084964984011153</v>
      </c>
    </row>
    <row r="12" spans="1:37" x14ac:dyDescent="0.25">
      <c r="A12" s="44" t="s">
        <v>56</v>
      </c>
      <c r="B12" s="17" t="s">
        <v>55</v>
      </c>
      <c r="C12" s="19"/>
      <c r="D12" s="18" t="s">
        <v>54</v>
      </c>
      <c r="E12" s="18"/>
      <c r="F12" s="18"/>
      <c r="G12" s="18"/>
      <c r="H12" s="18"/>
      <c r="I12" s="18"/>
      <c r="J12" s="18"/>
      <c r="K12" s="18"/>
      <c r="L12" s="18"/>
      <c r="M12" s="18"/>
      <c r="N12" s="18"/>
      <c r="O12" s="18"/>
      <c r="P12" s="18"/>
      <c r="Q12" s="18"/>
      <c r="R12" s="19"/>
    </row>
    <row r="13" spans="1:37" x14ac:dyDescent="0.25">
      <c r="A13" s="20" t="s">
        <v>44</v>
      </c>
      <c r="B13" s="20" t="s">
        <v>51</v>
      </c>
      <c r="C13" s="21" t="s">
        <v>50</v>
      </c>
      <c r="D13" s="30">
        <v>42430</v>
      </c>
      <c r="E13" s="30">
        <v>42064</v>
      </c>
      <c r="F13" s="30">
        <v>41699</v>
      </c>
      <c r="G13" s="30">
        <v>41334</v>
      </c>
      <c r="H13" s="30">
        <v>40969</v>
      </c>
      <c r="I13" s="30">
        <v>40603</v>
      </c>
      <c r="J13" s="30">
        <v>40238</v>
      </c>
      <c r="K13" s="30">
        <v>39873</v>
      </c>
      <c r="L13" s="30">
        <v>39508</v>
      </c>
      <c r="M13" s="30">
        <v>39142</v>
      </c>
      <c r="N13" s="30">
        <v>38777</v>
      </c>
      <c r="O13" s="30">
        <v>38412</v>
      </c>
      <c r="P13" s="30">
        <v>38047</v>
      </c>
      <c r="Q13" s="30">
        <v>37681</v>
      </c>
      <c r="R13" s="31">
        <v>37316</v>
      </c>
    </row>
    <row r="14" spans="1:37" x14ac:dyDescent="0.25">
      <c r="A14" s="41" t="s">
        <v>39</v>
      </c>
      <c r="B14" s="22">
        <v>114.7</v>
      </c>
      <c r="C14" s="23">
        <v>134.69999999999999</v>
      </c>
      <c r="D14" s="32">
        <f>'Segmental Numbers'!B7</f>
        <v>355.55799999999999</v>
      </c>
      <c r="E14" s="32">
        <f>'Segmental Numbers'!C7</f>
        <v>323.935</v>
      </c>
      <c r="F14" s="32">
        <f>'Segmental Numbers'!D7</f>
        <v>288.78050000000002</v>
      </c>
      <c r="G14" s="32">
        <f>'Segmental Numbers'!E7</f>
        <v>295.89229999999998</v>
      </c>
      <c r="H14" s="32">
        <f>'Segmental Numbers'!F7</f>
        <v>288.00420000000003</v>
      </c>
      <c r="I14" s="32">
        <f>'Segmental Numbers'!G7</f>
        <v>243.39230000000001</v>
      </c>
      <c r="J14" s="32">
        <f>'Segmental Numbers'!H7</f>
        <v>186.36099999999999</v>
      </c>
      <c r="K14" s="32">
        <f>'Segmental Numbers'!I7</f>
        <v>194.5951</v>
      </c>
      <c r="L14" s="32">
        <f>'Segmental Numbers'!J7</f>
        <v>119.7026</v>
      </c>
      <c r="M14" s="32">
        <f>'Segmental Numbers'!K7</f>
        <v>104.53279999999999</v>
      </c>
      <c r="N14" s="32">
        <f>'Segmental Numbers'!L7</f>
        <v>116.30370000000001</v>
      </c>
      <c r="O14" s="32">
        <f>'Segmental Numbers'!M7</f>
        <v>89.246399999999994</v>
      </c>
      <c r="P14" s="32">
        <f>'Segmental Numbers'!N7</f>
        <v>83.594999999999999</v>
      </c>
      <c r="Q14" s="32">
        <f>'Segmental Numbers'!O7</f>
        <v>45.406199999999998</v>
      </c>
      <c r="R14" s="23">
        <f>'Segmental Numbers'!P7</f>
        <v>52.886600000000001</v>
      </c>
    </row>
    <row r="15" spans="1:37" x14ac:dyDescent="0.25">
      <c r="A15" s="41" t="s">
        <v>40</v>
      </c>
      <c r="B15" s="24">
        <f>B14/C14-1</f>
        <v>-0.14847809948032653</v>
      </c>
      <c r="C15" s="25"/>
      <c r="D15" s="33">
        <f>D14/E14-1</f>
        <v>9.7621436399277561E-2</v>
      </c>
      <c r="E15" s="33">
        <f t="shared" ref="E15" si="18">E14/F14-1</f>
        <v>0.12173432762946246</v>
      </c>
      <c r="F15" s="33">
        <f t="shared" ref="F15" si="19">F14/G14-1</f>
        <v>-2.4035096553712165E-2</v>
      </c>
      <c r="G15" s="33">
        <f t="shared" ref="G15" si="20">G14/H14-1</f>
        <v>2.7388836690575902E-2</v>
      </c>
      <c r="H15" s="33">
        <f t="shared" ref="H15" si="21">H14/I14-1</f>
        <v>0.18329215837970225</v>
      </c>
      <c r="I15" s="33">
        <f t="shared" ref="I15" si="22">I14/J14-1</f>
        <v>0.30602593890352603</v>
      </c>
      <c r="J15" s="33">
        <f t="shared" ref="J15" si="23">J14/K14-1</f>
        <v>-4.2314015101099778E-2</v>
      </c>
      <c r="K15" s="33">
        <f t="shared" ref="K15" si="24">K14/L14-1</f>
        <v>0.62565474768300766</v>
      </c>
      <c r="L15" s="33">
        <f t="shared" ref="L15" si="25">L14/M14-1</f>
        <v>0.14512000061224817</v>
      </c>
      <c r="M15" s="33">
        <f t="shared" ref="M15" si="26">M14/N14-1</f>
        <v>-0.10120830205745823</v>
      </c>
      <c r="N15" s="33">
        <f t="shared" ref="N15" si="27">N14/O14-1</f>
        <v>0.30317525412789781</v>
      </c>
      <c r="O15" s="33">
        <f t="shared" ref="O15" si="28">O14/P14-1</f>
        <v>6.7604521801543083E-2</v>
      </c>
      <c r="P15" s="33">
        <f t="shared" ref="P15" si="29">P14/Q14-1</f>
        <v>0.84104813880042828</v>
      </c>
      <c r="Q15" s="33">
        <f t="shared" ref="Q15" si="30">Q14/R14-1</f>
        <v>-0.14144225569425906</v>
      </c>
      <c r="R15" s="25"/>
    </row>
    <row r="16" spans="1:37" x14ac:dyDescent="0.25">
      <c r="A16" s="41" t="s">
        <v>52</v>
      </c>
      <c r="B16" s="22">
        <v>27.97</v>
      </c>
      <c r="C16" s="23">
        <v>22.93</v>
      </c>
      <c r="D16" s="32">
        <f>'Segmental Numbers'!B28</f>
        <v>49.323999999999998</v>
      </c>
      <c r="E16" s="32">
        <f>'Segmental Numbers'!C28</f>
        <v>47.2804</v>
      </c>
      <c r="F16" s="32">
        <f>'Segmental Numbers'!D28</f>
        <v>45.921300000000002</v>
      </c>
      <c r="G16" s="32">
        <f>'Segmental Numbers'!E28</f>
        <v>54.229300000000002</v>
      </c>
      <c r="H16" s="32">
        <f>'Segmental Numbers'!F28</f>
        <v>58.951500000000003</v>
      </c>
      <c r="I16" s="32">
        <f>'Segmental Numbers'!G28</f>
        <v>48.190300000000001</v>
      </c>
      <c r="J16" s="32">
        <f>'Segmental Numbers'!H28</f>
        <v>39.271700000000003</v>
      </c>
      <c r="K16" s="32">
        <f>'Segmental Numbers'!I28</f>
        <v>26.807300000000001</v>
      </c>
      <c r="L16" s="32">
        <f>'Segmental Numbers'!J28</f>
        <v>27.886399999999998</v>
      </c>
      <c r="M16" s="32">
        <f>'Segmental Numbers'!K28</f>
        <v>23.759899999999998</v>
      </c>
      <c r="N16" s="32">
        <f>'Segmental Numbers'!L28</f>
        <v>13.822100000000001</v>
      </c>
      <c r="O16" s="32">
        <f>'Segmental Numbers'!M28</f>
        <v>17.725300000000001</v>
      </c>
      <c r="P16" s="32">
        <f>'Segmental Numbers'!N28</f>
        <v>17.493600000000001</v>
      </c>
      <c r="Q16" s="32">
        <f>'Segmental Numbers'!O28</f>
        <v>6.8329000000000004</v>
      </c>
      <c r="R16" s="23">
        <f>'Segmental Numbers'!P28</f>
        <v>9.1468000000000007</v>
      </c>
    </row>
    <row r="17" spans="1:18" x14ac:dyDescent="0.25">
      <c r="A17" s="41" t="s">
        <v>40</v>
      </c>
      <c r="B17" s="24">
        <f>B16/C16-1</f>
        <v>0.2197993894461403</v>
      </c>
      <c r="C17" s="25"/>
      <c r="D17" s="33">
        <f>D16/E16-1</f>
        <v>4.3222984577118595E-2</v>
      </c>
      <c r="E17" s="33">
        <f t="shared" ref="E17" si="31">E16/F16-1</f>
        <v>2.959628756154542E-2</v>
      </c>
      <c r="F17" s="33">
        <f t="shared" ref="F17" si="32">F16/G16-1</f>
        <v>-0.15320131368098056</v>
      </c>
      <c r="G17" s="33">
        <f t="shared" ref="G17" si="33">G16/H16-1</f>
        <v>-8.0103135628440292E-2</v>
      </c>
      <c r="H17" s="33">
        <f t="shared" ref="H17" si="34">H16/I16-1</f>
        <v>0.22330635003309807</v>
      </c>
      <c r="I17" s="33">
        <f t="shared" ref="I17" si="35">I16/J16-1</f>
        <v>0.22709992182665872</v>
      </c>
      <c r="J17" s="33">
        <f t="shared" ref="J17" si="36">J16/K16-1</f>
        <v>0.46496290189612544</v>
      </c>
      <c r="K17" s="33">
        <f t="shared" ref="K17" si="37">K16/L16-1</f>
        <v>-3.8696282058637843E-2</v>
      </c>
      <c r="L17" s="33">
        <f t="shared" ref="L17" si="38">L16/M16-1</f>
        <v>0.17367497337951754</v>
      </c>
      <c r="M17" s="33">
        <f t="shared" ref="M17" si="39">M16/N16-1</f>
        <v>0.7189790263418725</v>
      </c>
      <c r="N17" s="33">
        <f t="shared" ref="N17" si="40">N16/O16-1</f>
        <v>-0.22020501768658363</v>
      </c>
      <c r="O17" s="33">
        <f t="shared" ref="O17" si="41">O16/P16-1</f>
        <v>1.3244843828600139E-2</v>
      </c>
      <c r="P17" s="33">
        <f t="shared" ref="P17" si="42">P16/Q16-1</f>
        <v>1.5602013786240101</v>
      </c>
      <c r="Q17" s="33">
        <f t="shared" ref="Q17" si="43">Q16/R16-1</f>
        <v>-0.25297371758429177</v>
      </c>
      <c r="R17" s="42"/>
    </row>
    <row r="18" spans="1:18" x14ac:dyDescent="0.25">
      <c r="A18" s="41" t="s">
        <v>41</v>
      </c>
      <c r="B18" s="24">
        <f>B16/B14</f>
        <v>0.24385353095030513</v>
      </c>
      <c r="C18" s="26">
        <f>C16/C14</f>
        <v>0.17023014105419451</v>
      </c>
      <c r="D18" s="33">
        <f>D16/D14</f>
        <v>0.13872279628077558</v>
      </c>
      <c r="E18" s="33">
        <f t="shared" ref="E18:R18" si="44">E16/E14</f>
        <v>0.14595644187877196</v>
      </c>
      <c r="F18" s="33">
        <f t="shared" si="44"/>
        <v>0.15901800848741518</v>
      </c>
      <c r="G18" s="33">
        <f t="shared" si="44"/>
        <v>0.18327377900675348</v>
      </c>
      <c r="H18" s="33">
        <f t="shared" si="44"/>
        <v>0.2046897232748689</v>
      </c>
      <c r="I18" s="33">
        <f t="shared" si="44"/>
        <v>0.19799434904062288</v>
      </c>
      <c r="J18" s="33">
        <f t="shared" si="44"/>
        <v>0.21072917616883363</v>
      </c>
      <c r="K18" s="33">
        <f t="shared" si="44"/>
        <v>0.13775937831939242</v>
      </c>
      <c r="L18" s="33">
        <f t="shared" si="44"/>
        <v>0.23296402918566511</v>
      </c>
      <c r="M18" s="33">
        <f t="shared" si="44"/>
        <v>0.22729612140878269</v>
      </c>
      <c r="N18" s="33">
        <f t="shared" si="44"/>
        <v>0.11884488627618897</v>
      </c>
      <c r="O18" s="33">
        <f t="shared" si="44"/>
        <v>0.19861081231287764</v>
      </c>
      <c r="P18" s="33">
        <f t="shared" si="44"/>
        <v>0.20926610443208327</v>
      </c>
      <c r="Q18" s="33">
        <f t="shared" si="44"/>
        <v>0.15048385462778213</v>
      </c>
      <c r="R18" s="26">
        <f t="shared" si="44"/>
        <v>0.17295118234108453</v>
      </c>
    </row>
    <row r="19" spans="1:18" x14ac:dyDescent="0.25">
      <c r="A19" s="41" t="s">
        <v>42</v>
      </c>
      <c r="B19" s="22">
        <v>60.1</v>
      </c>
      <c r="C19" s="23">
        <v>68.2</v>
      </c>
      <c r="D19" s="32">
        <f>'Segmental Numbers'!B37</f>
        <v>147.66829999999999</v>
      </c>
      <c r="E19" s="32">
        <f>'Segmental Numbers'!C37</f>
        <v>167.90620000000001</v>
      </c>
      <c r="F19" s="32">
        <f>'Segmental Numbers'!D37</f>
        <v>165.85040000000001</v>
      </c>
      <c r="G19" s="32">
        <f>'Segmental Numbers'!E37</f>
        <v>152.22649999999999</v>
      </c>
      <c r="H19" s="32">
        <f>'Segmental Numbers'!F37</f>
        <v>209.1541</v>
      </c>
      <c r="I19" s="32">
        <f>'Segmental Numbers'!G37</f>
        <v>150.8783</v>
      </c>
      <c r="J19" s="32">
        <f>'Segmental Numbers'!H37</f>
        <v>99.835400000000007</v>
      </c>
      <c r="K19" s="32">
        <f>'Segmental Numbers'!I37</f>
        <v>77.492500000000007</v>
      </c>
      <c r="L19" s="32">
        <f>'Segmental Numbers'!J37</f>
        <v>83.595100000000002</v>
      </c>
      <c r="M19" s="32">
        <f>'Segmental Numbers'!K37</f>
        <v>74.994399999999999</v>
      </c>
      <c r="N19" s="32">
        <f>'Segmental Numbers'!L37</f>
        <v>95.585499999999996</v>
      </c>
      <c r="O19" s="32">
        <f>'Segmental Numbers'!M37</f>
        <v>50.688099999999999</v>
      </c>
      <c r="P19" s="32">
        <f>'Segmental Numbers'!N37</f>
        <v>53.901899999999998</v>
      </c>
      <c r="Q19" s="32">
        <f>'Segmental Numbers'!O37</f>
        <v>30.162700000000001</v>
      </c>
      <c r="R19" s="23">
        <f>'Segmental Numbers'!P37</f>
        <v>25.299800000000001</v>
      </c>
    </row>
    <row r="20" spans="1:18" x14ac:dyDescent="0.25">
      <c r="A20" s="43" t="s">
        <v>43</v>
      </c>
      <c r="B20" s="27">
        <f>B16/B19</f>
        <v>0.46539101497504159</v>
      </c>
      <c r="C20" s="28">
        <f>C16/C19</f>
        <v>0.33621700879765393</v>
      </c>
      <c r="D20" s="36">
        <f>D16/D19</f>
        <v>0.33401887879795461</v>
      </c>
      <c r="E20" s="36">
        <f t="shared" ref="E20:R20" si="45">E16/E19</f>
        <v>0.28158817244390022</v>
      </c>
      <c r="F20" s="36">
        <f t="shared" si="45"/>
        <v>0.27688386642419915</v>
      </c>
      <c r="G20" s="36">
        <f t="shared" si="45"/>
        <v>0.35624086476401945</v>
      </c>
      <c r="H20" s="36">
        <f t="shared" si="45"/>
        <v>0.28185677450262753</v>
      </c>
      <c r="I20" s="36">
        <f t="shared" si="45"/>
        <v>0.31939848208788146</v>
      </c>
      <c r="J20" s="36">
        <f t="shared" si="45"/>
        <v>0.39336447793067386</v>
      </c>
      <c r="K20" s="36">
        <f t="shared" si="45"/>
        <v>0.34593412265703133</v>
      </c>
      <c r="L20" s="36">
        <f t="shared" si="45"/>
        <v>0.33358893045166521</v>
      </c>
      <c r="M20" s="36">
        <f t="shared" si="45"/>
        <v>0.31682232273343075</v>
      </c>
      <c r="N20" s="36">
        <f t="shared" si="45"/>
        <v>0.14460456868458083</v>
      </c>
      <c r="O20" s="36">
        <f t="shared" si="45"/>
        <v>0.34969351780792735</v>
      </c>
      <c r="P20" s="36">
        <f t="shared" si="45"/>
        <v>0.32454514590394773</v>
      </c>
      <c r="Q20" s="36">
        <f t="shared" si="45"/>
        <v>0.22653475981924695</v>
      </c>
      <c r="R20" s="28">
        <f t="shared" si="45"/>
        <v>0.36153645483363506</v>
      </c>
    </row>
    <row r="22" spans="1:18" x14ac:dyDescent="0.25">
      <c r="A22" s="40" t="s">
        <v>56</v>
      </c>
      <c r="B22" s="17" t="s">
        <v>55</v>
      </c>
      <c r="C22" s="19"/>
      <c r="D22" s="18" t="s">
        <v>54</v>
      </c>
      <c r="E22" s="18"/>
      <c r="F22" s="18"/>
      <c r="G22" s="18"/>
      <c r="H22" s="18"/>
      <c r="I22" s="18"/>
      <c r="J22" s="18"/>
      <c r="K22" s="18"/>
      <c r="L22" s="18"/>
      <c r="M22" s="18"/>
      <c r="N22" s="18"/>
      <c r="O22" s="18"/>
      <c r="P22" s="18"/>
      <c r="Q22" s="18"/>
      <c r="R22" s="19"/>
    </row>
    <row r="23" spans="1:18" x14ac:dyDescent="0.25">
      <c r="A23" s="37" t="s">
        <v>45</v>
      </c>
      <c r="B23" s="20" t="s">
        <v>51</v>
      </c>
      <c r="C23" s="21" t="s">
        <v>50</v>
      </c>
      <c r="D23" s="30">
        <f>D13</f>
        <v>42430</v>
      </c>
      <c r="E23" s="30">
        <f t="shared" ref="E23:R23" si="46">E13</f>
        <v>42064</v>
      </c>
      <c r="F23" s="30">
        <f t="shared" si="46"/>
        <v>41699</v>
      </c>
      <c r="G23" s="30">
        <f t="shared" si="46"/>
        <v>41334</v>
      </c>
      <c r="H23" s="30">
        <f t="shared" si="46"/>
        <v>40969</v>
      </c>
      <c r="I23" s="30">
        <f t="shared" si="46"/>
        <v>40603</v>
      </c>
      <c r="J23" s="30">
        <f t="shared" si="46"/>
        <v>40238</v>
      </c>
      <c r="K23" s="30">
        <f t="shared" si="46"/>
        <v>39873</v>
      </c>
      <c r="L23" s="30">
        <f t="shared" si="46"/>
        <v>39508</v>
      </c>
      <c r="M23" s="30">
        <f t="shared" si="46"/>
        <v>39142</v>
      </c>
      <c r="N23" s="30">
        <f t="shared" si="46"/>
        <v>38777</v>
      </c>
      <c r="O23" s="30">
        <f t="shared" si="46"/>
        <v>38412</v>
      </c>
      <c r="P23" s="30">
        <f t="shared" si="46"/>
        <v>38047</v>
      </c>
      <c r="Q23" s="30">
        <f t="shared" si="46"/>
        <v>37681</v>
      </c>
      <c r="R23" s="31">
        <f t="shared" si="46"/>
        <v>37316</v>
      </c>
    </row>
    <row r="24" spans="1:18" x14ac:dyDescent="0.25">
      <c r="A24" s="38" t="s">
        <v>39</v>
      </c>
      <c r="B24" s="22">
        <v>234.7</v>
      </c>
      <c r="C24" s="23">
        <v>207.7</v>
      </c>
      <c r="D24" s="32">
        <f>'Segmental Numbers'!B11</f>
        <v>229.34469999999999</v>
      </c>
      <c r="E24" s="32">
        <f>'Segmental Numbers'!C11</f>
        <v>149.0675</v>
      </c>
      <c r="F24" s="32">
        <f>'Segmental Numbers'!D11</f>
        <v>110.4385</v>
      </c>
      <c r="G24" s="32">
        <f>'Segmental Numbers'!E11</f>
        <v>259.42200000000003</v>
      </c>
      <c r="H24" s="32">
        <f>'Segmental Numbers'!F11</f>
        <v>189.7517</v>
      </c>
      <c r="I24" s="32">
        <f>'Segmental Numbers'!G11</f>
        <v>82.046599999999998</v>
      </c>
      <c r="J24" s="32">
        <f>'Segmental Numbers'!H11</f>
        <v>196.5093</v>
      </c>
      <c r="K24" s="32">
        <f>'Segmental Numbers'!I11</f>
        <v>170.03049999999999</v>
      </c>
      <c r="L24" s="32">
        <f>'Segmental Numbers'!J11</f>
        <v>153.97069999999999</v>
      </c>
      <c r="M24" s="32">
        <f>'Segmental Numbers'!K11</f>
        <v>277.70209999999997</v>
      </c>
      <c r="N24" s="32">
        <f>'Segmental Numbers'!L11</f>
        <v>211.65379999999999</v>
      </c>
      <c r="O24" s="32">
        <f>'Segmental Numbers'!M11</f>
        <v>209.34909999999999</v>
      </c>
      <c r="P24" s="32">
        <f>'Segmental Numbers'!N11</f>
        <v>164.76730000000001</v>
      </c>
      <c r="Q24" s="32">
        <f>'Segmental Numbers'!O11</f>
        <v>131.0797</v>
      </c>
      <c r="R24" s="23">
        <f>'Segmental Numbers'!P11</f>
        <v>125.524</v>
      </c>
    </row>
    <row r="25" spans="1:18" x14ac:dyDescent="0.25">
      <c r="A25" s="38" t="s">
        <v>40</v>
      </c>
      <c r="B25" s="24">
        <f>B24/C24-1</f>
        <v>0.12999518536350507</v>
      </c>
      <c r="C25" s="25"/>
      <c r="D25" s="33">
        <f>D24/E24-1</f>
        <v>0.53852918979656872</v>
      </c>
      <c r="E25" s="33">
        <f t="shared" ref="E25" si="47">E24/F24-1</f>
        <v>0.34977838344417922</v>
      </c>
      <c r="F25" s="33">
        <f t="shared" ref="F25" si="48">F24/G24-1</f>
        <v>-0.57429015272413286</v>
      </c>
      <c r="G25" s="33">
        <f t="shared" ref="G25" si="49">G24/H24-1</f>
        <v>0.36716561696153471</v>
      </c>
      <c r="H25" s="33">
        <f t="shared" ref="H25" si="50">H24/I24-1</f>
        <v>1.3127308139520713</v>
      </c>
      <c r="I25" s="33">
        <f t="shared" ref="I25" si="51">I24/J24-1</f>
        <v>-0.5824798113880616</v>
      </c>
      <c r="J25" s="33">
        <f t="shared" ref="J25" si="52">J24/K24-1</f>
        <v>0.15572970731721658</v>
      </c>
      <c r="K25" s="33">
        <f t="shared" ref="K25" si="53">K24/L24-1</f>
        <v>0.10430426048592367</v>
      </c>
      <c r="L25" s="33">
        <f t="shared" ref="L25" si="54">L24/M24-1</f>
        <v>-0.44555442684805047</v>
      </c>
      <c r="M25" s="33">
        <f t="shared" ref="M25" si="55">M24/N24-1</f>
        <v>0.31205818180443723</v>
      </c>
      <c r="N25" s="33">
        <f t="shared" ref="N25" si="56">N24/O24-1</f>
        <v>1.1008884203466796E-2</v>
      </c>
      <c r="O25" s="33">
        <f t="shared" ref="O25" si="57">O24/P24-1</f>
        <v>0.27057431905481244</v>
      </c>
      <c r="P25" s="33">
        <f t="shared" ref="P25" si="58">P24/Q24-1</f>
        <v>0.25700089334961862</v>
      </c>
      <c r="Q25" s="33">
        <f t="shared" ref="Q25" si="59">Q24/R24-1</f>
        <v>4.4260061820847074E-2</v>
      </c>
      <c r="R25" s="25"/>
    </row>
    <row r="26" spans="1:18" x14ac:dyDescent="0.25">
      <c r="A26" s="38" t="s">
        <v>52</v>
      </c>
      <c r="B26" s="46">
        <v>1.83</v>
      </c>
      <c r="C26" s="42">
        <v>-47.1</v>
      </c>
      <c r="D26" s="45">
        <f>'Segmental Numbers'!B32</f>
        <v>-12.8392</v>
      </c>
      <c r="E26" s="45">
        <f>'Segmental Numbers'!C32</f>
        <v>-73.726100000000002</v>
      </c>
      <c r="F26" s="45">
        <f>'Segmental Numbers'!D32</f>
        <v>-21.3355</v>
      </c>
      <c r="G26" s="32">
        <f>'Segmental Numbers'!E32</f>
        <v>34.275199999999998</v>
      </c>
      <c r="H26" s="32">
        <f>'Segmental Numbers'!F32</f>
        <v>6.0473999999999997</v>
      </c>
      <c r="I26" s="45">
        <f>'Segmental Numbers'!G32</f>
        <v>-10.349399999999999</v>
      </c>
      <c r="J26" s="32">
        <f>'Segmental Numbers'!H32</f>
        <v>31.732299999999999</v>
      </c>
      <c r="K26" s="32">
        <f>'Segmental Numbers'!I32</f>
        <v>22.230899999999998</v>
      </c>
      <c r="L26" s="45">
        <f>'Segmental Numbers'!J32</f>
        <v>-9.19</v>
      </c>
      <c r="M26" s="32">
        <f>'Segmental Numbers'!K32</f>
        <v>56.728099999999998</v>
      </c>
      <c r="N26" s="32">
        <f>'Segmental Numbers'!L32</f>
        <v>38.511200000000002</v>
      </c>
      <c r="O26" s="32">
        <f>'Segmental Numbers'!M32</f>
        <v>45.228099999999998</v>
      </c>
      <c r="P26" s="32">
        <f>'Segmental Numbers'!N32</f>
        <v>21.163499999999999</v>
      </c>
      <c r="Q26" s="32">
        <f>'Segmental Numbers'!O32</f>
        <v>18.0702</v>
      </c>
      <c r="R26" s="23">
        <f>'Segmental Numbers'!P32</f>
        <v>18.141500000000001</v>
      </c>
    </row>
    <row r="27" spans="1:18" x14ac:dyDescent="0.25">
      <c r="A27" s="38" t="s">
        <v>40</v>
      </c>
      <c r="B27" s="24" t="s">
        <v>53</v>
      </c>
      <c r="C27" s="25"/>
      <c r="D27" s="33">
        <f>D26/E26-1</f>
        <v>-0.82585271701609064</v>
      </c>
      <c r="E27" s="33">
        <f t="shared" ref="E27" si="60">E26/F26-1</f>
        <v>2.455559982189309</v>
      </c>
      <c r="F27" s="33">
        <f t="shared" ref="F27" si="61">F26/G26-1</f>
        <v>-1.62247630940155</v>
      </c>
      <c r="G27" s="33">
        <f t="shared" ref="G27" si="62">G26/H26-1</f>
        <v>4.6677580447795748</v>
      </c>
      <c r="H27" s="33">
        <f t="shared" ref="H27" si="63">H26/I26-1</f>
        <v>-1.584323728911821</v>
      </c>
      <c r="I27" s="33">
        <f t="shared" ref="I27" si="64">I26/J26-1</f>
        <v>-1.3261471749605291</v>
      </c>
      <c r="J27" s="33">
        <f t="shared" ref="J27" si="65">J26/K26-1</f>
        <v>0.42739610182223853</v>
      </c>
      <c r="K27" s="33">
        <f t="shared" ref="K27" si="66">K26/L26-1</f>
        <v>-3.4190315560391729</v>
      </c>
      <c r="L27" s="33">
        <f t="shared" ref="L27" si="67">L26/M26-1</f>
        <v>-1.162000842615917</v>
      </c>
      <c r="M27" s="33">
        <f t="shared" ref="M27" si="68">M26/N26-1</f>
        <v>0.47302862543883317</v>
      </c>
      <c r="N27" s="33">
        <f t="shared" ref="N27" si="69">N26/O26-1</f>
        <v>-0.14851165536469579</v>
      </c>
      <c r="O27" s="33">
        <f t="shared" ref="O27" si="70">O26/P26-1</f>
        <v>1.1370803506036338</v>
      </c>
      <c r="P27" s="33">
        <f t="shared" ref="P27" si="71">P26/Q26-1</f>
        <v>0.17118238868413194</v>
      </c>
      <c r="Q27" s="33">
        <f t="shared" ref="Q27" si="72">Q26/R26-1</f>
        <v>-3.9302152523220668E-3</v>
      </c>
      <c r="R27" s="25"/>
    </row>
    <row r="28" spans="1:18" x14ac:dyDescent="0.25">
      <c r="A28" s="38" t="s">
        <v>41</v>
      </c>
      <c r="B28" s="24">
        <f>B26/B24</f>
        <v>7.7971878994461024E-3</v>
      </c>
      <c r="C28" s="25"/>
      <c r="D28" s="33">
        <f>D26/D24</f>
        <v>-5.5982109026282277E-2</v>
      </c>
      <c r="E28" s="33">
        <f t="shared" ref="E28:R28" si="73">E26/E24</f>
        <v>-0.49458198467137376</v>
      </c>
      <c r="F28" s="33">
        <f t="shared" si="73"/>
        <v>-0.19318896942642283</v>
      </c>
      <c r="G28" s="33">
        <f t="shared" si="73"/>
        <v>0.13212140836166553</v>
      </c>
      <c r="H28" s="33">
        <f t="shared" si="73"/>
        <v>3.1870070202269597E-2</v>
      </c>
      <c r="I28" s="33">
        <f t="shared" si="73"/>
        <v>-0.1261405103928743</v>
      </c>
      <c r="J28" s="33">
        <f t="shared" si="73"/>
        <v>0.16147988924697201</v>
      </c>
      <c r="K28" s="33">
        <f t="shared" si="73"/>
        <v>0.13074654253207513</v>
      </c>
      <c r="L28" s="33">
        <f t="shared" si="73"/>
        <v>-5.9686680647681671E-2</v>
      </c>
      <c r="M28" s="33">
        <f t="shared" si="73"/>
        <v>0.20427681317498139</v>
      </c>
      <c r="N28" s="33">
        <f t="shared" si="73"/>
        <v>0.18195373766027353</v>
      </c>
      <c r="O28" s="33">
        <f t="shared" si="73"/>
        <v>0.21604153062993822</v>
      </c>
      <c r="P28" s="33">
        <f t="shared" si="73"/>
        <v>0.12844478242952331</v>
      </c>
      <c r="Q28" s="33">
        <f t="shared" si="73"/>
        <v>0.13785658648898341</v>
      </c>
      <c r="R28" s="26">
        <f t="shared" si="73"/>
        <v>0.14452614639431505</v>
      </c>
    </row>
    <row r="29" spans="1:18" x14ac:dyDescent="0.25">
      <c r="A29" s="38" t="s">
        <v>42</v>
      </c>
      <c r="B29" s="22">
        <v>193.6</v>
      </c>
      <c r="C29" s="25"/>
      <c r="D29" s="32">
        <f>'Segmental Numbers'!B41</f>
        <v>309.6986</v>
      </c>
      <c r="E29" s="32">
        <f>'Segmental Numbers'!C41</f>
        <v>352.22649999999999</v>
      </c>
      <c r="F29" s="32">
        <f>'Segmental Numbers'!D41</f>
        <v>378.03699999999998</v>
      </c>
      <c r="G29" s="32">
        <f>'Segmental Numbers'!E41</f>
        <v>316.05799999999999</v>
      </c>
      <c r="H29" s="32">
        <f>'Segmental Numbers'!F41</f>
        <v>347.25650000000002</v>
      </c>
      <c r="I29" s="32">
        <f>'Segmental Numbers'!G41</f>
        <v>280.26220000000001</v>
      </c>
      <c r="J29" s="32">
        <f>'Segmental Numbers'!H41</f>
        <v>178.86609999999999</v>
      </c>
      <c r="K29" s="32">
        <f>'Segmental Numbers'!I41</f>
        <v>265.07650000000001</v>
      </c>
      <c r="L29" s="32">
        <f>'Segmental Numbers'!J41</f>
        <v>304.36630000000002</v>
      </c>
      <c r="M29" s="32">
        <f>'Segmental Numbers'!K41</f>
        <v>286.38589999999999</v>
      </c>
      <c r="N29" s="32">
        <f>'Segmental Numbers'!L41</f>
        <v>287.25479999999999</v>
      </c>
      <c r="O29" s="32">
        <f>'Segmental Numbers'!M41</f>
        <v>260.01690000000002</v>
      </c>
      <c r="P29" s="32">
        <f>'Segmental Numbers'!N41</f>
        <v>262.4461</v>
      </c>
      <c r="Q29" s="32">
        <f>'Segmental Numbers'!O41</f>
        <v>229.84630000000001</v>
      </c>
      <c r="R29" s="23">
        <f>'Segmental Numbers'!P41</f>
        <v>204.89840000000001</v>
      </c>
    </row>
    <row r="30" spans="1:18" x14ac:dyDescent="0.25">
      <c r="A30" s="39" t="s">
        <v>43</v>
      </c>
      <c r="B30" s="27">
        <f>B26/B29</f>
        <v>9.452479338842976E-3</v>
      </c>
      <c r="C30" s="47"/>
      <c r="D30" s="36">
        <f>D26/D29</f>
        <v>-4.1457081175052132E-2</v>
      </c>
      <c r="E30" s="36">
        <f t="shared" ref="E30:R30" si="74">E26/E29</f>
        <v>-0.20931446100733478</v>
      </c>
      <c r="F30" s="36">
        <f t="shared" si="74"/>
        <v>-5.6437597378034429E-2</v>
      </c>
      <c r="G30" s="36">
        <f t="shared" si="74"/>
        <v>0.10844591815426283</v>
      </c>
      <c r="H30" s="36">
        <f t="shared" si="74"/>
        <v>1.7414792811653632E-2</v>
      </c>
      <c r="I30" s="36">
        <f t="shared" si="74"/>
        <v>-3.6927562832233529E-2</v>
      </c>
      <c r="J30" s="36">
        <f t="shared" si="74"/>
        <v>0.17740812820316426</v>
      </c>
      <c r="K30" s="36">
        <f t="shared" si="74"/>
        <v>8.386597831192126E-2</v>
      </c>
      <c r="L30" s="36">
        <f t="shared" si="74"/>
        <v>-3.0193881517106193E-2</v>
      </c>
      <c r="M30" s="36">
        <f t="shared" si="74"/>
        <v>0.19808272683815789</v>
      </c>
      <c r="N30" s="36">
        <f t="shared" si="74"/>
        <v>0.13406634110204599</v>
      </c>
      <c r="O30" s="36">
        <f t="shared" si="74"/>
        <v>0.17394292447913962</v>
      </c>
      <c r="P30" s="36">
        <f t="shared" si="74"/>
        <v>8.0639415102758238E-2</v>
      </c>
      <c r="Q30" s="36">
        <f t="shared" si="74"/>
        <v>7.8618624707032472E-2</v>
      </c>
      <c r="R30" s="28">
        <f t="shared" si="74"/>
        <v>8.8539002744774969E-2</v>
      </c>
    </row>
    <row r="33" spans="1:18" x14ac:dyDescent="0.25">
      <c r="A33" s="7" t="s">
        <v>46</v>
      </c>
      <c r="B33" s="7" t="s">
        <v>51</v>
      </c>
      <c r="C33" s="7" t="s">
        <v>50</v>
      </c>
      <c r="D33" s="14">
        <v>42430</v>
      </c>
      <c r="E33" s="14">
        <v>42064</v>
      </c>
      <c r="F33" s="14">
        <v>41699</v>
      </c>
      <c r="G33" s="14">
        <v>41334</v>
      </c>
      <c r="H33" s="14">
        <v>40969</v>
      </c>
      <c r="I33" s="14">
        <v>40603</v>
      </c>
      <c r="J33" s="14">
        <v>40238</v>
      </c>
      <c r="K33" s="14">
        <v>39873</v>
      </c>
      <c r="L33" s="14">
        <v>39508</v>
      </c>
      <c r="M33" s="14">
        <v>39142</v>
      </c>
      <c r="N33" s="14">
        <v>38777</v>
      </c>
      <c r="O33" s="14">
        <v>38412</v>
      </c>
      <c r="P33" s="14">
        <v>38047</v>
      </c>
      <c r="Q33" s="14">
        <v>37681</v>
      </c>
      <c r="R33" s="14">
        <v>37316</v>
      </c>
    </row>
    <row r="34" spans="1:18" x14ac:dyDescent="0.25">
      <c r="A34" s="8" t="s">
        <v>39</v>
      </c>
      <c r="D34" s="13">
        <f>'Segmental Numbers'!B10</f>
        <v>166.29040000000001</v>
      </c>
      <c r="E34" s="13">
        <f>'Segmental Numbers'!C10</f>
        <v>129.9255</v>
      </c>
      <c r="F34" s="13">
        <f>'Segmental Numbers'!D10</f>
        <v>198.9819</v>
      </c>
      <c r="G34" s="13">
        <f>'Segmental Numbers'!E10</f>
        <v>231.96279999999999</v>
      </c>
      <c r="H34" s="13">
        <f>'Segmental Numbers'!F10</f>
        <v>228.58920000000001</v>
      </c>
      <c r="I34" s="13">
        <f>'Segmental Numbers'!G10</f>
        <v>224.46080000000001</v>
      </c>
      <c r="J34" s="13">
        <f>'Segmental Numbers'!H10</f>
        <v>168.20650000000001</v>
      </c>
      <c r="K34" s="13">
        <f>'Segmental Numbers'!I10</f>
        <v>103.56870000000001</v>
      </c>
      <c r="L34" s="13">
        <f>'Segmental Numbers'!J10</f>
        <v>44.466000000000001</v>
      </c>
      <c r="M34" s="13">
        <f>'Segmental Numbers'!K10</f>
        <v>25.245999999999999</v>
      </c>
      <c r="N34" s="13">
        <f>'Segmental Numbers'!L10</f>
        <v>20.185400000000001</v>
      </c>
      <c r="O34" s="13">
        <f>'Segmental Numbers'!M10</f>
        <v>27.250399999999999</v>
      </c>
      <c r="P34" s="13">
        <f>'Segmental Numbers'!N10</f>
        <v>32.752299999999998</v>
      </c>
      <c r="Q34" s="13">
        <f>'Segmental Numbers'!O10</f>
        <v>29.087399999999999</v>
      </c>
      <c r="R34" s="13">
        <f>'Segmental Numbers'!P10</f>
        <v>22.656400000000001</v>
      </c>
    </row>
    <row r="35" spans="1:18" x14ac:dyDescent="0.25">
      <c r="A35" s="8" t="s">
        <v>40</v>
      </c>
      <c r="D35" s="12">
        <f>D34/E34-1</f>
        <v>0.27989039872850219</v>
      </c>
      <c r="E35" s="12">
        <f t="shared" ref="E35" si="75">E34/F34-1</f>
        <v>-0.34704865115872352</v>
      </c>
      <c r="F35" s="12">
        <f t="shared" ref="F35" si="76">F34/G34-1</f>
        <v>-0.1421818498483377</v>
      </c>
      <c r="G35" s="12">
        <f t="shared" ref="G35" si="77">G34/H34-1</f>
        <v>1.4758352538090103E-2</v>
      </c>
      <c r="H35" s="12">
        <f t="shared" ref="H35" si="78">H34/I34-1</f>
        <v>1.8392521099452441E-2</v>
      </c>
      <c r="I35" s="12">
        <f t="shared" ref="I35" si="79">I34/J34-1</f>
        <v>0.33443594629220641</v>
      </c>
      <c r="J35" s="12">
        <f t="shared" ref="J35" si="80">J34/K34-1</f>
        <v>0.62410554540126495</v>
      </c>
      <c r="K35" s="12">
        <f t="shared" ref="K35" si="81">K34/L34-1</f>
        <v>1.3291661044393468</v>
      </c>
      <c r="L35" s="12">
        <f t="shared" ref="L35" si="82">L34/M34-1</f>
        <v>0.76130872217380974</v>
      </c>
      <c r="M35" s="12">
        <f t="shared" ref="M35" si="83">M34/N34-1</f>
        <v>0.25070595578982813</v>
      </c>
      <c r="N35" s="12">
        <f t="shared" ref="N35" si="84">N34/O34-1</f>
        <v>-0.25926224936147724</v>
      </c>
      <c r="O35" s="12">
        <f t="shared" ref="O35" si="85">O34/P34-1</f>
        <v>-0.16798514913456453</v>
      </c>
      <c r="P35" s="12">
        <f t="shared" ref="P35" si="86">P34/Q34-1</f>
        <v>0.1259961357838788</v>
      </c>
      <c r="Q35" s="12">
        <f t="shared" ref="Q35" si="87">Q34/R34-1</f>
        <v>0.28384915520559306</v>
      </c>
    </row>
    <row r="36" spans="1:18" x14ac:dyDescent="0.25">
      <c r="A36" s="8" t="s">
        <v>52</v>
      </c>
      <c r="D36" s="13">
        <f>'Segmental Numbers'!B31</f>
        <v>10.778600000000001</v>
      </c>
      <c r="E36" s="13">
        <f>'Segmental Numbers'!C31</f>
        <v>7.7510000000000003</v>
      </c>
      <c r="F36" s="13">
        <f>'Segmental Numbers'!D31</f>
        <v>7.0762999999999998</v>
      </c>
      <c r="G36" s="13">
        <f>'Segmental Numbers'!E31</f>
        <v>10.9657</v>
      </c>
      <c r="H36" s="13">
        <f>'Segmental Numbers'!F31</f>
        <v>8.8256999999999994</v>
      </c>
      <c r="I36" s="13">
        <f>'Segmental Numbers'!G31</f>
        <v>13.8302</v>
      </c>
      <c r="J36" s="13">
        <f>'Segmental Numbers'!H31</f>
        <v>13.9163</v>
      </c>
      <c r="K36" s="13">
        <f>'Segmental Numbers'!I31</f>
        <v>7.98</v>
      </c>
      <c r="L36" s="13">
        <f>'Segmental Numbers'!J31</f>
        <v>6.6718999999999999</v>
      </c>
      <c r="M36" s="13">
        <f>'Segmental Numbers'!K31</f>
        <v>1.7250000000000001</v>
      </c>
      <c r="N36" s="13">
        <f>'Segmental Numbers'!L31</f>
        <v>2.4037999999999999</v>
      </c>
      <c r="O36" s="13">
        <f>'Segmental Numbers'!M31</f>
        <v>6.4264999999999999</v>
      </c>
      <c r="P36" s="13">
        <f>'Segmental Numbers'!N31</f>
        <v>4.2751999999999999</v>
      </c>
      <c r="Q36" s="13">
        <f>'Segmental Numbers'!O31</f>
        <v>4.6711</v>
      </c>
      <c r="R36" s="13">
        <f>'Segmental Numbers'!P31</f>
        <v>3.5968</v>
      </c>
    </row>
    <row r="37" spans="1:18" x14ac:dyDescent="0.25">
      <c r="A37" s="8" t="s">
        <v>40</v>
      </c>
      <c r="D37" s="12">
        <f>D36/E36-1</f>
        <v>0.39060766352728682</v>
      </c>
      <c r="E37" s="12">
        <f t="shared" ref="E37" si="88">E36/F36-1</f>
        <v>9.534643811031196E-2</v>
      </c>
      <c r="F37" s="12">
        <f t="shared" ref="F37" si="89">F36/G36-1</f>
        <v>-0.35468779922850346</v>
      </c>
      <c r="G37" s="12">
        <f t="shared" ref="G37" si="90">G36/H36-1</f>
        <v>0.24247368480687093</v>
      </c>
      <c r="H37" s="12">
        <f t="shared" ref="H37" si="91">H36/I36-1</f>
        <v>-0.36185304623215864</v>
      </c>
      <c r="I37" s="12">
        <f t="shared" ref="I37" si="92">I36/J36-1</f>
        <v>-6.1869893578034851E-3</v>
      </c>
      <c r="J37" s="12">
        <f t="shared" ref="J37" si="93">J36/K36-1</f>
        <v>0.74389724310776928</v>
      </c>
      <c r="K37" s="12">
        <f t="shared" ref="K37" si="94">K36/L36-1</f>
        <v>0.19606109204274658</v>
      </c>
      <c r="L37" s="12">
        <f t="shared" ref="L37" si="95">L36/M36-1</f>
        <v>2.8677681159420287</v>
      </c>
      <c r="M37" s="12">
        <f t="shared" ref="M37" si="96">M36/N36-1</f>
        <v>-0.2823862218154588</v>
      </c>
      <c r="N37" s="12">
        <f t="shared" ref="N37" si="97">N36/O36-1</f>
        <v>-0.62595502995409635</v>
      </c>
      <c r="O37" s="12">
        <f t="shared" ref="O37" si="98">O36/P36-1</f>
        <v>0.5032045284431137</v>
      </c>
      <c r="P37" s="12">
        <f t="shared" ref="P37" si="99">P36/Q36-1</f>
        <v>-8.4755196848708025E-2</v>
      </c>
      <c r="Q37" s="12">
        <f t="shared" ref="Q37" si="100">Q36/R36-1</f>
        <v>0.29868216192170816</v>
      </c>
    </row>
    <row r="38" spans="1:18" x14ac:dyDescent="0.25">
      <c r="A38" s="8" t="s">
        <v>41</v>
      </c>
      <c r="D38" s="12">
        <f>D36/D34</f>
        <v>6.4817932965462829E-2</v>
      </c>
      <c r="E38" s="12">
        <f t="shared" ref="E38:R38" si="101">E36/E34</f>
        <v>5.9657265125013952E-2</v>
      </c>
      <c r="F38" s="12">
        <f t="shared" si="101"/>
        <v>3.5562531064383243E-2</v>
      </c>
      <c r="G38" s="12">
        <f t="shared" si="101"/>
        <v>4.7273528341613399E-2</v>
      </c>
      <c r="H38" s="12">
        <f t="shared" si="101"/>
        <v>3.8609435616380826E-2</v>
      </c>
      <c r="I38" s="12">
        <f t="shared" si="101"/>
        <v>6.1615212990419707E-2</v>
      </c>
      <c r="J38" s="12">
        <f t="shared" si="101"/>
        <v>8.2733425878310285E-2</v>
      </c>
      <c r="K38" s="12">
        <f t="shared" si="101"/>
        <v>7.7050305739089123E-2</v>
      </c>
      <c r="L38" s="12">
        <f t="shared" si="101"/>
        <v>0.15004497818557999</v>
      </c>
      <c r="M38" s="12">
        <f t="shared" si="101"/>
        <v>6.8327655866275858E-2</v>
      </c>
      <c r="N38" s="12">
        <f t="shared" si="101"/>
        <v>0.11908607211152614</v>
      </c>
      <c r="O38" s="12">
        <f t="shared" si="101"/>
        <v>0.23583140063999061</v>
      </c>
      <c r="P38" s="12">
        <f t="shared" si="101"/>
        <v>0.13053129093223989</v>
      </c>
      <c r="Q38" s="12">
        <f t="shared" si="101"/>
        <v>0.16058843347978852</v>
      </c>
      <c r="R38" s="12">
        <f t="shared" si="101"/>
        <v>0.15875425928214543</v>
      </c>
    </row>
    <row r="39" spans="1:18" x14ac:dyDescent="0.25">
      <c r="A39" s="8" t="s">
        <v>42</v>
      </c>
      <c r="D39" s="13">
        <f>'Segmental Numbers'!B40</f>
        <v>48.983199999999997</v>
      </c>
      <c r="E39" s="13">
        <f>'Segmental Numbers'!C40</f>
        <v>36.691800000000001</v>
      </c>
      <c r="F39" s="13">
        <f>'Segmental Numbers'!D40</f>
        <v>44.973799999999997</v>
      </c>
      <c r="G39" s="13">
        <f>'Segmental Numbers'!E40</f>
        <v>63.675899999999999</v>
      </c>
      <c r="H39" s="13">
        <f>'Segmental Numbers'!F40</f>
        <v>46.459600000000002</v>
      </c>
      <c r="I39" s="13">
        <f>'Segmental Numbers'!G40</f>
        <v>60.136299999999999</v>
      </c>
      <c r="J39" s="13">
        <f>'Segmental Numbers'!H40</f>
        <v>33.466999999999999</v>
      </c>
      <c r="K39" s="13">
        <f>'Segmental Numbers'!I40</f>
        <v>18.8246</v>
      </c>
      <c r="L39" s="13">
        <f>'Segmental Numbers'!J40</f>
        <v>16.7073</v>
      </c>
      <c r="M39" s="13">
        <f>'Segmental Numbers'!K40</f>
        <v>14.446199999999999</v>
      </c>
      <c r="N39" s="13">
        <f>'Segmental Numbers'!L40</f>
        <v>14.869400000000001</v>
      </c>
      <c r="O39" s="13">
        <f>'Segmental Numbers'!M40</f>
        <v>12.790800000000001</v>
      </c>
      <c r="P39" s="13">
        <f>'Segmental Numbers'!N40</f>
        <v>11.6737</v>
      </c>
      <c r="Q39" s="13">
        <f>'Segmental Numbers'!O40</f>
        <v>11.7254</v>
      </c>
      <c r="R39" s="13">
        <f>'Segmental Numbers'!P40</f>
        <v>4.1925999999999997</v>
      </c>
    </row>
    <row r="40" spans="1:18" x14ac:dyDescent="0.25">
      <c r="A40" s="8" t="s">
        <v>43</v>
      </c>
      <c r="D40" s="12">
        <f>D36/D39</f>
        <v>0.22004687321367331</v>
      </c>
      <c r="E40" s="12">
        <f t="shared" ref="E40:R40" si="102">E36/E39</f>
        <v>0.21124610948495304</v>
      </c>
      <c r="F40" s="12">
        <f t="shared" si="102"/>
        <v>0.15734271953893156</v>
      </c>
      <c r="G40" s="12">
        <f t="shared" si="102"/>
        <v>0.17221115052947819</v>
      </c>
      <c r="H40" s="12">
        <f t="shared" si="102"/>
        <v>0.18996504489922425</v>
      </c>
      <c r="I40" s="12">
        <f t="shared" si="102"/>
        <v>0.22998089340381767</v>
      </c>
      <c r="J40" s="12">
        <f t="shared" si="102"/>
        <v>0.41582155556219558</v>
      </c>
      <c r="K40" s="12">
        <f t="shared" si="102"/>
        <v>0.42391338992594796</v>
      </c>
      <c r="L40" s="12">
        <f t="shared" si="102"/>
        <v>0.39934040808508853</v>
      </c>
      <c r="M40" s="12">
        <f t="shared" si="102"/>
        <v>0.11940856418989078</v>
      </c>
      <c r="N40" s="12">
        <f t="shared" si="102"/>
        <v>0.16166086055926937</v>
      </c>
      <c r="O40" s="12">
        <f t="shared" si="102"/>
        <v>0.5024314350939737</v>
      </c>
      <c r="P40" s="12">
        <f t="shared" si="102"/>
        <v>0.36622493296898156</v>
      </c>
      <c r="Q40" s="12">
        <f t="shared" si="102"/>
        <v>0.39837446910126734</v>
      </c>
      <c r="R40" s="12">
        <f t="shared" si="102"/>
        <v>0.85789247722177175</v>
      </c>
    </row>
    <row r="42" spans="1:18" x14ac:dyDescent="0.25">
      <c r="A42" s="7" t="s">
        <v>47</v>
      </c>
      <c r="D42" s="15">
        <f>D33</f>
        <v>42430</v>
      </c>
      <c r="E42" s="15">
        <f t="shared" ref="E42:R42" si="103">E33</f>
        <v>42064</v>
      </c>
      <c r="F42" s="15">
        <f t="shared" si="103"/>
        <v>41699</v>
      </c>
      <c r="G42" s="15">
        <f t="shared" si="103"/>
        <v>41334</v>
      </c>
      <c r="H42" s="15">
        <f t="shared" si="103"/>
        <v>40969</v>
      </c>
      <c r="I42" s="15">
        <f t="shared" si="103"/>
        <v>40603</v>
      </c>
      <c r="J42" s="15">
        <f t="shared" si="103"/>
        <v>40238</v>
      </c>
      <c r="K42" s="15">
        <f t="shared" si="103"/>
        <v>39873</v>
      </c>
      <c r="L42" s="15">
        <f t="shared" si="103"/>
        <v>39508</v>
      </c>
      <c r="M42" s="15">
        <f t="shared" si="103"/>
        <v>39142</v>
      </c>
      <c r="N42" s="15">
        <f t="shared" si="103"/>
        <v>38777</v>
      </c>
      <c r="O42" s="15">
        <f t="shared" si="103"/>
        <v>38412</v>
      </c>
      <c r="P42" s="15">
        <f t="shared" si="103"/>
        <v>38047</v>
      </c>
      <c r="Q42" s="15">
        <f t="shared" si="103"/>
        <v>37681</v>
      </c>
      <c r="R42" s="15">
        <f t="shared" si="103"/>
        <v>37316</v>
      </c>
    </row>
    <row r="43" spans="1:18" x14ac:dyDescent="0.25">
      <c r="A43" s="8" t="s">
        <v>39</v>
      </c>
      <c r="D43" s="13">
        <f>'Segmental Numbers'!B9</f>
        <v>19.759699999999999</v>
      </c>
      <c r="E43" s="13">
        <f>'Segmental Numbers'!C9</f>
        <v>16.596499999999999</v>
      </c>
      <c r="F43" s="13">
        <f>'Segmental Numbers'!D9</f>
        <v>18.776</v>
      </c>
      <c r="G43" s="13">
        <f>'Segmental Numbers'!E9</f>
        <v>21.191400000000002</v>
      </c>
      <c r="H43" s="13">
        <f>'Segmental Numbers'!F9</f>
        <v>11.669600000000001</v>
      </c>
      <c r="I43" s="13">
        <f>'Segmental Numbers'!G9</f>
        <v>13.580500000000001</v>
      </c>
      <c r="J43" s="13">
        <f>'Segmental Numbers'!H9</f>
        <v>12.9062</v>
      </c>
      <c r="K43" s="13">
        <f>'Segmental Numbers'!I9</f>
        <v>11.2204</v>
      </c>
      <c r="L43" s="13">
        <f>'Segmental Numbers'!J9</f>
        <v>11.867100000000001</v>
      </c>
      <c r="M43" s="13">
        <f>'Segmental Numbers'!K9</f>
        <v>10.323</v>
      </c>
      <c r="N43" s="13">
        <f>'Segmental Numbers'!L9</f>
        <v>5.5575000000000001</v>
      </c>
      <c r="O43" s="13">
        <f>'Segmental Numbers'!M9</f>
        <v>6.8112000000000004</v>
      </c>
      <c r="P43" s="13">
        <f>'Segmental Numbers'!N9</f>
        <v>7.64</v>
      </c>
      <c r="Q43" s="13">
        <f>'Segmental Numbers'!O9</f>
        <v>7.7523999999999997</v>
      </c>
      <c r="R43" s="13">
        <f>'Segmental Numbers'!P9</f>
        <v>8.8259000000000007</v>
      </c>
    </row>
    <row r="44" spans="1:18" x14ac:dyDescent="0.25">
      <c r="A44" s="8" t="s">
        <v>40</v>
      </c>
      <c r="D44" s="12">
        <f>D43/E43-1</f>
        <v>0.19059440243424808</v>
      </c>
      <c r="E44" s="12">
        <f t="shared" ref="E44" si="104">E43/F43-1</f>
        <v>-0.11607903706859823</v>
      </c>
      <c r="F44" s="12">
        <f t="shared" ref="F44" si="105">F43/G43-1</f>
        <v>-0.11398019951489757</v>
      </c>
      <c r="G44" s="12">
        <f t="shared" ref="G44" si="106">G43/H43-1</f>
        <v>0.81594913278947012</v>
      </c>
      <c r="H44" s="12">
        <f t="shared" ref="H44" si="107">H43/I43-1</f>
        <v>-0.1407091049666801</v>
      </c>
      <c r="I44" s="12">
        <f t="shared" ref="I44" si="108">I43/J43-1</f>
        <v>5.2246207249229126E-2</v>
      </c>
      <c r="J44" s="12">
        <f t="shared" ref="J44" si="109">J43/K43-1</f>
        <v>0.15024419806780509</v>
      </c>
      <c r="K44" s="12">
        <f t="shared" ref="K44" si="110">K43/L43-1</f>
        <v>-5.4495201017940476E-2</v>
      </c>
      <c r="L44" s="12">
        <f t="shared" ref="L44" si="111">L43/M43-1</f>
        <v>0.14957861086893343</v>
      </c>
      <c r="M44" s="12">
        <f t="shared" ref="M44" si="112">M43/N43-1</f>
        <v>0.85748987854251024</v>
      </c>
      <c r="N44" s="12">
        <f t="shared" ref="N44" si="113">N43/O43-1</f>
        <v>-0.18406448202959835</v>
      </c>
      <c r="O44" s="12">
        <f t="shared" ref="O44" si="114">O43/P43-1</f>
        <v>-0.10848167539267006</v>
      </c>
      <c r="P44" s="12">
        <f t="shared" ref="P44" si="115">P43/Q43-1</f>
        <v>-1.4498735875341784E-2</v>
      </c>
      <c r="Q44" s="12">
        <f t="shared" ref="Q44" si="116">Q43/R43-1</f>
        <v>-0.1216306552306281</v>
      </c>
      <c r="R44" s="8"/>
    </row>
    <row r="45" spans="1:18" x14ac:dyDescent="0.25">
      <c r="A45" s="8" t="s">
        <v>52</v>
      </c>
      <c r="D45" s="13">
        <f>'Segmental Numbers'!B30</f>
        <v>6.0247000000000002</v>
      </c>
      <c r="E45" s="13">
        <f>'Segmental Numbers'!C30</f>
        <v>7.2724000000000002</v>
      </c>
      <c r="F45" s="13">
        <f>'Segmental Numbers'!D30</f>
        <v>7.8882000000000003</v>
      </c>
      <c r="G45" s="13">
        <f>'Segmental Numbers'!E30</f>
        <v>9.4466999999999999</v>
      </c>
      <c r="H45" s="13">
        <f>'Segmental Numbers'!F30</f>
        <v>2.0703</v>
      </c>
      <c r="I45" s="13">
        <f>'Segmental Numbers'!G30</f>
        <v>3.6705999999999999</v>
      </c>
      <c r="J45" s="13">
        <f>'Segmental Numbers'!H30</f>
        <v>2.0983000000000001</v>
      </c>
      <c r="K45" s="13">
        <f>'Segmental Numbers'!I30</f>
        <v>0.25509999999999999</v>
      </c>
      <c r="L45" s="13">
        <f>'Segmental Numbers'!J30</f>
        <v>4.8962000000000003</v>
      </c>
      <c r="M45" s="13">
        <f>'Segmental Numbers'!K30</f>
        <v>5.7793000000000001</v>
      </c>
      <c r="N45" s="13">
        <f>'Segmental Numbers'!L30</f>
        <v>2.8805000000000001</v>
      </c>
      <c r="O45" s="13">
        <f>'Segmental Numbers'!M30</f>
        <v>6.5697999999999999</v>
      </c>
      <c r="P45" s="13">
        <f>'Segmental Numbers'!N30</f>
        <v>8.0547000000000004</v>
      </c>
      <c r="Q45" s="13">
        <f>'Segmental Numbers'!O30</f>
        <v>4.4324000000000003</v>
      </c>
      <c r="R45" s="13">
        <f>'Segmental Numbers'!P30</f>
        <v>9.3558000000000003</v>
      </c>
    </row>
    <row r="46" spans="1:18" x14ac:dyDescent="0.25">
      <c r="A46" s="8" t="s">
        <v>40</v>
      </c>
      <c r="D46" s="12">
        <f>D45/E45-1</f>
        <v>-0.17156647049117213</v>
      </c>
      <c r="E46" s="12">
        <f t="shared" ref="E46" si="117">E45/F45-1</f>
        <v>-7.806597195811471E-2</v>
      </c>
      <c r="F46" s="12">
        <f t="shared" ref="F46" si="118">F45/G45-1</f>
        <v>-0.16497824637174885</v>
      </c>
      <c r="G46" s="12">
        <f t="shared" ref="G46" si="119">G45/H45-1</f>
        <v>3.5629618895812198</v>
      </c>
      <c r="H46" s="12">
        <f t="shared" ref="H46" si="120">H45/I45-1</f>
        <v>-0.43597776930202148</v>
      </c>
      <c r="I46" s="12">
        <f t="shared" ref="I46" si="121">I45/J45-1</f>
        <v>0.74932087880665299</v>
      </c>
      <c r="J46" s="12">
        <f t="shared" ref="J46" si="122">J45/K45-1</f>
        <v>7.2254018032144263</v>
      </c>
      <c r="K46" s="12">
        <f t="shared" ref="K46" si="123">K45/L45-1</f>
        <v>-0.94789837016461742</v>
      </c>
      <c r="L46" s="12">
        <f t="shared" ref="L46" si="124">L45/M45-1</f>
        <v>-0.152803972799474</v>
      </c>
      <c r="M46" s="12">
        <f t="shared" ref="M46" si="125">M45/N45-1</f>
        <v>1.0063530637042182</v>
      </c>
      <c r="N46" s="12">
        <f t="shared" ref="N46" si="126">N45/O45-1</f>
        <v>-0.56155438521720602</v>
      </c>
      <c r="O46" s="12">
        <f t="shared" ref="O46" si="127">O45/P45-1</f>
        <v>-0.18435199324617935</v>
      </c>
      <c r="P46" s="12">
        <f t="shared" ref="P46" si="128">P45/Q45-1</f>
        <v>0.81723219925999446</v>
      </c>
      <c r="Q46" s="12">
        <f t="shared" ref="Q46" si="129">Q45/R45-1</f>
        <v>-0.52624040702024411</v>
      </c>
      <c r="R46" s="8"/>
    </row>
    <row r="47" spans="1:18" x14ac:dyDescent="0.25">
      <c r="A47" s="8" t="s">
        <v>41</v>
      </c>
      <c r="D47" s="12">
        <f>D45/D43</f>
        <v>0.30489835371994517</v>
      </c>
      <c r="E47" s="12">
        <f t="shared" ref="E47:R47" si="130">E45/E43</f>
        <v>0.43818877474166246</v>
      </c>
      <c r="F47" s="12">
        <f t="shared" si="130"/>
        <v>0.42012143161482746</v>
      </c>
      <c r="G47" s="12">
        <f t="shared" si="130"/>
        <v>0.44577989184291739</v>
      </c>
      <c r="H47" s="12">
        <f t="shared" si="130"/>
        <v>0.17740967985192294</v>
      </c>
      <c r="I47" s="12">
        <f t="shared" si="130"/>
        <v>0.27028459924155956</v>
      </c>
      <c r="J47" s="12">
        <f t="shared" si="130"/>
        <v>0.16258077513133223</v>
      </c>
      <c r="K47" s="12">
        <f t="shared" si="130"/>
        <v>2.2735374852946418E-2</v>
      </c>
      <c r="L47" s="12">
        <f t="shared" si="130"/>
        <v>0.4125860572507184</v>
      </c>
      <c r="M47" s="12">
        <f t="shared" si="130"/>
        <v>0.55984694371791144</v>
      </c>
      <c r="N47" s="12">
        <f t="shared" si="130"/>
        <v>0.51830859199280255</v>
      </c>
      <c r="O47" s="12">
        <f t="shared" si="130"/>
        <v>0.96455837444209525</v>
      </c>
      <c r="P47" s="12">
        <f t="shared" si="130"/>
        <v>1.054280104712042</v>
      </c>
      <c r="Q47" s="12">
        <f t="shared" si="130"/>
        <v>0.5717455239667717</v>
      </c>
      <c r="R47" s="12">
        <f t="shared" si="130"/>
        <v>1.0600392028008474</v>
      </c>
    </row>
    <row r="48" spans="1:18" x14ac:dyDescent="0.25">
      <c r="A48" s="8" t="s">
        <v>42</v>
      </c>
      <c r="D48" s="13">
        <f>'Segmental Numbers'!B39</f>
        <v>198.5215</v>
      </c>
      <c r="E48" s="13">
        <f>'Segmental Numbers'!C39</f>
        <v>157.39660000000001</v>
      </c>
      <c r="F48" s="13">
        <f>'Segmental Numbers'!D39</f>
        <v>141.589</v>
      </c>
      <c r="G48" s="13">
        <f>'Segmental Numbers'!E39</f>
        <v>149.7783</v>
      </c>
      <c r="H48" s="13">
        <f>'Segmental Numbers'!F39</f>
        <v>93.132900000000006</v>
      </c>
      <c r="I48" s="13">
        <f>'Segmental Numbers'!G39</f>
        <v>132.45740000000001</v>
      </c>
      <c r="J48" s="13">
        <f>'Segmental Numbers'!H39</f>
        <v>135.5624</v>
      </c>
      <c r="K48" s="13">
        <f>'Segmental Numbers'!I39</f>
        <v>115.24339999999999</v>
      </c>
      <c r="L48" s="13">
        <f>'Segmental Numbers'!J39</f>
        <v>115.63760000000001</v>
      </c>
      <c r="M48" s="13">
        <f>'Segmental Numbers'!K39</f>
        <v>83.662400000000005</v>
      </c>
      <c r="N48" s="13">
        <f>'Segmental Numbers'!L39</f>
        <v>90.973399999999998</v>
      </c>
      <c r="O48" s="13">
        <f>'Segmental Numbers'!M39</f>
        <v>57.216799999999999</v>
      </c>
      <c r="P48" s="13">
        <f>'Segmental Numbers'!N39</f>
        <v>37.0017</v>
      </c>
      <c r="Q48" s="13">
        <f>'Segmental Numbers'!O39</f>
        <v>39.143799999999999</v>
      </c>
      <c r="R48" s="13">
        <f>'Segmental Numbers'!P39</f>
        <v>41.734099999999998</v>
      </c>
    </row>
    <row r="49" spans="1:18" x14ac:dyDescent="0.25">
      <c r="A49" s="8" t="s">
        <v>43</v>
      </c>
      <c r="D49" s="12">
        <f>D45/D48</f>
        <v>3.0347846454917983E-2</v>
      </c>
      <c r="E49" s="12">
        <f t="shared" ref="E49" si="131">E45/E48</f>
        <v>4.6204301744764496E-2</v>
      </c>
      <c r="F49" s="12">
        <f t="shared" ref="F49" si="132">F45/F48</f>
        <v>5.5711955024754747E-2</v>
      </c>
      <c r="G49" s="12">
        <f t="shared" ref="G49" si="133">G45/G48</f>
        <v>6.3071219262069336E-2</v>
      </c>
      <c r="H49" s="12">
        <f t="shared" ref="H49" si="134">H45/H48</f>
        <v>2.2229523616251613E-2</v>
      </c>
      <c r="I49" s="12">
        <f t="shared" ref="I49" si="135">I45/I48</f>
        <v>2.7711551034521286E-2</v>
      </c>
      <c r="J49" s="12">
        <f t="shared" ref="J49" si="136">J45/J48</f>
        <v>1.5478480758676447E-2</v>
      </c>
      <c r="K49" s="12">
        <f t="shared" ref="K49" si="137">K45/K48</f>
        <v>2.213575788288093E-3</v>
      </c>
      <c r="L49" s="12">
        <f t="shared" ref="L49" si="138">L45/L48</f>
        <v>4.2340899499816669E-2</v>
      </c>
      <c r="M49" s="12">
        <f t="shared" ref="M49" si="139">M45/M48</f>
        <v>6.9078821549465472E-2</v>
      </c>
      <c r="N49" s="12">
        <f t="shared" ref="N49" si="140">N45/N48</f>
        <v>3.1663101521983351E-2</v>
      </c>
      <c r="O49" s="12">
        <f t="shared" ref="O49" si="141">O45/O48</f>
        <v>0.11482291914262943</v>
      </c>
      <c r="P49" s="12">
        <f t="shared" ref="P49" si="142">P45/P48</f>
        <v>0.21768459287005734</v>
      </c>
      <c r="Q49" s="12">
        <f t="shared" ref="Q49" si="143">Q45/Q48</f>
        <v>0.11323376882162693</v>
      </c>
      <c r="R49" s="12">
        <f t="shared" ref="R49" si="144">R45/R48</f>
        <v>0.22417639292568908</v>
      </c>
    </row>
  </sheetData>
  <mergeCells count="6">
    <mergeCell ref="D2:R2"/>
    <mergeCell ref="B2:C2"/>
    <mergeCell ref="D12:R12"/>
    <mergeCell ref="B12:C12"/>
    <mergeCell ref="B22:C22"/>
    <mergeCell ref="D22:R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Historical Consol Valuation</vt:lpstr>
      <vt:lpstr>Segmental Numbers</vt:lpstr>
      <vt:lpstr>Segmental 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Rohit B</dc:creator>
  <cp:lastModifiedBy>Rohit B</cp:lastModifiedBy>
  <dcterms:created xsi:type="dcterms:W3CDTF">2017-02-09T09:10:12Z</dcterms:created>
  <dcterms:modified xsi:type="dcterms:W3CDTF">2017-02-09T14:04:32Z</dcterms:modified>
</cp:coreProperties>
</file>