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ate1904="1"/>
  <workbookProtection lockWindows="1"/>
  <bookViews>
    <workbookView xWindow="-75" yWindow="45" windowWidth="20730" windowHeight="9435" tabRatio="572" firstSheet="4" activeTab="11"/>
  </bookViews>
  <sheets>
    <sheet name="Poser" sheetId="1" r:id="rId1"/>
    <sheet name="Business Quality" sheetId="16" r:id="rId2"/>
    <sheet name="BQ Template" sheetId="15" r:id="rId3"/>
    <sheet name="Astral" sheetId="2" r:id="rId4"/>
    <sheet name="Mayur" sheetId="3" r:id="rId5"/>
    <sheet name="Ajanta" sheetId="9" r:id="rId6"/>
    <sheet name="Shilpa" sheetId="4" r:id="rId7"/>
    <sheet name="Kitex" sheetId="5" r:id="rId8"/>
    <sheet name="Avanti" sheetId="13" r:id="rId9"/>
    <sheet name="Shriram City" sheetId="7" r:id="rId10"/>
    <sheet name="PI Industries" sheetId="11" r:id="rId11"/>
    <sheet name="VGL" sheetId="8" r:id="rId12"/>
    <sheet name="Kaveri" sheetId="10" r:id="rId13"/>
    <sheet name="Sheet1" sheetId="1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calcPr calcId="145621"/>
</workbook>
</file>

<file path=xl/calcChain.xml><?xml version="1.0" encoding="utf-8"?>
<calcChain xmlns="http://schemas.openxmlformats.org/spreadsheetml/2006/main">
  <c r="J24" i="13" l="1"/>
  <c r="J23" i="13"/>
  <c r="I24" i="13"/>
  <c r="I23" i="13"/>
  <c r="H24" i="13"/>
  <c r="H23" i="13"/>
  <c r="G24" i="13"/>
  <c r="G23" i="13"/>
  <c r="F24" i="13"/>
  <c r="F23" i="13"/>
  <c r="E23" i="13"/>
  <c r="E23" i="4"/>
  <c r="J24" i="10" l="1"/>
  <c r="J23" i="10"/>
  <c r="I24" i="10"/>
  <c r="I23" i="10"/>
  <c r="H24" i="10"/>
  <c r="H23" i="10"/>
  <c r="G24" i="10"/>
  <c r="G23" i="10"/>
  <c r="F24" i="10"/>
  <c r="F23" i="10"/>
  <c r="E24" i="10"/>
  <c r="E23" i="10"/>
  <c r="J24" i="11" l="1"/>
  <c r="J23" i="11"/>
  <c r="I24" i="11"/>
  <c r="I23" i="11"/>
  <c r="H24" i="11"/>
  <c r="H23" i="11"/>
  <c r="G24" i="11"/>
  <c r="G23" i="11"/>
  <c r="F24" i="11"/>
  <c r="F23" i="11"/>
  <c r="E24" i="11"/>
  <c r="E23" i="11"/>
  <c r="J24" i="7" l="1"/>
  <c r="J23" i="7"/>
  <c r="I24" i="7"/>
  <c r="I23" i="7"/>
  <c r="H24" i="7"/>
  <c r="H23" i="7"/>
  <c r="G24" i="7"/>
  <c r="F24" i="7"/>
  <c r="E24" i="7"/>
  <c r="G23" i="7"/>
  <c r="F23" i="7"/>
  <c r="E23" i="7"/>
  <c r="J23" i="9" l="1"/>
  <c r="J22" i="9"/>
  <c r="I23" i="9"/>
  <c r="I22" i="9"/>
  <c r="H23" i="9"/>
  <c r="H22" i="9"/>
  <c r="G23" i="9"/>
  <c r="G22" i="9"/>
  <c r="F23" i="9"/>
  <c r="F22" i="9"/>
  <c r="E23" i="9"/>
  <c r="E22" i="9"/>
  <c r="J24" i="5"/>
  <c r="J23" i="5"/>
  <c r="I24" i="5"/>
  <c r="I23" i="5"/>
  <c r="H24" i="5"/>
  <c r="H23" i="5"/>
  <c r="G24" i="5"/>
  <c r="G23" i="5"/>
  <c r="F24" i="5"/>
  <c r="F23" i="5"/>
  <c r="E24" i="5"/>
  <c r="E23" i="5"/>
  <c r="J24" i="4" l="1"/>
  <c r="J23" i="4"/>
  <c r="I24" i="4"/>
  <c r="I23" i="4"/>
  <c r="H24" i="4"/>
  <c r="H23" i="4"/>
  <c r="G24" i="4"/>
  <c r="G23" i="4"/>
  <c r="F24" i="4"/>
  <c r="F23" i="4"/>
  <c r="E24" i="4"/>
  <c r="J24" i="3"/>
  <c r="J23" i="3"/>
  <c r="I24" i="3"/>
  <c r="I23" i="3"/>
  <c r="H24" i="3"/>
  <c r="H23" i="3"/>
  <c r="G24" i="3"/>
  <c r="G23" i="3"/>
  <c r="F24" i="3"/>
  <c r="F23" i="3"/>
  <c r="E24" i="3"/>
  <c r="E23" i="3"/>
  <c r="J24" i="2" l="1"/>
  <c r="J23" i="2"/>
  <c r="H24" i="2"/>
  <c r="H23" i="2"/>
  <c r="G24" i="2"/>
  <c r="G23" i="2"/>
  <c r="F24" i="2"/>
  <c r="F23" i="2"/>
  <c r="E24" i="2"/>
  <c r="E23" i="2"/>
  <c r="I24" i="2"/>
  <c r="I23" i="2"/>
</calcChain>
</file>

<file path=xl/sharedStrings.xml><?xml version="1.0" encoding="utf-8"?>
<sst xmlns="http://schemas.openxmlformats.org/spreadsheetml/2006/main" count="908" uniqueCount="446">
  <si>
    <t>Business A</t>
  </si>
  <si>
    <t>Business B</t>
  </si>
  <si>
    <t>OPM</t>
  </si>
  <si>
    <t>NPM</t>
  </si>
  <si>
    <t>PAT Gr% (3 yrs)</t>
  </si>
  <si>
    <t>PAT Gr% (5 yrs)</t>
  </si>
  <si>
    <t>Sales Gr% (3 yrs)</t>
  </si>
  <si>
    <t>Sales Gr% (5 yrs)</t>
  </si>
  <si>
    <t>D/E</t>
  </si>
  <si>
    <t>Above are some numbers from 2 hypothetical companies.</t>
  </si>
  <si>
    <t>Is it possible to determine which is a better business &amp; why? </t>
  </si>
  <si>
    <t>Strategic Assets</t>
  </si>
  <si>
    <t>↗ Lead Influencer - Plumber's - interests closely aligned</t>
  </si>
  <si>
    <t>Competitive Forces/ Bargaining Power</t>
  </si>
  <si>
    <t>Customers</t>
  </si>
  <si>
    <r>
      <t xml:space="preserve">↗ B2C - </t>
    </r>
    <r>
      <rPr>
        <sz val="10"/>
        <rFont val="Arial"/>
        <family val="2"/>
        <charset val="1"/>
      </rPr>
      <t>Established Retail Brand</t>
    </r>
  </si>
  <si>
    <t>↗ Astral Trained Plumbers - consistent investments</t>
  </si>
  <si>
    <r>
      <t>↗</t>
    </r>
    <r>
      <rPr>
        <sz val="10"/>
        <rFont val="Arial"/>
        <family val="2"/>
        <charset val="1"/>
      </rPr>
      <t xml:space="preserve"> Exclusive licensee for Blazemaster/Bendable for 5+ years</t>
    </r>
  </si>
  <si>
    <t>↗ Only licensee for 4 Lubrizol products - Worldwide</t>
  </si>
  <si>
    <t>Suppliers/ Vendors</t>
  </si>
  <si>
    <t>↗ Exclusive Lubrizol licensee (controls 85% of CPVC market)</t>
  </si>
  <si>
    <t>↗ South based plant - helps cut 7% freight and logistics costs</t>
  </si>
  <si>
    <t>↗ Post 5yr exclusivity; max 2-3 more licensees</t>
  </si>
  <si>
    <t>↗ Big  Capacity Lead - first mover advantage</t>
  </si>
  <si>
    <t>↗ 120 days Lubrizol credit - negative CPVC working capital</t>
  </si>
  <si>
    <t>↗ Established Brand</t>
  </si>
  <si>
    <t>Dealers/ Distributors/ Marketing</t>
  </si>
  <si>
    <t>↗ Dealers/Distributors have grown with company</t>
  </si>
  <si>
    <t>↗ Behave and act like company employees - full ownership</t>
  </si>
  <si>
    <t>↗ MD remains very approachable - family like environment</t>
  </si>
  <si>
    <t>Industry/ Competition</t>
  </si>
  <si>
    <t>What can go wrong?</t>
  </si>
  <si>
    <t>New Products/ Innovation/ Branding</t>
  </si>
  <si>
    <t>↗ Consistent focus on expanding product basket (SWR, Column Pipes - indigenous)</t>
  </si>
  <si>
    <t>↗ Consistent focus on introducing new products from Lubrizol stable</t>
  </si>
  <si>
    <t>↗ Only licensee of Lubrizol worldwide for 4 products incl. Blazemaster, Bendable</t>
  </si>
  <si>
    <t>↗ Increasing brand spend; consistent celebrity association with brand</t>
  </si>
  <si>
    <t>Business Value Drivers</t>
  </si>
  <si>
    <t>EBITDA Margin</t>
  </si>
  <si>
    <t>Capital Turnover</t>
  </si>
  <si>
    <t>ROIC</t>
  </si>
  <si>
    <t>EPA/Sales</t>
  </si>
  <si>
    <t>EPA/Sales - future value creation lead indicator</t>
  </si>
  <si>
    <t>3 Yr Average</t>
  </si>
  <si>
    <t>Moderate Future Value creation</t>
  </si>
  <si>
    <t>5 Yr Average</t>
  </si>
  <si>
    <t>Nature of Industry:</t>
  </si>
  <si>
    <t>Opportunity Size:</t>
  </si>
  <si>
    <t>How big is the runway? How many years out?</t>
  </si>
  <si>
    <t>Capital Allocation:</t>
  </si>
  <si>
    <t>Able to invest large Capital at high ROIC?</t>
  </si>
  <si>
    <t>Sustainability:</t>
  </si>
  <si>
    <t>How hard is it to dislodge from its perch?</t>
  </si>
  <si>
    <t>Next 2-3 years – how strong is the visbility?</t>
  </si>
  <si>
    <t>↗ Tier 2 Auto Seat Assemblers, Footwear, Furnishers</t>
  </si>
  <si>
    <t>↗ 5th Line - again procured at distress pricing abroad?</t>
  </si>
  <si>
    <t>↗ Domestic market - undisputed leader &amp; consolidating grip</t>
  </si>
  <si>
    <t>↗ B2B - always prone to margin pressure from Customers</t>
  </si>
  <si>
    <t>↗ Backyard integration - Knitted Fabrics plant - Quality Control</t>
  </si>
  <si>
    <t>↗ PVC Resin, Plasticizer, Pigments - mostly imported</t>
  </si>
  <si>
    <t>↗ 2x capacity of nearest competitor</t>
  </si>
  <si>
    <t>↗ PVC Resin - 65% of RM - linked to Petrochem cycle</t>
  </si>
  <si>
    <t>↗ Established relationships with Global OEMs</t>
  </si>
  <si>
    <t>↗ First distributor(s) appointed in India - too early to comment</t>
  </si>
  <si>
    <t>↗ New US Subsidiary to target global marketing &amp; distribution?</t>
  </si>
  <si>
    <t>↗ Domestic market - No serious challenger in sight</t>
  </si>
  <si>
    <t>↗ Global market - yet to enter serious big league</t>
  </si>
  <si>
    <t>↗ US Auto OEM market - 5-6 big players - Rs 30 Bn</t>
  </si>
  <si>
    <t>↘ Increasing global footprint - higher order competitive intensity</t>
  </si>
  <si>
    <t>↗ Stands out in fragmented industry - high value-add products  for Footwear, Auto</t>
  </si>
  <si>
    <t>↘ Margin pressure from global Tier2 suppliers/OEMs</t>
  </si>
  <si>
    <t>↗ Only synthetic leather producer from India supplying to US Auto OEMs</t>
  </si>
  <si>
    <t>↘ Pollution Control/Water management Regulatory concerns?</t>
  </si>
  <si>
    <t>↗ Proposed PU plant investment - opens up newer markets</t>
  </si>
  <si>
    <t>↗ Not much scope for branding in B2B?</t>
  </si>
  <si>
    <t>Strong Future Value creation</t>
  </si>
  <si>
    <t>↗ Large Pharma customers - engagement &amp; scale-up high</t>
  </si>
  <si>
    <t>↗ Large customers helping in improving processes/systems</t>
  </si>
  <si>
    <t>↗ DMFs to ANDAs - move up Value-Chain - customer prodding</t>
  </si>
  <si>
    <t>↗ Formulations capacity contracted out - before FDA approval</t>
  </si>
  <si>
    <t>↗ Established relationships with Global Big Pharma</t>
  </si>
  <si>
    <t>↗ Only Oncology player working actively with Japanese/Chinese</t>
  </si>
  <si>
    <t>Suppliers</t>
  </si>
  <si>
    <t>Employees</t>
  </si>
  <si>
    <t>↗ Able to attract &amp; retain highly-skilled talent from Big Pharma</t>
  </si>
  <si>
    <t>↗ Scientists allowed to file Patents in their own names</t>
  </si>
  <si>
    <t>↗ 2017 - blockbuster gains expected</t>
  </si>
  <si>
    <t>↗ Established leadership position in its Oncology niche</t>
  </si>
  <si>
    <t>↗ 2020 onwards - Formulations play in US</t>
  </si>
  <si>
    <t>↗ Shilpa large supplier to Competition - INTAS, DRL, Fresenius</t>
  </si>
  <si>
    <t>↗ CEO level MNC interaction - co-operation/demand visibility high</t>
  </si>
  <si>
    <t>↘ Large contracted customers - may shift to alternate supply</t>
  </si>
  <si>
    <t>↗ Helps corner large share of off-patent API supply (50% Gemcitabine, Capecitabine)</t>
  </si>
  <si>
    <t>↗ Best in Class fabric processing/garmenting infrastructure</t>
  </si>
  <si>
    <t>↗ Large B2B volume relationships - Carter, Gerber, BabiesRUs</t>
  </si>
  <si>
    <t>↗ Vendor Technology showcase site - for emerging markets</t>
  </si>
  <si>
    <t>↗ Customers literally at Kitex doorstep</t>
  </si>
  <si>
    <t>↗ Manic focus on efficiency/productivity</t>
  </si>
  <si>
    <t>↗ Strong Positioning as a High-Quality supplier</t>
  </si>
  <si>
    <t>↗ High-Quality Kitex specified RM source - not available in Mkt</t>
  </si>
  <si>
    <t>↗ Established relationships with Large Infantwear Buyers</t>
  </si>
  <si>
    <t>↗ Developed 4-5 geographically diversified Suppliers</t>
  </si>
  <si>
    <t>↗ Dedicated contracted facilities at 100/200T per month</t>
  </si>
  <si>
    <t>↗ US subsidiary being set-up - direct import &amp; supply</t>
  </si>
  <si>
    <t>↗ US Retail foray - if successful - can be a slow game changer</t>
  </si>
  <si>
    <t>↗ Merger with KCL  - strengthened entity</t>
  </si>
  <si>
    <t>↗ Recession-Proof infantwear niche in Textiles</t>
  </si>
  <si>
    <t>↗ Limited competition - but capable of matching Kitex scale</t>
  </si>
  <si>
    <t>↗ Difficult for most to match Kitex efficiency/costing</t>
  </si>
  <si>
    <t>↘ Labour Scale-up &amp; Management - Biggest challenge</t>
  </si>
  <si>
    <t>↗ Latest technology - Risk taker ; vendors queue up to showcase - @ cost-price</t>
  </si>
  <si>
    <t>↘ US Market Retail foray - unknown territory for Kitex</t>
  </si>
  <si>
    <t>↗ Best in class infrastructure/labour pay/working &amp; stay environment</t>
  </si>
  <si>
    <t>↘ May strain existing US customer relationships?</t>
  </si>
  <si>
    <t>↗ Robotics in fabric processing/wherever technology can reduce labour (Kitchen)</t>
  </si>
  <si>
    <t>↗ Private Label/Kitex Brand -  retaining Kitex manufacture - planned US market foray</t>
  </si>
  <si>
    <t>Excellent Future Value creation</t>
  </si>
  <si>
    <t>Near Term Visibility:</t>
  </si>
  <si>
    <t>Long Term Visbility:</t>
  </si>
  <si>
    <t>5-10 years on - how likely to survive &amp; prosper?</t>
  </si>
  <si>
    <t>BQ Bottomline</t>
  </si>
  <si>
    <t xml:space="preserve">Competitive Intensity? Industry Growth rates? </t>
  </si>
  <si>
    <t>Good record; Will need to keep investing to stay ahead; Moderate value creation</t>
  </si>
  <si>
    <t>Predictability:</t>
  </si>
  <si>
    <t>How many variables in the Business?</t>
  </si>
  <si>
    <t>Huge runway for housing, commercial and agri plumbing; for many many years out</t>
  </si>
  <si>
    <t>Growth Rates</t>
  </si>
  <si>
    <t>Invested Capital</t>
  </si>
  <si>
    <t>↗ Recent 76% acquisition of Resinova Chemie - Adhesives</t>
  </si>
  <si>
    <t>↗ Recent 80% acquisition of Seal it Services UK - Sealants</t>
  </si>
  <si>
    <t>↗ Adhesives market ~Rs 60 Bn annually</t>
  </si>
  <si>
    <t>↗ B2C - Retail Customers exert low bargaining power</t>
  </si>
  <si>
    <t>Industry growth rates ~12%; Attractive industry for large players with branding, product portfolio and distribution strengths; encourages shift from unorganised to organized</t>
  </si>
  <si>
    <t xml:space="preserve">↗ Strong presence due to branding, distribution &amp; product portfolio </t>
  </si>
  <si>
    <t>↗ Huge opportunity size - room for many branded players to grow</t>
  </si>
  <si>
    <t>Few variables; Just needs to keep executing - expand product basket, add capacity, expand and strengthen distribution reach</t>
  </si>
  <si>
    <t>Mitigation?</t>
  </si>
  <si>
    <t xml:space="preserve">↗ Oldest Coating Line 1994 - 20+ years - can run &gt; 10+ years </t>
  </si>
  <si>
    <t>Needs to be seen</t>
  </si>
  <si>
    <t>↘ Management Bandwidth in harnessing /exploiting global opportunities?</t>
  </si>
  <si>
    <t>Yet to be proven</t>
  </si>
  <si>
    <t>Low risk</t>
  </si>
  <si>
    <t xml:space="preserve">↗ 9 dedicated Oncology blocks - largest facility - DRL has 4 </t>
  </si>
  <si>
    <t>↗ Very strong win-win competitive positioning - earned the respect of peers</t>
  </si>
  <si>
    <t>There is still time</t>
  </si>
  <si>
    <t>↗ Worldwide - very few (10-12) large volume infantwear suppliers</t>
  </si>
  <si>
    <t>↗ Next step - Bulk supply to US Retail</t>
  </si>
  <si>
    <t>↘ (Reportedly) Inflexible with Customers - may mean some customer shifts</t>
  </si>
  <si>
    <t>Technology/Automation; hiring &amp; training</t>
  </si>
  <si>
    <t>gradual step by step foray</t>
  </si>
  <si>
    <t>unthreatening volumes?</t>
  </si>
  <si>
    <t>Disproportionate Future?</t>
  </si>
  <si>
    <t>Lubrizol pedigree</t>
  </si>
  <si>
    <t>Evens out long term</t>
  </si>
  <si>
    <t>Disprotionate Future:</t>
  </si>
  <si>
    <t>(Refer the VP EPA discussion)</t>
  </si>
  <si>
    <t>↗ Established in Plumbing pipes, making inroads in Agri Pipes</t>
  </si>
  <si>
    <t>↗ Production Efficiency/Knowhow - Industry beating Asset Turns</t>
  </si>
  <si>
    <t>Undisputed leader in domestic market. Despite engaging for over 5 years - has yet not been able to penetrate beyond Chrysler &amp; Ford into - BMW, Mercedes, GM, Toyota. Domestic realisation @Rs 130/Mtr vs Exports realisation of @Rs 470/mtr</t>
  </si>
  <si>
    <t>↗ First tentative steps taken - US Subsidiary set up for targeting value-added products?</t>
  </si>
  <si>
    <t>For a business of its size, probably the best capital allocation record. Proven ability. Invested Capital requirement is not large though</t>
  </si>
  <si>
    <t>Future scale-up is hugely dependent on cracking open Export Markets;  Relationship building/penetration with auto OEMS and managing B2B Tier 1 OEM supplier environment - one can see more challenges ahead than what Mayur has been used to</t>
  </si>
  <si>
    <t>First tentative steps taken - US Subsidiary set up for targeting value-added products; Long shot at the moment</t>
  </si>
  <si>
    <t>Growing domestic footwear market; US Auto OEM addressable market ~Rs 3000 Cr @500 Cr current annual procurement by 5-6 players; Opportunity for many years ahead</t>
  </si>
  <si>
    <t>Domestic business - easily sustained, no challenger in sight: Exports business is a very different game - Entrenched players already there, and newer ones can emerge</t>
  </si>
  <si>
    <t>↗ 9 out of top 20 Oncology molecules going off-patent 2015 onwards</t>
  </si>
  <si>
    <t>Distinctive Architecture</t>
  </si>
  <si>
    <t>Only a single customer shift</t>
  </si>
  <si>
    <t>↘ Bio-similars/new advances in technology - disruptive?</t>
  </si>
  <si>
    <t>5-10 years away; learning from others</t>
  </si>
  <si>
    <t>↗ Investments made 7-8 years prior to Opportunity -(6m stability data, 2-3 yrs exhibit batch; 2-3 yers dossiers)</t>
  </si>
  <si>
    <t>↗ 105 Patents filed; Strong R&amp;D knowhow/Non-Infringing Patents</t>
  </si>
  <si>
    <t>↗ 7 ANDAs filed 2013-14; 20-25 Oncology ANDAs being filed 2014-15-16-17</t>
  </si>
  <si>
    <t>↗ Only Indian Oncology player penetrated  Japan Market; China Market - opening up - 3-5 years</t>
  </si>
  <si>
    <t>↗ ICE Italy JV - Urosolic Acid - 3 player Oligopoly; ICE Italy controls RM chain (high barrier profitability)</t>
  </si>
  <si>
    <t>Fewer players; Highly capital Intensive game, High Entry barriers</t>
  </si>
  <si>
    <t>↗ Non-Infringing DMFs/ Large infrastructure investments - Core capability - for attracting Large customer</t>
  </si>
  <si>
    <t>Ability to attract disproportionate market share - based on twin strategies - non-infringing patents (reducing litigation risk) and large upfront investments in capacity; of late USFDA "sword" can be the joker in the pack</t>
  </si>
  <si>
    <t>Oncology - fastest growing sector in Pharma; Big markets - China/India/US/EU - many many years out</t>
  </si>
  <si>
    <t>Large upfront investments - outstripping by 3x the next largest Oncology infrastructure in the country; First for Japanese Oncology market; Solid progress on becoming the first for Chinese Oncology market</t>
  </si>
  <si>
    <t>Protected Investments - upfront contracted business nature with big pharma; 80% of development costs/exhibit batches paid for by Customers;</t>
  </si>
  <si>
    <t>Very long term large investments - lumpy RoIC pattern - big jumps in blockbuster years</t>
  </si>
  <si>
    <t xml:space="preserve">Strong DMF/ANDA Pipeline for upto 2021-22; also First to File (FTF) plans to be firmed up in couple of years - when the business is more mature, Cash flows much stronger </t>
  </si>
  <si>
    <t>↘ Key Man Risk</t>
  </si>
  <si>
    <t>Instituitionalised Processes</t>
  </si>
  <si>
    <t>↘ Changes in plumbing technology</t>
  </si>
  <si>
    <r>
      <t>↘</t>
    </r>
    <r>
      <rPr>
        <sz val="10"/>
        <rFont val="Arial"/>
        <family val="2"/>
        <charset val="1"/>
      </rPr>
      <t xml:space="preserve"> Rupee depreciation</t>
    </r>
  </si>
  <si>
    <t>↘ Post CPVC compound plant, Lubrizol licensing bigger distribution networks -Supreme, Finolex</t>
  </si>
  <si>
    <t>BQ Category:</t>
  </si>
  <si>
    <t>Laborious? Or Disproportionate Smarts?</t>
  </si>
  <si>
    <t>Performance vs Perception GAP:</t>
  </si>
  <si>
    <t>Current P/E or Perception captures business quality/performance? How big is the GAP?</t>
  </si>
  <si>
    <t>Perception/Expectation running ahead of business quality/performance</t>
  </si>
  <si>
    <t>Good business with possibilities of Disproportionate Smarts emerging: Category A+</t>
  </si>
  <si>
    <t>Good business, but Laborious: Category A</t>
  </si>
  <si>
    <t xml:space="preserve">US &amp; EU $20 Bn; Canada, China &amp; India $25Bn market; India, China &amp; Middle East markets growing very fast; Carter alone expected to sell $500 Mn in India in 3-5 years </t>
  </si>
  <si>
    <t>Retail Foray in US can be a gamechanger</t>
  </si>
  <si>
    <t>Strong visibity of 25% CAGR</t>
  </si>
  <si>
    <t xml:space="preserve">Industry structure favourable; Few large manufacturers in infantwear niche; Large Buyers have to come to large manufacturers; Industry projected to grow at 6% CAGR </t>
  </si>
  <si>
    <t xml:space="preserve">Few variables; Trust and Quality play a big role in consumer choice; Recession-proof niche in textiles industry; </t>
  </si>
  <si>
    <t>Entrenched Customer relationships; Capacity being doubled to 1.1 Mn pieces/day; Hard for competition to match Kitex quality/compliance/efficiency/costing</t>
  </si>
  <si>
    <t>Decent record; Higher margins &amp; RoIC expected with economies of scale kicking in next few years</t>
  </si>
  <si>
    <t>Strong execution of key Milestones will give confidence for Long Term Future 1. Doubling Capacity 2. US Retail foray progress</t>
  </si>
  <si>
    <t>↗ Insights into US/Global Retail market dynamics</t>
  </si>
  <si>
    <t>Astral Polytechnik - BQ1</t>
  </si>
  <si>
    <t>Astral Polytechnik -  BQ2</t>
  </si>
  <si>
    <t>Mayur Uniquoter - BQ1</t>
  </si>
  <si>
    <t>Mayur Uniquoter - BQ2</t>
  </si>
  <si>
    <t>Shilpa Medicare - BQ2</t>
  </si>
  <si>
    <t>Shilpa Medicare - BQ1</t>
  </si>
  <si>
    <t>Kitex Garments - BQ1</t>
  </si>
  <si>
    <t>Kitex Garments - BQ2</t>
  </si>
  <si>
    <t>Ajanta Pharma - BQ1</t>
  </si>
  <si>
    <t>Ajanta Pharma - BQ2</t>
  </si>
  <si>
    <t>Avanti Feeds - BQ1</t>
  </si>
  <si>
    <t>Avanti Feeds - BQ2</t>
  </si>
  <si>
    <t>Shriram City Union Finance - BQ1</t>
  </si>
  <si>
    <t>Shriram City Union Finance - BQ2</t>
  </si>
  <si>
    <t>PI Industries - BQ1</t>
  </si>
  <si>
    <t>PI Industries - BQ2</t>
  </si>
  <si>
    <t>Kaveri Seed Company - BQ1</t>
  </si>
  <si>
    <t>Kaveri Seed Company - BQ2</t>
  </si>
  <si>
    <t>↗ Vendors developed over decades - volume based RM Cash discounts</t>
  </si>
  <si>
    <t>↗ Strong focus on Fastest growing therapies- Cardiac, Opthal, Derma</t>
  </si>
  <si>
    <t>Customers (Doctors)</t>
  </si>
  <si>
    <t>↗ Consistently growing much stronger than Industry - last 5 years</t>
  </si>
  <si>
    <t>↗ Country specific brand Portfolios</t>
  </si>
  <si>
    <t>↗ Investments in Direct Sales Foundation - Africa, Asia, CIS</t>
  </si>
  <si>
    <t>↗ Senior Direct Hires in US  Market - key investments made</t>
  </si>
  <si>
    <t>↗ Unique Focus on First-to-Market &gt;125 of 175 products in 9 years</t>
  </si>
  <si>
    <t>↗ Country specific brands for every market - Africa, Asia, CIS</t>
  </si>
  <si>
    <t>Strong visibility for 25-30% CAGR</t>
  </si>
  <si>
    <t>↗ Focus on niche, complex, difficult to formulate products</t>
  </si>
  <si>
    <t>↗ Core R&amp;D expertise - catalyst for growth</t>
  </si>
  <si>
    <t>↗ Focus on First-to-Market  - 125 of 175 products in 9 years</t>
  </si>
  <si>
    <t>↗ Huge improvement in Inventory days over last 5 years</t>
  </si>
  <si>
    <t>↗ Consistent improvement in RM/Sales - industry beating trends</t>
  </si>
  <si>
    <t>↗ Direct Sales Fronts - in Africa, Asia, CIS - 450+ team</t>
  </si>
  <si>
    <t>↗ Instituitional Tender Sales - strong Anti Malaria</t>
  </si>
  <si>
    <t>↗ Unique First to market strategy - consistently high Doctor mindshare</t>
  </si>
  <si>
    <t>↘ USFDA challenges - as US Mkt contribution scales</t>
  </si>
  <si>
    <t>↗ Super  Improvement in IMS-MAT India ranking from 80 to 37 in 4 yrs</t>
  </si>
  <si>
    <t>↗ Consistent Focus on ~20 product launches every year; Pipeline ready for 24+ months</t>
  </si>
  <si>
    <t>↗ Country specific branding strategy - based on disease profiles/profitable niches/gaps</t>
  </si>
  <si>
    <t>↗ 25 ANDAs filed, approved 2; launched 1</t>
  </si>
  <si>
    <t>↗ ANDA Investments in  niche, complex, difficult products</t>
  </si>
  <si>
    <t>Niche, complex US ANDA strategy; US Direct Sales Hires (eschewing Distribution Partners)</t>
  </si>
  <si>
    <t>Huge runaway for many years out - fastest growing therapy segments</t>
  </si>
  <si>
    <t>Competitive Intensity high: But Strong niche brands in Opthal, Cardia &amp; Derma - Growing much faster (27%) than Industry growth (11%)</t>
  </si>
  <si>
    <t>Fastest growth rates among all VP businesses: Fastest improvement in Margins &amp; RoIC; largest Capital allocation; Consequently best Future value creation (EPA/Sales)</t>
  </si>
  <si>
    <t>Very strong growth mindset - 24+ months Product Pipeline &amp; Registrations; Geographically diverse markets lend stability; USFDA can be a joker in the pack</t>
  </si>
  <si>
    <t>Entrenched niche brands &amp; doctor mindshare - domestic &amp; RoW markets; operations smarts - much faster to the 30%+ EBITDA bracket than Sun &amp; Lupin - 2 companies Ajanta wants to emulate</t>
  </si>
  <si>
    <t>High probability of survival based on track record; US Market strategy/execution - critical milestones</t>
  </si>
  <si>
    <t>↗ Niche specialty segements - better price elasticity</t>
  </si>
  <si>
    <t>↘ Future growth may scale down from current highs</t>
  </si>
  <si>
    <t>Successful US Foray</t>
  </si>
  <si>
    <t>Not significant till 2 years</t>
  </si>
  <si>
    <t>High Growth with consistently increasing EBITDA margins</t>
  </si>
  <si>
    <t>High Growth with reducing debt; reduction in working capital requirements</t>
  </si>
  <si>
    <t>High Growth with increasing EBITDA margins</t>
  </si>
  <si>
    <t>RoIC</t>
  </si>
  <si>
    <t>RoE</t>
  </si>
  <si>
    <t>Key Ratios</t>
  </si>
  <si>
    <t>Capital Turns</t>
  </si>
  <si>
    <t>Both businesses are good as they operate at a level above the thresholds we typically look for - Returns, growth, debt parameters, etc.</t>
  </si>
  <si>
    <t>How hard will it be for anyone to dislodge this business from its perch?</t>
  </si>
  <si>
    <t>What all can go wrong in the business - how many variables??</t>
  </si>
  <si>
    <t>As the business grows and scales to the next level - will the competitive intensity increase significantly??</t>
  </si>
  <si>
    <t>How smooth or easy is it for the business to keep pace with technology, productisation, regulatory, other changes?</t>
  </si>
  <si>
    <t>The numbers seemed to speak for themselves</t>
  </si>
  <si>
    <t>Does the business demonstrate capabilities of moving up the value chain, branding and innovations, Intellectual Property and other Intangibles?</t>
  </si>
  <si>
    <t>Huge growth with consistently increasing EBITDA Margins and Capital Turns; Reducing debt; Great reduction in working capital requirements; Increasing Dividend Payouts</t>
  </si>
  <si>
    <t>Business Strategy  &amp; Planned Initiatives:</t>
  </si>
  <si>
    <t>Is the company likely to grow efficiently &amp; emerge stronger in next 2-3 years?</t>
  </si>
  <si>
    <t>Business Transition Track Record:</t>
  </si>
  <si>
    <t>Managed significant business transition to its advantage? What impresses most?</t>
  </si>
  <si>
    <t>Portfolio of 1450+ registered products for Emerging markets, 1650 under registration; US market 25 ANDA filed - 6-8 ANDA approval likely by FY 16</t>
  </si>
  <si>
    <t xml:space="preserve">↗ 1450+ registered and 1650 under registration products </t>
  </si>
  <si>
    <t>↘ Anti-malarial market (more than 60% of revenue from African market)- reduced market share in AMFM program or reduced program budget</t>
  </si>
  <si>
    <t>Private market sales; One of two approved paediatric market suppliers</t>
  </si>
  <si>
    <t xml:space="preserve"> Very difficult to dislodge from here; very few big challengers in sight</t>
  </si>
  <si>
    <t>Astral Competitive positioning is strong &amp; firmly established; Focused on executing better - introducing new products and strengthening its marketing and distribution reach</t>
  </si>
  <si>
    <t>Building blocks in place for disproportionate future? Do multiple Optionalities exist?</t>
  </si>
  <si>
    <t>Strong 25-30% CAGR visibility</t>
  </si>
  <si>
    <t>Domestic Competitive position is firmly established -limited competition; Recent capacity additions are expected to kick in higher economies of scale: Lower crude helps</t>
  </si>
  <si>
    <t>Strong 30-35% CAGR visibility with multiple triggers</t>
  </si>
  <si>
    <t>Competitive position is strong; Capacity additions likely to aid efficient growth</t>
  </si>
  <si>
    <t>Strong Future Value creation (optically higher figures - negligible tax)</t>
  </si>
  <si>
    <t>Perception/Expectation in line with business quality/performance</t>
  </si>
  <si>
    <t>Stable PE Range : 20-25x</t>
  </si>
  <si>
    <t>Stable PE Range : 25-30x</t>
  </si>
  <si>
    <t>Many variables cloud the picture - global demand supply based pricing, Raw material volatility, country specific counter-availing duties, disease outbreaks, cyclones; However Sector has been seeing huge favourable tailwinds - for last 5 years - all variables remaining favourable</t>
  </si>
  <si>
    <t xml:space="preserve">Aqua Farming/Industry doing well - direct linkage to global demand/supply pricing - ; Avanti Entrenched as the dominant Shrimp Feed supplier; Hasn’t been able to match the same performance in Shrimp Processing segment but expected to ramp up </t>
  </si>
  <si>
    <t>Huge growth with consistently increasing EBITDA Margins and Capital Turns; Reducing debt; Great reduction in working capital requirements; High Dividend Payouts</t>
  </si>
  <si>
    <t>Strong 30-35% CAGR visibility (with higher risks?)</t>
  </si>
  <si>
    <t>↘ Global demand/supply based price dips</t>
  </si>
  <si>
    <t>Thailand production hasn’t recovered</t>
  </si>
  <si>
    <t>Robust regulatory framework/oversight</t>
  </si>
  <si>
    <t>↘ Counter-availing duties/Anti-dumping</t>
  </si>
  <si>
    <t>↘ Disease Outbreaks</t>
  </si>
  <si>
    <t>↘ Cyclones</t>
  </si>
  <si>
    <t>Hasn’t struck in AP in years: Black swan?</t>
  </si>
  <si>
    <t>↗ Consistent investments made in Farmer Knowledge Sharing/Training and Technical Support</t>
  </si>
  <si>
    <t xml:space="preserve">↗ </t>
  </si>
  <si>
    <t>↗ Thai Union Frozen (TUF) - Largest Sea Food company by value - 25% Strategic shareholder</t>
  </si>
  <si>
    <t>↗ Integrated Operations - Shrimp Hatchery - Land earmarked, Approvals received - FY16 set up</t>
  </si>
  <si>
    <t>Good business with demonstrated Disproportionate Smarts: Category A++</t>
  </si>
  <si>
    <t>At ~1800 Cr FY15E Sales and the Capital efficiency it now operates at, Business is more mature to handle adversities, survive &amp; prosper</t>
  </si>
  <si>
    <t>↗ Largest Shrimp Feed capacity - 285,000 MT; expanding</t>
  </si>
  <si>
    <t>↗ Shrimp Processing Capacity - 8000 MT; expanding</t>
  </si>
  <si>
    <t>↗ Retail foray (Prawn King) attempts haven't taken off</t>
  </si>
  <si>
    <t>↗ Shrimp considered healthier/tastier to Chicken/Meat</t>
  </si>
  <si>
    <t>Looks remote after reversal</t>
  </si>
  <si>
    <t>Shrimp considered healthier/tastier alternative to Chicken/Meat. Huge runway seen for many years out</t>
  </si>
  <si>
    <t>Rising global demand, Industry expected to grow by 20% for next few years</t>
  </si>
  <si>
    <t>Demonstrated capabilities with business becoming stronger on favourable tailwinds; Company is investing larger capital with confidence</t>
  </si>
  <si>
    <t>Long term Retail success is a distinct possibility: TUF is the guiding factor</t>
  </si>
  <si>
    <t>If Industry gropws by 20% as expected, Avanti business has to grow 35-40% barring black swans</t>
  </si>
  <si>
    <t>↗ Industry expected to grow by 20% on rising global demand</t>
  </si>
  <si>
    <t>↗ TUF - Technical guidance - Lowest FCR (Feed conversion - feed to meat) at 1.2 -1.3; competing products higher FCR</t>
  </si>
  <si>
    <t>↗ TUF - Operational &amp; Marketing guidance</t>
  </si>
  <si>
    <t>↗ Shrimp Feed - Avanti largest, preferred player</t>
  </si>
  <si>
    <t>↗ Shrimp Processing - Many (unlisted) players with big capacities</t>
  </si>
  <si>
    <t>↗ Strong distribution relationships in key markets</t>
  </si>
  <si>
    <t xml:space="preserve">↗ Shrimp Feed - Fish meal, soya, </t>
  </si>
  <si>
    <t>↗ Shrimp Processing - Farmer Costing @ Rs. 180-200/Kg; hugely viable till Price &gt; Rs. 400/kg</t>
  </si>
  <si>
    <t>↗ Farmers - dependent on leading players - technical support on knowhow, culture, maintenance</t>
  </si>
  <si>
    <t>↗ Shrimp Feed - Farmers - industry growth critically dependent on farmer viability; modest pricing power in good times, costs pass-through in normal</t>
  </si>
  <si>
    <t>↗ Shrimp Processing - direct relationships with Large Retail - based on competitive global pricing</t>
  </si>
  <si>
    <t>↗ Feed:Processing Sales : 80-20 skewed at the moment; Processing expected to catch up significantly as the Management gets it act together</t>
  </si>
  <si>
    <t>↗ Feed products are branded and command a premium based on industry best FCR</t>
  </si>
  <si>
    <t>↗ Processed Shrimp -commoditised; possibilities of value-added products in future</t>
  </si>
  <si>
    <t>Key Monitorables:</t>
  </si>
  <si>
    <t>Next 2-3 years – what are the key monitorables, key health indicators?</t>
  </si>
  <si>
    <t>Astral now has the technology across much bigger/complimentary product range; Can use its Marketing &amp; Distribution platform to take acquired brands to next level; Resinovas 1700 channel partners and 400,000 retail counters - branding opportunity?</t>
  </si>
  <si>
    <t>Trailing PE: 45x (Cons.)</t>
  </si>
  <si>
    <t xml:space="preserve">CMP: 447 20/03/2015 </t>
  </si>
  <si>
    <t>Much more de-risked today; CPVC share 35% in 3 yrs?</t>
  </si>
  <si>
    <t xml:space="preserve">High Growth with consistently increasing Capital turns; Great reduction in Working Capital requirements; Consistent moves at progressively de-risking business mix </t>
  </si>
  <si>
    <t>Most folks when sampled, voted for Business B as the Superior Business of the two</t>
  </si>
  <si>
    <t xml:space="preserve">Business Quality </t>
  </si>
  <si>
    <t>Numbers are on account of business, not the other way round! No inference is safe to draw in absence of business understanding - because we invest in future and sustainability of competitive edge. Some Commodity companies or better-placed PSUs may have numbers comparable to Business B</t>
  </si>
  <si>
    <t xml:space="preserve">That is as much as you can decipher from the numbers - or the Science of Investing. While there might be a decent edge for the second business, all things are more or less equal from a numbers-led investment worthiness perspective. </t>
  </si>
  <si>
    <t>The Science side of dissecting Business Quality  - which is numbers led - is a good starting point</t>
  </si>
  <si>
    <t>Asessing "Sustainable" Quality &amp; Growth - the hows &amp; the whys</t>
  </si>
  <si>
    <t xml:space="preserve">- </t>
  </si>
  <si>
    <t>BQ Template - The ART of dissecting Business Quality</t>
  </si>
  <si>
    <t>Forcing us to think more clearly and holistically - placeholders for objective dissection</t>
  </si>
  <si>
    <t>Establishing that the business can employ large sums of capital at high returns for a number of years</t>
  </si>
  <si>
    <t>Showing us some objective ways to measure and place a Value on the "Intangibles" in the Business</t>
  </si>
  <si>
    <t>Understanding the Business - the Source or "Drivers" of those good to great numbers that attracts us</t>
  </si>
  <si>
    <t>About VP Business Quality Insights</t>
  </si>
  <si>
    <t>Helps us spot business changes in transition, know what to value; and what to avoid</t>
  </si>
  <si>
    <t>↗ Investments in  US Direct Sales - 4% market share for Resperidone in 1 yr (Alembic failed - similar psychiatric product)</t>
  </si>
  <si>
    <t>Premium on</t>
  </si>
  <si>
    <t>Valuation  Spotlight?</t>
  </si>
  <si>
    <t>Enabler for</t>
  </si>
  <si>
    <t>Valuation Spotlight - "Perception" vs "Performance" GAP</t>
  </si>
  <si>
    <t>Fastest wealth creation happened  - (10x in the shortest time) - where the business executed brilliantly and hugely widened this GAP - don't Ajanta Pharma, Atul Auto, Avanti Feeds - spring to mind?</t>
  </si>
  <si>
    <t>The filled-up BQ sheets that follow - are to help illustrate and inspire. The level of discussion for existing/new finds can only improve, if this is simple enough and usable to be widely adopted by the Community.</t>
  </si>
  <si>
    <t>The VP experience - imprints this strongly - HUGE GAPS do exist from time to time. More refined investors place a premium on spotting this, getting a feel (today) for where the business is probably headed in 2-3-5 years!</t>
  </si>
  <si>
    <t>But lot of hard work has to go in striving to understand the business - before we can develop the rare BQ Insights - that Edge over Mr Market, we see refined investors enjoy. We believe every passionate Learner can reach there!</t>
  </si>
  <si>
    <t>Relatively how exposed is the business to Competitive Forces (Porter model)?</t>
  </si>
  <si>
    <t>Dissect BQ                on</t>
  </si>
  <si>
    <t>We tilt towards the one - that will  score better on "Sustainability". Some simple things we ponder on</t>
  </si>
  <si>
    <t>We at ValuePickr look at this differently</t>
  </si>
  <si>
    <r>
      <rPr>
        <sz val="10"/>
        <rFont val="Arial"/>
        <family val="2"/>
      </rPr>
      <t>Assuming say we can easily see 10 years of growth for both businesses,</t>
    </r>
    <r>
      <rPr>
        <sz val="10"/>
        <color rgb="FF0000FF"/>
        <rFont val="Arial"/>
        <family val="2"/>
      </rPr>
      <t xml:space="preserve"> </t>
    </r>
    <r>
      <rPr>
        <u/>
        <sz val="10"/>
        <color rgb="FF0000FF"/>
        <rFont val="Arial"/>
        <family val="2"/>
      </rPr>
      <t>the ART side of Investing</t>
    </r>
    <r>
      <rPr>
        <sz val="10"/>
        <color rgb="FF0000FF"/>
        <rFont val="Arial"/>
        <family val="2"/>
      </rPr>
      <t xml:space="preserve"> </t>
    </r>
    <r>
      <rPr>
        <sz val="10"/>
        <rFont val="Arial"/>
        <family val="2"/>
      </rPr>
      <t xml:space="preserve"> will decide our Call on which is a superior business</t>
    </r>
  </si>
  <si>
    <r>
      <rPr>
        <sz val="10"/>
        <rFont val="Arial"/>
        <family val="2"/>
      </rPr>
      <t>Presenting some mechanisms for slotting</t>
    </r>
    <r>
      <rPr>
        <sz val="10"/>
        <color rgb="FF0000FF"/>
        <rFont val="Arial"/>
        <family val="2"/>
      </rPr>
      <t xml:space="preserve"> </t>
    </r>
    <r>
      <rPr>
        <u/>
        <sz val="10"/>
        <color rgb="FF0000FF"/>
        <rFont val="Arial"/>
        <family val="2"/>
      </rPr>
      <t>"Laborious" versus "Disproportionate Smarts"</t>
    </r>
    <r>
      <rPr>
        <sz val="10"/>
        <rFont val="Arial"/>
        <family val="2"/>
      </rPr>
      <t xml:space="preserve"> businesses</t>
    </r>
  </si>
  <si>
    <t>Stable PE Range: Based on our current refinement &amp; understanding of the business. Valuation Comments (in-line, running ahead, or running behind) Performance - on 1 year forward basis</t>
  </si>
  <si>
    <t>Likely to emerge a bigger and stronger player, IF it can continue to execute; Management next level ~5000 Cr Turnover (from ~2000 Cr levels)</t>
  </si>
  <si>
    <t>Superior Business?</t>
  </si>
  <si>
    <t>Numbers       - only the starting point</t>
  </si>
  <si>
    <t>Capturing/communicating in a precise format as this - brought in lot of clarity. We couldn't communicate as holistically, or as crisply, even a year back. Certainly we are better at BQ dissection today.</t>
  </si>
  <si>
    <r>
      <rPr>
        <sz val="10"/>
        <rFont val="Arial"/>
        <family val="2"/>
      </rPr>
      <t xml:space="preserve">This is a Work-in-Progress document. Captures learnings from our </t>
    </r>
    <r>
      <rPr>
        <u/>
        <sz val="10"/>
        <color rgb="FF0000FF"/>
        <rFont val="Arial"/>
        <family val="2"/>
      </rPr>
      <t>Capital Allocation</t>
    </r>
    <r>
      <rPr>
        <sz val="10"/>
        <rFont val="Arial"/>
        <family val="2"/>
      </rPr>
      <t xml:space="preserve"> experience with some great businesses in VP Portfolio 2010-2015 and refinements from discussions with scores of Seniors we respect</t>
    </r>
  </si>
  <si>
    <t>Prosperity will depend a lot on overdue success in the near-term on Auto OEM Exports scale-up front</t>
  </si>
  <si>
    <t xml:space="preserve">CMP: 1131  20/03/2015 </t>
  </si>
  <si>
    <t>Trailing PE:  34x</t>
  </si>
  <si>
    <t>↘ Raichur API - May 2013 USFDA 483 observations -escalating to Alert/Ban</t>
  </si>
  <si>
    <t>Inspection over; Report awaited</t>
  </si>
  <si>
    <t>↘ Jadcharla - USFDA approval delays - can affect 2017 gameplan/growth</t>
  </si>
  <si>
    <t>2017 - expected next blockbuster year - possible leading share - innovator patents expiring</t>
  </si>
  <si>
    <t xml:space="preserve">CMP: 946 20/03/2015 </t>
  </si>
  <si>
    <t>Trailing PE: 44x</t>
  </si>
  <si>
    <t>1. USFDA Approval timeline for Formulations facilty - More customers might shift on delays 2. 2017 Market share possibilities</t>
  </si>
  <si>
    <t>1. Opening the Account with BMW, Mercedez  2. Penetrating deeper into Chrysler &amp; Ford   3. US Marketing subsidiary performance  4.Traction with domestic Distributors for furnishing foray</t>
  </si>
  <si>
    <t>1. CPVC Capacity/Gap vs competition  2. Product basket expansion  3. Acquired businesses - Cross-leveraging/Branding  4. De-risking - CPVC 30-35% of product mix</t>
  </si>
  <si>
    <t>1. Doubling Capacity to 1.1 Mn pieces/day  2. US Market penetration  3. India-based players - setting up equally big capacities</t>
  </si>
  <si>
    <t>↗ If Aquaculture in India keeps growing consistently - thriving domestic mkt for processed shrimps inevitable in the long-term?</t>
  </si>
  <si>
    <r>
      <t xml:space="preserve">? </t>
    </r>
    <r>
      <rPr>
        <sz val="10"/>
        <color rgb="FF002060"/>
        <rFont val="Arial"/>
        <family val="2"/>
      </rPr>
      <t>Quiz for Learners</t>
    </r>
  </si>
  <si>
    <r>
      <t xml:space="preserve">Perception/Expectation ? </t>
    </r>
    <r>
      <rPr>
        <sz val="10"/>
        <color rgb="FF002060"/>
        <rFont val="Arial"/>
        <family val="2"/>
      </rPr>
      <t>Quiz for Learners</t>
    </r>
  </si>
  <si>
    <t>1. Company-owned Front-End Marketing in US   2. Capacity expansions coming on-stream 3. Anti-Malarial market risk-mitigation</t>
  </si>
  <si>
    <t>Strong Visibility for 25-35% CAGR growth; Acquired brands expected to contribute 20-25% additional business with higher RoIC</t>
  </si>
  <si>
    <t xml:space="preserve">CMP: 443 20/03/2015 </t>
  </si>
  <si>
    <t>Trailing PE: 29x</t>
  </si>
  <si>
    <t xml:space="preserve">CMP: 513 20/03/2015 </t>
  </si>
  <si>
    <t>Trailing PE: 31x</t>
  </si>
  <si>
    <t>1. Thailand &amp; Mexico Production recovery  2. Global shrimp pricing  3. Avanti Processing segment - rapid ramp up</t>
  </si>
  <si>
    <t xml:space="preserve">CMP: 1593 20/03/2015 </t>
  </si>
  <si>
    <t>Trailing PE: 13x</t>
  </si>
  <si>
    <t>Stable PE Range : ?</t>
  </si>
  <si>
    <t>-</t>
  </si>
  <si>
    <r>
      <rPr>
        <sz val="10"/>
        <rFont val="Arial"/>
        <family val="2"/>
      </rPr>
      <t xml:space="preserve">10x to 20x to 50x Returns in 4-5 Years - from almost all </t>
    </r>
    <r>
      <rPr>
        <u/>
        <sz val="10"/>
        <color rgb="FF0000FF"/>
        <rFont val="Arial"/>
        <family val="2"/>
      </rPr>
      <t>VP Public Portfolio</t>
    </r>
    <r>
      <rPr>
        <sz val="10"/>
        <rFont val="Arial"/>
        <family val="2"/>
      </rPr>
      <t xml:space="preserve"> picks happened - because fortunately the businesses could keep executing - and the GAP became very evident</t>
    </r>
  </si>
  <si>
    <r>
      <rPr>
        <sz val="10"/>
        <rFont val="Arial"/>
        <family val="2"/>
      </rPr>
      <t xml:space="preserve">Feedback @ </t>
    </r>
    <r>
      <rPr>
        <u/>
        <sz val="10"/>
        <color rgb="FF0000FF"/>
        <rFont val="Arial"/>
        <family val="2"/>
      </rPr>
      <t>VP Business Quality Insights</t>
    </r>
    <r>
      <rPr>
        <sz val="10"/>
        <rFont val="Arial"/>
        <family val="2"/>
      </rPr>
      <t xml:space="preserve"> discussion</t>
    </r>
  </si>
  <si>
    <t xml:space="preserve">CMP: </t>
  </si>
  <si>
    <t>Trailing PE:</t>
  </si>
  <si>
    <t xml:space="preserve">Stable PE Range : </t>
  </si>
  <si>
    <t>Expanding product offering Jewelry-&gt; fashion accessories -&gt; lifestyle products</t>
  </si>
  <si>
    <t>Expansion to new geographies</t>
  </si>
  <si>
    <t>Introduction of stretch pay</t>
  </si>
  <si>
    <t>B2C - ladies in age group of 30-60</t>
  </si>
  <si>
    <t>Sending surprise gift to top 50k customers</t>
  </si>
  <si>
    <t>CMP: 535</t>
  </si>
  <si>
    <t>Trailing PE: 16.71</t>
  </si>
  <si>
    <t xml:space="preserve">Direct reach to customers via Own TV channels- liquidation channel in US and the jewellery channel in UK &amp; ireland , web - liquidationchannel.com and thejewellerychannel.tv, mobile app for TJC </t>
  </si>
  <si>
    <t>Vaibhav Global - BQ1</t>
  </si>
  <si>
    <t>No major investments required in main market US &amp; UK, highly FCF generative, capex as % of sales is less than 1.5% in past several years</t>
  </si>
  <si>
    <t>Vaibhav global - BQ2</t>
  </si>
  <si>
    <t>15-20X</t>
  </si>
  <si>
    <t>Loyal customer base - avg customer makes 19 purchases @ LC and 14.2 @ TJC (CY14)</t>
  </si>
  <si>
    <t>Low cost manufacturing facility at jaipur with capacity 4mn unit pa,  integrated operations hub at texas and london, direct sourcing team in china, thailand and indonesia</t>
  </si>
  <si>
    <t>Sharp improvement in Inventory management,  Inventory over 1 year COGS in 2010 to 100 days in 2014</t>
  </si>
  <si>
    <t>Own manufacturing to extent of 50% of COGS</t>
  </si>
  <si>
    <t>Sourced directly from manufactures in thailand, china, indonesia and india to keep cost low</t>
  </si>
  <si>
    <t>Direct sales via tv, web</t>
  </si>
  <si>
    <t>Global supply chain capability of 12 Mn pieces and expanding</t>
  </si>
  <si>
    <t>USP: Excellent value for money</t>
  </si>
  <si>
    <t>$1 auction mechanism to get rid of unsold inventory</t>
  </si>
  <si>
    <t>revamped websites, mobile apps and social media engagements to attract younger generation</t>
  </si>
  <si>
    <t>Entry to new categories like home and beauty which contribute 60% of rev for competitiors</t>
  </si>
  <si>
    <t>expanded(still expanding) product offering, upgraded TV platforms, revamped websites and introduced mobile app in UK, coming up with addition manufacturing capacity in Jaipur SEZ and upgraded US and UK facilities in FY14.</t>
  </si>
  <si>
    <t>fast changing customer preference &amp; fashion trends could lead to inventory loss/ dead inventory</t>
  </si>
  <si>
    <t>Tight inventory management: Test trend spotted products, go deeper with proven products. Strong tail exit mechanism</t>
  </si>
  <si>
    <t>Obsolescence technology</t>
  </si>
  <si>
    <t>Screwed up in first attempt for big leap; however, evolved stronger since coming out from CDR. High focus on inventory/ working capital management, FCF, debt reduction and responsible growth</t>
  </si>
  <si>
    <t>Laborious</t>
  </si>
  <si>
    <t>Focus on web and mobile to drive sales(revamped sites recently). Currently web account ~30% of retail sale</t>
  </si>
  <si>
    <t>Investments made in upgrading supply chain, improving customer engagements in past 1-2 years. However, fast changing customer preference , fashion trends and competition can pose challenges</t>
  </si>
  <si>
    <t>aggressive pricing/ market strategy by competitor would hurt VGL; however, at price point VGL caters and low cost of operations protects from severe damage</t>
  </si>
  <si>
    <t>Difficult for competitors to match VGLs cost efficiency</t>
  </si>
  <si>
    <t xml:space="preserve">Huge market size, but highly competitive. </t>
  </si>
  <si>
    <t>Industry size is worth several bn $,opportunity size expand with expanding product offering, bigger competitor QVC/ Zara has revenue ~50 times more than VGL (per PPT @ MDI. As of FY14)</t>
  </si>
  <si>
    <t xml:space="preserve">highly competitive industry. Retailing &amp; e-retailing for fashion jewelry and accessories is several Bn $  worth industry. US e-retailing growing @ 10 pa. </t>
  </si>
  <si>
    <t>Entry to new segments to aid cross selling opportunity, LC and TJC has one of industry best repeat order history by customers. Operating leverage to come into play with higher sales.</t>
  </si>
  <si>
    <t>~20% CAGR with multiple triggers</t>
  </si>
  <si>
    <t>Current year</t>
  </si>
  <si>
    <t xml:space="preserve">B2B -  retail chains in UK and US (13% of total sales)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</si>
</sst>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2"/>
      <name val="Verdana"/>
      <family val="2"/>
      <charset val="1"/>
    </font>
    <font>
      <sz val="12"/>
      <color rgb="FF222222"/>
      <name val="Arial"/>
      <family val="2"/>
      <charset val="1"/>
    </font>
    <font>
      <sz val="10"/>
      <name val="Arial"/>
      <family val="2"/>
      <charset val="1"/>
    </font>
    <font>
      <b/>
      <sz val="10"/>
      <name val="Arial"/>
      <family val="2"/>
      <charset val="1"/>
    </font>
    <font>
      <b/>
      <sz val="20"/>
      <name val="Arial"/>
      <family val="2"/>
      <charset val="1"/>
    </font>
    <font>
      <sz val="18"/>
      <name val="Arial"/>
      <family val="2"/>
      <charset val="1"/>
    </font>
    <font>
      <sz val="14"/>
      <name val="Arial"/>
      <family val="2"/>
      <charset val="1"/>
    </font>
    <font>
      <sz val="12"/>
      <name val="Arial"/>
      <family val="2"/>
      <charset val="1"/>
    </font>
    <font>
      <sz val="10"/>
      <name val="Calibri"/>
      <family val="2"/>
      <charset val="1"/>
    </font>
    <font>
      <sz val="16"/>
      <name val="Arial"/>
      <family val="2"/>
      <charset val="1"/>
    </font>
    <font>
      <b/>
      <sz val="14"/>
      <name val="Arial"/>
      <family val="2"/>
      <charset val="1"/>
    </font>
    <font>
      <sz val="8"/>
      <name val="Arial"/>
      <family val="2"/>
      <charset val="1"/>
    </font>
    <font>
      <u/>
      <sz val="8"/>
      <color rgb="FF0000FF"/>
      <name val="Arial"/>
      <family val="2"/>
      <charset val="1"/>
    </font>
    <font>
      <u/>
      <sz val="12"/>
      <color rgb="FF0000FF"/>
      <name val="Verdana"/>
      <family val="2"/>
      <charset val="1"/>
    </font>
    <font>
      <i/>
      <sz val="10"/>
      <name val="Arial"/>
      <family val="2"/>
    </font>
    <font>
      <sz val="10"/>
      <name val="Arial"/>
      <family val="2"/>
    </font>
    <font>
      <sz val="12"/>
      <name val="Ariel"/>
    </font>
    <font>
      <sz val="10"/>
      <color rgb="FF222222"/>
      <name val="Arial"/>
      <family val="2"/>
    </font>
    <font>
      <sz val="14"/>
      <name val="Arial"/>
      <family val="2"/>
    </font>
    <font>
      <sz val="10"/>
      <name val="Ariel"/>
    </font>
    <font>
      <sz val="12"/>
      <name val="Arial"/>
      <family val="2"/>
    </font>
    <font>
      <u/>
      <sz val="10"/>
      <color rgb="FF0000FF"/>
      <name val="Arial"/>
      <family val="2"/>
    </font>
    <font>
      <sz val="10"/>
      <color rgb="FF0000FF"/>
      <name val="Arial"/>
      <family val="2"/>
    </font>
    <font>
      <sz val="10"/>
      <color rgb="FF002060"/>
      <name val="Arial"/>
      <family val="2"/>
    </font>
    <font>
      <sz val="10"/>
      <name val="Calibri"/>
      <family val="2"/>
      <scheme val="minor"/>
    </font>
    <font>
      <i/>
      <sz val="10"/>
      <name val="Calibri"/>
      <family val="2"/>
      <scheme val="minor"/>
    </font>
    <font>
      <b/>
      <sz val="14"/>
      <name val="Calibri"/>
      <family val="2"/>
      <scheme val="minor"/>
    </font>
    <font>
      <b/>
      <sz val="20"/>
      <name val="Calibri"/>
      <family val="2"/>
      <scheme val="minor"/>
    </font>
    <font>
      <sz val="18"/>
      <name val="Calibri"/>
      <family val="2"/>
      <scheme val="minor"/>
    </font>
    <font>
      <sz val="16"/>
      <name val="Calibri"/>
      <family val="2"/>
      <scheme val="minor"/>
    </font>
    <font>
      <sz val="14"/>
      <name val="Calibri"/>
      <family val="2"/>
      <scheme val="minor"/>
    </font>
    <font>
      <sz val="12"/>
      <name val="Calibri"/>
      <family val="2"/>
      <scheme val="minor"/>
    </font>
    <font>
      <sz val="12"/>
      <color rgb="FF222222"/>
      <name val="Calibri"/>
      <family val="2"/>
      <scheme val="minor"/>
    </font>
    <font>
      <sz val="8"/>
      <name val="Calibri"/>
      <family val="2"/>
      <scheme val="minor"/>
    </font>
    <font>
      <sz val="9"/>
      <name val="Arial"/>
      <family val="2"/>
      <charset val="1"/>
    </font>
    <font>
      <sz val="9"/>
      <name val="Arial"/>
      <family val="2"/>
    </font>
  </fonts>
  <fills count="10">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theme="3" tint="0.79998168889431442"/>
        <bgColor rgb="FFF2F2F2"/>
      </patternFill>
    </fill>
    <fill>
      <patternFill patternType="solid">
        <fgColor theme="3" tint="0.79998168889431442"/>
        <bgColor rgb="FFFFFFFF"/>
      </patternFill>
    </fill>
    <fill>
      <patternFill patternType="solid">
        <fgColor theme="0"/>
        <bgColor indexed="64"/>
      </patternFill>
    </fill>
    <fill>
      <patternFill patternType="solid">
        <fgColor theme="3" tint="0.79998168889431442"/>
        <bgColor indexed="64"/>
      </patternFill>
    </fill>
    <fill>
      <patternFill patternType="solid">
        <fgColor theme="0"/>
        <bgColor rgb="FFF2F2F2"/>
      </patternFill>
    </fill>
    <fill>
      <patternFill patternType="solid">
        <fgColor theme="7" tint="0.79998168889431442"/>
        <bgColor rgb="FFF2F2F2"/>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indexed="64"/>
      </left>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
      <left style="medium">
        <color indexed="64"/>
      </left>
      <right/>
      <top style="hair">
        <color auto="1"/>
      </top>
      <bottom/>
      <diagonal/>
    </border>
    <border>
      <left style="thin">
        <color auto="1"/>
      </left>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thin">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indexed="64"/>
      </left>
      <right style="medium">
        <color auto="1"/>
      </right>
      <top/>
      <bottom/>
      <diagonal/>
    </border>
    <border>
      <left style="thin">
        <color auto="1"/>
      </left>
      <right/>
      <top style="medium">
        <color indexed="64"/>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medium">
        <color indexed="64"/>
      </left>
      <right style="medium">
        <color auto="1"/>
      </right>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medium">
        <color auto="1"/>
      </bottom>
      <diagonal/>
    </border>
  </borders>
  <cellStyleXfs count="2">
    <xf numFmtId="0" fontId="0" fillId="0" borderId="0">
      <alignment vertical="top" wrapText="1"/>
    </xf>
    <xf numFmtId="0" fontId="13" fillId="0" borderId="0" applyBorder="0" applyProtection="0">
      <alignment vertical="top" wrapText="1"/>
    </xf>
  </cellStyleXfs>
  <cellXfs count="407">
    <xf numFmtId="0" fontId="0" fillId="0" borderId="0" xfId="0">
      <alignment vertical="top" wrapText="1"/>
    </xf>
    <xf numFmtId="0" fontId="2" fillId="2" borderId="8" xfId="0" applyFont="1" applyFill="1" applyBorder="1" applyAlignment="1" applyProtection="1">
      <alignment wrapText="1"/>
    </xf>
    <xf numFmtId="0" fontId="2" fillId="0" borderId="0" xfId="0" applyFont="1" applyAlignment="1">
      <alignment vertical="top" wrapText="1"/>
    </xf>
    <xf numFmtId="0" fontId="3" fillId="2" borderId="2" xfId="0" applyFont="1" applyFill="1" applyBorder="1" applyAlignment="1" applyProtection="1">
      <alignment vertical="top" wrapText="1"/>
    </xf>
    <xf numFmtId="0" fontId="3" fillId="2" borderId="3" xfId="0" applyFont="1" applyFill="1" applyBorder="1" applyAlignment="1" applyProtection="1">
      <alignment vertical="top" wrapText="1"/>
    </xf>
    <xf numFmtId="0" fontId="3" fillId="2" borderId="4" xfId="0" applyFont="1" applyFill="1" applyBorder="1" applyAlignment="1" applyProtection="1">
      <alignment vertical="top" wrapText="1"/>
    </xf>
    <xf numFmtId="0" fontId="3" fillId="2" borderId="11" xfId="0" applyFont="1" applyFill="1" applyBorder="1" applyAlignment="1" applyProtection="1">
      <alignment vertical="top" wrapText="1"/>
    </xf>
    <xf numFmtId="0" fontId="2" fillId="2" borderId="15" xfId="0" applyFont="1" applyFill="1" applyBorder="1" applyAlignment="1" applyProtection="1">
      <alignment wrapText="1"/>
    </xf>
    <xf numFmtId="0" fontId="2" fillId="2" borderId="17" xfId="0" applyFont="1" applyFill="1" applyBorder="1" applyAlignment="1" applyProtection="1">
      <alignment horizontal="right" wrapText="1"/>
    </xf>
    <xf numFmtId="10" fontId="2" fillId="2" borderId="20" xfId="0" applyNumberFormat="1" applyFont="1" applyFill="1" applyBorder="1" applyAlignment="1" applyProtection="1">
      <alignment horizontal="center" wrapText="1"/>
    </xf>
    <xf numFmtId="0" fontId="2" fillId="2" borderId="24" xfId="0" applyFont="1" applyFill="1" applyBorder="1" applyAlignment="1" applyProtection="1">
      <alignment horizontal="right" wrapText="1"/>
    </xf>
    <xf numFmtId="2" fontId="2" fillId="2" borderId="20" xfId="0" applyNumberFormat="1" applyFont="1" applyFill="1" applyBorder="1" applyAlignment="1" applyProtection="1">
      <alignment horizontal="center" wrapText="1"/>
    </xf>
    <xf numFmtId="0" fontId="2" fillId="2" borderId="12" xfId="0" applyFont="1" applyFill="1" applyBorder="1" applyAlignment="1" applyProtection="1">
      <alignment wrapText="1"/>
    </xf>
    <xf numFmtId="0" fontId="3" fillId="2" borderId="19" xfId="0" applyFont="1" applyFill="1" applyBorder="1" applyAlignment="1" applyProtection="1">
      <alignment vertical="top" wrapText="1"/>
    </xf>
    <xf numFmtId="0" fontId="2" fillId="2" borderId="28" xfId="0" applyFont="1" applyFill="1" applyBorder="1" applyAlignment="1" applyProtection="1">
      <alignment horizontal="center" wrapText="1"/>
    </xf>
    <xf numFmtId="10" fontId="2" fillId="2" borderId="2" xfId="0" applyNumberFormat="1" applyFont="1" applyFill="1" applyBorder="1" applyAlignment="1" applyProtection="1">
      <alignment horizontal="center" wrapText="1"/>
    </xf>
    <xf numFmtId="2" fontId="2" fillId="2" borderId="2" xfId="0" applyNumberFormat="1" applyFont="1" applyFill="1" applyBorder="1" applyAlignment="1" applyProtection="1">
      <alignment horizontal="center" wrapText="1"/>
    </xf>
    <xf numFmtId="0" fontId="2" fillId="0" borderId="28" xfId="0" applyFont="1" applyBorder="1" applyAlignment="1">
      <alignment horizontal="center" wrapText="1"/>
    </xf>
    <xf numFmtId="2" fontId="2" fillId="0" borderId="2" xfId="0" applyNumberFormat="1" applyFont="1" applyBorder="1" applyAlignment="1">
      <alignment horizontal="center" wrapText="1"/>
    </xf>
    <xf numFmtId="2" fontId="2" fillId="0" borderId="20" xfId="0" applyNumberFormat="1" applyFont="1" applyBorder="1" applyAlignment="1">
      <alignment horizontal="center" wrapText="1"/>
    </xf>
    <xf numFmtId="10" fontId="2" fillId="0" borderId="2" xfId="0" applyNumberFormat="1" applyFont="1" applyBorder="1" applyAlignment="1">
      <alignment horizontal="center" wrapText="1"/>
    </xf>
    <xf numFmtId="10" fontId="2" fillId="0" borderId="20" xfId="0" applyNumberFormat="1" applyFont="1" applyBorder="1" applyAlignment="1">
      <alignment horizontal="center" wrapText="1"/>
    </xf>
    <xf numFmtId="0" fontId="2" fillId="2" borderId="45" xfId="0" applyFont="1" applyFill="1" applyBorder="1" applyAlignment="1" applyProtection="1">
      <alignment horizontal="left" wrapText="1"/>
    </xf>
    <xf numFmtId="0" fontId="15" fillId="0" borderId="7" xfId="0" applyFont="1" applyBorder="1" applyAlignment="1" applyProtection="1">
      <alignment wrapText="1"/>
    </xf>
    <xf numFmtId="0" fontId="15" fillId="0" borderId="44" xfId="0" applyFont="1" applyBorder="1" applyAlignment="1" applyProtection="1">
      <alignment horizontal="left" wrapText="1"/>
    </xf>
    <xf numFmtId="0" fontId="15" fillId="2" borderId="8" xfId="0" applyFont="1" applyFill="1" applyBorder="1" applyAlignment="1" applyProtection="1">
      <alignment wrapText="1"/>
    </xf>
    <xf numFmtId="0" fontId="15" fillId="0" borderId="44" xfId="0" applyFont="1" applyBorder="1" applyAlignment="1" applyProtection="1">
      <alignment horizontal="right" wrapText="1"/>
    </xf>
    <xf numFmtId="0" fontId="15" fillId="2" borderId="45" xfId="0" applyFont="1" applyFill="1" applyBorder="1" applyAlignment="1" applyProtection="1">
      <alignment horizontal="right" wrapText="1"/>
    </xf>
    <xf numFmtId="0" fontId="15" fillId="2" borderId="44" xfId="0" applyFont="1" applyFill="1" applyBorder="1" applyAlignment="1" applyProtection="1">
      <alignment horizontal="right" wrapText="1"/>
    </xf>
    <xf numFmtId="0" fontId="9" fillId="4" borderId="5" xfId="0" applyFont="1" applyFill="1" applyBorder="1" applyAlignment="1" applyProtection="1">
      <alignment horizontal="center" vertical="top" wrapText="1"/>
    </xf>
    <xf numFmtId="0" fontId="2" fillId="4" borderId="15" xfId="0" applyFont="1" applyFill="1" applyBorder="1" applyAlignment="1" applyProtection="1">
      <alignment wrapText="1"/>
    </xf>
    <xf numFmtId="0" fontId="2" fillId="4" borderId="28" xfId="0" applyFont="1" applyFill="1" applyBorder="1" applyAlignment="1" applyProtection="1">
      <alignment horizontal="center" wrapText="1"/>
    </xf>
    <xf numFmtId="0" fontId="2" fillId="7" borderId="28" xfId="0" applyFont="1" applyFill="1" applyBorder="1" applyAlignment="1">
      <alignment horizontal="center" wrapText="1"/>
    </xf>
    <xf numFmtId="0" fontId="2" fillId="4" borderId="24" xfId="0" applyFont="1" applyFill="1" applyBorder="1" applyAlignment="1" applyProtection="1">
      <alignment horizontal="right" wrapText="1"/>
    </xf>
    <xf numFmtId="10" fontId="2" fillId="7" borderId="20" xfId="0" applyNumberFormat="1" applyFont="1" applyFill="1" applyBorder="1" applyAlignment="1">
      <alignment horizontal="center" wrapText="1"/>
    </xf>
    <xf numFmtId="10" fontId="2" fillId="4" borderId="20" xfId="0" applyNumberFormat="1" applyFont="1" applyFill="1" applyBorder="1" applyAlignment="1" applyProtection="1">
      <alignment horizontal="center" wrapText="1"/>
    </xf>
    <xf numFmtId="2" fontId="2" fillId="4" borderId="20" xfId="0" applyNumberFormat="1" applyFont="1" applyFill="1" applyBorder="1" applyAlignment="1" applyProtection="1">
      <alignment horizontal="center" wrapText="1"/>
    </xf>
    <xf numFmtId="2" fontId="2" fillId="7" borderId="20" xfId="0" applyNumberFormat="1" applyFont="1" applyFill="1" applyBorder="1" applyAlignment="1">
      <alignment horizontal="center" wrapText="1"/>
    </xf>
    <xf numFmtId="0" fontId="15" fillId="4" borderId="45" xfId="0" applyFont="1" applyFill="1" applyBorder="1" applyAlignment="1" applyProtection="1">
      <alignment horizontal="right" wrapText="1"/>
    </xf>
    <xf numFmtId="0" fontId="2" fillId="0" borderId="2" xfId="0" applyFont="1" applyBorder="1" applyAlignment="1">
      <alignment vertical="top" wrapText="1"/>
    </xf>
    <xf numFmtId="0" fontId="15" fillId="2" borderId="56" xfId="0" applyFont="1" applyFill="1" applyBorder="1" applyAlignment="1" applyProtection="1">
      <alignment horizontal="right" wrapText="1"/>
    </xf>
    <xf numFmtId="0" fontId="2" fillId="4" borderId="8" xfId="0" applyFont="1" applyFill="1" applyBorder="1" applyAlignment="1" applyProtection="1">
      <alignment wrapText="1"/>
    </xf>
    <xf numFmtId="0" fontId="2" fillId="4" borderId="45" xfId="0" applyFont="1" applyFill="1" applyBorder="1" applyAlignment="1" applyProtection="1">
      <alignment horizontal="left" wrapText="1"/>
    </xf>
    <xf numFmtId="0" fontId="2" fillId="4" borderId="46" xfId="0" applyFont="1" applyFill="1" applyBorder="1" applyAlignment="1" applyProtection="1">
      <alignment horizontal="left" wrapText="1"/>
    </xf>
    <xf numFmtId="0" fontId="15" fillId="4" borderId="46" xfId="0" applyFont="1" applyFill="1" applyBorder="1" applyAlignment="1" applyProtection="1">
      <alignment horizontal="right" wrapText="1"/>
    </xf>
    <xf numFmtId="0" fontId="2" fillId="4" borderId="20" xfId="0" applyFont="1" applyFill="1" applyBorder="1" applyAlignment="1" applyProtection="1">
      <alignment wrapText="1"/>
    </xf>
    <xf numFmtId="0" fontId="15" fillId="4" borderId="8" xfId="0" applyFont="1" applyFill="1" applyBorder="1" applyAlignment="1" applyProtection="1">
      <alignment wrapText="1"/>
    </xf>
    <xf numFmtId="0" fontId="15" fillId="4" borderId="44" xfId="0" applyFont="1" applyFill="1" applyBorder="1" applyAlignment="1" applyProtection="1">
      <alignment horizontal="right" wrapText="1"/>
    </xf>
    <xf numFmtId="0" fontId="15" fillId="4" borderId="12" xfId="0" applyFont="1" applyFill="1" applyBorder="1" applyAlignment="1" applyProtection="1">
      <alignment wrapText="1"/>
    </xf>
    <xf numFmtId="0" fontId="2" fillId="8" borderId="20" xfId="0" applyFont="1" applyFill="1" applyBorder="1" applyAlignment="1" applyProtection="1">
      <alignment wrapText="1"/>
    </xf>
    <xf numFmtId="0" fontId="2" fillId="0" borderId="54" xfId="0" applyFont="1" applyBorder="1" applyAlignment="1">
      <alignment vertical="top" wrapText="1"/>
    </xf>
    <xf numFmtId="0" fontId="0" fillId="0" borderId="59" xfId="0" applyBorder="1" applyAlignment="1">
      <alignment vertical="top" wrapText="1"/>
    </xf>
    <xf numFmtId="0" fontId="0" fillId="0" borderId="0" xfId="0" applyAlignment="1">
      <alignment vertical="top" wrapText="1"/>
    </xf>
    <xf numFmtId="0" fontId="1" fillId="0" borderId="0" xfId="0" applyFont="1" applyBorder="1" applyAlignment="1" applyProtection="1">
      <alignment vertical="center" wrapText="1"/>
    </xf>
    <xf numFmtId="9" fontId="1" fillId="4" borderId="1" xfId="0" applyNumberFormat="1" applyFont="1" applyFill="1" applyBorder="1" applyAlignment="1" applyProtection="1">
      <alignment horizontal="center" vertical="center" wrapText="1"/>
    </xf>
    <xf numFmtId="9" fontId="1" fillId="2" borderId="1" xfId="0" applyNumberFormat="1" applyFont="1" applyFill="1" applyBorder="1" applyAlignment="1" applyProtection="1">
      <alignment horizontal="center" vertical="center" wrapText="1"/>
    </xf>
    <xf numFmtId="164" fontId="1" fillId="4" borderId="2"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10" fontId="2" fillId="7" borderId="19" xfId="0" applyNumberFormat="1" applyFont="1" applyFill="1" applyBorder="1" applyAlignment="1">
      <alignment horizontal="center" wrapText="1"/>
    </xf>
    <xf numFmtId="10" fontId="2" fillId="4" borderId="19" xfId="0" applyNumberFormat="1" applyFont="1" applyFill="1" applyBorder="1" applyAlignment="1" applyProtection="1">
      <alignment horizontal="center" wrapText="1"/>
    </xf>
    <xf numFmtId="2" fontId="2" fillId="4" borderId="19" xfId="0" applyNumberFormat="1" applyFont="1" applyFill="1" applyBorder="1" applyAlignment="1" applyProtection="1">
      <alignment horizontal="center" wrapText="1"/>
    </xf>
    <xf numFmtId="2" fontId="2" fillId="7" borderId="19" xfId="0" applyNumberFormat="1" applyFont="1" applyFill="1" applyBorder="1" applyAlignment="1">
      <alignment horizontal="center" wrapText="1"/>
    </xf>
    <xf numFmtId="0" fontId="24" fillId="0" borderId="29" xfId="0" applyFont="1" applyBorder="1" applyAlignment="1" applyProtection="1">
      <alignment horizontal="right" wrapText="1"/>
    </xf>
    <xf numFmtId="0" fontId="24" fillId="4" borderId="26" xfId="0" applyFont="1" applyFill="1" applyBorder="1" applyAlignment="1" applyProtection="1">
      <alignment horizontal="right" wrapText="1"/>
    </xf>
    <xf numFmtId="0" fontId="24" fillId="2" borderId="26" xfId="0" applyFont="1" applyFill="1" applyBorder="1" applyAlignment="1" applyProtection="1">
      <alignment horizontal="right" wrapText="1"/>
    </xf>
    <xf numFmtId="0" fontId="24" fillId="4" borderId="27" xfId="0" applyFont="1" applyFill="1" applyBorder="1" applyAlignment="1" applyProtection="1">
      <alignment horizontal="right" wrapText="1"/>
    </xf>
    <xf numFmtId="0" fontId="24" fillId="2" borderId="30" xfId="0" applyFont="1" applyFill="1" applyBorder="1" applyAlignment="1" applyProtection="1">
      <alignment horizontal="right" wrapText="1"/>
    </xf>
    <xf numFmtId="0" fontId="24" fillId="8" borderId="27" xfId="0" applyFont="1" applyFill="1" applyBorder="1" applyAlignment="1" applyProtection="1">
      <alignment horizontal="right" wrapText="1"/>
    </xf>
    <xf numFmtId="0" fontId="29" fillId="4" borderId="5" xfId="0" applyFont="1" applyFill="1" applyBorder="1" applyAlignment="1" applyProtection="1">
      <alignment horizontal="center" vertical="top" wrapText="1"/>
    </xf>
    <xf numFmtId="0" fontId="31" fillId="0" borderId="1" xfId="0" applyFont="1" applyBorder="1" applyAlignment="1" applyProtection="1">
      <alignment vertical="top" wrapText="1"/>
    </xf>
    <xf numFmtId="0" fontId="31" fillId="0" borderId="1" xfId="0" applyFont="1" applyBorder="1" applyAlignment="1" applyProtection="1">
      <alignment horizontal="center" vertical="top" wrapText="1"/>
    </xf>
    <xf numFmtId="0" fontId="32" fillId="4" borderId="1"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32" fillId="4" borderId="2" xfId="0" applyFont="1" applyFill="1" applyBorder="1" applyAlignment="1" applyProtection="1">
      <alignment horizontal="left" vertical="center" wrapText="1"/>
    </xf>
    <xf numFmtId="0" fontId="24" fillId="4" borderId="28" xfId="0" applyFont="1" applyFill="1" applyBorder="1" applyAlignment="1" applyProtection="1">
      <alignment horizontal="center" wrapText="1"/>
    </xf>
    <xf numFmtId="0" fontId="24" fillId="7" borderId="28" xfId="0" applyFont="1" applyFill="1" applyBorder="1" applyAlignment="1">
      <alignment horizontal="center" wrapText="1"/>
    </xf>
    <xf numFmtId="0" fontId="24" fillId="2" borderId="17" xfId="0" applyFont="1" applyFill="1" applyBorder="1" applyAlignment="1" applyProtection="1">
      <alignment horizontal="right" wrapText="1"/>
    </xf>
    <xf numFmtId="0" fontId="24" fillId="4" borderId="24" xfId="0" applyFont="1" applyFill="1" applyBorder="1" applyAlignment="1" applyProtection="1">
      <alignment horizontal="right" wrapText="1"/>
    </xf>
    <xf numFmtId="0" fontId="24" fillId="4" borderId="49" xfId="0" applyFont="1" applyFill="1" applyBorder="1" applyAlignment="1" applyProtection="1">
      <alignment horizontal="right" wrapText="1"/>
    </xf>
    <xf numFmtId="0" fontId="24" fillId="0" borderId="44" xfId="0" applyFont="1" applyBorder="1" applyAlignment="1" applyProtection="1">
      <alignment horizontal="right" wrapText="1"/>
    </xf>
    <xf numFmtId="0" fontId="24" fillId="4" borderId="45" xfId="0" applyFont="1" applyFill="1" applyBorder="1" applyAlignment="1" applyProtection="1">
      <alignment horizontal="right" wrapText="1"/>
    </xf>
    <xf numFmtId="0" fontId="24" fillId="2" borderId="45" xfId="0" applyFont="1" applyFill="1" applyBorder="1" applyAlignment="1" applyProtection="1">
      <alignment horizontal="right" wrapText="1"/>
    </xf>
    <xf numFmtId="0" fontId="24" fillId="4" borderId="15" xfId="0" applyFont="1" applyFill="1" applyBorder="1" applyAlignment="1" applyProtection="1">
      <alignment wrapText="1"/>
    </xf>
    <xf numFmtId="0" fontId="31" fillId="5" borderId="10" xfId="0" applyFont="1" applyFill="1" applyBorder="1" applyAlignment="1" applyProtection="1">
      <alignment horizontal="center" vertical="center" wrapText="1"/>
    </xf>
    <xf numFmtId="0" fontId="2" fillId="6" borderId="54" xfId="0" applyFont="1" applyFill="1" applyBorder="1" applyAlignment="1">
      <alignment vertical="top" wrapText="1"/>
    </xf>
    <xf numFmtId="0" fontId="24" fillId="2" borderId="15" xfId="0" applyFont="1" applyFill="1" applyBorder="1" applyAlignment="1" applyProtection="1">
      <alignment wrapText="1"/>
    </xf>
    <xf numFmtId="0" fontId="24" fillId="2" borderId="28" xfId="0" applyFont="1" applyFill="1" applyBorder="1" applyAlignment="1" applyProtection="1">
      <alignment horizontal="center" wrapText="1"/>
    </xf>
    <xf numFmtId="0" fontId="24" fillId="0" borderId="28" xfId="0" applyFont="1" applyBorder="1" applyAlignment="1">
      <alignment horizontal="center" wrapText="1"/>
    </xf>
    <xf numFmtId="0" fontId="24" fillId="2" borderId="24" xfId="0" applyFont="1" applyFill="1" applyBorder="1" applyAlignment="1" applyProtection="1">
      <alignment horizontal="right" wrapText="1"/>
    </xf>
    <xf numFmtId="0" fontId="24" fillId="2" borderId="56" xfId="0" applyFont="1" applyFill="1" applyBorder="1" applyAlignment="1" applyProtection="1">
      <alignment horizontal="right" wrapText="1"/>
    </xf>
    <xf numFmtId="0" fontId="24" fillId="4" borderId="44" xfId="0" applyFont="1" applyFill="1" applyBorder="1" applyAlignment="1" applyProtection="1">
      <alignment horizontal="right" wrapText="1"/>
    </xf>
    <xf numFmtId="0" fontId="24" fillId="4" borderId="46" xfId="0" applyFont="1" applyFill="1" applyBorder="1" applyAlignment="1" applyProtection="1">
      <alignment horizontal="right" wrapText="1"/>
    </xf>
    <xf numFmtId="10" fontId="2" fillId="0" borderId="20" xfId="0" quotePrefix="1" applyNumberFormat="1" applyFont="1" applyBorder="1" applyAlignment="1">
      <alignment horizontal="center" wrapText="1"/>
    </xf>
    <xf numFmtId="0" fontId="2" fillId="7" borderId="54" xfId="0" applyFont="1" applyFill="1" applyBorder="1" applyAlignment="1">
      <alignment wrapText="1"/>
    </xf>
    <xf numFmtId="0" fontId="2" fillId="2" borderId="61" xfId="0" applyFont="1" applyFill="1" applyBorder="1" applyAlignment="1" applyProtection="1">
      <alignment horizontal="center" wrapText="1"/>
    </xf>
    <xf numFmtId="0" fontId="2" fillId="0" borderId="61" xfId="0" applyFont="1" applyBorder="1" applyAlignment="1">
      <alignment horizontal="center" wrapText="1"/>
    </xf>
    <xf numFmtId="0" fontId="11" fillId="2" borderId="61"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10" fontId="2" fillId="2" borderId="61" xfId="0" applyNumberFormat="1" applyFont="1" applyFill="1" applyBorder="1" applyAlignment="1" applyProtection="1">
      <alignment horizontal="center" wrapText="1"/>
    </xf>
    <xf numFmtId="0" fontId="0" fillId="0" borderId="57" xfId="0" applyBorder="1" applyAlignment="1">
      <alignment horizontal="center" vertical="top" wrapText="1"/>
    </xf>
    <xf numFmtId="0" fontId="32" fillId="0" borderId="0" xfId="0" applyFont="1" applyBorder="1" applyAlignment="1" applyProtection="1">
      <alignment horizontal="left" vertical="center" wrapText="1"/>
    </xf>
    <xf numFmtId="0" fontId="17" fillId="0" borderId="0" xfId="0" applyFont="1" applyAlignment="1">
      <alignment horizontal="left" vertical="top" wrapText="1"/>
    </xf>
    <xf numFmtId="0" fontId="31" fillId="0" borderId="0" xfId="0" applyFont="1" applyAlignment="1">
      <alignment horizontal="center" vertical="center" wrapText="1"/>
    </xf>
    <xf numFmtId="0" fontId="21" fillId="0" borderId="0" xfId="1" applyFont="1">
      <alignment vertical="top" wrapText="1"/>
    </xf>
    <xf numFmtId="0" fontId="31" fillId="7" borderId="0" xfId="0" applyFont="1" applyFill="1" applyAlignment="1">
      <alignment horizontal="left" vertical="top" wrapText="1"/>
    </xf>
    <xf numFmtId="0" fontId="30" fillId="7" borderId="0" xfId="0" applyFont="1" applyFill="1" applyAlignment="1">
      <alignment horizontal="left" vertical="top" wrapText="1"/>
    </xf>
    <xf numFmtId="0" fontId="16" fillId="0" borderId="0" xfId="0" applyFont="1" applyAlignment="1">
      <alignment horizontal="left" vertical="top" wrapText="1"/>
    </xf>
    <xf numFmtId="0" fontId="16" fillId="7" borderId="0" xfId="0" applyFont="1" applyFill="1" applyAlignment="1">
      <alignment horizontal="left" vertical="top" wrapText="1"/>
    </xf>
    <xf numFmtId="0" fontId="20" fillId="0" borderId="0" xfId="0" applyFont="1" applyAlignment="1">
      <alignment horizontal="center" vertical="center" wrapText="1"/>
    </xf>
    <xf numFmtId="0" fontId="21" fillId="0" borderId="0" xfId="1" applyFont="1" applyAlignment="1">
      <alignment horizontal="center" vertical="center" wrapText="1"/>
    </xf>
    <xf numFmtId="0" fontId="18" fillId="7" borderId="0" xfId="0" applyFont="1" applyFill="1" applyAlignment="1">
      <alignment horizontal="left" vertical="top" wrapText="1"/>
    </xf>
    <xf numFmtId="0" fontId="19" fillId="0" borderId="0" xfId="0" applyFont="1" applyAlignment="1">
      <alignment horizontal="left" vertical="top" wrapText="1"/>
    </xf>
    <xf numFmtId="0" fontId="20" fillId="7" borderId="0" xfId="0" applyFont="1" applyFill="1" applyAlignment="1">
      <alignment horizontal="left" vertical="center" wrapText="1"/>
    </xf>
    <xf numFmtId="0" fontId="16" fillId="0" borderId="0" xfId="0" applyFont="1" applyAlignment="1">
      <alignment horizontal="center" vertical="top" wrapText="1"/>
    </xf>
    <xf numFmtId="0" fontId="25" fillId="4" borderId="24" xfId="0" applyFont="1" applyFill="1" applyBorder="1" applyAlignment="1" applyProtection="1">
      <alignment horizontal="left" wrapText="1"/>
    </xf>
    <xf numFmtId="0" fontId="25" fillId="4" borderId="20" xfId="0" applyFont="1" applyFill="1" applyBorder="1" applyAlignment="1" applyProtection="1">
      <alignment horizontal="left" wrapText="1"/>
    </xf>
    <xf numFmtId="0" fontId="25" fillId="4" borderId="21" xfId="0" applyFont="1" applyFill="1" applyBorder="1" applyAlignment="1" applyProtection="1">
      <alignment horizontal="left" wrapText="1"/>
    </xf>
    <xf numFmtId="0" fontId="2" fillId="9" borderId="24" xfId="0" applyFont="1" applyFill="1" applyBorder="1" applyAlignment="1" applyProtection="1">
      <alignment horizontal="left" wrapText="1"/>
    </xf>
    <xf numFmtId="0" fontId="2" fillId="9" borderId="20" xfId="0" applyFont="1" applyFill="1" applyBorder="1" applyAlignment="1" applyProtection="1">
      <alignment horizontal="left" wrapText="1"/>
    </xf>
    <xf numFmtId="0" fontId="2" fillId="9" borderId="21" xfId="0" applyFont="1" applyFill="1" applyBorder="1" applyAlignment="1" applyProtection="1">
      <alignment horizontal="left" wrapText="1"/>
    </xf>
    <xf numFmtId="0" fontId="25" fillId="8" borderId="17" xfId="0" applyFont="1" applyFill="1" applyBorder="1" applyAlignment="1" applyProtection="1">
      <alignment horizontal="left" wrapText="1"/>
    </xf>
    <xf numFmtId="0" fontId="25" fillId="8" borderId="2" xfId="0" applyFont="1" applyFill="1" applyBorder="1" applyAlignment="1" applyProtection="1">
      <alignment horizontal="left" wrapText="1"/>
    </xf>
    <xf numFmtId="0" fontId="25" fillId="8" borderId="18" xfId="0" applyFont="1" applyFill="1" applyBorder="1" applyAlignment="1" applyProtection="1">
      <alignment horizontal="left" wrapText="1"/>
    </xf>
    <xf numFmtId="0" fontId="2" fillId="2" borderId="17" xfId="0" applyFont="1" applyFill="1" applyBorder="1" applyAlignment="1" applyProtection="1">
      <alignment horizontal="left" wrapText="1"/>
    </xf>
    <xf numFmtId="0" fontId="2" fillId="2" borderId="2" xfId="0" applyFont="1" applyFill="1" applyBorder="1" applyAlignment="1" applyProtection="1">
      <alignment horizontal="left" wrapText="1"/>
    </xf>
    <xf numFmtId="0" fontId="2" fillId="2" borderId="18" xfId="0" applyFont="1" applyFill="1" applyBorder="1" applyAlignment="1" applyProtection="1">
      <alignment horizontal="left" wrapText="1"/>
    </xf>
    <xf numFmtId="0" fontId="25" fillId="4" borderId="17" xfId="0" applyFont="1" applyFill="1" applyBorder="1" applyAlignment="1" applyProtection="1">
      <alignment horizontal="left" wrapText="1"/>
    </xf>
    <xf numFmtId="0" fontId="25" fillId="4" borderId="2" xfId="0" applyFont="1" applyFill="1" applyBorder="1" applyAlignment="1" applyProtection="1">
      <alignment horizontal="left" wrapText="1"/>
    </xf>
    <xf numFmtId="0" fontId="25" fillId="4" borderId="18" xfId="0" applyFont="1" applyFill="1" applyBorder="1" applyAlignment="1" applyProtection="1">
      <alignment horizontal="left" wrapText="1"/>
    </xf>
    <xf numFmtId="0" fontId="2" fillId="9" borderId="17" xfId="0" applyFont="1" applyFill="1" applyBorder="1" applyAlignment="1" applyProtection="1">
      <alignment horizontal="left" wrapText="1"/>
    </xf>
    <xf numFmtId="0" fontId="2" fillId="9" borderId="2" xfId="0" applyFont="1" applyFill="1" applyBorder="1" applyAlignment="1" applyProtection="1">
      <alignment horizontal="left" wrapText="1"/>
    </xf>
    <xf numFmtId="0" fontId="2" fillId="9" borderId="18" xfId="0" applyFont="1" applyFill="1" applyBorder="1" applyAlignment="1" applyProtection="1">
      <alignment horizontal="left" wrapText="1"/>
    </xf>
    <xf numFmtId="0" fontId="27" fillId="0" borderId="5" xfId="0" applyFont="1" applyBorder="1" applyAlignment="1" applyProtection="1">
      <alignment horizontal="center" vertical="top" wrapText="1"/>
    </xf>
    <xf numFmtId="0" fontId="26" fillId="8" borderId="14" xfId="0" applyFont="1" applyFill="1" applyBorder="1" applyAlignment="1" applyProtection="1">
      <alignment horizontal="center" vertical="center" wrapText="1"/>
    </xf>
    <xf numFmtId="0" fontId="33" fillId="4" borderId="28" xfId="0" applyFont="1" applyFill="1" applyBorder="1" applyAlignment="1" applyProtection="1">
      <alignment horizontal="center" vertical="center" wrapText="1"/>
    </xf>
    <xf numFmtId="0" fontId="33" fillId="4" borderId="16"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12" fillId="5" borderId="19" xfId="1" applyFont="1" applyFill="1" applyBorder="1" applyAlignment="1" applyProtection="1">
      <alignment horizontal="center" vertical="center" wrapText="1"/>
    </xf>
    <xf numFmtId="0" fontId="12" fillId="5" borderId="50" xfId="1" applyFont="1" applyFill="1" applyBorder="1" applyAlignment="1" applyProtection="1">
      <alignment horizontal="center" vertical="center" wrapText="1"/>
    </xf>
    <xf numFmtId="0" fontId="2" fillId="4" borderId="58" xfId="0" applyFont="1" applyFill="1" applyBorder="1" applyAlignment="1" applyProtection="1">
      <alignment horizontal="left" wrapText="1"/>
    </xf>
    <xf numFmtId="0" fontId="2" fillId="4" borderId="2" xfId="0" applyFont="1" applyFill="1" applyBorder="1" applyAlignment="1" applyProtection="1">
      <alignment horizontal="left" wrapText="1"/>
    </xf>
    <xf numFmtId="0" fontId="2" fillId="4" borderId="18" xfId="0" applyFont="1" applyFill="1" applyBorder="1" applyAlignment="1" applyProtection="1">
      <alignment horizontal="left" wrapText="1"/>
    </xf>
    <xf numFmtId="0" fontId="25" fillId="8" borderId="24" xfId="0" applyFont="1" applyFill="1" applyBorder="1" applyAlignment="1" applyProtection="1">
      <alignment horizontal="left" wrapText="1"/>
    </xf>
    <xf numFmtId="0" fontId="25" fillId="8" borderId="20" xfId="0" applyFont="1" applyFill="1" applyBorder="1" applyAlignment="1" applyProtection="1">
      <alignment horizontal="left" wrapText="1"/>
    </xf>
    <xf numFmtId="0" fontId="25" fillId="8" borderId="21" xfId="0" applyFont="1" applyFill="1" applyBorder="1" applyAlignment="1" applyProtection="1">
      <alignment horizontal="left" wrapText="1"/>
    </xf>
    <xf numFmtId="0" fontId="26" fillId="4" borderId="25" xfId="0" applyFont="1" applyFill="1" applyBorder="1" applyAlignment="1" applyProtection="1">
      <alignment horizontal="center" vertical="center" wrapText="1"/>
    </xf>
    <xf numFmtId="0" fontId="26" fillId="4" borderId="47" xfId="0" applyFont="1" applyFill="1" applyBorder="1" applyAlignment="1" applyProtection="1">
      <alignment horizontal="center" vertical="center" wrapText="1"/>
    </xf>
    <xf numFmtId="0" fontId="26" fillId="4" borderId="52" xfId="0" applyFont="1" applyFill="1" applyBorder="1" applyAlignment="1" applyProtection="1">
      <alignment horizontal="center" vertical="center" wrapText="1"/>
    </xf>
    <xf numFmtId="0" fontId="26" fillId="8" borderId="29" xfId="0" applyFont="1" applyFill="1" applyBorder="1" applyAlignment="1" applyProtection="1">
      <alignment horizontal="center" vertical="center" wrapText="1"/>
    </xf>
    <xf numFmtId="0" fontId="26" fillId="8" borderId="26" xfId="0" applyFont="1" applyFill="1" applyBorder="1" applyAlignment="1" applyProtection="1">
      <alignment horizontal="center" vertical="center" wrapText="1"/>
    </xf>
    <xf numFmtId="0" fontId="26" fillId="8" borderId="27" xfId="0" applyFont="1" applyFill="1" applyBorder="1" applyAlignment="1" applyProtection="1">
      <alignment horizontal="center" vertical="center" wrapText="1"/>
    </xf>
    <xf numFmtId="0" fontId="2" fillId="2" borderId="64" xfId="0" applyFont="1" applyFill="1" applyBorder="1" applyAlignment="1" applyProtection="1">
      <alignment horizontal="left" wrapText="1"/>
    </xf>
    <xf numFmtId="0" fontId="2" fillId="2" borderId="61" xfId="0" applyFont="1" applyFill="1" applyBorder="1" applyAlignment="1" applyProtection="1">
      <alignment horizontal="left" wrapText="1"/>
    </xf>
    <xf numFmtId="0" fontId="2" fillId="2" borderId="62" xfId="0" applyFont="1" applyFill="1" applyBorder="1" applyAlignment="1" applyProtection="1">
      <alignment horizontal="left" wrapText="1"/>
    </xf>
    <xf numFmtId="0" fontId="25" fillId="8" borderId="60" xfId="0" applyFont="1" applyFill="1" applyBorder="1" applyAlignment="1" applyProtection="1">
      <alignment horizontal="left" wrapText="1"/>
    </xf>
    <xf numFmtId="0" fontId="25" fillId="8" borderId="61" xfId="0" applyFont="1" applyFill="1" applyBorder="1" applyAlignment="1" applyProtection="1">
      <alignment horizontal="left" wrapText="1"/>
    </xf>
    <xf numFmtId="0" fontId="25" fillId="8" borderId="62" xfId="0" applyFont="1" applyFill="1" applyBorder="1" applyAlignment="1" applyProtection="1">
      <alignment horizontal="left" wrapText="1"/>
    </xf>
    <xf numFmtId="0" fontId="2" fillId="4" borderId="17" xfId="0" applyFont="1" applyFill="1" applyBorder="1" applyAlignment="1" applyProtection="1">
      <alignment horizontal="left" wrapText="1"/>
    </xf>
    <xf numFmtId="0" fontId="25" fillId="8" borderId="15" xfId="0" applyFont="1" applyFill="1" applyBorder="1" applyAlignment="1" applyProtection="1">
      <alignment horizontal="left" wrapText="1"/>
    </xf>
    <xf numFmtId="0" fontId="25" fillId="8" borderId="28" xfId="0" applyFont="1" applyFill="1" applyBorder="1" applyAlignment="1" applyProtection="1">
      <alignment horizontal="left" wrapText="1"/>
    </xf>
    <xf numFmtId="0" fontId="25" fillId="8" borderId="16" xfId="0" applyFont="1" applyFill="1" applyBorder="1" applyAlignment="1" applyProtection="1">
      <alignment horizontal="left" wrapText="1"/>
    </xf>
    <xf numFmtId="0" fontId="2" fillId="2" borderId="15" xfId="0" applyFont="1" applyFill="1" applyBorder="1" applyAlignment="1" applyProtection="1">
      <alignment horizontal="left" wrapText="1"/>
    </xf>
    <xf numFmtId="0" fontId="2" fillId="2" borderId="28" xfId="0" applyFont="1" applyFill="1" applyBorder="1" applyAlignment="1" applyProtection="1">
      <alignment horizontal="left" wrapText="1"/>
    </xf>
    <xf numFmtId="0" fontId="2" fillId="2" borderId="16" xfId="0" applyFont="1" applyFill="1" applyBorder="1" applyAlignment="1" applyProtection="1">
      <alignment horizontal="left" wrapText="1"/>
    </xf>
    <xf numFmtId="0" fontId="2" fillId="8" borderId="20" xfId="0" applyFont="1" applyFill="1" applyBorder="1" applyAlignment="1" applyProtection="1">
      <alignment horizontal="left" wrapText="1"/>
    </xf>
    <xf numFmtId="0" fontId="2" fillId="8" borderId="21" xfId="0" applyFont="1" applyFill="1" applyBorder="1" applyAlignment="1" applyProtection="1">
      <alignment horizontal="left" wrapText="1"/>
    </xf>
    <xf numFmtId="0" fontId="27" fillId="0" borderId="14" xfId="0" applyFont="1" applyBorder="1" applyAlignment="1" applyProtection="1">
      <alignment horizontal="center" vertical="top" wrapText="1"/>
    </xf>
    <xf numFmtId="0" fontId="27" fillId="0" borderId="40" xfId="0" applyFont="1" applyBorder="1" applyAlignment="1" applyProtection="1">
      <alignment horizontal="center" vertical="top" wrapText="1"/>
    </xf>
    <xf numFmtId="0" fontId="27" fillId="0" borderId="6" xfId="0" applyFont="1" applyBorder="1" applyAlignment="1" applyProtection="1">
      <alignment horizontal="center" vertical="top" wrapText="1"/>
    </xf>
    <xf numFmtId="0" fontId="28" fillId="4" borderId="5" xfId="0" applyFont="1" applyFill="1" applyBorder="1" applyAlignment="1" applyProtection="1">
      <alignment horizontal="center" vertical="top" wrapText="1"/>
    </xf>
    <xf numFmtId="0" fontId="2" fillId="0" borderId="7" xfId="0" applyFont="1" applyBorder="1" applyAlignment="1" applyProtection="1">
      <alignment horizontal="left" wrapText="1"/>
    </xf>
    <xf numFmtId="0" fontId="31" fillId="0" borderId="41" xfId="0" applyFont="1" applyBorder="1" applyAlignment="1" applyProtection="1">
      <alignment horizontal="center" vertical="center" wrapText="1"/>
    </xf>
    <xf numFmtId="0" fontId="31" fillId="0" borderId="39" xfId="0" applyFont="1" applyBorder="1" applyAlignment="1" applyProtection="1">
      <alignment horizontal="center" vertical="center" wrapText="1"/>
    </xf>
    <xf numFmtId="0" fontId="2" fillId="2" borderId="29" xfId="0" applyFont="1" applyFill="1" applyBorder="1" applyAlignment="1" applyProtection="1">
      <alignment horizontal="left" wrapText="1"/>
    </xf>
    <xf numFmtId="0" fontId="2" fillId="4" borderId="8" xfId="0" applyFont="1" applyFill="1" applyBorder="1" applyAlignment="1" applyProtection="1">
      <alignment wrapText="1"/>
    </xf>
    <xf numFmtId="0" fontId="2" fillId="4" borderId="26" xfId="0" applyFont="1" applyFill="1" applyBorder="1" applyAlignment="1" applyProtection="1">
      <alignment horizontal="left" wrapText="1"/>
    </xf>
    <xf numFmtId="0" fontId="8" fillId="0" borderId="8" xfId="0" applyFont="1" applyBorder="1" applyAlignment="1" applyProtection="1">
      <alignment horizontal="left" wrapText="1"/>
    </xf>
    <xf numFmtId="0" fontId="8" fillId="0" borderId="26" xfId="0" applyFont="1" applyBorder="1" applyAlignment="1" applyProtection="1">
      <alignment horizontal="left" wrapText="1"/>
    </xf>
    <xf numFmtId="0" fontId="8" fillId="0" borderId="18" xfId="0" applyFont="1" applyBorder="1" applyAlignment="1" applyProtection="1">
      <alignment horizontal="left" wrapText="1"/>
    </xf>
    <xf numFmtId="0" fontId="30" fillId="0" borderId="36" xfId="0" applyFont="1" applyBorder="1" applyAlignment="1" applyProtection="1">
      <alignment horizontal="center" vertical="center" wrapText="1"/>
    </xf>
    <xf numFmtId="0" fontId="30" fillId="0" borderId="42" xfId="0" applyFont="1" applyBorder="1" applyAlignment="1" applyProtection="1">
      <alignment horizontal="center" vertical="center" wrapText="1"/>
    </xf>
    <xf numFmtId="0" fontId="30" fillId="0" borderId="37" xfId="0" applyFont="1" applyBorder="1" applyAlignment="1" applyProtection="1">
      <alignment horizontal="center" vertical="center" wrapText="1"/>
    </xf>
    <xf numFmtId="0" fontId="30" fillId="0" borderId="22" xfId="0" applyFont="1" applyBorder="1" applyAlignment="1" applyProtection="1">
      <alignment horizontal="center" vertical="center" wrapText="1"/>
    </xf>
    <xf numFmtId="0" fontId="30" fillId="0" borderId="38" xfId="0" applyFont="1" applyBorder="1" applyAlignment="1" applyProtection="1">
      <alignment horizontal="center" vertical="center" wrapText="1"/>
    </xf>
    <xf numFmtId="0" fontId="30" fillId="0" borderId="43" xfId="0" applyFont="1" applyBorder="1" applyAlignment="1" applyProtection="1">
      <alignment horizontal="center" vertical="center" wrapText="1"/>
    </xf>
    <xf numFmtId="0" fontId="31" fillId="0" borderId="10" xfId="0" applyFont="1" applyBorder="1" applyAlignment="1" applyProtection="1">
      <alignment horizontal="center" vertical="center" wrapText="1"/>
    </xf>
    <xf numFmtId="0" fontId="2" fillId="0" borderId="26" xfId="0" applyFont="1" applyBorder="1" applyAlignment="1" applyProtection="1">
      <alignment horizontal="left" wrapText="1"/>
    </xf>
    <xf numFmtId="0" fontId="2" fillId="0" borderId="18" xfId="0" applyFont="1" applyBorder="1" applyAlignment="1" applyProtection="1">
      <alignment horizontal="left" wrapText="1"/>
    </xf>
    <xf numFmtId="0" fontId="29" fillId="4" borderId="5" xfId="0" applyFont="1" applyFill="1" applyBorder="1" applyAlignment="1" applyProtection="1">
      <alignment horizontal="center" vertical="center" wrapText="1"/>
    </xf>
    <xf numFmtId="0" fontId="28" fillId="4" borderId="14" xfId="0" applyFont="1" applyFill="1" applyBorder="1" applyAlignment="1" applyProtection="1">
      <alignment horizontal="center" vertical="top" wrapText="1"/>
    </xf>
    <xf numFmtId="0" fontId="28" fillId="4" borderId="4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8" fillId="0" borderId="44" xfId="0" applyFont="1" applyBorder="1" applyAlignment="1" applyProtection="1">
      <alignment horizontal="left" wrapText="1"/>
    </xf>
    <xf numFmtId="0" fontId="8" fillId="0" borderId="41" xfId="0" applyFont="1" applyBorder="1" applyAlignment="1" applyProtection="1">
      <alignment horizontal="left" wrapText="1"/>
    </xf>
    <xf numFmtId="0" fontId="2" fillId="4" borderId="45" xfId="0" applyFont="1" applyFill="1" applyBorder="1" applyAlignment="1" applyProtection="1">
      <alignment horizontal="left" wrapText="1"/>
    </xf>
    <xf numFmtId="0" fontId="2" fillId="4" borderId="10" xfId="0" applyFont="1" applyFill="1" applyBorder="1" applyAlignment="1" applyProtection="1">
      <alignment horizontal="left" wrapText="1"/>
    </xf>
    <xf numFmtId="0" fontId="2" fillId="0" borderId="39" xfId="0" applyFont="1" applyBorder="1" applyAlignment="1" applyProtection="1">
      <alignment horizontal="left" wrapText="1"/>
    </xf>
    <xf numFmtId="0" fontId="2" fillId="0" borderId="8" xfId="0" applyFont="1" applyBorder="1" applyAlignment="1" applyProtection="1">
      <alignment horizontal="left" wrapText="1"/>
    </xf>
    <xf numFmtId="0" fontId="2" fillId="2" borderId="45" xfId="0" applyFont="1" applyFill="1" applyBorder="1" applyAlignment="1" applyProtection="1">
      <alignment horizontal="left" wrapText="1"/>
    </xf>
    <xf numFmtId="0" fontId="2" fillId="2" borderId="10" xfId="0" applyFont="1" applyFill="1" applyBorder="1" applyAlignment="1" applyProtection="1">
      <alignment horizontal="left" wrapText="1"/>
    </xf>
    <xf numFmtId="0" fontId="2" fillId="4" borderId="46" xfId="0" applyFont="1" applyFill="1" applyBorder="1" applyAlignment="1" applyProtection="1">
      <alignment horizontal="left" wrapText="1"/>
    </xf>
    <xf numFmtId="0" fontId="2" fillId="4" borderId="23" xfId="0" applyFont="1" applyFill="1" applyBorder="1" applyAlignment="1" applyProtection="1">
      <alignment horizontal="left" wrapText="1"/>
    </xf>
    <xf numFmtId="0" fontId="2" fillId="6" borderId="10" xfId="0" applyFont="1" applyFill="1" applyBorder="1" applyAlignment="1" applyProtection="1">
      <alignment horizontal="left" wrapText="1"/>
    </xf>
    <xf numFmtId="0" fontId="2" fillId="4" borderId="13" xfId="0" applyFont="1" applyFill="1" applyBorder="1" applyAlignment="1" applyProtection="1">
      <alignment horizontal="left" wrapText="1"/>
    </xf>
    <xf numFmtId="0" fontId="31" fillId="5" borderId="10" xfId="0" applyFont="1" applyFill="1" applyBorder="1" applyAlignment="1" applyProtection="1">
      <alignment horizontal="center" vertical="center" wrapText="1"/>
    </xf>
    <xf numFmtId="0" fontId="31" fillId="5" borderId="23" xfId="0" applyFont="1" applyFill="1" applyBorder="1" applyAlignment="1" applyProtection="1">
      <alignment horizontal="center" vertical="center" wrapText="1"/>
    </xf>
    <xf numFmtId="0" fontId="2" fillId="4" borderId="27" xfId="0" applyFont="1" applyFill="1" applyBorder="1" applyAlignment="1" applyProtection="1">
      <alignment horizontal="left" wrapText="1"/>
    </xf>
    <xf numFmtId="0" fontId="2" fillId="4" borderId="21" xfId="0" applyFont="1" applyFill="1" applyBorder="1" applyAlignment="1" applyProtection="1">
      <alignment horizontal="left" wrapText="1"/>
    </xf>
    <xf numFmtId="0" fontId="29" fillId="4" borderId="14" xfId="0" applyFont="1" applyFill="1" applyBorder="1" applyAlignment="1" applyProtection="1">
      <alignment horizontal="center" vertical="top" wrapText="1"/>
    </xf>
    <xf numFmtId="0" fontId="29" fillId="4" borderId="6" xfId="0" applyFont="1" applyFill="1" applyBorder="1" applyAlignment="1" applyProtection="1">
      <alignment horizontal="center" vertical="top" wrapText="1"/>
    </xf>
    <xf numFmtId="0" fontId="2" fillId="4" borderId="9" xfId="0" applyFont="1" applyFill="1" applyBorder="1" applyAlignment="1" applyProtection="1">
      <alignment wrapText="1"/>
    </xf>
    <xf numFmtId="0" fontId="2" fillId="2" borderId="60" xfId="0" applyFont="1" applyFill="1" applyBorder="1" applyAlignment="1" applyProtection="1">
      <alignment horizontal="left" wrapText="1"/>
    </xf>
    <xf numFmtId="0" fontId="2" fillId="8" borderId="35" xfId="0" applyFont="1" applyFill="1" applyBorder="1" applyAlignment="1" applyProtection="1">
      <alignment horizontal="left" wrapText="1"/>
    </xf>
    <xf numFmtId="0" fontId="2" fillId="8" borderId="23" xfId="0" applyFont="1" applyFill="1" applyBorder="1" applyAlignment="1" applyProtection="1">
      <alignment horizontal="left" wrapText="1"/>
    </xf>
    <xf numFmtId="0" fontId="2" fillId="2" borderId="9" xfId="0" applyFont="1" applyFill="1" applyBorder="1" applyAlignment="1" applyProtection="1">
      <alignment wrapText="1"/>
    </xf>
    <xf numFmtId="0" fontId="26" fillId="2" borderId="14" xfId="0" applyFont="1" applyFill="1" applyBorder="1" applyAlignment="1" applyProtection="1">
      <alignment horizontal="center" vertical="center" wrapText="1"/>
    </xf>
    <xf numFmtId="0" fontId="2" fillId="2" borderId="26" xfId="0" applyFont="1" applyFill="1" applyBorder="1" applyAlignment="1" applyProtection="1">
      <alignment horizontal="left" wrapText="1"/>
    </xf>
    <xf numFmtId="0" fontId="2" fillId="2" borderId="27" xfId="0" applyFont="1" applyFill="1" applyBorder="1" applyAlignment="1" applyProtection="1">
      <alignment horizontal="left" wrapText="1"/>
    </xf>
    <xf numFmtId="0" fontId="2" fillId="2" borderId="21" xfId="0" applyFont="1" applyFill="1" applyBorder="1" applyAlignment="1" applyProtection="1">
      <alignment horizontal="left" wrapText="1"/>
    </xf>
    <xf numFmtId="0" fontId="2" fillId="0" borderId="10" xfId="0" applyFont="1" applyBorder="1" applyAlignment="1" applyProtection="1">
      <alignment horizontal="left" wrapText="1"/>
    </xf>
    <xf numFmtId="0" fontId="15" fillId="0" borderId="44" xfId="0" applyFont="1" applyBorder="1" applyAlignment="1" applyProtection="1">
      <alignment horizontal="left" wrapText="1"/>
    </xf>
    <xf numFmtId="0" fontId="15" fillId="0" borderId="41" xfId="0" applyFont="1" applyBorder="1" applyAlignment="1" applyProtection="1">
      <alignment horizontal="left" wrapText="1"/>
    </xf>
    <xf numFmtId="0" fontId="2" fillId="7" borderId="7" xfId="0" applyFont="1" applyFill="1" applyBorder="1" applyAlignment="1" applyProtection="1">
      <alignment horizontal="left" wrapText="1"/>
    </xf>
    <xf numFmtId="0" fontId="12" fillId="5" borderId="20" xfId="1" applyFont="1" applyFill="1" applyBorder="1" applyAlignment="1" applyProtection="1">
      <alignment horizontal="center" vertical="center" wrapText="1"/>
    </xf>
    <xf numFmtId="0" fontId="12" fillId="5" borderId="21" xfId="1" applyFont="1" applyFill="1" applyBorder="1" applyAlignment="1" applyProtection="1">
      <alignment horizontal="center" vertical="center" wrapText="1"/>
    </xf>
    <xf numFmtId="0" fontId="26" fillId="4" borderId="31" xfId="0" applyFont="1" applyFill="1" applyBorder="1" applyAlignment="1" applyProtection="1">
      <alignment horizontal="center" vertical="center" wrapText="1"/>
    </xf>
    <xf numFmtId="0" fontId="26" fillId="4" borderId="32" xfId="0" applyFont="1" applyFill="1" applyBorder="1" applyAlignment="1" applyProtection="1">
      <alignment horizontal="center" vertical="center" wrapText="1"/>
    </xf>
    <xf numFmtId="0" fontId="26" fillId="4" borderId="34" xfId="0" applyFont="1" applyFill="1" applyBorder="1" applyAlignment="1" applyProtection="1">
      <alignment horizontal="center" vertical="center" wrapText="1"/>
    </xf>
    <xf numFmtId="0" fontId="26" fillId="4" borderId="33" xfId="0" applyFont="1" applyFill="1" applyBorder="1" applyAlignment="1" applyProtection="1">
      <alignment horizontal="center" vertical="center" wrapText="1"/>
    </xf>
    <xf numFmtId="0" fontId="10" fillId="8" borderId="29" xfId="0" applyFont="1" applyFill="1" applyBorder="1" applyAlignment="1" applyProtection="1">
      <alignment horizontal="center" vertical="center" wrapText="1"/>
    </xf>
    <xf numFmtId="0" fontId="10" fillId="8" borderId="26" xfId="0" applyFont="1" applyFill="1" applyBorder="1" applyAlignment="1" applyProtection="1">
      <alignment horizontal="center" vertical="center" wrapText="1"/>
    </xf>
    <xf numFmtId="0" fontId="10" fillId="8" borderId="27"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5" fillId="4" borderId="45" xfId="0" applyFont="1" applyFill="1" applyBorder="1" applyAlignment="1" applyProtection="1">
      <alignment horizontal="left" wrapText="1"/>
    </xf>
    <xf numFmtId="0" fontId="15" fillId="4" borderId="10" xfId="0" applyFont="1" applyFill="1" applyBorder="1" applyAlignment="1" applyProtection="1">
      <alignment horizontal="left" wrapText="1"/>
    </xf>
    <xf numFmtId="0" fontId="15" fillId="2" borderId="45" xfId="0" applyFont="1" applyFill="1" applyBorder="1" applyAlignment="1" applyProtection="1">
      <alignment horizontal="left" wrapText="1"/>
    </xf>
    <xf numFmtId="0" fontId="15" fillId="2" borderId="10" xfId="0" applyFont="1" applyFill="1" applyBorder="1" applyAlignment="1" applyProtection="1">
      <alignment horizontal="left" wrapText="1"/>
    </xf>
    <xf numFmtId="0" fontId="11" fillId="4" borderId="28" xfId="0" applyFont="1" applyFill="1" applyBorder="1" applyAlignment="1" applyProtection="1">
      <alignment horizontal="center" vertical="center" wrapText="1"/>
    </xf>
    <xf numFmtId="0" fontId="11" fillId="4" borderId="16"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wrapText="1"/>
    </xf>
    <xf numFmtId="0" fontId="10" fillId="4" borderId="47" xfId="0" applyFont="1" applyFill="1" applyBorder="1" applyAlignment="1" applyProtection="1">
      <alignment horizontal="center" vertical="center" wrapText="1"/>
    </xf>
    <xf numFmtId="0" fontId="10" fillId="4" borderId="52" xfId="0" applyFont="1" applyFill="1" applyBorder="1" applyAlignment="1" applyProtection="1">
      <alignment horizontal="center" vertical="center" wrapText="1"/>
    </xf>
    <xf numFmtId="0" fontId="15" fillId="4" borderId="26" xfId="0" applyFont="1" applyFill="1" applyBorder="1" applyAlignment="1" applyProtection="1">
      <alignment horizontal="left" wrapText="1"/>
    </xf>
    <xf numFmtId="0" fontId="15" fillId="4" borderId="18" xfId="0" applyFont="1" applyFill="1" applyBorder="1" applyAlignment="1" applyProtection="1">
      <alignment horizontal="left" wrapText="1"/>
    </xf>
    <xf numFmtId="0" fontId="15" fillId="0" borderId="26" xfId="0" applyFont="1" applyBorder="1" applyAlignment="1" applyProtection="1">
      <alignment horizontal="left" wrapText="1"/>
    </xf>
    <xf numFmtId="0" fontId="15" fillId="0" borderId="18" xfId="0" applyFont="1" applyBorder="1" applyAlignment="1" applyProtection="1">
      <alignment horizontal="left" wrapText="1"/>
    </xf>
    <xf numFmtId="0" fontId="15" fillId="4" borderId="27" xfId="0" applyFont="1" applyFill="1" applyBorder="1" applyAlignment="1" applyProtection="1">
      <alignment horizontal="left" wrapText="1"/>
    </xf>
    <xf numFmtId="0" fontId="15" fillId="4" borderId="21" xfId="0" applyFont="1" applyFill="1" applyBorder="1" applyAlignment="1" applyProtection="1">
      <alignment horizontal="left" wrapText="1"/>
    </xf>
    <xf numFmtId="0" fontId="2" fillId="7" borderId="45" xfId="0" applyFont="1" applyFill="1" applyBorder="1" applyAlignment="1" applyProtection="1">
      <alignment horizontal="left" wrapText="1"/>
    </xf>
    <xf numFmtId="0" fontId="2" fillId="7" borderId="51" xfId="0" applyFont="1" applyFill="1" applyBorder="1" applyAlignment="1" applyProtection="1">
      <alignment horizontal="left" wrapText="1"/>
    </xf>
    <xf numFmtId="0" fontId="2" fillId="7" borderId="10" xfId="0" applyFont="1" applyFill="1" applyBorder="1" applyAlignment="1" applyProtection="1">
      <alignment horizontal="left" wrapText="1"/>
    </xf>
    <xf numFmtId="0" fontId="2" fillId="0" borderId="45" xfId="0" applyFont="1" applyBorder="1" applyAlignment="1" applyProtection="1">
      <alignment horizontal="left" wrapText="1"/>
    </xf>
    <xf numFmtId="0" fontId="2" fillId="0" borderId="51" xfId="0" applyFont="1" applyBorder="1" applyAlignment="1" applyProtection="1">
      <alignment horizontal="left" wrapText="1"/>
    </xf>
    <xf numFmtId="0" fontId="15" fillId="2" borderId="29" xfId="0" applyFont="1" applyFill="1" applyBorder="1" applyAlignment="1" applyProtection="1">
      <alignment horizontal="left" wrapText="1"/>
    </xf>
    <xf numFmtId="0" fontId="15" fillId="2" borderId="16" xfId="0" applyFont="1" applyFill="1" applyBorder="1" applyAlignment="1" applyProtection="1">
      <alignment horizontal="left" wrapText="1"/>
    </xf>
    <xf numFmtId="0" fontId="31" fillId="0" borderId="25" xfId="0" applyFont="1" applyBorder="1" applyAlignment="1" applyProtection="1">
      <alignment horizontal="center" vertical="center" wrapText="1"/>
    </xf>
    <xf numFmtId="0" fontId="31" fillId="0" borderId="47" xfId="0" applyFont="1" applyBorder="1" applyAlignment="1" applyProtection="1">
      <alignment horizontal="center" vertical="center" wrapText="1"/>
    </xf>
    <xf numFmtId="0" fontId="31" fillId="0" borderId="30" xfId="0" applyFont="1" applyBorder="1" applyAlignment="1" applyProtection="1">
      <alignment horizontal="center" vertical="center" wrapText="1"/>
    </xf>
    <xf numFmtId="0" fontId="15" fillId="4" borderId="46" xfId="0" applyFont="1" applyFill="1" applyBorder="1" applyAlignment="1" applyProtection="1">
      <alignment horizontal="left" wrapText="1"/>
    </xf>
    <xf numFmtId="0" fontId="15" fillId="4" borderId="23" xfId="0" applyFont="1" applyFill="1" applyBorder="1" applyAlignment="1" applyProtection="1">
      <alignment horizontal="left" wrapText="1"/>
    </xf>
    <xf numFmtId="0" fontId="33" fillId="4" borderId="48" xfId="0" applyFont="1" applyFill="1" applyBorder="1" applyAlignment="1" applyProtection="1">
      <alignment horizontal="center" vertical="center" wrapText="1"/>
    </xf>
    <xf numFmtId="0" fontId="33" fillId="4" borderId="41" xfId="0" applyFont="1" applyFill="1" applyBorder="1" applyAlignment="1" applyProtection="1">
      <alignment horizontal="center" vertical="center" wrapText="1"/>
    </xf>
    <xf numFmtId="0" fontId="2" fillId="2" borderId="63" xfId="0" applyFont="1" applyFill="1" applyBorder="1" applyAlignment="1" applyProtection="1">
      <alignment horizontal="left" wrapText="1"/>
    </xf>
    <xf numFmtId="0" fontId="2" fillId="2" borderId="65" xfId="0" applyFont="1" applyFill="1" applyBorder="1" applyAlignment="1" applyProtection="1">
      <alignment horizontal="left" wrapText="1"/>
    </xf>
    <xf numFmtId="0" fontId="2" fillId="2" borderId="39" xfId="0" applyFont="1" applyFill="1" applyBorder="1" applyAlignment="1" applyProtection="1">
      <alignment horizontal="left" wrapText="1"/>
    </xf>
    <xf numFmtId="0" fontId="2" fillId="2" borderId="51" xfId="0" applyFont="1" applyFill="1" applyBorder="1" applyAlignment="1" applyProtection="1">
      <alignment horizontal="left" wrapText="1"/>
    </xf>
    <xf numFmtId="0" fontId="2" fillId="2" borderId="4"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2" fillId="5" borderId="35" xfId="1" applyFont="1" applyFill="1" applyBorder="1" applyAlignment="1" applyProtection="1">
      <alignment horizontal="center" vertical="center" wrapText="1"/>
    </xf>
    <xf numFmtId="0" fontId="12" fillId="5" borderId="23" xfId="1" applyFont="1" applyFill="1" applyBorder="1" applyAlignment="1" applyProtection="1">
      <alignment horizontal="center" vertical="center" wrapText="1"/>
    </xf>
    <xf numFmtId="0" fontId="26" fillId="2" borderId="25" xfId="0" applyFont="1" applyFill="1" applyBorder="1" applyAlignment="1" applyProtection="1">
      <alignment horizontal="center" vertical="center" wrapText="1"/>
    </xf>
    <xf numFmtId="0" fontId="26" fillId="2" borderId="47" xfId="0" applyFont="1" applyFill="1" applyBorder="1" applyAlignment="1" applyProtection="1">
      <alignment horizontal="center" vertical="center" wrapText="1"/>
    </xf>
    <xf numFmtId="0" fontId="26" fillId="2" borderId="52" xfId="0" applyFont="1" applyFill="1" applyBorder="1" applyAlignment="1" applyProtection="1">
      <alignment horizontal="center" vertical="center" wrapText="1"/>
    </xf>
    <xf numFmtId="0" fontId="2" fillId="2" borderId="44" xfId="0" applyFont="1" applyFill="1" applyBorder="1" applyAlignment="1" applyProtection="1">
      <alignment horizontal="left" wrapText="1"/>
    </xf>
    <xf numFmtId="0" fontId="2" fillId="2" borderId="55" xfId="0" applyFont="1" applyFill="1" applyBorder="1" applyAlignment="1" applyProtection="1">
      <alignment horizontal="left" wrapText="1"/>
    </xf>
    <xf numFmtId="0" fontId="2" fillId="2" borderId="41" xfId="0" applyFont="1" applyFill="1" applyBorder="1" applyAlignment="1" applyProtection="1">
      <alignment horizontal="left" wrapText="1"/>
    </xf>
    <xf numFmtId="0" fontId="2" fillId="4" borderId="51" xfId="0" applyFont="1" applyFill="1" applyBorder="1" applyAlignment="1" applyProtection="1">
      <alignment horizontal="left" wrapText="1"/>
    </xf>
    <xf numFmtId="0" fontId="2" fillId="9" borderId="45" xfId="0" applyFont="1" applyFill="1" applyBorder="1" applyAlignment="1" applyProtection="1">
      <alignment horizontal="left" wrapText="1"/>
    </xf>
    <xf numFmtId="0" fontId="2" fillId="9" borderId="51" xfId="0" applyFont="1" applyFill="1" applyBorder="1" applyAlignment="1" applyProtection="1">
      <alignment horizontal="left" wrapText="1"/>
    </xf>
    <xf numFmtId="0" fontId="2" fillId="9" borderId="10" xfId="0" applyFont="1" applyFill="1" applyBorder="1" applyAlignment="1" applyProtection="1">
      <alignment horizontal="left" wrapText="1"/>
    </xf>
    <xf numFmtId="0" fontId="33" fillId="2" borderId="28" xfId="0" applyFont="1" applyFill="1" applyBorder="1" applyAlignment="1" applyProtection="1">
      <alignment horizontal="center" vertical="center" wrapText="1"/>
    </xf>
    <xf numFmtId="0" fontId="33" fillId="2" borderId="16" xfId="0" applyFont="1" applyFill="1" applyBorder="1" applyAlignment="1" applyProtection="1">
      <alignment horizontal="center" vertical="center" wrapText="1"/>
    </xf>
    <xf numFmtId="0" fontId="12" fillId="3" borderId="20" xfId="1" applyFont="1" applyFill="1" applyBorder="1" applyAlignment="1" applyProtection="1">
      <alignment horizontal="center" vertical="center" wrapText="1"/>
    </xf>
    <xf numFmtId="0" fontId="12" fillId="3" borderId="21" xfId="1" applyFont="1" applyFill="1" applyBorder="1" applyAlignment="1" applyProtection="1">
      <alignment horizontal="center" vertical="center" wrapText="1"/>
    </xf>
    <xf numFmtId="0" fontId="25" fillId="2" borderId="17" xfId="0" applyFont="1" applyFill="1" applyBorder="1" applyAlignment="1" applyProtection="1">
      <alignment horizontal="left" wrapText="1"/>
    </xf>
    <xf numFmtId="0" fontId="25" fillId="2" borderId="4" xfId="0" applyFont="1" applyFill="1" applyBorder="1" applyAlignment="1" applyProtection="1">
      <alignment horizontal="left" wrapText="1"/>
    </xf>
    <xf numFmtId="0" fontId="25" fillId="2" borderId="18" xfId="0" applyFont="1" applyFill="1" applyBorder="1" applyAlignment="1" applyProtection="1">
      <alignment horizontal="left" wrapText="1"/>
    </xf>
    <xf numFmtId="0" fontId="25" fillId="4" borderId="4" xfId="0" applyFont="1" applyFill="1" applyBorder="1" applyAlignment="1" applyProtection="1">
      <alignment horizontal="left" wrapText="1"/>
    </xf>
    <xf numFmtId="0" fontId="25" fillId="4" borderId="45" xfId="0" applyFont="1" applyFill="1" applyBorder="1" applyAlignment="1" applyProtection="1">
      <alignment horizontal="left" wrapText="1"/>
    </xf>
    <xf numFmtId="0" fontId="25" fillId="4" borderId="51" xfId="0" applyFont="1" applyFill="1" applyBorder="1" applyAlignment="1" applyProtection="1">
      <alignment horizontal="left" wrapText="1"/>
    </xf>
    <xf numFmtId="0" fontId="25" fillId="4" borderId="10" xfId="0" applyFont="1" applyFill="1" applyBorder="1" applyAlignment="1" applyProtection="1">
      <alignment horizontal="left" wrapText="1"/>
    </xf>
    <xf numFmtId="0" fontId="25" fillId="2" borderId="49" xfId="0" applyFont="1" applyFill="1" applyBorder="1" applyAlignment="1" applyProtection="1">
      <alignment horizontal="left" wrapText="1"/>
    </xf>
    <xf numFmtId="0" fontId="25" fillId="2" borderId="11" xfId="0" applyFont="1" applyFill="1" applyBorder="1" applyAlignment="1" applyProtection="1">
      <alignment horizontal="left" wrapText="1"/>
    </xf>
    <xf numFmtId="0" fontId="25" fillId="2" borderId="50" xfId="0" applyFont="1" applyFill="1" applyBorder="1" applyAlignment="1" applyProtection="1">
      <alignment horizontal="left" wrapText="1"/>
    </xf>
    <xf numFmtId="0" fontId="2" fillId="9" borderId="49" xfId="0" applyFont="1" applyFill="1" applyBorder="1" applyAlignment="1" applyProtection="1">
      <alignment horizontal="left" wrapText="1"/>
    </xf>
    <xf numFmtId="0" fontId="2" fillId="9" borderId="19" xfId="0" applyFont="1" applyFill="1" applyBorder="1" applyAlignment="1" applyProtection="1">
      <alignment horizontal="left" wrapText="1"/>
    </xf>
    <xf numFmtId="0" fontId="2" fillId="9" borderId="50" xfId="0" applyFont="1" applyFill="1" applyBorder="1" applyAlignment="1" applyProtection="1">
      <alignment horizontal="left" wrapText="1"/>
    </xf>
    <xf numFmtId="0" fontId="26" fillId="8" borderId="44" xfId="0" applyFont="1" applyFill="1" applyBorder="1" applyAlignment="1" applyProtection="1">
      <alignment horizontal="center" vertical="center" wrapText="1"/>
    </xf>
    <xf numFmtId="0" fontId="26" fillId="8" borderId="45" xfId="0" applyFont="1" applyFill="1" applyBorder="1" applyAlignment="1" applyProtection="1">
      <alignment horizontal="center" vertical="center" wrapText="1"/>
    </xf>
    <xf numFmtId="0" fontId="26" fillId="8" borderId="46" xfId="0" applyFont="1" applyFill="1" applyBorder="1" applyAlignment="1" applyProtection="1">
      <alignment horizontal="center" vertical="center" wrapText="1"/>
    </xf>
    <xf numFmtId="0" fontId="25" fillId="4" borderId="15" xfId="0" applyFont="1" applyFill="1" applyBorder="1" applyAlignment="1" applyProtection="1">
      <alignment horizontal="left" wrapText="1"/>
    </xf>
    <xf numFmtId="0" fontId="25" fillId="4" borderId="28" xfId="0" applyFont="1" applyFill="1" applyBorder="1" applyAlignment="1" applyProtection="1">
      <alignment horizontal="left" wrapText="1"/>
    </xf>
    <xf numFmtId="0" fontId="25" fillId="4" borderId="16" xfId="0" applyFont="1" applyFill="1" applyBorder="1" applyAlignment="1" applyProtection="1">
      <alignment horizontal="left" wrapText="1"/>
    </xf>
    <xf numFmtId="0" fontId="2" fillId="4" borderId="53" xfId="0" applyFont="1" applyFill="1" applyBorder="1" applyAlignment="1" applyProtection="1">
      <alignment horizontal="left" wrapText="1"/>
    </xf>
    <xf numFmtId="0" fontId="2" fillId="4" borderId="28" xfId="0" applyFont="1" applyFill="1" applyBorder="1" applyAlignment="1" applyProtection="1">
      <alignment horizontal="left" wrapText="1"/>
    </xf>
    <xf numFmtId="0" fontId="2" fillId="4" borderId="16" xfId="0" applyFont="1" applyFill="1" applyBorder="1" applyAlignment="1" applyProtection="1">
      <alignment horizontal="left" wrapText="1"/>
    </xf>
    <xf numFmtId="0" fontId="2" fillId="2" borderId="58" xfId="0" applyFont="1" applyFill="1" applyBorder="1" applyAlignment="1" applyProtection="1">
      <alignment horizontal="left" wrapText="1"/>
    </xf>
    <xf numFmtId="0" fontId="2" fillId="4" borderId="20" xfId="0" applyFont="1" applyFill="1" applyBorder="1" applyAlignment="1" applyProtection="1">
      <alignment horizontal="left" wrapText="1"/>
    </xf>
    <xf numFmtId="0" fontId="25" fillId="2" borderId="15" xfId="0" applyFont="1" applyFill="1" applyBorder="1" applyAlignment="1" applyProtection="1">
      <alignment horizontal="left" wrapText="1"/>
    </xf>
    <xf numFmtId="0" fontId="25" fillId="2" borderId="48" xfId="0" applyFont="1" applyFill="1" applyBorder="1" applyAlignment="1" applyProtection="1">
      <alignment horizontal="left" wrapText="1"/>
    </xf>
    <xf numFmtId="0" fontId="25" fillId="2" borderId="16" xfId="0" applyFont="1" applyFill="1" applyBorder="1" applyAlignment="1" applyProtection="1">
      <alignment horizontal="left" wrapText="1"/>
    </xf>
    <xf numFmtId="0" fontId="11" fillId="2" borderId="28"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4" fillId="2" borderId="17" xfId="0" applyFont="1" applyFill="1" applyBorder="1" applyAlignment="1" applyProtection="1">
      <alignment horizontal="left" wrapText="1"/>
    </xf>
    <xf numFmtId="0" fontId="14" fillId="2" borderId="4" xfId="0" applyFont="1" applyFill="1" applyBorder="1" applyAlignment="1" applyProtection="1">
      <alignment horizontal="left" wrapText="1"/>
    </xf>
    <xf numFmtId="0" fontId="14" fillId="2" borderId="18" xfId="0" applyFont="1" applyFill="1" applyBorder="1" applyAlignment="1" applyProtection="1">
      <alignment horizontal="left" wrapText="1"/>
    </xf>
    <xf numFmtId="0" fontId="14" fillId="4" borderId="15" xfId="0" applyFont="1" applyFill="1" applyBorder="1" applyAlignment="1" applyProtection="1">
      <alignment horizontal="left" wrapText="1"/>
    </xf>
    <xf numFmtId="0" fontId="14" fillId="4" borderId="28" xfId="0" applyFont="1" applyFill="1" applyBorder="1" applyAlignment="1" applyProtection="1">
      <alignment horizontal="left" wrapText="1"/>
    </xf>
    <xf numFmtId="0" fontId="14" fillId="4" borderId="16" xfId="0" applyFont="1" applyFill="1" applyBorder="1" applyAlignment="1" applyProtection="1">
      <alignment horizontal="left" wrapText="1"/>
    </xf>
    <xf numFmtId="0" fontId="14" fillId="4" borderId="24" xfId="0" applyFont="1" applyFill="1" applyBorder="1" applyAlignment="1" applyProtection="1">
      <alignment horizontal="left" wrapText="1"/>
    </xf>
    <xf numFmtId="0" fontId="14" fillId="4" borderId="20" xfId="0" applyFont="1" applyFill="1" applyBorder="1" applyAlignment="1" applyProtection="1">
      <alignment horizontal="left" wrapText="1"/>
    </xf>
    <xf numFmtId="0" fontId="14" fillId="4" borderId="21" xfId="0" applyFont="1" applyFill="1" applyBorder="1" applyAlignment="1" applyProtection="1">
      <alignment horizontal="left" wrapText="1"/>
    </xf>
    <xf numFmtId="0" fontId="14" fillId="8" borderId="15" xfId="0" applyFont="1" applyFill="1" applyBorder="1" applyAlignment="1" applyProtection="1">
      <alignment horizontal="left" wrapText="1"/>
    </xf>
    <xf numFmtId="0" fontId="14" fillId="8" borderId="28" xfId="0" applyFont="1" applyFill="1" applyBorder="1" applyAlignment="1" applyProtection="1">
      <alignment horizontal="left" wrapText="1"/>
    </xf>
    <xf numFmtId="0" fontId="14" fillId="8" borderId="16" xfId="0" applyFont="1" applyFill="1" applyBorder="1" applyAlignment="1" applyProtection="1">
      <alignment horizontal="left" wrapText="1"/>
    </xf>
    <xf numFmtId="0" fontId="2" fillId="2" borderId="53" xfId="0" applyFont="1" applyFill="1" applyBorder="1" applyAlignment="1" applyProtection="1">
      <alignment horizontal="left" wrapText="1"/>
    </xf>
    <xf numFmtId="0" fontId="2" fillId="4" borderId="35" xfId="0" applyFont="1" applyFill="1" applyBorder="1" applyAlignment="1" applyProtection="1">
      <alignment horizontal="left" wrapText="1"/>
    </xf>
    <xf numFmtId="0" fontId="14" fillId="4" borderId="45" xfId="0" applyFont="1" applyFill="1" applyBorder="1" applyAlignment="1" applyProtection="1">
      <alignment horizontal="left" wrapText="1"/>
    </xf>
    <xf numFmtId="0" fontId="14" fillId="4" borderId="51" xfId="0" applyFont="1" applyFill="1" applyBorder="1" applyAlignment="1" applyProtection="1">
      <alignment horizontal="left" wrapText="1"/>
    </xf>
    <xf numFmtId="0" fontId="14" fillId="4" borderId="10" xfId="0" applyFont="1" applyFill="1" applyBorder="1" applyAlignment="1" applyProtection="1">
      <alignment horizontal="left" wrapText="1"/>
    </xf>
    <xf numFmtId="0" fontId="14" fillId="2" borderId="49" xfId="0" applyFont="1" applyFill="1" applyBorder="1" applyAlignment="1" applyProtection="1">
      <alignment horizontal="left" wrapText="1"/>
    </xf>
    <xf numFmtId="0" fontId="14" fillId="2" borderId="11" xfId="0" applyFont="1" applyFill="1" applyBorder="1" applyAlignment="1" applyProtection="1">
      <alignment horizontal="left" wrapText="1"/>
    </xf>
    <xf numFmtId="0" fontId="14" fillId="2" borderId="50" xfId="0" applyFont="1" applyFill="1" applyBorder="1" applyAlignment="1" applyProtection="1">
      <alignment horizontal="left" wrapText="1"/>
    </xf>
    <xf numFmtId="0" fontId="2" fillId="2" borderId="49" xfId="0" applyFont="1" applyFill="1" applyBorder="1" applyAlignment="1" applyProtection="1">
      <alignment horizontal="left" wrapText="1"/>
    </xf>
    <xf numFmtId="0" fontId="2" fillId="2" borderId="19" xfId="0" applyFont="1" applyFill="1" applyBorder="1" applyAlignment="1" applyProtection="1">
      <alignment horizontal="left" wrapText="1"/>
    </xf>
    <xf numFmtId="0" fontId="2" fillId="2" borderId="50" xfId="0" applyFont="1" applyFill="1" applyBorder="1" applyAlignment="1" applyProtection="1">
      <alignment horizontal="left" wrapText="1"/>
    </xf>
    <xf numFmtId="0" fontId="6" fillId="0" borderId="36" xfId="0" applyFont="1" applyBorder="1" applyAlignment="1" applyProtection="1">
      <alignment horizontal="center" vertical="center" wrapText="1"/>
    </xf>
    <xf numFmtId="0" fontId="6" fillId="0" borderId="42"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4" fillId="0" borderId="5" xfId="0" applyFont="1" applyBorder="1" applyAlignment="1" applyProtection="1">
      <alignment horizontal="center" vertical="top" wrapText="1"/>
    </xf>
    <xf numFmtId="0" fontId="9" fillId="4" borderId="14" xfId="0" applyFont="1" applyFill="1" applyBorder="1" applyAlignment="1" applyProtection="1">
      <alignment horizontal="center" vertical="top" wrapText="1"/>
    </xf>
    <xf numFmtId="0" fontId="9" fillId="4" borderId="6" xfId="0" applyFont="1" applyFill="1" applyBorder="1" applyAlignment="1" applyProtection="1">
      <alignment horizontal="center" vertical="top" wrapText="1"/>
    </xf>
    <xf numFmtId="0" fontId="9" fillId="4" borderId="5" xfId="0" applyFont="1" applyFill="1" applyBorder="1" applyAlignment="1" applyProtection="1">
      <alignment horizontal="center" vertical="center" wrapText="1"/>
    </xf>
    <xf numFmtId="0" fontId="5" fillId="4" borderId="5" xfId="0" applyFont="1" applyFill="1" applyBorder="1" applyAlignment="1" applyProtection="1">
      <alignment horizontal="center" vertical="top" wrapText="1"/>
    </xf>
    <xf numFmtId="0" fontId="5" fillId="4" borderId="14" xfId="0" applyFont="1" applyFill="1" applyBorder="1" applyAlignment="1" applyProtection="1">
      <alignment horizontal="center" vertical="top" wrapText="1"/>
    </xf>
    <xf numFmtId="0" fontId="5" fillId="4" borderId="40" xfId="0" applyFont="1" applyFill="1" applyBorder="1" applyAlignment="1" applyProtection="1">
      <alignment horizontal="center" vertical="top" wrapText="1"/>
    </xf>
    <xf numFmtId="0" fontId="5" fillId="4" borderId="6" xfId="0" applyFont="1" applyFill="1" applyBorder="1" applyAlignment="1" applyProtection="1">
      <alignment horizontal="center" vertical="top" wrapText="1"/>
    </xf>
    <xf numFmtId="0" fontId="7" fillId="0" borderId="41"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5" borderId="23" xfId="0" applyFont="1" applyFill="1" applyBorder="1" applyAlignment="1" applyProtection="1">
      <alignment horizontal="center" vertical="center" wrapText="1"/>
    </xf>
    <xf numFmtId="0" fontId="14" fillId="2" borderId="15" xfId="0" applyFont="1" applyFill="1" applyBorder="1" applyAlignment="1" applyProtection="1">
      <alignment horizontal="left" wrapText="1"/>
    </xf>
    <xf numFmtId="0" fontId="14" fillId="2" borderId="48" xfId="0" applyFont="1" applyFill="1" applyBorder="1" applyAlignment="1" applyProtection="1">
      <alignment horizontal="left" wrapText="1"/>
    </xf>
    <xf numFmtId="0" fontId="14" fillId="2" borderId="16" xfId="0" applyFont="1" applyFill="1" applyBorder="1" applyAlignment="1" applyProtection="1">
      <alignment horizontal="left" wrapText="1"/>
    </xf>
    <xf numFmtId="0" fontId="14" fillId="4" borderId="17" xfId="0" applyFont="1" applyFill="1" applyBorder="1" applyAlignment="1" applyProtection="1">
      <alignment horizontal="left" wrapText="1"/>
    </xf>
    <xf numFmtId="0" fontId="14" fillId="4" borderId="4" xfId="0" applyFont="1" applyFill="1" applyBorder="1" applyAlignment="1" applyProtection="1">
      <alignment horizontal="left" wrapText="1"/>
    </xf>
    <xf numFmtId="0" fontId="14" fillId="4" borderId="18" xfId="0" applyFont="1" applyFill="1" applyBorder="1" applyAlignment="1" applyProtection="1">
      <alignment horizontal="left" wrapText="1"/>
    </xf>
    <xf numFmtId="0" fontId="10" fillId="2" borderId="42"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43" xfId="0" applyFont="1" applyFill="1" applyBorder="1" applyAlignment="1" applyProtection="1">
      <alignment horizontal="center" vertical="center" wrapText="1"/>
    </xf>
    <xf numFmtId="0" fontId="2" fillId="2" borderId="46" xfId="0" applyFont="1" applyFill="1" applyBorder="1" applyAlignment="1" applyProtection="1">
      <alignment horizontal="left" wrapText="1"/>
    </xf>
    <xf numFmtId="0" fontId="2" fillId="2" borderId="66" xfId="0" applyFont="1" applyFill="1" applyBorder="1" applyAlignment="1" applyProtection="1">
      <alignment horizontal="left" wrapText="1"/>
    </xf>
    <xf numFmtId="0" fontId="2" fillId="2" borderId="23" xfId="0" applyFont="1" applyFill="1" applyBorder="1" applyAlignment="1" applyProtection="1">
      <alignment horizontal="left" wrapText="1"/>
    </xf>
    <xf numFmtId="0" fontId="2" fillId="4" borderId="14" xfId="0" applyFont="1" applyFill="1" applyBorder="1" applyAlignment="1" applyProtection="1">
      <alignment horizontal="left" wrapText="1"/>
    </xf>
    <xf numFmtId="0" fontId="2" fillId="4" borderId="40" xfId="0" applyFont="1" applyFill="1" applyBorder="1" applyAlignment="1" applyProtection="1">
      <alignment horizontal="left" wrapText="1"/>
    </xf>
    <xf numFmtId="0" fontId="2" fillId="4" borderId="6" xfId="0" applyFont="1" applyFill="1" applyBorder="1" applyAlignment="1" applyProtection="1">
      <alignment horizontal="left" wrapText="1"/>
    </xf>
    <xf numFmtId="0" fontId="34" fillId="2" borderId="44" xfId="0" applyFont="1" applyFill="1" applyBorder="1" applyAlignment="1" applyProtection="1">
      <alignment horizontal="left" wrapText="1"/>
    </xf>
    <xf numFmtId="0" fontId="34" fillId="2" borderId="55" xfId="0" applyFont="1" applyFill="1" applyBorder="1" applyAlignment="1" applyProtection="1">
      <alignment horizontal="left" wrapText="1"/>
    </xf>
    <xf numFmtId="0" fontId="34" fillId="2" borderId="41" xfId="0" applyFont="1" applyFill="1" applyBorder="1" applyAlignment="1" applyProtection="1">
      <alignment horizontal="left" wrapText="1"/>
    </xf>
    <xf numFmtId="0" fontId="34" fillId="4" borderId="45" xfId="0" applyFont="1" applyFill="1" applyBorder="1" applyAlignment="1" applyProtection="1">
      <alignment horizontal="left" wrapText="1"/>
    </xf>
    <xf numFmtId="0" fontId="34" fillId="4" borderId="51" xfId="0" applyFont="1" applyFill="1" applyBorder="1" applyAlignment="1" applyProtection="1">
      <alignment horizontal="left" wrapText="1"/>
    </xf>
    <xf numFmtId="0" fontId="34" fillId="4" borderId="10" xfId="0" applyFont="1" applyFill="1" applyBorder="1" applyAlignment="1" applyProtection="1">
      <alignment horizontal="left" wrapText="1"/>
    </xf>
    <xf numFmtId="0" fontId="15" fillId="8" borderId="45" xfId="0" applyFont="1" applyFill="1" applyBorder="1" applyAlignment="1" applyProtection="1">
      <alignment horizontal="left" wrapText="1"/>
    </xf>
    <xf numFmtId="0" fontId="15" fillId="8" borderId="10" xfId="0" applyFont="1" applyFill="1" applyBorder="1" applyAlignment="1" applyProtection="1">
      <alignment horizontal="left" wrapText="1"/>
    </xf>
    <xf numFmtId="0" fontId="12" fillId="3" borderId="35" xfId="1" applyFont="1" applyFill="1" applyBorder="1" applyAlignment="1" applyProtection="1">
      <alignment horizontal="center" vertical="center" wrapText="1"/>
    </xf>
    <xf numFmtId="0" fontId="12" fillId="3" borderId="23" xfId="1" applyFont="1" applyFill="1" applyBorder="1" applyAlignment="1" applyProtection="1">
      <alignment horizontal="center" vertical="center" wrapText="1"/>
    </xf>
    <xf numFmtId="0" fontId="34" fillId="0" borderId="7" xfId="0" applyFont="1" applyBorder="1" applyAlignment="1" applyProtection="1">
      <alignment horizontal="left" wrapText="1"/>
    </xf>
    <xf numFmtId="0" fontId="2" fillId="7" borderId="56" xfId="0" applyFont="1" applyFill="1" applyBorder="1" applyAlignment="1" applyProtection="1">
      <alignment wrapText="1"/>
    </xf>
    <xf numFmtId="0" fontId="2" fillId="7" borderId="57" xfId="0" applyFont="1" applyFill="1" applyBorder="1" applyAlignment="1" applyProtection="1">
      <alignment wrapText="1"/>
    </xf>
    <xf numFmtId="0" fontId="2" fillId="7" borderId="13" xfId="0" applyFont="1" applyFill="1" applyBorder="1" applyAlignment="1" applyProtection="1">
      <alignment wrapText="1"/>
    </xf>
    <xf numFmtId="0" fontId="2" fillId="7" borderId="37" xfId="0" applyFont="1" applyFill="1" applyBorder="1" applyAlignment="1" applyProtection="1">
      <alignment wrapText="1"/>
    </xf>
    <xf numFmtId="0" fontId="2" fillId="7" borderId="0" xfId="0" applyFont="1" applyFill="1" applyBorder="1" applyAlignment="1" applyProtection="1">
      <alignment wrapText="1"/>
    </xf>
    <xf numFmtId="0" fontId="2" fillId="7" borderId="22" xfId="0" applyFont="1" applyFill="1" applyBorder="1" applyAlignment="1" applyProtection="1">
      <alignment wrapText="1"/>
    </xf>
    <xf numFmtId="0" fontId="2" fillId="7" borderId="63" xfId="0" applyFont="1" applyFill="1" applyBorder="1" applyAlignment="1" applyProtection="1">
      <alignment wrapText="1"/>
    </xf>
    <xf numFmtId="0" fontId="2" fillId="7" borderId="65" xfId="0" applyFont="1" applyFill="1" applyBorder="1" applyAlignment="1" applyProtection="1">
      <alignment wrapText="1"/>
    </xf>
    <xf numFmtId="0" fontId="2" fillId="7" borderId="39" xfId="0" applyFont="1" applyFill="1" applyBorder="1" applyAlignment="1" applyProtection="1">
      <alignment wrapText="1"/>
    </xf>
    <xf numFmtId="0" fontId="2" fillId="0" borderId="56" xfId="0" applyFont="1" applyBorder="1" applyAlignment="1" applyProtection="1">
      <alignment horizontal="left" wrapText="1"/>
    </xf>
    <xf numFmtId="0" fontId="2" fillId="0" borderId="57" xfId="0" applyFont="1" applyBorder="1" applyAlignment="1" applyProtection="1">
      <alignment horizontal="left" wrapText="1"/>
    </xf>
    <xf numFmtId="0" fontId="2" fillId="0" borderId="13" xfId="0" applyFont="1" applyBorder="1" applyAlignment="1" applyProtection="1">
      <alignment horizontal="left" wrapText="1"/>
    </xf>
    <xf numFmtId="0" fontId="2" fillId="0" borderId="63" xfId="0" applyFont="1" applyBorder="1" applyAlignment="1" applyProtection="1">
      <alignment horizontal="left" wrapText="1"/>
    </xf>
    <xf numFmtId="0" fontId="2" fillId="0" borderId="65" xfId="0" applyFont="1" applyBorder="1" applyAlignment="1" applyProtection="1">
      <alignment horizontal="left" wrapText="1"/>
    </xf>
    <xf numFmtId="0" fontId="35" fillId="4" borderId="26" xfId="0" applyFont="1" applyFill="1" applyBorder="1" applyAlignment="1" applyProtection="1">
      <alignment horizontal="left" wrapText="1"/>
    </xf>
    <xf numFmtId="0" fontId="35" fillId="4" borderId="18" xfId="0" applyFont="1" applyFill="1" applyBorder="1" applyAlignment="1" applyProtection="1">
      <alignment horizontal="left" wrapText="1"/>
    </xf>
    <xf numFmtId="0" fontId="15" fillId="0" borderId="36" xfId="0" applyFont="1" applyBorder="1" applyAlignment="1" applyProtection="1">
      <alignment horizontal="left" wrapText="1"/>
    </xf>
    <xf numFmtId="0" fontId="15" fillId="0" borderId="42" xfId="0" applyFont="1" applyBorder="1" applyAlignment="1" applyProtection="1">
      <alignment horizontal="left" wrapText="1"/>
    </xf>
    <xf numFmtId="0" fontId="15" fillId="0" borderId="63" xfId="0" applyFont="1" applyBorder="1" applyAlignment="1" applyProtection="1">
      <alignment horizontal="left" wrapText="1"/>
    </xf>
    <xf numFmtId="0" fontId="15" fillId="0" borderId="39" xfId="0" applyFont="1" applyBorder="1" applyAlignment="1" applyProtection="1">
      <alignment horizontal="left" wrapText="1"/>
    </xf>
    <xf numFmtId="0" fontId="15" fillId="0" borderId="25" xfId="0" applyFont="1" applyBorder="1" applyAlignment="1" applyProtection="1">
      <alignment wrapText="1"/>
    </xf>
    <xf numFmtId="0" fontId="15" fillId="0" borderId="30" xfId="0" applyFont="1" applyBorder="1" applyAlignment="1" applyProtection="1">
      <alignment wrapText="1"/>
    </xf>
    <xf numFmtId="0" fontId="35" fillId="4" borderId="12" xfId="0" applyFont="1" applyFill="1" applyBorder="1" applyAlignment="1" applyProtection="1">
      <alignment wrapText="1"/>
    </xf>
    <xf numFmtId="0" fontId="35" fillId="4" borderId="52" xfId="0" applyFont="1" applyFill="1" applyBorder="1" applyAlignment="1" applyProtection="1">
      <alignment wrapText="1"/>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Jai%20GuruDev\DF-Funds%20Management\ValuePickr%20Funds\VP%20-%20Business%20Quality\Astral%20Poly%20Techni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Jai%20GuruDev\DF-Funds%20Management\ValuePickr%20Funds\VP%20-%20Business%20Quality\Mayur%20Uniquot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Jai%20GuruDev\DF-Funds%20Management\ValuePickr%20Funds\VP%20-%20Business%20Quality\Ajanta%20Pharm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Jai%20GuruDev\DF-Funds%20Management\ValuePickr%20Funds\VP%20-%20Business%20Quality\Shilpa%20Medica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Jai%20GuruDev\DF-Funds%20Management\ValuePickr%20Funds\VP%20-%20Business%20Quality\Kitex%20Garmen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Jai%20GuruDev\DF-Funds%20Management\ValuePickr%20Funds\VP%20-%20Business%20Quality\Avanti%20Feed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Jai%20GuruDev\DF-Funds%20Management\ValuePickr%20Funds\VP%20-%20Business%20Quality\Shriram%20City%20Union%20Financ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Jai%20GuruDev\DF-Funds%20Management\ValuePickr%20Funds\VP%20-%20Business%20Quality\PI%20Industri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Jai%20GuruDev\DF-Funds%20Management\ValuePickr%20Funds\VP%20-%20Business%20Quality\Kaveri%20Seed%20Compa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Other Input Data"/>
      <sheetName val="Data Sheet"/>
      <sheetName val="Cost Analysis"/>
    </sheetNames>
    <sheetDataSet>
      <sheetData sheetId="0"/>
      <sheetData sheetId="1"/>
      <sheetData sheetId="2"/>
      <sheetData sheetId="3"/>
      <sheetData sheetId="4">
        <row r="14">
          <cell r="E14">
            <v>0.28828696822946931</v>
          </cell>
        </row>
        <row r="15">
          <cell r="E15">
            <v>0.3936965010743616</v>
          </cell>
        </row>
        <row r="72">
          <cell r="B72">
            <v>0.14263753114085628</v>
          </cell>
        </row>
        <row r="73">
          <cell r="B73">
            <v>0.14219374032194931</v>
          </cell>
        </row>
        <row r="74">
          <cell r="B74">
            <v>2.585282967172049</v>
          </cell>
        </row>
        <row r="75">
          <cell r="B75">
            <v>2.3542882673258263</v>
          </cell>
        </row>
        <row r="76">
          <cell r="B76">
            <v>0.24679210210997757</v>
          </cell>
        </row>
        <row r="77">
          <cell r="B77">
            <v>0.22116468604899056</v>
          </cell>
        </row>
        <row r="78">
          <cell r="B78">
            <v>315.72333333333336</v>
          </cell>
        </row>
        <row r="79">
          <cell r="B79">
            <v>258.53200000000004</v>
          </cell>
        </row>
        <row r="80">
          <cell r="B80">
            <v>4.9246925720992367E-2</v>
          </cell>
        </row>
        <row r="81">
          <cell r="B81">
            <v>4.2077389431641819E-2</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Other Input Data"/>
      <sheetName val="Data Sheet"/>
      <sheetName val="Cost Analysis"/>
    </sheetNames>
    <sheetDataSet>
      <sheetData sheetId="0" refreshError="1"/>
      <sheetData sheetId="1" refreshError="1"/>
      <sheetData sheetId="2" refreshError="1"/>
      <sheetData sheetId="3" refreshError="1"/>
      <sheetData sheetId="4">
        <row r="14">
          <cell r="E14">
            <v>0.36796306458016348</v>
          </cell>
        </row>
        <row r="15">
          <cell r="E15">
            <v>0.30465614610688441</v>
          </cell>
        </row>
        <row r="72">
          <cell r="B72">
            <v>0.18807866773024076</v>
          </cell>
        </row>
        <row r="73">
          <cell r="B73">
            <v>0.17901430228485832</v>
          </cell>
        </row>
        <row r="74">
          <cell r="B74">
            <v>3.2170867848706757</v>
          </cell>
        </row>
        <row r="75">
          <cell r="B75">
            <v>3.3628681129419475</v>
          </cell>
        </row>
        <row r="76">
          <cell r="B76">
            <v>0.37642246675662444</v>
          </cell>
        </row>
        <row r="77">
          <cell r="B77">
            <v>0.36646347558321979</v>
          </cell>
        </row>
        <row r="78">
          <cell r="B78">
            <v>130.01333333333332</v>
          </cell>
        </row>
        <row r="79">
          <cell r="B79">
            <v>101.036</v>
          </cell>
        </row>
        <row r="80">
          <cell r="B80">
            <v>7.96253615723687E-2</v>
          </cell>
        </row>
        <row r="81">
          <cell r="B81">
            <v>7.3616578522764015E-2</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Other Input Data"/>
      <sheetName val="Data Sheet"/>
      <sheetName val="Cost Analysis"/>
    </sheetNames>
    <sheetDataSet>
      <sheetData sheetId="0" refreshError="1"/>
      <sheetData sheetId="1" refreshError="1"/>
      <sheetData sheetId="2" refreshError="1"/>
      <sheetData sheetId="3" refreshError="1"/>
      <sheetData sheetId="4">
        <row r="14">
          <cell r="E14">
            <v>0.66788373979151672</v>
          </cell>
        </row>
        <row r="15">
          <cell r="E15">
            <v>0.82255384328032632</v>
          </cell>
        </row>
        <row r="72">
          <cell r="B72">
            <v>0.26844045415493417</v>
          </cell>
        </row>
        <row r="73">
          <cell r="B73">
            <v>0.24014067816239609</v>
          </cell>
        </row>
        <row r="74">
          <cell r="B74">
            <v>1.7398585018344759</v>
          </cell>
        </row>
        <row r="75">
          <cell r="B75">
            <v>1.5107468934260766</v>
          </cell>
        </row>
        <row r="76">
          <cell r="B76">
            <v>0.28322897302596356</v>
          </cell>
        </row>
        <row r="77">
          <cell r="B77">
            <v>0.22991098730668541</v>
          </cell>
        </row>
        <row r="78">
          <cell r="B78">
            <v>482.39333333333326</v>
          </cell>
        </row>
        <row r="79">
          <cell r="B79">
            <v>433.21999999999997</v>
          </cell>
        </row>
        <row r="80">
          <cell r="B80">
            <v>9.0383370177884226E-2</v>
          </cell>
        </row>
        <row r="81">
          <cell r="B81">
            <v>6.3872855045457991E-2</v>
          </cell>
        </row>
      </sheetData>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Other Input Data"/>
      <sheetName val="Data Sheet"/>
      <sheetName val="Cost Analysis"/>
    </sheetNames>
    <sheetDataSet>
      <sheetData sheetId="0"/>
      <sheetData sheetId="1"/>
      <sheetData sheetId="2"/>
      <sheetData sheetId="3"/>
      <sheetData sheetId="4">
        <row r="14">
          <cell r="E14">
            <v>0.15138449276338095</v>
          </cell>
        </row>
        <row r="15">
          <cell r="E15">
            <v>0</v>
          </cell>
        </row>
        <row r="72">
          <cell r="B72">
            <v>0.22670219973818048</v>
          </cell>
        </row>
        <row r="73">
          <cell r="B73">
            <v>0.25978548960909903</v>
          </cell>
        </row>
        <row r="74">
          <cell r="B74">
            <v>1.1898683989414935</v>
          </cell>
        </row>
        <row r="75">
          <cell r="B75">
            <v>1.1785462539612694</v>
          </cell>
        </row>
        <row r="76">
          <cell r="B76">
            <v>0.17764710241399448</v>
          </cell>
        </row>
        <row r="77">
          <cell r="B77">
            <v>0.19484923486425684</v>
          </cell>
        </row>
        <row r="78">
          <cell r="B78">
            <v>316.46000000000004</v>
          </cell>
        </row>
        <row r="79">
          <cell r="B79">
            <v>276.99599999999998</v>
          </cell>
        </row>
        <row r="80">
          <cell r="B80">
            <v>4.6492720075210908E-2</v>
          </cell>
        </row>
        <row r="81">
          <cell r="B81">
            <v>6.1476901707235708E-2</v>
          </cell>
        </row>
      </sheetData>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Other Input Data"/>
      <sheetName val="Data Sheet"/>
      <sheetName val="Cost Analysis"/>
    </sheetNames>
    <sheetDataSet>
      <sheetData sheetId="0" refreshError="1"/>
      <sheetData sheetId="1" refreshError="1"/>
      <sheetData sheetId="2" refreshError="1"/>
      <sheetData sheetId="3" refreshError="1"/>
      <sheetData sheetId="4">
        <row r="14">
          <cell r="E14">
            <v>0.32702248127204858</v>
          </cell>
        </row>
        <row r="15">
          <cell r="E15">
            <v>0.45444593552013202</v>
          </cell>
        </row>
        <row r="72">
          <cell r="B72">
            <v>0.21734451332933213</v>
          </cell>
        </row>
        <row r="73">
          <cell r="B73">
            <v>0.20620408842123134</v>
          </cell>
        </row>
        <row r="74">
          <cell r="B74">
            <v>1.5608220343999148</v>
          </cell>
        </row>
        <row r="75">
          <cell r="B75">
            <v>1.5345484951472685</v>
          </cell>
        </row>
        <row r="76">
          <cell r="B76">
            <v>0.1997328848701021</v>
          </cell>
        </row>
        <row r="77">
          <cell r="B77">
            <v>0.18267020282317015</v>
          </cell>
        </row>
        <row r="78">
          <cell r="B78">
            <v>231.17666666666665</v>
          </cell>
        </row>
        <row r="79">
          <cell r="B79">
            <v>208.91399999999999</v>
          </cell>
        </row>
        <row r="80">
          <cell r="B80">
            <v>5.0979201875531212E-2</v>
          </cell>
        </row>
        <row r="81">
          <cell r="B81">
            <v>4.0427128217196365E-2</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Other Input Data"/>
      <sheetName val="Data Sheet"/>
      <sheetName val="Cost Analysis"/>
    </sheetNames>
    <sheetDataSet>
      <sheetData sheetId="0"/>
      <sheetData sheetId="1"/>
      <sheetData sheetId="2"/>
      <sheetData sheetId="3"/>
      <sheetData sheetId="4">
        <row r="15">
          <cell r="E15">
            <v>0.57634364285535855</v>
          </cell>
        </row>
        <row r="72">
          <cell r="B72">
            <v>0.10253691579936897</v>
          </cell>
        </row>
        <row r="73">
          <cell r="B73">
            <v>7.8395260079484025E-2</v>
          </cell>
        </row>
        <row r="74">
          <cell r="B74">
            <v>4.7336803852012403</v>
          </cell>
        </row>
        <row r="75">
          <cell r="B75">
            <v>3.619080348062282</v>
          </cell>
        </row>
        <row r="76">
          <cell r="B76">
            <v>0.30665050670702548</v>
          </cell>
        </row>
        <row r="77">
          <cell r="B77">
            <v>0.19539319457767082</v>
          </cell>
        </row>
        <row r="78">
          <cell r="B78">
            <v>146.93000000000004</v>
          </cell>
        </row>
        <row r="79">
          <cell r="B79">
            <v>118.52000000000001</v>
          </cell>
        </row>
        <row r="80">
          <cell r="B80">
            <v>3.9272682239642864E-2</v>
          </cell>
        </row>
        <row r="81">
          <cell r="B81">
            <v>1.5556824952543096E-3</v>
          </cell>
        </row>
      </sheetData>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Other Input Data"/>
      <sheetName val="Data Sheet"/>
      <sheetName val="Cost Analysis"/>
    </sheetNames>
    <sheetDataSet>
      <sheetData sheetId="0"/>
      <sheetData sheetId="1"/>
      <sheetData sheetId="2"/>
      <sheetData sheetId="3"/>
      <sheetData sheetId="4">
        <row r="14">
          <cell r="E14">
            <v>0.27980191611820682</v>
          </cell>
        </row>
        <row r="15">
          <cell r="E15">
            <v>0.2334680284557169</v>
          </cell>
        </row>
        <row r="72">
          <cell r="B72">
            <v>0.69502052363679656</v>
          </cell>
        </row>
        <row r="73">
          <cell r="B73">
            <v>0.68947758495888967</v>
          </cell>
        </row>
        <row r="74">
          <cell r="B74">
            <v>0.24943811076287392</v>
          </cell>
        </row>
        <row r="75">
          <cell r="B75">
            <v>0.21889081329286025</v>
          </cell>
        </row>
        <row r="76">
          <cell r="B76">
            <v>0.11483368968115411</v>
          </cell>
        </row>
        <row r="77">
          <cell r="B77">
            <v>0.10053997669164183</v>
          </cell>
        </row>
        <row r="78">
          <cell r="B78">
            <v>10966.873333333335</v>
          </cell>
        </row>
        <row r="79">
          <cell r="B79">
            <v>9420.2200000000012</v>
          </cell>
        </row>
        <row r="80">
          <cell r="B80">
            <v>7.7455429981093879E-2</v>
          </cell>
        </row>
        <row r="81">
          <cell r="B81">
            <v>6.5735336473091103E-3</v>
          </cell>
        </row>
      </sheetData>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Other Input Data"/>
      <sheetName val="Data Sheet"/>
      <sheetName val="Cost Analysis"/>
    </sheetNames>
    <sheetDataSet>
      <sheetData sheetId="0" refreshError="1"/>
      <sheetData sheetId="1" refreshError="1"/>
      <sheetData sheetId="2" refreshError="1"/>
      <sheetData sheetId="3" refreshError="1"/>
      <sheetData sheetId="4">
        <row r="14">
          <cell r="E14">
            <v>0.45541702712286636</v>
          </cell>
        </row>
        <row r="15">
          <cell r="E15">
            <v>0.35186217152992572</v>
          </cell>
        </row>
        <row r="72">
          <cell r="B72">
            <v>0.1729150229864472</v>
          </cell>
        </row>
        <row r="73">
          <cell r="B73">
            <v>0.16130614055382428</v>
          </cell>
        </row>
        <row r="74">
          <cell r="B74">
            <v>1.7653499001278146</v>
          </cell>
        </row>
        <row r="75">
          <cell r="B75">
            <v>1.8212658873711014</v>
          </cell>
        </row>
        <row r="76">
          <cell r="B76">
            <v>0.18614389381690991</v>
          </cell>
        </row>
        <row r="77">
          <cell r="B77">
            <v>0.1773059920692831</v>
          </cell>
        </row>
        <row r="78">
          <cell r="B78">
            <v>675.5</v>
          </cell>
        </row>
        <row r="79">
          <cell r="B79">
            <v>552.82400000000007</v>
          </cell>
        </row>
        <row r="80">
          <cell r="B80">
            <v>3.4993276486167957E-2</v>
          </cell>
        </row>
        <row r="81">
          <cell r="B81">
            <v>3.0159426792057981E-2</v>
          </cell>
        </row>
      </sheetData>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Other Input Data"/>
      <sheetName val="Data Sheet"/>
      <sheetName val="Cost Analysis"/>
    </sheetNames>
    <sheetDataSet>
      <sheetData sheetId="0" refreshError="1"/>
      <sheetData sheetId="1" refreshError="1"/>
      <sheetData sheetId="2" refreshError="1"/>
      <sheetData sheetId="3" refreshError="1"/>
      <sheetData sheetId="4">
        <row r="14">
          <cell r="E14">
            <v>0.64052445999227192</v>
          </cell>
        </row>
        <row r="15">
          <cell r="E15">
            <v>0.90370596089369037</v>
          </cell>
        </row>
        <row r="72">
          <cell r="B72">
            <v>0.21535572493799926</v>
          </cell>
        </row>
        <row r="73">
          <cell r="B73">
            <v>0.22183787514089848</v>
          </cell>
        </row>
        <row r="74">
          <cell r="B74">
            <v>3.3687859292740097</v>
          </cell>
        </row>
        <row r="75">
          <cell r="B75">
            <v>2.4531409923770879</v>
          </cell>
        </row>
        <row r="76">
          <cell r="B76">
            <v>0.65026373687528038</v>
          </cell>
        </row>
        <row r="77">
          <cell r="B77">
            <v>0.46876523904567763</v>
          </cell>
        </row>
        <row r="78">
          <cell r="B78">
            <v>198.77333333333334</v>
          </cell>
        </row>
        <row r="79">
          <cell r="B79">
            <v>193.22600000000003</v>
          </cell>
        </row>
        <row r="80">
          <cell r="B80">
            <v>0.15353903314040473</v>
          </cell>
        </row>
        <row r="81">
          <cell r="B81">
            <v>0.11900548261474535</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valuepickr.com/forum/valuepickr-scorecard-aug-2011/286853916/conversation_view?b_start:int=90&amp;-C="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valuepickr.com/forum/valuepickr-scorecard-aug-2011/286853916/conversation_view?b_start:int=90&amp;-C="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valuepickr.com/forum/valuepickr-scorecard-aug-2011/286853916/conversation_view?b_start:int=90&amp;-C="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valuepickr.com/forum/valuepickr-scorecard-aug-2011/286853916/conversation_view?b_start:int=90&amp;-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valuepickr.com/forum/valuepickr-scorecard-aug-2011/286853916/conversation_view?b_start:int=0&amp;-C="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valuepickr.com/forum/valuepickr-scorecard-aug-2011/678943340/conversation_view?b_start:int=90&amp;-C=" TargetMode="External"/><Relationship Id="rId2" Type="http://schemas.openxmlformats.org/officeDocument/2006/relationships/hyperlink" Target="http://www.valuepickr.com/forum/valuepickr-scorecard-aug-2011/399834292" TargetMode="External"/><Relationship Id="rId1" Type="http://schemas.openxmlformats.org/officeDocument/2006/relationships/hyperlink" Target="http://www.valuepickr.com/forum/valuepickr-scorecard-aug-2011/286853916/conversation_view?b_start:int=0&amp;-C=" TargetMode="External"/><Relationship Id="rId5" Type="http://schemas.openxmlformats.org/officeDocument/2006/relationships/printerSettings" Target="../printerSettings/printerSettings2.bin"/><Relationship Id="rId4" Type="http://schemas.openxmlformats.org/officeDocument/2006/relationships/hyperlink" Target="http://www.valuepickr.com/forum/valuepickr-scorecard-aug-2011/740885187"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valuepickr.com/forum/valuepickr-scorecard-aug-2011/286853916/conversation_view?b_start:int=90&amp;-C="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valuepickr.com/forum/valuepickr-scorecard-aug-2011/286853916/conversation_view?b_start:int=90&amp;-C="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valuepickr.com/forum/valuepickr-scorecard-aug-2011/286853916/conversation_view?b_start:int=90&amp;-C="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valuepickr.com/forum/valuepickr-scorecard-aug-2011/286853916/conversation_view?b_start:int=90&amp;-C="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valuepickr.com/forum/valuepickr-scorecard-aug-2011/286853916/conversation_view?b_start:int=90&amp;-C="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valuepickr.com/forum/valuepickr-scorecard-aug-2011/286853916/conversation_view?b_start:int=90&amp;-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indowProtection="1" zoomScaleNormal="100" workbookViewId="0">
      <selection activeCell="B1" sqref="B1:D14"/>
    </sheetView>
  </sheetViews>
  <sheetFormatPr defaultRowHeight="15"/>
  <cols>
    <col min="1" max="1" width="8.5"/>
    <col min="2" max="2" width="15.8984375" customWidth="1"/>
    <col min="3" max="3" width="13.59765625" customWidth="1"/>
    <col min="4" max="4" width="13.796875" customWidth="1"/>
    <col min="5" max="5" width="8.5"/>
    <col min="6" max="6" width="8.19921875" customWidth="1"/>
    <col min="7" max="8" width="8.5" hidden="1" customWidth="1"/>
    <col min="9" max="1025" width="8.5"/>
  </cols>
  <sheetData>
    <row r="1" spans="2:8" ht="24.75" customHeight="1">
      <c r="B1" s="70" t="s">
        <v>262</v>
      </c>
      <c r="C1" s="71" t="s">
        <v>0</v>
      </c>
      <c r="D1" s="71" t="s">
        <v>1</v>
      </c>
      <c r="E1" s="51"/>
      <c r="F1" s="52"/>
      <c r="G1" s="52"/>
      <c r="H1" s="52"/>
    </row>
    <row r="2" spans="2:8" ht="15.75">
      <c r="B2" s="72" t="s">
        <v>2</v>
      </c>
      <c r="C2" s="54">
        <v>0.14000000000000001</v>
      </c>
      <c r="D2" s="54">
        <v>0.2</v>
      </c>
      <c r="E2" s="51"/>
      <c r="F2" s="52"/>
      <c r="G2" s="52"/>
      <c r="H2" s="52"/>
    </row>
    <row r="3" spans="2:8" ht="15.75">
      <c r="B3" s="73" t="s">
        <v>3</v>
      </c>
      <c r="C3" s="55">
        <v>7.0000000000000007E-2</v>
      </c>
      <c r="D3" s="55">
        <v>0.12</v>
      </c>
      <c r="E3" s="51"/>
      <c r="F3" s="52"/>
      <c r="G3" s="52"/>
      <c r="H3" s="52"/>
    </row>
    <row r="4" spans="2:8" ht="15.75">
      <c r="B4" s="74" t="s">
        <v>263</v>
      </c>
      <c r="C4" s="56">
        <v>2.7E-2</v>
      </c>
      <c r="D4" s="56">
        <v>2.5000000000000001E-2</v>
      </c>
      <c r="E4" s="51"/>
      <c r="F4" s="52"/>
      <c r="G4" s="52"/>
      <c r="H4" s="52"/>
    </row>
    <row r="5" spans="2:8" ht="15.75">
      <c r="B5" s="73" t="s">
        <v>261</v>
      </c>
      <c r="C5" s="57">
        <v>24</v>
      </c>
      <c r="D5" s="57">
        <v>35</v>
      </c>
      <c r="E5" s="51"/>
      <c r="F5" s="52"/>
      <c r="G5" s="52"/>
      <c r="H5" s="52"/>
    </row>
    <row r="6" spans="2:8" ht="15.75">
      <c r="B6" s="72" t="s">
        <v>260</v>
      </c>
      <c r="C6" s="58">
        <v>25</v>
      </c>
      <c r="D6" s="58">
        <v>36</v>
      </c>
      <c r="E6" s="51"/>
      <c r="F6" s="52"/>
      <c r="G6" s="52"/>
      <c r="H6" s="52"/>
    </row>
    <row r="7" spans="2:8" ht="15.75">
      <c r="B7" s="73" t="s">
        <v>4</v>
      </c>
      <c r="C7" s="55">
        <v>0.39</v>
      </c>
      <c r="D7" s="55">
        <v>0.3</v>
      </c>
      <c r="E7" s="51"/>
      <c r="F7" s="52"/>
      <c r="G7" s="52"/>
      <c r="H7" s="52"/>
    </row>
    <row r="8" spans="2:8" ht="15.75">
      <c r="B8" s="72" t="s">
        <v>5</v>
      </c>
      <c r="C8" s="54">
        <v>0.28999999999999998</v>
      </c>
      <c r="D8" s="54">
        <v>0.37</v>
      </c>
      <c r="E8" s="51"/>
      <c r="F8" s="52"/>
      <c r="G8" s="52"/>
      <c r="H8" s="52"/>
    </row>
    <row r="9" spans="2:8" ht="15.75">
      <c r="B9" s="73" t="s">
        <v>6</v>
      </c>
      <c r="C9" s="55">
        <v>0.39</v>
      </c>
      <c r="D9" s="55">
        <v>0.22</v>
      </c>
      <c r="E9" s="51"/>
      <c r="F9" s="52"/>
      <c r="G9" s="52"/>
      <c r="H9" s="52"/>
    </row>
    <row r="10" spans="2:8" ht="15.75">
      <c r="B10" s="72" t="s">
        <v>7</v>
      </c>
      <c r="C10" s="54">
        <v>0.41</v>
      </c>
      <c r="D10" s="54">
        <v>0.3</v>
      </c>
      <c r="E10" s="51"/>
      <c r="F10" s="52"/>
      <c r="G10" s="52"/>
      <c r="H10" s="52"/>
    </row>
    <row r="11" spans="2:8" ht="15.75">
      <c r="B11" s="73" t="s">
        <v>8</v>
      </c>
      <c r="C11" s="57">
        <v>0.3</v>
      </c>
      <c r="D11" s="57">
        <v>0.2</v>
      </c>
      <c r="E11" s="51"/>
      <c r="F11" s="52"/>
      <c r="G11" s="52"/>
      <c r="H11" s="52"/>
    </row>
    <row r="12" spans="2:8">
      <c r="B12" s="100"/>
      <c r="C12" s="100"/>
      <c r="D12" s="100"/>
      <c r="E12" s="52"/>
      <c r="F12" s="52"/>
      <c r="G12" s="52"/>
      <c r="H12" s="52"/>
    </row>
    <row r="13" spans="2:8" ht="15" customHeight="1">
      <c r="B13" s="101" t="s">
        <v>9</v>
      </c>
      <c r="C13" s="101"/>
      <c r="D13" s="101"/>
      <c r="E13" s="53"/>
      <c r="F13" s="53"/>
      <c r="G13" s="53"/>
      <c r="H13" s="53"/>
    </row>
    <row r="14" spans="2:8" ht="15" customHeight="1">
      <c r="B14" s="101" t="s">
        <v>10</v>
      </c>
      <c r="C14" s="101"/>
      <c r="D14" s="101"/>
      <c r="E14" s="53"/>
      <c r="F14" s="53"/>
      <c r="G14" s="53"/>
      <c r="H14" s="53"/>
    </row>
  </sheetData>
  <mergeCells count="3">
    <mergeCell ref="B12:D12"/>
    <mergeCell ref="B13:D13"/>
    <mergeCell ref="B14:D14"/>
  </mergeCells>
  <pageMargins left="0.7" right="0.7" top="0.75" bottom="0.75" header="0.51180555555555496" footer="0.51180555555555496"/>
  <pageSetup paperSize="9" firstPageNumber="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37"/>
  <sheetViews>
    <sheetView windowProtection="1" showGridLines="0" zoomScaleNormal="100" workbookViewId="0">
      <pane xSplit="2" ySplit="2" topLeftCell="C22" activePane="bottomRight" state="frozen"/>
      <selection pane="topRight" activeCell="C1" sqref="C1"/>
      <selection pane="bottomLeft" activeCell="A10" sqref="A10"/>
      <selection pane="bottomRight" activeCell="H36" sqref="H36:L36"/>
    </sheetView>
  </sheetViews>
  <sheetFormatPr defaultRowHeight="15"/>
  <cols>
    <col min="1" max="2" width="8.796875" style="2"/>
    <col min="3" max="3" width="11.3984375" style="2" customWidth="1"/>
    <col min="4" max="4" width="12.69921875" style="2" customWidth="1"/>
    <col min="5" max="5" width="13.296875" style="2" customWidth="1"/>
    <col min="6" max="6" width="7.3984375" style="2" customWidth="1"/>
    <col min="7" max="7" width="7.5" style="2" customWidth="1"/>
    <col min="8" max="8" width="9.59765625" style="2" customWidth="1"/>
    <col min="9" max="9" width="11.09765625" style="2" customWidth="1"/>
    <col min="10" max="10" width="8.296875" style="2" customWidth="1"/>
    <col min="11" max="11" width="11.8984375" style="2" customWidth="1"/>
    <col min="12" max="12" width="14.19921875" style="2" customWidth="1"/>
    <col min="13" max="258" width="8.796875" style="2"/>
  </cols>
  <sheetData>
    <row r="1" spans="2:12" ht="2.1" customHeight="1">
      <c r="B1"/>
      <c r="C1"/>
      <c r="D1"/>
      <c r="E1"/>
      <c r="F1"/>
      <c r="G1"/>
      <c r="H1"/>
      <c r="I1"/>
      <c r="J1"/>
      <c r="K1"/>
      <c r="L1"/>
    </row>
    <row r="2" spans="2:12" ht="20.65" customHeight="1" thickBot="1">
      <c r="B2" s="3"/>
      <c r="C2" s="4"/>
      <c r="D2" s="4"/>
      <c r="E2" s="4"/>
      <c r="F2" s="13"/>
      <c r="G2" s="4"/>
      <c r="H2" s="4"/>
      <c r="I2" s="4"/>
      <c r="J2" s="13"/>
      <c r="K2" s="4"/>
      <c r="L2" s="4"/>
    </row>
    <row r="3" spans="2:12" ht="32.65" customHeight="1" thickBot="1">
      <c r="B3" s="5"/>
      <c r="C3" s="344" t="s">
        <v>216</v>
      </c>
      <c r="D3" s="344"/>
      <c r="E3" s="344"/>
      <c r="F3" s="344"/>
      <c r="G3" s="344"/>
      <c r="H3" s="344"/>
      <c r="I3" s="344"/>
      <c r="J3" s="344"/>
      <c r="K3" s="344"/>
      <c r="L3" s="344"/>
    </row>
    <row r="4" spans="2:12" ht="30.4" customHeight="1" thickBot="1">
      <c r="B4" s="5"/>
      <c r="C4" s="348" t="s">
        <v>11</v>
      </c>
      <c r="D4" s="348"/>
      <c r="E4" s="348"/>
      <c r="F4" s="349" t="s">
        <v>166</v>
      </c>
      <c r="G4" s="350"/>
      <c r="H4" s="350"/>
      <c r="I4" s="350"/>
      <c r="J4" s="350"/>
      <c r="K4" s="350"/>
      <c r="L4" s="351"/>
    </row>
    <row r="5" spans="2:12" ht="26.25" customHeight="1">
      <c r="B5" s="5"/>
      <c r="C5" s="172"/>
      <c r="D5" s="172"/>
      <c r="E5" s="172"/>
      <c r="F5" s="338" t="s">
        <v>13</v>
      </c>
      <c r="G5" s="339"/>
      <c r="H5" s="352" t="s">
        <v>14</v>
      </c>
      <c r="I5" s="255"/>
      <c r="J5" s="256"/>
      <c r="K5" s="256"/>
      <c r="L5" s="256"/>
    </row>
    <row r="6" spans="2:12" ht="22.35" customHeight="1">
      <c r="B6" s="5"/>
      <c r="C6" s="250"/>
      <c r="D6" s="251"/>
      <c r="E6" s="252"/>
      <c r="F6" s="340"/>
      <c r="G6" s="341"/>
      <c r="H6" s="353"/>
      <c r="I6" s="244"/>
      <c r="J6" s="245"/>
      <c r="K6" s="245"/>
      <c r="L6" s="245"/>
    </row>
    <row r="7" spans="2:12" ht="20.45" customHeight="1">
      <c r="B7" s="5"/>
      <c r="C7" s="253"/>
      <c r="D7" s="254"/>
      <c r="E7" s="221"/>
      <c r="F7" s="340"/>
      <c r="G7" s="341"/>
      <c r="H7" s="353"/>
      <c r="I7" s="246"/>
      <c r="J7" s="247"/>
      <c r="K7" s="247"/>
      <c r="L7" s="247"/>
    </row>
    <row r="8" spans="2:12" ht="20.45" customHeight="1">
      <c r="B8" s="5"/>
      <c r="C8" s="250"/>
      <c r="D8" s="251"/>
      <c r="E8" s="252"/>
      <c r="F8" s="340"/>
      <c r="G8" s="341"/>
      <c r="H8" s="354" t="s">
        <v>19</v>
      </c>
      <c r="I8" s="244"/>
      <c r="J8" s="245"/>
      <c r="K8" s="245"/>
      <c r="L8" s="245"/>
    </row>
    <row r="9" spans="2:12" ht="20.45" customHeight="1">
      <c r="B9" s="5"/>
      <c r="C9" s="253"/>
      <c r="D9" s="254"/>
      <c r="E9" s="221"/>
      <c r="F9" s="340"/>
      <c r="G9" s="341"/>
      <c r="H9" s="354"/>
      <c r="I9" s="246"/>
      <c r="J9" s="247"/>
      <c r="K9" s="247"/>
      <c r="L9" s="247"/>
    </row>
    <row r="10" spans="2:12" ht="22.35" customHeight="1">
      <c r="B10" s="5"/>
      <c r="C10" s="224"/>
      <c r="D10" s="224"/>
      <c r="E10" s="224"/>
      <c r="F10" s="340"/>
      <c r="G10" s="341"/>
      <c r="H10" s="354"/>
      <c r="I10" s="244"/>
      <c r="J10" s="245"/>
      <c r="K10" s="245"/>
      <c r="L10" s="245"/>
    </row>
    <row r="11" spans="2:12" ht="20.45" customHeight="1" thickBot="1">
      <c r="B11" s="5"/>
      <c r="C11" s="199"/>
      <c r="D11" s="199"/>
      <c r="E11" s="199"/>
      <c r="F11" s="340"/>
      <c r="G11" s="341"/>
      <c r="H11" s="355" t="s">
        <v>26</v>
      </c>
      <c r="I11" s="246"/>
      <c r="J11" s="247"/>
      <c r="K11" s="247"/>
      <c r="L11" s="247"/>
    </row>
    <row r="12" spans="2:12" ht="20.45" customHeight="1" thickBot="1">
      <c r="B12" s="5"/>
      <c r="C12" s="347" t="s">
        <v>151</v>
      </c>
      <c r="D12" s="347"/>
      <c r="E12" s="347"/>
      <c r="F12" s="340"/>
      <c r="G12" s="341"/>
      <c r="H12" s="355"/>
      <c r="I12" s="244"/>
      <c r="J12" s="245"/>
      <c r="K12" s="245"/>
      <c r="L12" s="245"/>
    </row>
    <row r="13" spans="2:12" ht="20.45" customHeight="1">
      <c r="B13" s="5"/>
      <c r="C13" s="199"/>
      <c r="D13" s="199"/>
      <c r="E13" s="199"/>
      <c r="F13" s="340"/>
      <c r="G13" s="341"/>
      <c r="H13" s="355"/>
      <c r="I13" s="246"/>
      <c r="J13" s="247"/>
      <c r="K13" s="247"/>
      <c r="L13" s="247"/>
    </row>
    <row r="14" spans="2:12" ht="21" customHeight="1">
      <c r="B14" s="5"/>
      <c r="C14" s="212"/>
      <c r="D14" s="212"/>
      <c r="E14" s="212"/>
      <c r="F14" s="340"/>
      <c r="G14" s="341"/>
      <c r="H14" s="354" t="s">
        <v>30</v>
      </c>
      <c r="I14" s="244"/>
      <c r="J14" s="245"/>
      <c r="K14" s="245"/>
      <c r="L14" s="245"/>
    </row>
    <row r="15" spans="2:12" ht="23.25" customHeight="1" thickBot="1">
      <c r="B15" s="5"/>
      <c r="C15" s="216"/>
      <c r="D15" s="216"/>
      <c r="E15" s="216"/>
      <c r="F15" s="340"/>
      <c r="G15" s="341"/>
      <c r="H15" s="354"/>
      <c r="I15" s="246"/>
      <c r="J15" s="247"/>
      <c r="K15" s="247"/>
      <c r="L15" s="247"/>
    </row>
    <row r="16" spans="2:12" ht="27.75" customHeight="1" thickBot="1">
      <c r="B16" s="5"/>
      <c r="C16" s="345" t="s">
        <v>31</v>
      </c>
      <c r="D16" s="346"/>
      <c r="E16" s="29" t="s">
        <v>136</v>
      </c>
      <c r="F16" s="342"/>
      <c r="G16" s="343"/>
      <c r="H16" s="356"/>
      <c r="I16" s="248"/>
      <c r="J16" s="249"/>
      <c r="K16" s="249"/>
      <c r="L16" s="249"/>
    </row>
    <row r="17" spans="2:12" ht="23.25" customHeight="1">
      <c r="B17" s="5"/>
      <c r="C17" s="222"/>
      <c r="D17" s="223"/>
      <c r="E17" s="23"/>
      <c r="F17" s="338" t="s">
        <v>32</v>
      </c>
      <c r="G17" s="339"/>
      <c r="H17" s="198"/>
      <c r="I17" s="198"/>
      <c r="J17" s="198"/>
      <c r="K17" s="198"/>
      <c r="L17" s="198"/>
    </row>
    <row r="18" spans="2:12" ht="23.25" customHeight="1">
      <c r="B18" s="5"/>
      <c r="C18" s="235"/>
      <c r="D18" s="236"/>
      <c r="E18" s="46"/>
      <c r="F18" s="340"/>
      <c r="G18" s="341"/>
      <c r="H18" s="197"/>
      <c r="I18" s="197"/>
      <c r="J18" s="197"/>
      <c r="K18" s="197"/>
      <c r="L18" s="197"/>
    </row>
    <row r="19" spans="2:12" ht="24" customHeight="1">
      <c r="B19" s="5"/>
      <c r="C19" s="237"/>
      <c r="D19" s="238"/>
      <c r="E19" s="25"/>
      <c r="F19" s="340"/>
      <c r="G19" s="341"/>
      <c r="H19" s="221"/>
      <c r="I19" s="221"/>
      <c r="J19" s="221"/>
      <c r="K19" s="221"/>
      <c r="L19" s="221"/>
    </row>
    <row r="20" spans="2:12" ht="23.25" customHeight="1" thickBot="1">
      <c r="B20" s="6"/>
      <c r="C20" s="235"/>
      <c r="D20" s="236"/>
      <c r="E20" s="46"/>
      <c r="F20" s="342"/>
      <c r="G20" s="343"/>
      <c r="H20" s="197"/>
      <c r="I20" s="197"/>
      <c r="J20" s="197"/>
      <c r="K20" s="197"/>
      <c r="L20" s="197"/>
    </row>
    <row r="21" spans="2:12" ht="29.25" customHeight="1" thickBot="1">
      <c r="B21" s="6"/>
      <c r="C21" s="344" t="s">
        <v>217</v>
      </c>
      <c r="D21" s="344"/>
      <c r="E21" s="344"/>
      <c r="F21" s="344"/>
      <c r="G21" s="344"/>
      <c r="H21" s="344"/>
      <c r="I21" s="344"/>
      <c r="J21" s="344"/>
      <c r="K21" s="344"/>
      <c r="L21" s="344"/>
    </row>
    <row r="22" spans="2:12" ht="28.5" customHeight="1" thickBot="1">
      <c r="B22" s="6"/>
      <c r="C22" s="234" t="s">
        <v>37</v>
      </c>
      <c r="D22" s="7"/>
      <c r="E22" s="14" t="s">
        <v>126</v>
      </c>
      <c r="F22" s="14" t="s">
        <v>38</v>
      </c>
      <c r="G22" s="14" t="s">
        <v>39</v>
      </c>
      <c r="H22" s="14" t="s">
        <v>40</v>
      </c>
      <c r="I22" s="17" t="s">
        <v>127</v>
      </c>
      <c r="J22" s="14" t="s">
        <v>41</v>
      </c>
      <c r="K22" s="313" t="s">
        <v>42</v>
      </c>
      <c r="L22" s="314"/>
    </row>
    <row r="23" spans="2:12" ht="22.35" customHeight="1" thickBot="1">
      <c r="B23" s="6"/>
      <c r="C23" s="234"/>
      <c r="D23" s="8" t="s">
        <v>43</v>
      </c>
      <c r="E23" s="20">
        <f>[7]Customization!$E$15</f>
        <v>0.2334680284557169</v>
      </c>
      <c r="F23" s="15">
        <f>[7]Customization!$B$72</f>
        <v>0.69502052363679656</v>
      </c>
      <c r="G23" s="16">
        <f>[7]Customization!$B$74</f>
        <v>0.24943811076287392</v>
      </c>
      <c r="H23" s="15">
        <f>[7]Customization!$B$76</f>
        <v>0.11483368968115411</v>
      </c>
      <c r="I23" s="18">
        <f>[7]Customization!$B$78</f>
        <v>10966.873333333335</v>
      </c>
      <c r="J23" s="15">
        <f>[7]Customization!$B$80</f>
        <v>7.7455429981093879E-2</v>
      </c>
      <c r="K23" s="137" t="s">
        <v>75</v>
      </c>
      <c r="L23" s="138"/>
    </row>
    <row r="24" spans="2:12" ht="22.35" customHeight="1" thickBot="1">
      <c r="B24" s="6"/>
      <c r="C24" s="234"/>
      <c r="D24" s="10" t="s">
        <v>45</v>
      </c>
      <c r="E24" s="21">
        <f>[7]Customization!$E$14</f>
        <v>0.27980191611820682</v>
      </c>
      <c r="F24" s="9">
        <f>[7]Customization!$B$73</f>
        <v>0.68947758495888967</v>
      </c>
      <c r="G24" s="11">
        <f>[7]Customization!$B$75</f>
        <v>0.21889081329286025</v>
      </c>
      <c r="H24" s="9">
        <f>[7]Customization!$B$77</f>
        <v>0.10053997669164183</v>
      </c>
      <c r="I24" s="19">
        <f>[7]Customization!$B$79</f>
        <v>9420.2200000000012</v>
      </c>
      <c r="J24" s="9">
        <f>[7]Customization!$B$81</f>
        <v>6.5735336473091103E-3</v>
      </c>
      <c r="K24" s="284" t="s">
        <v>155</v>
      </c>
      <c r="L24" s="285"/>
    </row>
    <row r="25" spans="2:12" ht="28.5" customHeight="1">
      <c r="B25" s="6"/>
      <c r="C25" s="241" t="s">
        <v>120</v>
      </c>
      <c r="D25" s="26" t="s">
        <v>46</v>
      </c>
      <c r="E25" s="357" t="s">
        <v>121</v>
      </c>
      <c r="F25" s="358"/>
      <c r="G25" s="359"/>
      <c r="H25" s="163"/>
      <c r="I25" s="164"/>
      <c r="J25" s="164"/>
      <c r="K25" s="164"/>
      <c r="L25" s="165"/>
    </row>
    <row r="26" spans="2:12" ht="27" customHeight="1">
      <c r="B26" s="6"/>
      <c r="C26" s="242"/>
      <c r="D26" s="38" t="s">
        <v>47</v>
      </c>
      <c r="E26" s="360" t="s">
        <v>48</v>
      </c>
      <c r="F26" s="361"/>
      <c r="G26" s="362"/>
      <c r="H26" s="159"/>
      <c r="I26" s="142"/>
      <c r="J26" s="142"/>
      <c r="K26" s="142"/>
      <c r="L26" s="143"/>
    </row>
    <row r="27" spans="2:12" ht="26.25" customHeight="1">
      <c r="B27" s="6"/>
      <c r="C27" s="242"/>
      <c r="D27" s="27" t="s">
        <v>49</v>
      </c>
      <c r="E27" s="315" t="s">
        <v>50</v>
      </c>
      <c r="F27" s="316"/>
      <c r="G27" s="317"/>
      <c r="H27" s="124"/>
      <c r="I27" s="125"/>
      <c r="J27" s="125"/>
      <c r="K27" s="125"/>
      <c r="L27" s="126"/>
    </row>
    <row r="28" spans="2:12" ht="24.75" customHeight="1">
      <c r="B28" s="6"/>
      <c r="C28" s="242"/>
      <c r="D28" s="38" t="s">
        <v>123</v>
      </c>
      <c r="E28" s="360" t="s">
        <v>124</v>
      </c>
      <c r="F28" s="361"/>
      <c r="G28" s="362"/>
      <c r="H28" s="159"/>
      <c r="I28" s="142"/>
      <c r="J28" s="142"/>
      <c r="K28" s="142"/>
      <c r="L28" s="143"/>
    </row>
    <row r="29" spans="2:12" ht="31.5" customHeight="1">
      <c r="B29" s="6"/>
      <c r="C29" s="242"/>
      <c r="D29" s="27" t="s">
        <v>51</v>
      </c>
      <c r="E29" s="315" t="s">
        <v>52</v>
      </c>
      <c r="F29" s="316"/>
      <c r="G29" s="317"/>
      <c r="H29" s="124"/>
      <c r="I29" s="125"/>
      <c r="J29" s="125"/>
      <c r="K29" s="125"/>
      <c r="L29" s="126"/>
    </row>
    <row r="30" spans="2:12" ht="27" customHeight="1">
      <c r="B30" s="6"/>
      <c r="C30" s="242"/>
      <c r="D30" s="38" t="s">
        <v>154</v>
      </c>
      <c r="E30" s="360" t="s">
        <v>282</v>
      </c>
      <c r="F30" s="361"/>
      <c r="G30" s="362"/>
      <c r="H30" s="159"/>
      <c r="I30" s="142"/>
      <c r="J30" s="142"/>
      <c r="K30" s="142"/>
      <c r="L30" s="143"/>
    </row>
    <row r="31" spans="2:12" ht="26.25" customHeight="1">
      <c r="B31" s="6"/>
      <c r="C31" s="242"/>
      <c r="D31" s="27" t="s">
        <v>272</v>
      </c>
      <c r="E31" s="315" t="s">
        <v>273</v>
      </c>
      <c r="F31" s="316"/>
      <c r="G31" s="317"/>
      <c r="H31" s="124"/>
      <c r="I31" s="125"/>
      <c r="J31" s="125"/>
      <c r="K31" s="125"/>
      <c r="L31" s="126"/>
    </row>
    <row r="32" spans="2:12" ht="27" customHeight="1">
      <c r="B32" s="6"/>
      <c r="C32" s="242"/>
      <c r="D32" s="38" t="s">
        <v>117</v>
      </c>
      <c r="E32" s="329" t="s">
        <v>53</v>
      </c>
      <c r="F32" s="330"/>
      <c r="G32" s="331"/>
      <c r="H32" s="159"/>
      <c r="I32" s="142"/>
      <c r="J32" s="142"/>
      <c r="K32" s="142"/>
      <c r="L32" s="143"/>
    </row>
    <row r="33" spans="2:12" ht="27" customHeight="1" thickBot="1">
      <c r="B33" s="6"/>
      <c r="C33" s="243"/>
      <c r="D33" s="40" t="s">
        <v>118</v>
      </c>
      <c r="E33" s="332" t="s">
        <v>119</v>
      </c>
      <c r="F33" s="333"/>
      <c r="G33" s="334"/>
      <c r="H33" s="335"/>
      <c r="I33" s="336"/>
      <c r="J33" s="336"/>
      <c r="K33" s="336"/>
      <c r="L33" s="337"/>
    </row>
    <row r="34" spans="2:12" ht="24" customHeight="1" thickBot="1">
      <c r="B34" s="6"/>
      <c r="C34" s="299" t="s">
        <v>355</v>
      </c>
      <c r="D34" s="47" t="s">
        <v>188</v>
      </c>
      <c r="E34" s="318" t="s">
        <v>189</v>
      </c>
      <c r="F34" s="319"/>
      <c r="G34" s="320"/>
      <c r="H34" s="305"/>
      <c r="I34" s="306"/>
      <c r="J34" s="306"/>
      <c r="K34" s="306"/>
      <c r="L34" s="307"/>
    </row>
    <row r="35" spans="2:12" ht="26.25" customHeight="1">
      <c r="B35" s="6"/>
      <c r="C35" s="300"/>
      <c r="D35" s="28" t="s">
        <v>274</v>
      </c>
      <c r="E35" s="324" t="s">
        <v>275</v>
      </c>
      <c r="F35" s="325"/>
      <c r="G35" s="326"/>
      <c r="H35" s="327"/>
      <c r="I35" s="164"/>
      <c r="J35" s="164"/>
      <c r="K35" s="164"/>
      <c r="L35" s="165"/>
    </row>
    <row r="36" spans="2:12" ht="26.25" customHeight="1" thickBot="1">
      <c r="B36" s="6"/>
      <c r="C36" s="301"/>
      <c r="D36" s="44" t="s">
        <v>190</v>
      </c>
      <c r="E36" s="321" t="s">
        <v>191</v>
      </c>
      <c r="F36" s="322"/>
      <c r="G36" s="323"/>
      <c r="H36" s="94" t="s">
        <v>403</v>
      </c>
      <c r="I36" s="45" t="s">
        <v>404</v>
      </c>
      <c r="J36" s="45" t="s">
        <v>405</v>
      </c>
      <c r="K36" s="328"/>
      <c r="L36" s="203"/>
    </row>
    <row r="37" spans="2:12" ht="15" customHeight="1"/>
  </sheetData>
  <mergeCells count="72">
    <mergeCell ref="K24:L24"/>
    <mergeCell ref="C25:C33"/>
    <mergeCell ref="E25:G25"/>
    <mergeCell ref="H25:L25"/>
    <mergeCell ref="E26:G26"/>
    <mergeCell ref="H26:L26"/>
    <mergeCell ref="E27:G27"/>
    <mergeCell ref="H27:L27"/>
    <mergeCell ref="E28:G28"/>
    <mergeCell ref="H28:L28"/>
    <mergeCell ref="E29:G29"/>
    <mergeCell ref="H29:L29"/>
    <mergeCell ref="E30:G30"/>
    <mergeCell ref="H30:L30"/>
    <mergeCell ref="C3:L3"/>
    <mergeCell ref="F4:L4"/>
    <mergeCell ref="F5:G16"/>
    <mergeCell ref="H5:H7"/>
    <mergeCell ref="I5:L5"/>
    <mergeCell ref="I6:L6"/>
    <mergeCell ref="I7:L7"/>
    <mergeCell ref="H8:H10"/>
    <mergeCell ref="I8:L8"/>
    <mergeCell ref="I9:L9"/>
    <mergeCell ref="I10:L10"/>
    <mergeCell ref="H11:H13"/>
    <mergeCell ref="I11:L11"/>
    <mergeCell ref="I12:L12"/>
    <mergeCell ref="I13:L13"/>
    <mergeCell ref="H14:H16"/>
    <mergeCell ref="C4:E4"/>
    <mergeCell ref="C5:E5"/>
    <mergeCell ref="C6:E6"/>
    <mergeCell ref="C7:E7"/>
    <mergeCell ref="C8:E8"/>
    <mergeCell ref="C9:E9"/>
    <mergeCell ref="C10:E10"/>
    <mergeCell ref="C11:E11"/>
    <mergeCell ref="C12:E12"/>
    <mergeCell ref="C13:E13"/>
    <mergeCell ref="C14:E14"/>
    <mergeCell ref="C15:E15"/>
    <mergeCell ref="C22:C24"/>
    <mergeCell ref="I14:L14"/>
    <mergeCell ref="I15:L15"/>
    <mergeCell ref="I16:L16"/>
    <mergeCell ref="F17:G20"/>
    <mergeCell ref="H17:L17"/>
    <mergeCell ref="H18:L18"/>
    <mergeCell ref="H19:L19"/>
    <mergeCell ref="H20:L20"/>
    <mergeCell ref="C21:L21"/>
    <mergeCell ref="C16:D16"/>
    <mergeCell ref="C17:D17"/>
    <mergeCell ref="C18:D18"/>
    <mergeCell ref="C19:D19"/>
    <mergeCell ref="C20:D20"/>
    <mergeCell ref="K22:L22"/>
    <mergeCell ref="E31:G31"/>
    <mergeCell ref="H31:L31"/>
    <mergeCell ref="C34:C36"/>
    <mergeCell ref="E34:G34"/>
    <mergeCell ref="H34:L34"/>
    <mergeCell ref="E36:G36"/>
    <mergeCell ref="E35:G35"/>
    <mergeCell ref="H35:L35"/>
    <mergeCell ref="K36:L36"/>
    <mergeCell ref="E32:G32"/>
    <mergeCell ref="H32:L32"/>
    <mergeCell ref="E33:G33"/>
    <mergeCell ref="H33:L33"/>
    <mergeCell ref="K23:L23"/>
  </mergeCells>
  <hyperlinks>
    <hyperlink ref="K24" r:id="rId1" display="(Read the VP EPA discussion)"/>
  </hyperlinks>
  <pageMargins left="0.75" right="0.75" top="1" bottom="1" header="0.51180555555555496" footer="0.5"/>
  <pageSetup paperSize="0" scale="0" firstPageNumber="0" orientation="portrait" usePrinterDefaults="0" horizontalDpi="0" verticalDpi="0" copies="0"/>
  <headerFooter>
    <oddFooter>&amp;L&amp;"Arial,Regular"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37"/>
  <sheetViews>
    <sheetView windowProtection="1" showGridLines="0" zoomScaleNormal="100" workbookViewId="0">
      <pane xSplit="2" ySplit="2" topLeftCell="C22" activePane="bottomRight" state="frozen"/>
      <selection pane="topRight" activeCell="C1" sqref="C1"/>
      <selection pane="bottomLeft" activeCell="A10" sqref="A10"/>
      <selection pane="bottomRight" activeCell="H36" sqref="H36:L36"/>
    </sheetView>
  </sheetViews>
  <sheetFormatPr defaultRowHeight="15"/>
  <cols>
    <col min="1" max="2" width="8.796875" style="2"/>
    <col min="3" max="3" width="11.3984375" style="2" customWidth="1"/>
    <col min="4" max="4" width="12.69921875" style="2" customWidth="1"/>
    <col min="5" max="5" width="13.296875" style="2" customWidth="1"/>
    <col min="6" max="6" width="7.3984375" style="2" customWidth="1"/>
    <col min="7" max="7" width="7.5" style="2" customWidth="1"/>
    <col min="8" max="8" width="9.59765625" style="2" customWidth="1"/>
    <col min="9" max="9" width="11.09765625" style="2" customWidth="1"/>
    <col min="10" max="10" width="8.296875" style="2" customWidth="1"/>
    <col min="11" max="11" width="11.8984375" style="2" customWidth="1"/>
    <col min="12" max="12" width="14.19921875" style="2" customWidth="1"/>
    <col min="13" max="258" width="8.796875" style="2"/>
  </cols>
  <sheetData>
    <row r="1" spans="2:12" ht="2.1" customHeight="1">
      <c r="B1"/>
      <c r="C1"/>
      <c r="D1"/>
      <c r="E1"/>
      <c r="F1"/>
      <c r="G1"/>
      <c r="H1"/>
      <c r="I1"/>
      <c r="J1"/>
      <c r="K1"/>
      <c r="L1"/>
    </row>
    <row r="2" spans="2:12" ht="20.65" customHeight="1" thickBot="1">
      <c r="B2" s="3"/>
      <c r="C2" s="4"/>
      <c r="D2" s="4"/>
      <c r="E2" s="4"/>
      <c r="F2" s="13"/>
      <c r="G2" s="4"/>
      <c r="H2" s="4"/>
      <c r="I2" s="4"/>
      <c r="J2" s="13"/>
      <c r="K2" s="4"/>
      <c r="L2" s="4"/>
    </row>
    <row r="3" spans="2:12" ht="32.65" customHeight="1" thickBot="1">
      <c r="B3" s="5"/>
      <c r="C3" s="344" t="s">
        <v>218</v>
      </c>
      <c r="D3" s="344"/>
      <c r="E3" s="344"/>
      <c r="F3" s="344"/>
      <c r="G3" s="344"/>
      <c r="H3" s="344"/>
      <c r="I3" s="344"/>
      <c r="J3" s="344"/>
      <c r="K3" s="344"/>
      <c r="L3" s="344"/>
    </row>
    <row r="4" spans="2:12" ht="30.4" customHeight="1" thickBot="1">
      <c r="B4" s="5"/>
      <c r="C4" s="348" t="s">
        <v>11</v>
      </c>
      <c r="D4" s="348"/>
      <c r="E4" s="348"/>
      <c r="F4" s="349" t="s">
        <v>166</v>
      </c>
      <c r="G4" s="350"/>
      <c r="H4" s="350"/>
      <c r="I4" s="350"/>
      <c r="J4" s="350"/>
      <c r="K4" s="350"/>
      <c r="L4" s="351"/>
    </row>
    <row r="5" spans="2:12" ht="26.25" customHeight="1">
      <c r="B5" s="5"/>
      <c r="C5" s="172"/>
      <c r="D5" s="172"/>
      <c r="E5" s="172"/>
      <c r="F5" s="338" t="s">
        <v>13</v>
      </c>
      <c r="G5" s="339"/>
      <c r="H5" s="352" t="s">
        <v>14</v>
      </c>
      <c r="I5" s="255"/>
      <c r="J5" s="256"/>
      <c r="K5" s="256"/>
      <c r="L5" s="256"/>
    </row>
    <row r="6" spans="2:12" ht="22.35" customHeight="1">
      <c r="B6" s="5"/>
      <c r="C6" s="250"/>
      <c r="D6" s="251"/>
      <c r="E6" s="252"/>
      <c r="F6" s="340"/>
      <c r="G6" s="341"/>
      <c r="H6" s="353"/>
      <c r="I6" s="244"/>
      <c r="J6" s="245"/>
      <c r="K6" s="245"/>
      <c r="L6" s="245"/>
    </row>
    <row r="7" spans="2:12" ht="20.45" customHeight="1">
      <c r="B7" s="5"/>
      <c r="C7" s="253"/>
      <c r="D7" s="254"/>
      <c r="E7" s="221"/>
      <c r="F7" s="340"/>
      <c r="G7" s="341"/>
      <c r="H7" s="353"/>
      <c r="I7" s="246"/>
      <c r="J7" s="247"/>
      <c r="K7" s="247"/>
      <c r="L7" s="247"/>
    </row>
    <row r="8" spans="2:12" ht="20.45" customHeight="1">
      <c r="B8" s="5"/>
      <c r="C8" s="250"/>
      <c r="D8" s="251"/>
      <c r="E8" s="252"/>
      <c r="F8" s="340"/>
      <c r="G8" s="341"/>
      <c r="H8" s="354" t="s">
        <v>19</v>
      </c>
      <c r="I8" s="244"/>
      <c r="J8" s="245"/>
      <c r="K8" s="245"/>
      <c r="L8" s="245"/>
    </row>
    <row r="9" spans="2:12" ht="20.45" customHeight="1">
      <c r="B9" s="5"/>
      <c r="C9" s="253"/>
      <c r="D9" s="254"/>
      <c r="E9" s="221"/>
      <c r="F9" s="340"/>
      <c r="G9" s="341"/>
      <c r="H9" s="354"/>
      <c r="I9" s="246"/>
      <c r="J9" s="247"/>
      <c r="K9" s="247"/>
      <c r="L9" s="247"/>
    </row>
    <row r="10" spans="2:12" ht="22.35" customHeight="1">
      <c r="B10" s="5"/>
      <c r="C10" s="224"/>
      <c r="D10" s="224"/>
      <c r="E10" s="224"/>
      <c r="F10" s="340"/>
      <c r="G10" s="341"/>
      <c r="H10" s="354"/>
      <c r="I10" s="244"/>
      <c r="J10" s="245"/>
      <c r="K10" s="245"/>
      <c r="L10" s="245"/>
    </row>
    <row r="11" spans="2:12" ht="20.45" customHeight="1" thickBot="1">
      <c r="B11" s="5"/>
      <c r="C11" s="199"/>
      <c r="D11" s="199"/>
      <c r="E11" s="199"/>
      <c r="F11" s="340"/>
      <c r="G11" s="341"/>
      <c r="H11" s="355" t="s">
        <v>26</v>
      </c>
      <c r="I11" s="246"/>
      <c r="J11" s="247"/>
      <c r="K11" s="247"/>
      <c r="L11" s="247"/>
    </row>
    <row r="12" spans="2:12" ht="20.45" customHeight="1" thickBot="1">
      <c r="B12" s="5"/>
      <c r="C12" s="347" t="s">
        <v>151</v>
      </c>
      <c r="D12" s="347"/>
      <c r="E12" s="347"/>
      <c r="F12" s="340"/>
      <c r="G12" s="341"/>
      <c r="H12" s="355"/>
      <c r="I12" s="244"/>
      <c r="J12" s="245"/>
      <c r="K12" s="245"/>
      <c r="L12" s="245"/>
    </row>
    <row r="13" spans="2:12" ht="20.45" customHeight="1">
      <c r="B13" s="5"/>
      <c r="C13" s="199"/>
      <c r="D13" s="199"/>
      <c r="E13" s="199"/>
      <c r="F13" s="340"/>
      <c r="G13" s="341"/>
      <c r="H13" s="355"/>
      <c r="I13" s="246"/>
      <c r="J13" s="247"/>
      <c r="K13" s="247"/>
      <c r="L13" s="247"/>
    </row>
    <row r="14" spans="2:12" ht="21" customHeight="1">
      <c r="B14" s="5"/>
      <c r="C14" s="212"/>
      <c r="D14" s="212"/>
      <c r="E14" s="212"/>
      <c r="F14" s="340"/>
      <c r="G14" s="341"/>
      <c r="H14" s="354" t="s">
        <v>30</v>
      </c>
      <c r="I14" s="244"/>
      <c r="J14" s="245"/>
      <c r="K14" s="245"/>
      <c r="L14" s="245"/>
    </row>
    <row r="15" spans="2:12" ht="23.25" customHeight="1" thickBot="1">
      <c r="B15" s="5"/>
      <c r="C15" s="216"/>
      <c r="D15" s="216"/>
      <c r="E15" s="216"/>
      <c r="F15" s="340"/>
      <c r="G15" s="341"/>
      <c r="H15" s="354"/>
      <c r="I15" s="246"/>
      <c r="J15" s="247"/>
      <c r="K15" s="247"/>
      <c r="L15" s="247"/>
    </row>
    <row r="16" spans="2:12" ht="27.75" customHeight="1" thickBot="1">
      <c r="B16" s="5"/>
      <c r="C16" s="345" t="s">
        <v>31</v>
      </c>
      <c r="D16" s="346"/>
      <c r="E16" s="29" t="s">
        <v>136</v>
      </c>
      <c r="F16" s="342"/>
      <c r="G16" s="343"/>
      <c r="H16" s="356"/>
      <c r="I16" s="248"/>
      <c r="J16" s="249"/>
      <c r="K16" s="249"/>
      <c r="L16" s="249"/>
    </row>
    <row r="17" spans="2:12" ht="23.25" customHeight="1">
      <c r="B17" s="5"/>
      <c r="C17" s="222"/>
      <c r="D17" s="223"/>
      <c r="E17" s="23"/>
      <c r="F17" s="338" t="s">
        <v>32</v>
      </c>
      <c r="G17" s="339"/>
      <c r="H17" s="198"/>
      <c r="I17" s="198"/>
      <c r="J17" s="198"/>
      <c r="K17" s="198"/>
      <c r="L17" s="198"/>
    </row>
    <row r="18" spans="2:12" ht="23.25" customHeight="1">
      <c r="B18" s="5"/>
      <c r="C18" s="235"/>
      <c r="D18" s="236"/>
      <c r="E18" s="46"/>
      <c r="F18" s="340"/>
      <c r="G18" s="341"/>
      <c r="H18" s="197"/>
      <c r="I18" s="197"/>
      <c r="J18" s="197"/>
      <c r="K18" s="197"/>
      <c r="L18" s="197"/>
    </row>
    <row r="19" spans="2:12" ht="24" customHeight="1">
      <c r="B19" s="5"/>
      <c r="C19" s="237"/>
      <c r="D19" s="238"/>
      <c r="E19" s="25"/>
      <c r="F19" s="340"/>
      <c r="G19" s="341"/>
      <c r="H19" s="221"/>
      <c r="I19" s="221"/>
      <c r="J19" s="221"/>
      <c r="K19" s="221"/>
      <c r="L19" s="221"/>
    </row>
    <row r="20" spans="2:12" ht="23.25" customHeight="1" thickBot="1">
      <c r="B20" s="6"/>
      <c r="C20" s="235"/>
      <c r="D20" s="236"/>
      <c r="E20" s="46"/>
      <c r="F20" s="342"/>
      <c r="G20" s="343"/>
      <c r="H20" s="197"/>
      <c r="I20" s="197"/>
      <c r="J20" s="197"/>
      <c r="K20" s="197"/>
      <c r="L20" s="197"/>
    </row>
    <row r="21" spans="2:12" ht="29.25" customHeight="1" thickBot="1">
      <c r="B21" s="6"/>
      <c r="C21" s="344" t="s">
        <v>219</v>
      </c>
      <c r="D21" s="344"/>
      <c r="E21" s="344"/>
      <c r="F21" s="344"/>
      <c r="G21" s="344"/>
      <c r="H21" s="344"/>
      <c r="I21" s="344"/>
      <c r="J21" s="344"/>
      <c r="K21" s="344"/>
      <c r="L21" s="344"/>
    </row>
    <row r="22" spans="2:12" ht="28.5" customHeight="1" thickBot="1">
      <c r="B22" s="6"/>
      <c r="C22" s="234" t="s">
        <v>37</v>
      </c>
      <c r="D22" s="7"/>
      <c r="E22" s="14" t="s">
        <v>126</v>
      </c>
      <c r="F22" s="14" t="s">
        <v>38</v>
      </c>
      <c r="G22" s="14" t="s">
        <v>39</v>
      </c>
      <c r="H22" s="14" t="s">
        <v>40</v>
      </c>
      <c r="I22" s="17" t="s">
        <v>127</v>
      </c>
      <c r="J22" s="14" t="s">
        <v>41</v>
      </c>
      <c r="K22" s="313" t="s">
        <v>42</v>
      </c>
      <c r="L22" s="314"/>
    </row>
    <row r="23" spans="2:12" ht="22.35" customHeight="1" thickBot="1">
      <c r="B23" s="6"/>
      <c r="C23" s="234"/>
      <c r="D23" s="8" t="s">
        <v>43</v>
      </c>
      <c r="E23" s="20">
        <f>[8]Customization!$E$15</f>
        <v>0.35186217152992572</v>
      </c>
      <c r="F23" s="15">
        <f>[8]Customization!$B$72</f>
        <v>0.1729150229864472</v>
      </c>
      <c r="G23" s="16">
        <f>[8]Customization!$B$74</f>
        <v>1.7653499001278146</v>
      </c>
      <c r="H23" s="15">
        <f>[8]Customization!$B$76</f>
        <v>0.18614389381690991</v>
      </c>
      <c r="I23" s="18">
        <f>[8]Customization!$B$78</f>
        <v>675.5</v>
      </c>
      <c r="J23" s="15">
        <f>[8]Customization!$B$80</f>
        <v>3.4993276486167957E-2</v>
      </c>
      <c r="K23" s="137" t="s">
        <v>44</v>
      </c>
      <c r="L23" s="138"/>
    </row>
    <row r="24" spans="2:12" ht="22.35" customHeight="1" thickBot="1">
      <c r="B24" s="6"/>
      <c r="C24" s="234"/>
      <c r="D24" s="10" t="s">
        <v>45</v>
      </c>
      <c r="E24" s="21">
        <f>[8]Customization!$E$14</f>
        <v>0.45541702712286636</v>
      </c>
      <c r="F24" s="9">
        <f>[8]Customization!$B$73</f>
        <v>0.16130614055382428</v>
      </c>
      <c r="G24" s="11">
        <f>[8]Customization!$B$75</f>
        <v>1.8212658873711014</v>
      </c>
      <c r="H24" s="9">
        <f>[8]Customization!$B$77</f>
        <v>0.1773059920692831</v>
      </c>
      <c r="I24" s="19">
        <f>[8]Customization!$B$79</f>
        <v>552.82400000000007</v>
      </c>
      <c r="J24" s="9">
        <f>[8]Customization!$B$81</f>
        <v>3.0159426792057981E-2</v>
      </c>
      <c r="K24" s="284" t="s">
        <v>155</v>
      </c>
      <c r="L24" s="285"/>
    </row>
    <row r="25" spans="2:12" ht="28.5" customHeight="1">
      <c r="B25" s="6"/>
      <c r="C25" s="241" t="s">
        <v>120</v>
      </c>
      <c r="D25" s="26" t="s">
        <v>46</v>
      </c>
      <c r="E25" s="357" t="s">
        <v>121</v>
      </c>
      <c r="F25" s="358"/>
      <c r="G25" s="359"/>
      <c r="H25" s="163"/>
      <c r="I25" s="164"/>
      <c r="J25" s="164"/>
      <c r="K25" s="164"/>
      <c r="L25" s="165"/>
    </row>
    <row r="26" spans="2:12" ht="27" customHeight="1">
      <c r="B26" s="6"/>
      <c r="C26" s="242"/>
      <c r="D26" s="38" t="s">
        <v>47</v>
      </c>
      <c r="E26" s="360" t="s">
        <v>48</v>
      </c>
      <c r="F26" s="361"/>
      <c r="G26" s="362"/>
      <c r="H26" s="159"/>
      <c r="I26" s="142"/>
      <c r="J26" s="142"/>
      <c r="K26" s="142"/>
      <c r="L26" s="143"/>
    </row>
    <row r="27" spans="2:12" ht="26.25" customHeight="1">
      <c r="B27" s="6"/>
      <c r="C27" s="242"/>
      <c r="D27" s="27" t="s">
        <v>49</v>
      </c>
      <c r="E27" s="315" t="s">
        <v>50</v>
      </c>
      <c r="F27" s="316"/>
      <c r="G27" s="317"/>
      <c r="H27" s="124"/>
      <c r="I27" s="125"/>
      <c r="J27" s="125"/>
      <c r="K27" s="125"/>
      <c r="L27" s="126"/>
    </row>
    <row r="28" spans="2:12" ht="24.75" customHeight="1">
      <c r="B28" s="6"/>
      <c r="C28" s="242"/>
      <c r="D28" s="38" t="s">
        <v>123</v>
      </c>
      <c r="E28" s="360" t="s">
        <v>124</v>
      </c>
      <c r="F28" s="361"/>
      <c r="G28" s="362"/>
      <c r="H28" s="159"/>
      <c r="I28" s="142"/>
      <c r="J28" s="142"/>
      <c r="K28" s="142"/>
      <c r="L28" s="143"/>
    </row>
    <row r="29" spans="2:12" ht="31.5" customHeight="1">
      <c r="B29" s="6"/>
      <c r="C29" s="242"/>
      <c r="D29" s="27" t="s">
        <v>51</v>
      </c>
      <c r="E29" s="315" t="s">
        <v>52</v>
      </c>
      <c r="F29" s="316"/>
      <c r="G29" s="317"/>
      <c r="H29" s="124"/>
      <c r="I29" s="125"/>
      <c r="J29" s="125"/>
      <c r="K29" s="125"/>
      <c r="L29" s="126"/>
    </row>
    <row r="30" spans="2:12" ht="27" customHeight="1">
      <c r="B30" s="6"/>
      <c r="C30" s="242"/>
      <c r="D30" s="38" t="s">
        <v>154</v>
      </c>
      <c r="E30" s="360" t="s">
        <v>282</v>
      </c>
      <c r="F30" s="361"/>
      <c r="G30" s="362"/>
      <c r="H30" s="159"/>
      <c r="I30" s="142"/>
      <c r="J30" s="142"/>
      <c r="K30" s="142"/>
      <c r="L30" s="143"/>
    </row>
    <row r="31" spans="2:12" ht="26.25" customHeight="1">
      <c r="B31" s="6"/>
      <c r="C31" s="242"/>
      <c r="D31" s="27" t="s">
        <v>272</v>
      </c>
      <c r="E31" s="315" t="s">
        <v>273</v>
      </c>
      <c r="F31" s="316"/>
      <c r="G31" s="317"/>
      <c r="H31" s="124"/>
      <c r="I31" s="125"/>
      <c r="J31" s="125"/>
      <c r="K31" s="125"/>
      <c r="L31" s="126"/>
    </row>
    <row r="32" spans="2:12" ht="27" customHeight="1">
      <c r="B32" s="6"/>
      <c r="C32" s="242"/>
      <c r="D32" s="38" t="s">
        <v>117</v>
      </c>
      <c r="E32" s="329" t="s">
        <v>53</v>
      </c>
      <c r="F32" s="330"/>
      <c r="G32" s="331"/>
      <c r="H32" s="159"/>
      <c r="I32" s="142"/>
      <c r="J32" s="142"/>
      <c r="K32" s="142"/>
      <c r="L32" s="143"/>
    </row>
    <row r="33" spans="2:12" ht="27" customHeight="1" thickBot="1">
      <c r="B33" s="6"/>
      <c r="C33" s="243"/>
      <c r="D33" s="40" t="s">
        <v>118</v>
      </c>
      <c r="E33" s="332" t="s">
        <v>119</v>
      </c>
      <c r="F33" s="333"/>
      <c r="G33" s="334"/>
      <c r="H33" s="335"/>
      <c r="I33" s="336"/>
      <c r="J33" s="336"/>
      <c r="K33" s="336"/>
      <c r="L33" s="337"/>
    </row>
    <row r="34" spans="2:12" ht="24" customHeight="1" thickBot="1">
      <c r="B34" s="6"/>
      <c r="C34" s="299" t="s">
        <v>355</v>
      </c>
      <c r="D34" s="47" t="s">
        <v>188</v>
      </c>
      <c r="E34" s="318" t="s">
        <v>189</v>
      </c>
      <c r="F34" s="319"/>
      <c r="G34" s="320"/>
      <c r="H34" s="305"/>
      <c r="I34" s="306"/>
      <c r="J34" s="306"/>
      <c r="K34" s="306"/>
      <c r="L34" s="307"/>
    </row>
    <row r="35" spans="2:12" ht="26.25" customHeight="1">
      <c r="B35" s="6"/>
      <c r="C35" s="300"/>
      <c r="D35" s="28" t="s">
        <v>274</v>
      </c>
      <c r="E35" s="324" t="s">
        <v>275</v>
      </c>
      <c r="F35" s="325"/>
      <c r="G35" s="326"/>
      <c r="H35" s="327"/>
      <c r="I35" s="164"/>
      <c r="J35" s="164"/>
      <c r="K35" s="164"/>
      <c r="L35" s="165"/>
    </row>
    <row r="36" spans="2:12" ht="26.25" customHeight="1" thickBot="1">
      <c r="B36" s="6"/>
      <c r="C36" s="301"/>
      <c r="D36" s="44" t="s">
        <v>190</v>
      </c>
      <c r="E36" s="321" t="s">
        <v>191</v>
      </c>
      <c r="F36" s="322"/>
      <c r="G36" s="323"/>
      <c r="H36" s="94" t="s">
        <v>403</v>
      </c>
      <c r="I36" s="45" t="s">
        <v>404</v>
      </c>
      <c r="J36" s="45" t="s">
        <v>405</v>
      </c>
      <c r="K36" s="328"/>
      <c r="L36" s="203"/>
    </row>
    <row r="37" spans="2:12" ht="15" customHeight="1"/>
  </sheetData>
  <mergeCells count="72">
    <mergeCell ref="K24:L24"/>
    <mergeCell ref="C25:C33"/>
    <mergeCell ref="E25:G25"/>
    <mergeCell ref="H25:L25"/>
    <mergeCell ref="E26:G26"/>
    <mergeCell ref="H26:L26"/>
    <mergeCell ref="E27:G27"/>
    <mergeCell ref="H27:L27"/>
    <mergeCell ref="E28:G28"/>
    <mergeCell ref="H28:L28"/>
    <mergeCell ref="E29:G29"/>
    <mergeCell ref="H29:L29"/>
    <mergeCell ref="E30:G30"/>
    <mergeCell ref="H30:L30"/>
    <mergeCell ref="C3:L3"/>
    <mergeCell ref="F4:L4"/>
    <mergeCell ref="F5:G16"/>
    <mergeCell ref="H5:H7"/>
    <mergeCell ref="I5:L5"/>
    <mergeCell ref="I6:L6"/>
    <mergeCell ref="I7:L7"/>
    <mergeCell ref="H8:H10"/>
    <mergeCell ref="I8:L8"/>
    <mergeCell ref="I9:L9"/>
    <mergeCell ref="I10:L10"/>
    <mergeCell ref="H11:H13"/>
    <mergeCell ref="I11:L11"/>
    <mergeCell ref="I12:L12"/>
    <mergeCell ref="I13:L13"/>
    <mergeCell ref="H14:H16"/>
    <mergeCell ref="C4:E4"/>
    <mergeCell ref="C5:E5"/>
    <mergeCell ref="C6:E6"/>
    <mergeCell ref="C7:E7"/>
    <mergeCell ref="C8:E8"/>
    <mergeCell ref="C9:E9"/>
    <mergeCell ref="C10:E10"/>
    <mergeCell ref="C11:E11"/>
    <mergeCell ref="C12:E12"/>
    <mergeCell ref="C13:E13"/>
    <mergeCell ref="C14:E14"/>
    <mergeCell ref="C15:E15"/>
    <mergeCell ref="C22:C24"/>
    <mergeCell ref="I14:L14"/>
    <mergeCell ref="I15:L15"/>
    <mergeCell ref="I16:L16"/>
    <mergeCell ref="F17:G20"/>
    <mergeCell ref="H17:L17"/>
    <mergeCell ref="H18:L18"/>
    <mergeCell ref="H19:L19"/>
    <mergeCell ref="H20:L20"/>
    <mergeCell ref="C21:L21"/>
    <mergeCell ref="C16:D16"/>
    <mergeCell ref="C17:D17"/>
    <mergeCell ref="C18:D18"/>
    <mergeCell ref="C19:D19"/>
    <mergeCell ref="C20:D20"/>
    <mergeCell ref="K22:L22"/>
    <mergeCell ref="E31:G31"/>
    <mergeCell ref="H31:L31"/>
    <mergeCell ref="C34:C36"/>
    <mergeCell ref="E34:G34"/>
    <mergeCell ref="H34:L34"/>
    <mergeCell ref="E36:G36"/>
    <mergeCell ref="E35:G35"/>
    <mergeCell ref="H35:L35"/>
    <mergeCell ref="K36:L36"/>
    <mergeCell ref="E32:G32"/>
    <mergeCell ref="H32:L32"/>
    <mergeCell ref="E33:G33"/>
    <mergeCell ref="H33:L33"/>
    <mergeCell ref="K23:L23"/>
  </mergeCells>
  <hyperlinks>
    <hyperlink ref="K24" r:id="rId1" display="(Read the VP EPA discussion)"/>
  </hyperlinks>
  <pageMargins left="0.75" right="0.75" top="1" bottom="1" header="0.51180555555555496" footer="0.5"/>
  <pageSetup paperSize="0" scale="0" firstPageNumber="0" orientation="portrait" usePrinterDefaults="0" horizontalDpi="0" verticalDpi="0" copies="0"/>
  <headerFooter>
    <oddFooter>&amp;L&amp;"Arial,Regular"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37"/>
  <sheetViews>
    <sheetView windowProtection="1" showGridLines="0" tabSelected="1" zoomScaleNormal="100" workbookViewId="0">
      <pane xSplit="2" ySplit="2" topLeftCell="D7" activePane="bottomRight" state="frozen"/>
      <selection pane="topRight" activeCell="C1" sqref="C1"/>
      <selection pane="bottomLeft" activeCell="A12" sqref="A12"/>
      <selection pane="bottomRight" activeCell="N13" sqref="N13"/>
    </sheetView>
  </sheetViews>
  <sheetFormatPr defaultRowHeight="15"/>
  <cols>
    <col min="1" max="1" width="8.796875" style="2"/>
    <col min="2" max="2" width="6.3984375" style="2" customWidth="1"/>
    <col min="3" max="3" width="11.3984375" style="2" customWidth="1"/>
    <col min="4" max="4" width="12.69921875" style="2" customWidth="1"/>
    <col min="5" max="5" width="14.59765625" style="2" customWidth="1"/>
    <col min="6" max="6" width="7.3984375" style="2" customWidth="1"/>
    <col min="7" max="7" width="7.5" style="2" customWidth="1"/>
    <col min="8" max="8" width="9.59765625" style="2" customWidth="1"/>
    <col min="9" max="9" width="11.09765625" style="2" customWidth="1"/>
    <col min="10" max="10" width="8.296875" style="2" customWidth="1"/>
    <col min="11" max="11" width="11.8984375" style="2" customWidth="1"/>
    <col min="12" max="12" width="14.19921875" style="2" customWidth="1"/>
    <col min="13" max="258" width="8.796875" style="2"/>
  </cols>
  <sheetData>
    <row r="1" spans="2:13" ht="2.1" customHeight="1">
      <c r="B1"/>
      <c r="C1"/>
      <c r="D1"/>
      <c r="E1"/>
      <c r="F1"/>
      <c r="G1"/>
      <c r="H1"/>
      <c r="I1"/>
      <c r="J1"/>
      <c r="K1"/>
      <c r="L1"/>
    </row>
    <row r="2" spans="2:13" ht="20.65" customHeight="1" thickBot="1">
      <c r="B2" s="3"/>
      <c r="C2" s="4"/>
      <c r="D2" s="4"/>
      <c r="E2" s="4"/>
      <c r="F2" s="13"/>
      <c r="G2" s="4"/>
      <c r="H2" s="4"/>
      <c r="I2" s="4"/>
      <c r="J2" s="13"/>
      <c r="K2" s="4"/>
      <c r="L2" s="4"/>
    </row>
    <row r="3" spans="2:13" ht="32.65" customHeight="1" thickBot="1">
      <c r="B3" s="5"/>
      <c r="C3" s="344" t="s">
        <v>414</v>
      </c>
      <c r="D3" s="344"/>
      <c r="E3" s="344"/>
      <c r="F3" s="344"/>
      <c r="G3" s="344"/>
      <c r="H3" s="344"/>
      <c r="I3" s="344"/>
      <c r="J3" s="344"/>
      <c r="K3" s="344"/>
      <c r="L3" s="344"/>
    </row>
    <row r="4" spans="2:13" ht="30.4" customHeight="1" thickBot="1">
      <c r="B4" s="5"/>
      <c r="C4" s="348" t="s">
        <v>11</v>
      </c>
      <c r="D4" s="348"/>
      <c r="E4" s="348"/>
      <c r="F4" s="349" t="s">
        <v>166</v>
      </c>
      <c r="G4" s="350"/>
      <c r="H4" s="350"/>
      <c r="I4" s="350"/>
      <c r="J4" s="350"/>
      <c r="K4" s="350"/>
      <c r="L4" s="351"/>
    </row>
    <row r="5" spans="2:13" ht="42" customHeight="1">
      <c r="B5" s="5"/>
      <c r="C5" s="382" t="s">
        <v>419</v>
      </c>
      <c r="D5" s="382"/>
      <c r="E5" s="382"/>
      <c r="F5" s="338" t="s">
        <v>13</v>
      </c>
      <c r="G5" s="339"/>
      <c r="H5" s="352" t="s">
        <v>14</v>
      </c>
      <c r="I5" s="255" t="s">
        <v>409</v>
      </c>
      <c r="J5" s="256"/>
      <c r="K5" s="256"/>
      <c r="L5" s="256"/>
    </row>
    <row r="6" spans="2:13" ht="26.25" customHeight="1">
      <c r="B6" s="5"/>
      <c r="C6" s="383" t="s">
        <v>413</v>
      </c>
      <c r="D6" s="384"/>
      <c r="E6" s="385"/>
      <c r="F6" s="340"/>
      <c r="G6" s="341"/>
      <c r="H6" s="353"/>
      <c r="I6" s="244" t="s">
        <v>445</v>
      </c>
      <c r="J6" s="245"/>
      <c r="K6" s="245"/>
      <c r="L6" s="245"/>
    </row>
    <row r="7" spans="2:13" ht="18.75" customHeight="1">
      <c r="B7" s="5"/>
      <c r="C7" s="386"/>
      <c r="D7" s="387"/>
      <c r="E7" s="388"/>
      <c r="F7" s="340"/>
      <c r="G7" s="341"/>
      <c r="H7" s="353"/>
      <c r="I7" s="246"/>
      <c r="J7" s="247"/>
      <c r="K7" s="247"/>
      <c r="L7" s="247"/>
    </row>
    <row r="8" spans="2:13" ht="17.25" customHeight="1">
      <c r="B8" s="5"/>
      <c r="C8" s="389"/>
      <c r="D8" s="390"/>
      <c r="E8" s="391"/>
      <c r="F8" s="340"/>
      <c r="G8" s="341"/>
      <c r="H8" s="354" t="s">
        <v>19</v>
      </c>
      <c r="I8" s="244" t="s">
        <v>421</v>
      </c>
      <c r="J8" s="245"/>
      <c r="K8" s="245"/>
      <c r="L8" s="245"/>
    </row>
    <row r="9" spans="2:13" ht="27" customHeight="1">
      <c r="B9" s="5"/>
      <c r="C9" s="392" t="s">
        <v>418</v>
      </c>
      <c r="D9" s="393"/>
      <c r="E9" s="394"/>
      <c r="F9" s="340"/>
      <c r="G9" s="341"/>
      <c r="H9" s="354"/>
      <c r="I9" s="246" t="s">
        <v>422</v>
      </c>
      <c r="J9" s="247"/>
      <c r="K9" s="247"/>
      <c r="L9" s="247"/>
    </row>
    <row r="10" spans="2:13" ht="24" customHeight="1">
      <c r="B10" s="5"/>
      <c r="C10" s="395"/>
      <c r="D10" s="396"/>
      <c r="E10" s="198"/>
      <c r="F10" s="340"/>
      <c r="G10" s="341"/>
      <c r="H10" s="354"/>
      <c r="I10" s="397" t="s">
        <v>420</v>
      </c>
      <c r="J10" s="398"/>
      <c r="K10" s="398"/>
      <c r="L10" s="398"/>
    </row>
    <row r="11" spans="2:13" ht="20.45" customHeight="1" thickBot="1">
      <c r="B11" s="5"/>
      <c r="C11" s="199" t="s">
        <v>424</v>
      </c>
      <c r="D11" s="199"/>
      <c r="E11" s="199"/>
      <c r="F11" s="340"/>
      <c r="G11" s="341"/>
      <c r="H11" s="355" t="s">
        <v>26</v>
      </c>
      <c r="I11" s="246" t="s">
        <v>423</v>
      </c>
      <c r="J11" s="247"/>
      <c r="K11" s="247"/>
      <c r="L11" s="247"/>
    </row>
    <row r="12" spans="2:13" ht="27.75" customHeight="1" thickBot="1">
      <c r="B12" s="5"/>
      <c r="C12" s="347" t="s">
        <v>151</v>
      </c>
      <c r="D12" s="347"/>
      <c r="E12" s="347"/>
      <c r="F12" s="340"/>
      <c r="G12" s="341"/>
      <c r="H12" s="355"/>
      <c r="I12" s="244" t="s">
        <v>427</v>
      </c>
      <c r="J12" s="245"/>
      <c r="K12" s="245"/>
      <c r="L12" s="245"/>
    </row>
    <row r="13" spans="2:13" ht="33" customHeight="1">
      <c r="B13" s="5"/>
      <c r="C13" s="199" t="s">
        <v>406</v>
      </c>
      <c r="D13" s="199"/>
      <c r="E13" s="199"/>
      <c r="F13" s="340"/>
      <c r="G13" s="341"/>
      <c r="H13" s="355"/>
      <c r="I13" s="221" t="s">
        <v>410</v>
      </c>
      <c r="J13" s="221"/>
      <c r="K13" s="221"/>
      <c r="L13" s="221"/>
      <c r="M13" s="221"/>
    </row>
    <row r="14" spans="2:13" ht="21" customHeight="1">
      <c r="B14" s="5"/>
      <c r="C14" s="212" t="s">
        <v>407</v>
      </c>
      <c r="D14" s="212"/>
      <c r="E14" s="212"/>
      <c r="F14" s="340"/>
      <c r="G14" s="341"/>
      <c r="H14" s="354" t="s">
        <v>30</v>
      </c>
      <c r="I14" s="244" t="s">
        <v>439</v>
      </c>
      <c r="J14" s="245"/>
      <c r="K14" s="245"/>
      <c r="L14" s="245"/>
    </row>
    <row r="15" spans="2:13" ht="23.25" customHeight="1" thickBot="1">
      <c r="B15" s="5"/>
      <c r="F15" s="340"/>
      <c r="G15" s="341"/>
      <c r="H15" s="354"/>
      <c r="I15" s="246" t="s">
        <v>438</v>
      </c>
      <c r="J15" s="247"/>
      <c r="K15" s="247"/>
      <c r="L15" s="247"/>
    </row>
    <row r="16" spans="2:13" ht="27.75" customHeight="1" thickBot="1">
      <c r="B16" s="5"/>
      <c r="C16" s="345" t="s">
        <v>31</v>
      </c>
      <c r="D16" s="346"/>
      <c r="E16" s="29" t="s">
        <v>136</v>
      </c>
      <c r="F16" s="342"/>
      <c r="G16" s="343"/>
      <c r="H16" s="356"/>
      <c r="I16" s="248"/>
      <c r="J16" s="249"/>
      <c r="K16" s="249"/>
      <c r="L16" s="249"/>
    </row>
    <row r="17" spans="2:12" ht="23.25" customHeight="1">
      <c r="B17" s="5"/>
      <c r="C17" s="399" t="s">
        <v>430</v>
      </c>
      <c r="D17" s="400"/>
      <c r="E17" s="403" t="s">
        <v>431</v>
      </c>
      <c r="F17" s="338" t="s">
        <v>32</v>
      </c>
      <c r="G17" s="339"/>
      <c r="H17" s="198" t="s">
        <v>428</v>
      </c>
      <c r="I17" s="198"/>
      <c r="J17" s="198"/>
      <c r="K17" s="198"/>
      <c r="L17" s="198"/>
    </row>
    <row r="18" spans="2:12" ht="27" customHeight="1">
      <c r="B18" s="5"/>
      <c r="C18" s="401"/>
      <c r="D18" s="402"/>
      <c r="E18" s="404"/>
      <c r="F18" s="340"/>
      <c r="G18" s="341"/>
      <c r="H18" s="197" t="s">
        <v>426</v>
      </c>
      <c r="I18" s="197"/>
      <c r="J18" s="197"/>
      <c r="K18" s="197"/>
      <c r="L18" s="197"/>
    </row>
    <row r="19" spans="2:12" ht="24" customHeight="1">
      <c r="B19" s="5"/>
      <c r="C19" s="235" t="s">
        <v>432</v>
      </c>
      <c r="D19" s="236"/>
      <c r="E19" s="405" t="s">
        <v>435</v>
      </c>
      <c r="F19" s="340"/>
      <c r="G19" s="341"/>
      <c r="H19" s="216" t="s">
        <v>408</v>
      </c>
      <c r="I19" s="216"/>
      <c r="J19" s="216"/>
    </row>
    <row r="20" spans="2:12" ht="23.25" customHeight="1" thickBot="1">
      <c r="B20" s="6"/>
      <c r="C20" s="378"/>
      <c r="D20" s="379"/>
      <c r="E20" s="406"/>
      <c r="F20" s="342"/>
      <c r="G20" s="343"/>
      <c r="H20" s="197" t="s">
        <v>425</v>
      </c>
      <c r="I20" s="197"/>
      <c r="J20" s="197"/>
      <c r="K20" s="197"/>
      <c r="L20" s="197"/>
    </row>
    <row r="21" spans="2:12" ht="29.25" customHeight="1" thickBot="1">
      <c r="B21" s="6"/>
      <c r="C21" s="344" t="s">
        <v>416</v>
      </c>
      <c r="D21" s="344"/>
      <c r="E21" s="344"/>
      <c r="F21" s="344"/>
      <c r="G21" s="344"/>
      <c r="H21" s="344"/>
      <c r="I21" s="344"/>
      <c r="J21" s="344"/>
      <c r="K21" s="344"/>
      <c r="L21" s="344"/>
    </row>
    <row r="22" spans="2:12" ht="28.5" customHeight="1">
      <c r="B22" s="6"/>
      <c r="C22" s="363" t="s">
        <v>37</v>
      </c>
      <c r="D22" s="7"/>
      <c r="E22" s="14" t="s">
        <v>126</v>
      </c>
      <c r="F22" s="14" t="s">
        <v>38</v>
      </c>
      <c r="G22" s="14" t="s">
        <v>39</v>
      </c>
      <c r="H22" s="14" t="s">
        <v>40</v>
      </c>
      <c r="I22" s="17" t="s">
        <v>127</v>
      </c>
      <c r="J22" s="14" t="s">
        <v>41</v>
      </c>
      <c r="K22" s="313" t="s">
        <v>42</v>
      </c>
      <c r="L22" s="314"/>
    </row>
    <row r="23" spans="2:12" ht="22.35" customHeight="1">
      <c r="B23" s="6"/>
      <c r="C23" s="364"/>
      <c r="D23" s="8" t="s">
        <v>43</v>
      </c>
      <c r="E23" s="15">
        <v>0.3518</v>
      </c>
      <c r="F23" s="99">
        <v>0.1066</v>
      </c>
      <c r="G23" s="95"/>
      <c r="H23" s="95"/>
      <c r="I23" s="96"/>
      <c r="J23" s="95"/>
      <c r="K23" s="97"/>
      <c r="L23" s="98"/>
    </row>
    <row r="24" spans="2:12" ht="22.35" customHeight="1" thickBot="1">
      <c r="B24" s="6"/>
      <c r="C24" s="364"/>
      <c r="D24" s="10" t="s">
        <v>45</v>
      </c>
      <c r="E24" s="21">
        <v>0.17760000000000001</v>
      </c>
      <c r="F24" s="15">
        <v>0.11600000000000001</v>
      </c>
      <c r="G24" s="16"/>
      <c r="H24" s="15"/>
      <c r="I24" s="18"/>
      <c r="J24" s="15"/>
      <c r="K24" s="137"/>
      <c r="L24" s="138"/>
    </row>
    <row r="25" spans="2:12" ht="28.5" customHeight="1" thickBot="1">
      <c r="B25" s="6"/>
      <c r="C25" s="365"/>
      <c r="D25" s="10" t="s">
        <v>444</v>
      </c>
      <c r="E25" s="21">
        <v>4.1399999999999999E-2</v>
      </c>
      <c r="F25" s="9">
        <v>0.11</v>
      </c>
      <c r="G25" s="11"/>
      <c r="H25" s="9"/>
      <c r="I25" s="19"/>
      <c r="J25" s="9"/>
      <c r="K25" s="380" t="s">
        <v>155</v>
      </c>
      <c r="L25" s="381"/>
    </row>
    <row r="26" spans="2:12" ht="27" customHeight="1">
      <c r="B26" s="6"/>
      <c r="C26" s="241" t="s">
        <v>120</v>
      </c>
      <c r="D26" s="26" t="s">
        <v>46</v>
      </c>
      <c r="E26" s="357" t="s">
        <v>121</v>
      </c>
      <c r="F26" s="358"/>
      <c r="G26" s="359"/>
      <c r="H26" s="275" t="s">
        <v>441</v>
      </c>
      <c r="I26" s="276"/>
      <c r="J26" s="276"/>
      <c r="K26" s="276"/>
      <c r="L26" s="277"/>
    </row>
    <row r="27" spans="2:12" ht="26.25" customHeight="1">
      <c r="B27" s="6"/>
      <c r="C27" s="242"/>
      <c r="D27" s="38" t="s">
        <v>47</v>
      </c>
      <c r="E27" s="360" t="s">
        <v>48</v>
      </c>
      <c r="F27" s="361"/>
      <c r="G27" s="362"/>
      <c r="H27" s="375" t="s">
        <v>440</v>
      </c>
      <c r="I27" s="376"/>
      <c r="J27" s="376"/>
      <c r="K27" s="376"/>
      <c r="L27" s="377"/>
    </row>
    <row r="28" spans="2:12" ht="24.75" customHeight="1">
      <c r="B28" s="6"/>
      <c r="C28" s="242"/>
      <c r="D28" s="27" t="s">
        <v>49</v>
      </c>
      <c r="E28" s="315" t="s">
        <v>50</v>
      </c>
      <c r="F28" s="316"/>
      <c r="G28" s="317"/>
      <c r="H28" s="200" t="s">
        <v>415</v>
      </c>
      <c r="I28" s="267"/>
      <c r="J28" s="267"/>
      <c r="K28" s="267"/>
      <c r="L28" s="201"/>
    </row>
    <row r="29" spans="2:12" ht="27.75" customHeight="1">
      <c r="B29" s="6"/>
      <c r="C29" s="242"/>
      <c r="D29" s="38" t="s">
        <v>123</v>
      </c>
      <c r="E29" s="360" t="s">
        <v>124</v>
      </c>
      <c r="F29" s="361"/>
      <c r="G29" s="362"/>
      <c r="H29" s="196" t="s">
        <v>436</v>
      </c>
      <c r="I29" s="278"/>
      <c r="J29" s="278"/>
      <c r="K29" s="278"/>
      <c r="L29" s="197"/>
    </row>
    <row r="30" spans="2:12" ht="37.5" customHeight="1">
      <c r="B30" s="6"/>
      <c r="C30" s="242"/>
      <c r="D30" s="27" t="s">
        <v>51</v>
      </c>
      <c r="E30" s="315" t="s">
        <v>52</v>
      </c>
      <c r="F30" s="316"/>
      <c r="G30" s="317"/>
      <c r="H30" s="200" t="s">
        <v>437</v>
      </c>
      <c r="I30" s="267"/>
      <c r="J30" s="267"/>
      <c r="K30" s="267"/>
      <c r="L30" s="201"/>
    </row>
    <row r="31" spans="2:12" ht="26.25" customHeight="1">
      <c r="B31" s="6"/>
      <c r="C31" s="242"/>
      <c r="D31" s="38" t="s">
        <v>154</v>
      </c>
      <c r="E31" s="360" t="s">
        <v>282</v>
      </c>
      <c r="F31" s="361"/>
      <c r="G31" s="362"/>
      <c r="H31" s="196" t="s">
        <v>429</v>
      </c>
      <c r="I31" s="278"/>
      <c r="J31" s="278"/>
      <c r="K31" s="278"/>
      <c r="L31" s="197"/>
    </row>
    <row r="32" spans="2:12" ht="27" customHeight="1">
      <c r="B32" s="6"/>
      <c r="C32" s="242"/>
      <c r="D32" s="27" t="s">
        <v>272</v>
      </c>
      <c r="E32" s="315" t="s">
        <v>273</v>
      </c>
      <c r="F32" s="316"/>
      <c r="G32" s="317"/>
      <c r="H32" s="200" t="s">
        <v>442</v>
      </c>
      <c r="I32" s="267"/>
      <c r="J32" s="267"/>
      <c r="K32" s="267"/>
      <c r="L32" s="201"/>
    </row>
    <row r="33" spans="2:12" ht="27" customHeight="1" thickBot="1">
      <c r="B33" s="6"/>
      <c r="C33" s="243"/>
      <c r="D33" s="38" t="s">
        <v>117</v>
      </c>
      <c r="E33" s="329" t="s">
        <v>53</v>
      </c>
      <c r="F33" s="330"/>
      <c r="G33" s="331"/>
      <c r="H33" s="196" t="s">
        <v>443</v>
      </c>
      <c r="I33" s="278"/>
      <c r="J33" s="278"/>
      <c r="K33" s="278"/>
      <c r="L33" s="197"/>
    </row>
    <row r="34" spans="2:12" ht="24" customHeight="1" thickBot="1">
      <c r="B34" s="6"/>
      <c r="C34" s="299" t="s">
        <v>355</v>
      </c>
      <c r="D34" s="40" t="s">
        <v>118</v>
      </c>
      <c r="E34" s="332" t="s">
        <v>119</v>
      </c>
      <c r="F34" s="333"/>
      <c r="G34" s="334"/>
      <c r="H34" s="366"/>
      <c r="I34" s="367"/>
      <c r="J34" s="367"/>
      <c r="K34" s="367"/>
      <c r="L34" s="368"/>
    </row>
    <row r="35" spans="2:12" ht="26.25" customHeight="1" thickBot="1">
      <c r="B35" s="6"/>
      <c r="C35" s="300"/>
      <c r="D35" s="47" t="s">
        <v>188</v>
      </c>
      <c r="E35" s="318" t="s">
        <v>189</v>
      </c>
      <c r="F35" s="319"/>
      <c r="G35" s="320"/>
      <c r="H35" s="369" t="s">
        <v>434</v>
      </c>
      <c r="I35" s="370"/>
      <c r="J35" s="370"/>
      <c r="K35" s="370"/>
      <c r="L35" s="371"/>
    </row>
    <row r="36" spans="2:12" ht="26.25" customHeight="1" thickBot="1">
      <c r="B36" s="6"/>
      <c r="C36" s="301"/>
      <c r="D36" s="28" t="s">
        <v>274</v>
      </c>
      <c r="E36" s="324" t="s">
        <v>275</v>
      </c>
      <c r="F36" s="325"/>
      <c r="G36" s="326"/>
      <c r="H36" s="372" t="s">
        <v>433</v>
      </c>
      <c r="I36" s="373"/>
      <c r="J36" s="373"/>
      <c r="K36" s="373"/>
      <c r="L36" s="374"/>
    </row>
    <row r="37" spans="2:12" ht="15" customHeight="1" thickBot="1">
      <c r="D37" s="44" t="s">
        <v>190</v>
      </c>
      <c r="E37" s="321" t="s">
        <v>191</v>
      </c>
      <c r="F37" s="322"/>
      <c r="G37" s="323"/>
      <c r="H37" s="94" t="s">
        <v>411</v>
      </c>
      <c r="I37" s="45" t="s">
        <v>412</v>
      </c>
      <c r="J37" s="45" t="s">
        <v>405</v>
      </c>
      <c r="K37" s="328" t="s">
        <v>417</v>
      </c>
      <c r="L37" s="203"/>
    </row>
  </sheetData>
  <mergeCells count="69">
    <mergeCell ref="C3:L3"/>
    <mergeCell ref="F4:L4"/>
    <mergeCell ref="F5:G16"/>
    <mergeCell ref="H5:H7"/>
    <mergeCell ref="I5:L5"/>
    <mergeCell ref="I6:L6"/>
    <mergeCell ref="I7:L7"/>
    <mergeCell ref="H8:H10"/>
    <mergeCell ref="I8:L8"/>
    <mergeCell ref="I9:L9"/>
    <mergeCell ref="I10:L10"/>
    <mergeCell ref="H11:H13"/>
    <mergeCell ref="I11:L11"/>
    <mergeCell ref="I12:L12"/>
    <mergeCell ref="H14:H16"/>
    <mergeCell ref="C4:E4"/>
    <mergeCell ref="I13:M13"/>
    <mergeCell ref="C5:E5"/>
    <mergeCell ref="C6:E8"/>
    <mergeCell ref="C11:E11"/>
    <mergeCell ref="C12:E12"/>
    <mergeCell ref="C13:E13"/>
    <mergeCell ref="C9:E10"/>
    <mergeCell ref="C14:E14"/>
    <mergeCell ref="H19:J19"/>
    <mergeCell ref="C21:L21"/>
    <mergeCell ref="C16:D16"/>
    <mergeCell ref="C19:D19"/>
    <mergeCell ref="C20:D20"/>
    <mergeCell ref="I14:L14"/>
    <mergeCell ref="I15:L15"/>
    <mergeCell ref="I16:L16"/>
    <mergeCell ref="F17:G20"/>
    <mergeCell ref="H17:L17"/>
    <mergeCell ref="H18:L18"/>
    <mergeCell ref="C17:D18"/>
    <mergeCell ref="E17:E18"/>
    <mergeCell ref="E19:E20"/>
    <mergeCell ref="H20:L20"/>
    <mergeCell ref="E37:G37"/>
    <mergeCell ref="E36:G36"/>
    <mergeCell ref="H36:L36"/>
    <mergeCell ref="K37:L37"/>
    <mergeCell ref="E26:G26"/>
    <mergeCell ref="H26:L26"/>
    <mergeCell ref="E27:G27"/>
    <mergeCell ref="H27:L27"/>
    <mergeCell ref="H33:L33"/>
    <mergeCell ref="E32:G32"/>
    <mergeCell ref="E33:G33"/>
    <mergeCell ref="E28:G28"/>
    <mergeCell ref="E29:G29"/>
    <mergeCell ref="E30:G30"/>
    <mergeCell ref="E31:G31"/>
    <mergeCell ref="H31:L31"/>
    <mergeCell ref="E34:G34"/>
    <mergeCell ref="H34:L34"/>
    <mergeCell ref="K24:L24"/>
    <mergeCell ref="C34:C36"/>
    <mergeCell ref="E35:G35"/>
    <mergeCell ref="H35:L35"/>
    <mergeCell ref="K25:L25"/>
    <mergeCell ref="H32:L32"/>
    <mergeCell ref="H30:L30"/>
    <mergeCell ref="H29:L29"/>
    <mergeCell ref="H28:L28"/>
    <mergeCell ref="C22:C25"/>
    <mergeCell ref="C26:C33"/>
    <mergeCell ref="K22:L22"/>
  </mergeCells>
  <hyperlinks>
    <hyperlink ref="K25" r:id="rId1" display="(Read the VP EPA discussion)"/>
  </hyperlinks>
  <pageMargins left="0.75" right="0.75" top="1" bottom="1" header="0.51180555555555496" footer="0.5"/>
  <pageSetup firstPageNumber="0" orientation="portrait" r:id="rId2"/>
  <headerFooter>
    <oddFooter>&amp;L&amp;"Arial,Regular"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7"/>
  <sheetViews>
    <sheetView windowProtection="1" topLeftCell="A9" zoomScaleNormal="100" workbookViewId="0">
      <selection activeCell="F5" sqref="F5:G16"/>
    </sheetView>
  </sheetViews>
  <sheetFormatPr defaultRowHeight="15"/>
  <cols>
    <col min="1" max="2" width="8.796875" style="2"/>
    <col min="3" max="3" width="11.3984375" style="2" customWidth="1"/>
    <col min="4" max="4" width="12.69921875" style="2" customWidth="1"/>
    <col min="5" max="5" width="13.296875" style="2" customWidth="1"/>
    <col min="6" max="6" width="7.3984375" style="2" customWidth="1"/>
    <col min="7" max="7" width="7.5" style="2" customWidth="1"/>
    <col min="8" max="8" width="9.59765625" style="2" customWidth="1"/>
    <col min="9" max="9" width="11.09765625" style="2" customWidth="1"/>
    <col min="10" max="10" width="8.296875" style="2" customWidth="1"/>
    <col min="11" max="11" width="11.8984375" style="2" customWidth="1"/>
    <col min="12" max="12" width="14.19921875" style="2" customWidth="1"/>
    <col min="13" max="258" width="8.796875" style="2"/>
  </cols>
  <sheetData>
    <row r="1" spans="2:12" ht="2.1" customHeight="1">
      <c r="B1"/>
      <c r="C1"/>
      <c r="D1"/>
      <c r="E1"/>
      <c r="F1"/>
      <c r="G1"/>
      <c r="H1"/>
      <c r="I1"/>
      <c r="J1"/>
      <c r="K1"/>
      <c r="L1"/>
    </row>
    <row r="2" spans="2:12" ht="20.65" customHeight="1" thickBot="1">
      <c r="B2" s="3"/>
      <c r="C2" s="4"/>
      <c r="D2" s="4"/>
      <c r="E2" s="4"/>
      <c r="F2" s="13"/>
      <c r="G2" s="4"/>
      <c r="H2" s="4"/>
      <c r="I2" s="4"/>
      <c r="J2" s="13"/>
      <c r="K2" s="4"/>
      <c r="L2" s="4"/>
    </row>
    <row r="3" spans="2:12" ht="32.65" customHeight="1" thickBot="1">
      <c r="B3" s="5"/>
      <c r="C3" s="344" t="s">
        <v>220</v>
      </c>
      <c r="D3" s="344"/>
      <c r="E3" s="344"/>
      <c r="F3" s="344"/>
      <c r="G3" s="344"/>
      <c r="H3" s="344"/>
      <c r="I3" s="344"/>
      <c r="J3" s="344"/>
      <c r="K3" s="344"/>
      <c r="L3" s="344"/>
    </row>
    <row r="4" spans="2:12" ht="30.4" customHeight="1" thickBot="1">
      <c r="B4" s="5"/>
      <c r="C4" s="348" t="s">
        <v>11</v>
      </c>
      <c r="D4" s="348"/>
      <c r="E4" s="348"/>
      <c r="F4" s="349" t="s">
        <v>166</v>
      </c>
      <c r="G4" s="350"/>
      <c r="H4" s="350"/>
      <c r="I4" s="350"/>
      <c r="J4" s="350"/>
      <c r="K4" s="350"/>
      <c r="L4" s="351"/>
    </row>
    <row r="5" spans="2:12" ht="26.25" customHeight="1">
      <c r="B5" s="5"/>
      <c r="C5" s="172"/>
      <c r="D5" s="172"/>
      <c r="E5" s="172"/>
      <c r="F5" s="338" t="s">
        <v>13</v>
      </c>
      <c r="G5" s="339"/>
      <c r="H5" s="352" t="s">
        <v>14</v>
      </c>
      <c r="I5" s="255"/>
      <c r="J5" s="256"/>
      <c r="K5" s="256"/>
      <c r="L5" s="256"/>
    </row>
    <row r="6" spans="2:12" ht="22.35" customHeight="1">
      <c r="B6" s="5"/>
      <c r="C6" s="250"/>
      <c r="D6" s="251"/>
      <c r="E6" s="252"/>
      <c r="F6" s="340"/>
      <c r="G6" s="341"/>
      <c r="H6" s="353"/>
      <c r="I6" s="244"/>
      <c r="J6" s="245"/>
      <c r="K6" s="245"/>
      <c r="L6" s="245"/>
    </row>
    <row r="7" spans="2:12" ht="20.45" customHeight="1">
      <c r="B7" s="5"/>
      <c r="C7" s="253"/>
      <c r="D7" s="254"/>
      <c r="E7" s="221"/>
      <c r="F7" s="340"/>
      <c r="G7" s="341"/>
      <c r="H7" s="353"/>
      <c r="I7" s="246"/>
      <c r="J7" s="247"/>
      <c r="K7" s="247"/>
      <c r="L7" s="247"/>
    </row>
    <row r="8" spans="2:12" ht="20.45" customHeight="1">
      <c r="B8" s="5"/>
      <c r="C8" s="250"/>
      <c r="D8" s="251"/>
      <c r="E8" s="252"/>
      <c r="F8" s="340"/>
      <c r="G8" s="341"/>
      <c r="H8" s="354" t="s">
        <v>19</v>
      </c>
      <c r="I8" s="244"/>
      <c r="J8" s="245"/>
      <c r="K8" s="245"/>
      <c r="L8" s="245"/>
    </row>
    <row r="9" spans="2:12" ht="20.45" customHeight="1">
      <c r="B9" s="5"/>
      <c r="C9" s="253"/>
      <c r="D9" s="254"/>
      <c r="E9" s="221"/>
      <c r="F9" s="340"/>
      <c r="G9" s="341"/>
      <c r="H9" s="354"/>
      <c r="I9" s="246"/>
      <c r="J9" s="247"/>
      <c r="K9" s="247"/>
      <c r="L9" s="247"/>
    </row>
    <row r="10" spans="2:12" ht="22.35" customHeight="1">
      <c r="B10" s="5"/>
      <c r="C10" s="224"/>
      <c r="D10" s="224"/>
      <c r="E10" s="224"/>
      <c r="F10" s="340"/>
      <c r="G10" s="341"/>
      <c r="H10" s="354"/>
      <c r="I10" s="244"/>
      <c r="J10" s="245"/>
      <c r="K10" s="245"/>
      <c r="L10" s="245"/>
    </row>
    <row r="11" spans="2:12" ht="20.45" customHeight="1" thickBot="1">
      <c r="B11" s="5"/>
      <c r="C11" s="199"/>
      <c r="D11" s="199"/>
      <c r="E11" s="199"/>
      <c r="F11" s="340"/>
      <c r="G11" s="341"/>
      <c r="H11" s="355" t="s">
        <v>26</v>
      </c>
      <c r="I11" s="246"/>
      <c r="J11" s="247"/>
      <c r="K11" s="247"/>
      <c r="L11" s="247"/>
    </row>
    <row r="12" spans="2:12" ht="20.45" customHeight="1" thickBot="1">
      <c r="B12" s="5"/>
      <c r="C12" s="347" t="s">
        <v>151</v>
      </c>
      <c r="D12" s="347"/>
      <c r="E12" s="347"/>
      <c r="F12" s="340"/>
      <c r="G12" s="341"/>
      <c r="H12" s="355"/>
      <c r="I12" s="244"/>
      <c r="J12" s="245"/>
      <c r="K12" s="245"/>
      <c r="L12" s="245"/>
    </row>
    <row r="13" spans="2:12" ht="20.45" customHeight="1">
      <c r="B13" s="5"/>
      <c r="C13" s="199"/>
      <c r="D13" s="199"/>
      <c r="E13" s="199"/>
      <c r="F13" s="340"/>
      <c r="G13" s="341"/>
      <c r="H13" s="355"/>
      <c r="I13" s="246"/>
      <c r="J13" s="247"/>
      <c r="K13" s="247"/>
      <c r="L13" s="247"/>
    </row>
    <row r="14" spans="2:12" ht="21" customHeight="1">
      <c r="B14" s="5"/>
      <c r="C14" s="212"/>
      <c r="D14" s="212"/>
      <c r="E14" s="212"/>
      <c r="F14" s="340"/>
      <c r="G14" s="341"/>
      <c r="H14" s="354" t="s">
        <v>30</v>
      </c>
      <c r="I14" s="244"/>
      <c r="J14" s="245"/>
      <c r="K14" s="245"/>
      <c r="L14" s="245"/>
    </row>
    <row r="15" spans="2:12" ht="23.25" customHeight="1" thickBot="1">
      <c r="B15" s="5"/>
      <c r="C15" s="216"/>
      <c r="D15" s="216"/>
      <c r="E15" s="216"/>
      <c r="F15" s="340"/>
      <c r="G15" s="341"/>
      <c r="H15" s="354"/>
      <c r="I15" s="246"/>
      <c r="J15" s="247"/>
      <c r="K15" s="247"/>
      <c r="L15" s="247"/>
    </row>
    <row r="16" spans="2:12" ht="27.75" customHeight="1" thickBot="1">
      <c r="B16" s="5"/>
      <c r="C16" s="345" t="s">
        <v>31</v>
      </c>
      <c r="D16" s="346"/>
      <c r="E16" s="29" t="s">
        <v>136</v>
      </c>
      <c r="F16" s="342"/>
      <c r="G16" s="343"/>
      <c r="H16" s="356"/>
      <c r="I16" s="248"/>
      <c r="J16" s="249"/>
      <c r="K16" s="249"/>
      <c r="L16" s="249"/>
    </row>
    <row r="17" spans="2:12" ht="23.25" customHeight="1">
      <c r="B17" s="5"/>
      <c r="C17" s="222"/>
      <c r="D17" s="223"/>
      <c r="E17" s="23"/>
      <c r="F17" s="338" t="s">
        <v>32</v>
      </c>
      <c r="G17" s="339"/>
      <c r="H17" s="198"/>
      <c r="I17" s="198"/>
      <c r="J17" s="198"/>
      <c r="K17" s="198"/>
      <c r="L17" s="198"/>
    </row>
    <row r="18" spans="2:12" ht="23.25" customHeight="1">
      <c r="B18" s="5"/>
      <c r="C18" s="235"/>
      <c r="D18" s="236"/>
      <c r="E18" s="46"/>
      <c r="F18" s="340"/>
      <c r="G18" s="341"/>
      <c r="H18" s="197"/>
      <c r="I18" s="197"/>
      <c r="J18" s="197"/>
      <c r="K18" s="197"/>
      <c r="L18" s="197"/>
    </row>
    <row r="19" spans="2:12" ht="24" customHeight="1">
      <c r="B19" s="5"/>
      <c r="C19" s="237"/>
      <c r="D19" s="238"/>
      <c r="E19" s="25"/>
      <c r="F19" s="340"/>
      <c r="G19" s="341"/>
      <c r="H19" s="221"/>
      <c r="I19" s="221"/>
      <c r="J19" s="221"/>
      <c r="K19" s="221"/>
      <c r="L19" s="221"/>
    </row>
    <row r="20" spans="2:12" ht="23.25" customHeight="1" thickBot="1">
      <c r="B20" s="6"/>
      <c r="C20" s="235"/>
      <c r="D20" s="236"/>
      <c r="E20" s="46"/>
      <c r="F20" s="342"/>
      <c r="G20" s="343"/>
      <c r="H20" s="197"/>
      <c r="I20" s="197"/>
      <c r="J20" s="197"/>
      <c r="K20" s="197"/>
      <c r="L20" s="197"/>
    </row>
    <row r="21" spans="2:12" ht="29.25" customHeight="1" thickBot="1">
      <c r="B21" s="6"/>
      <c r="C21" s="344" t="s">
        <v>221</v>
      </c>
      <c r="D21" s="344"/>
      <c r="E21" s="344"/>
      <c r="F21" s="344"/>
      <c r="G21" s="344"/>
      <c r="H21" s="344"/>
      <c r="I21" s="344"/>
      <c r="J21" s="344"/>
      <c r="K21" s="344"/>
      <c r="L21" s="344"/>
    </row>
    <row r="22" spans="2:12" ht="28.5" customHeight="1" thickBot="1">
      <c r="B22" s="6"/>
      <c r="C22" s="234" t="s">
        <v>37</v>
      </c>
      <c r="D22" s="7"/>
      <c r="E22" s="14" t="s">
        <v>126</v>
      </c>
      <c r="F22" s="14" t="s">
        <v>38</v>
      </c>
      <c r="G22" s="14" t="s">
        <v>39</v>
      </c>
      <c r="H22" s="14" t="s">
        <v>40</v>
      </c>
      <c r="I22" s="17" t="s">
        <v>127</v>
      </c>
      <c r="J22" s="14" t="s">
        <v>41</v>
      </c>
      <c r="K22" s="313" t="s">
        <v>42</v>
      </c>
      <c r="L22" s="314"/>
    </row>
    <row r="23" spans="2:12" ht="22.35" customHeight="1" thickBot="1">
      <c r="B23" s="6"/>
      <c r="C23" s="234"/>
      <c r="D23" s="8" t="s">
        <v>43</v>
      </c>
      <c r="E23" s="20">
        <f>[9]Customization!$E$15</f>
        <v>0.90370596089369037</v>
      </c>
      <c r="F23" s="15">
        <f>[9]Customization!$B$72</f>
        <v>0.21535572493799926</v>
      </c>
      <c r="G23" s="16">
        <f>[9]Customization!$B$74</f>
        <v>3.3687859292740097</v>
      </c>
      <c r="H23" s="15">
        <f>[9]Customization!$B$76</f>
        <v>0.65026373687528038</v>
      </c>
      <c r="I23" s="18">
        <f>[9]Customization!$B$78</f>
        <v>198.77333333333334</v>
      </c>
      <c r="J23" s="15">
        <f>[9]Customization!$B$80</f>
        <v>0.15353903314040473</v>
      </c>
      <c r="K23" s="137" t="s">
        <v>287</v>
      </c>
      <c r="L23" s="138"/>
    </row>
    <row r="24" spans="2:12" ht="22.35" customHeight="1" thickBot="1">
      <c r="B24" s="6"/>
      <c r="C24" s="234"/>
      <c r="D24" s="10" t="s">
        <v>45</v>
      </c>
      <c r="E24" s="21">
        <f>[9]Customization!$E$14</f>
        <v>0.64052445999227192</v>
      </c>
      <c r="F24" s="9">
        <f>[9]Customization!$B$73</f>
        <v>0.22183787514089848</v>
      </c>
      <c r="G24" s="11">
        <f>[9]Customization!$B$75</f>
        <v>2.4531409923770879</v>
      </c>
      <c r="H24" s="9">
        <f>[9]Customization!$B$77</f>
        <v>0.46876523904567763</v>
      </c>
      <c r="I24" s="19">
        <f>[9]Customization!$B$79</f>
        <v>193.22600000000003</v>
      </c>
      <c r="J24" s="9">
        <f>[9]Customization!$B$81</f>
        <v>0.11900548261474535</v>
      </c>
      <c r="K24" s="284" t="s">
        <v>155</v>
      </c>
      <c r="L24" s="285"/>
    </row>
    <row r="25" spans="2:12" ht="28.5" customHeight="1">
      <c r="B25" s="6"/>
      <c r="C25" s="241" t="s">
        <v>120</v>
      </c>
      <c r="D25" s="26" t="s">
        <v>46</v>
      </c>
      <c r="E25" s="357" t="s">
        <v>121</v>
      </c>
      <c r="F25" s="358"/>
      <c r="G25" s="359"/>
      <c r="H25" s="163"/>
      <c r="I25" s="164"/>
      <c r="J25" s="164"/>
      <c r="K25" s="164"/>
      <c r="L25" s="165"/>
    </row>
    <row r="26" spans="2:12" ht="27" customHeight="1">
      <c r="B26" s="6"/>
      <c r="C26" s="242"/>
      <c r="D26" s="38" t="s">
        <v>47</v>
      </c>
      <c r="E26" s="360" t="s">
        <v>48</v>
      </c>
      <c r="F26" s="361"/>
      <c r="G26" s="362"/>
      <c r="H26" s="159"/>
      <c r="I26" s="142"/>
      <c r="J26" s="142"/>
      <c r="K26" s="142"/>
      <c r="L26" s="143"/>
    </row>
    <row r="27" spans="2:12" ht="26.25" customHeight="1">
      <c r="B27" s="6"/>
      <c r="C27" s="242"/>
      <c r="D27" s="27" t="s">
        <v>49</v>
      </c>
      <c r="E27" s="315" t="s">
        <v>50</v>
      </c>
      <c r="F27" s="316"/>
      <c r="G27" s="317"/>
      <c r="H27" s="124"/>
      <c r="I27" s="125"/>
      <c r="J27" s="125"/>
      <c r="K27" s="125"/>
      <c r="L27" s="126"/>
    </row>
    <row r="28" spans="2:12" ht="24.75" customHeight="1">
      <c r="B28" s="6"/>
      <c r="C28" s="242"/>
      <c r="D28" s="38" t="s">
        <v>123</v>
      </c>
      <c r="E28" s="360" t="s">
        <v>124</v>
      </c>
      <c r="F28" s="361"/>
      <c r="G28" s="362"/>
      <c r="H28" s="159"/>
      <c r="I28" s="142"/>
      <c r="J28" s="142"/>
      <c r="K28" s="142"/>
      <c r="L28" s="143"/>
    </row>
    <row r="29" spans="2:12" ht="31.5" customHeight="1">
      <c r="B29" s="6"/>
      <c r="C29" s="242"/>
      <c r="D29" s="27" t="s">
        <v>51</v>
      </c>
      <c r="E29" s="315" t="s">
        <v>52</v>
      </c>
      <c r="F29" s="316"/>
      <c r="G29" s="317"/>
      <c r="H29" s="124"/>
      <c r="I29" s="125"/>
      <c r="J29" s="125"/>
      <c r="K29" s="125"/>
      <c r="L29" s="126"/>
    </row>
    <row r="30" spans="2:12" ht="27" customHeight="1">
      <c r="B30" s="6"/>
      <c r="C30" s="242"/>
      <c r="D30" s="38" t="s">
        <v>154</v>
      </c>
      <c r="E30" s="360" t="s">
        <v>282</v>
      </c>
      <c r="F30" s="361"/>
      <c r="G30" s="362"/>
      <c r="H30" s="159"/>
      <c r="I30" s="142"/>
      <c r="J30" s="142"/>
      <c r="K30" s="142"/>
      <c r="L30" s="143"/>
    </row>
    <row r="31" spans="2:12" ht="26.25" customHeight="1">
      <c r="B31" s="6"/>
      <c r="C31" s="242"/>
      <c r="D31" s="27" t="s">
        <v>272</v>
      </c>
      <c r="E31" s="315" t="s">
        <v>273</v>
      </c>
      <c r="F31" s="316"/>
      <c r="G31" s="317"/>
      <c r="H31" s="124"/>
      <c r="I31" s="125"/>
      <c r="J31" s="125"/>
      <c r="K31" s="125"/>
      <c r="L31" s="126"/>
    </row>
    <row r="32" spans="2:12" ht="27" customHeight="1">
      <c r="B32" s="6"/>
      <c r="C32" s="242"/>
      <c r="D32" s="38" t="s">
        <v>117</v>
      </c>
      <c r="E32" s="329" t="s">
        <v>53</v>
      </c>
      <c r="F32" s="330"/>
      <c r="G32" s="331"/>
      <c r="H32" s="159"/>
      <c r="I32" s="142"/>
      <c r="J32" s="142"/>
      <c r="K32" s="142"/>
      <c r="L32" s="143"/>
    </row>
    <row r="33" spans="2:12" ht="27" customHeight="1" thickBot="1">
      <c r="B33" s="6"/>
      <c r="C33" s="243"/>
      <c r="D33" s="40" t="s">
        <v>118</v>
      </c>
      <c r="E33" s="332" t="s">
        <v>119</v>
      </c>
      <c r="F33" s="333"/>
      <c r="G33" s="334"/>
      <c r="H33" s="335"/>
      <c r="I33" s="336"/>
      <c r="J33" s="336"/>
      <c r="K33" s="336"/>
      <c r="L33" s="337"/>
    </row>
    <row r="34" spans="2:12" ht="24" customHeight="1" thickBot="1">
      <c r="B34" s="6"/>
      <c r="C34" s="299" t="s">
        <v>355</v>
      </c>
      <c r="D34" s="47" t="s">
        <v>188</v>
      </c>
      <c r="E34" s="318" t="s">
        <v>189</v>
      </c>
      <c r="F34" s="319"/>
      <c r="G34" s="320"/>
      <c r="H34" s="305"/>
      <c r="I34" s="306"/>
      <c r="J34" s="306"/>
      <c r="K34" s="306"/>
      <c r="L34" s="307"/>
    </row>
    <row r="35" spans="2:12" ht="26.25" customHeight="1">
      <c r="B35" s="6"/>
      <c r="C35" s="300"/>
      <c r="D35" s="28" t="s">
        <v>274</v>
      </c>
      <c r="E35" s="324" t="s">
        <v>275</v>
      </c>
      <c r="F35" s="325"/>
      <c r="G35" s="326"/>
      <c r="H35" s="327"/>
      <c r="I35" s="164"/>
      <c r="J35" s="164"/>
      <c r="K35" s="164"/>
      <c r="L35" s="165"/>
    </row>
    <row r="36" spans="2:12" ht="26.25" customHeight="1" thickBot="1">
      <c r="B36" s="6"/>
      <c r="C36" s="301"/>
      <c r="D36" s="44" t="s">
        <v>190</v>
      </c>
      <c r="E36" s="321" t="s">
        <v>191</v>
      </c>
      <c r="F36" s="322"/>
      <c r="G36" s="323"/>
      <c r="H36" s="94" t="s">
        <v>403</v>
      </c>
      <c r="I36" s="45" t="s">
        <v>404</v>
      </c>
      <c r="J36" s="45" t="s">
        <v>405</v>
      </c>
      <c r="K36" s="328"/>
      <c r="L36" s="203"/>
    </row>
    <row r="37" spans="2:12" ht="15" customHeight="1"/>
  </sheetData>
  <mergeCells count="72">
    <mergeCell ref="K24:L24"/>
    <mergeCell ref="C25:C33"/>
    <mergeCell ref="E25:G25"/>
    <mergeCell ref="H25:L25"/>
    <mergeCell ref="E26:G26"/>
    <mergeCell ref="H26:L26"/>
    <mergeCell ref="E27:G27"/>
    <mergeCell ref="H27:L27"/>
    <mergeCell ref="E28:G28"/>
    <mergeCell ref="H28:L28"/>
    <mergeCell ref="E29:G29"/>
    <mergeCell ref="H29:L29"/>
    <mergeCell ref="E30:G30"/>
    <mergeCell ref="H30:L30"/>
    <mergeCell ref="C3:L3"/>
    <mergeCell ref="F4:L4"/>
    <mergeCell ref="F5:G16"/>
    <mergeCell ref="H5:H7"/>
    <mergeCell ref="I5:L5"/>
    <mergeCell ref="I6:L6"/>
    <mergeCell ref="I7:L7"/>
    <mergeCell ref="H8:H10"/>
    <mergeCell ref="I8:L8"/>
    <mergeCell ref="I9:L9"/>
    <mergeCell ref="I10:L10"/>
    <mergeCell ref="H11:H13"/>
    <mergeCell ref="I11:L11"/>
    <mergeCell ref="I12:L12"/>
    <mergeCell ref="I13:L13"/>
    <mergeCell ref="H14:H16"/>
    <mergeCell ref="C4:E4"/>
    <mergeCell ref="C5:E5"/>
    <mergeCell ref="C6:E6"/>
    <mergeCell ref="C7:E7"/>
    <mergeCell ref="C8:E8"/>
    <mergeCell ref="C9:E9"/>
    <mergeCell ref="C10:E10"/>
    <mergeCell ref="C11:E11"/>
    <mergeCell ref="C12:E12"/>
    <mergeCell ref="C13:E13"/>
    <mergeCell ref="C14:E14"/>
    <mergeCell ref="C15:E15"/>
    <mergeCell ref="C22:C24"/>
    <mergeCell ref="I14:L14"/>
    <mergeCell ref="I15:L15"/>
    <mergeCell ref="I16:L16"/>
    <mergeCell ref="F17:G20"/>
    <mergeCell ref="H17:L17"/>
    <mergeCell ref="H18:L18"/>
    <mergeCell ref="H19:L19"/>
    <mergeCell ref="H20:L20"/>
    <mergeCell ref="C21:L21"/>
    <mergeCell ref="C16:D16"/>
    <mergeCell ref="C17:D17"/>
    <mergeCell ref="C18:D18"/>
    <mergeCell ref="C19:D19"/>
    <mergeCell ref="C20:D20"/>
    <mergeCell ref="K22:L22"/>
    <mergeCell ref="E31:G31"/>
    <mergeCell ref="H31:L31"/>
    <mergeCell ref="C34:C36"/>
    <mergeCell ref="E34:G34"/>
    <mergeCell ref="H34:L34"/>
    <mergeCell ref="E36:G36"/>
    <mergeCell ref="E35:G35"/>
    <mergeCell ref="H35:L35"/>
    <mergeCell ref="K36:L36"/>
    <mergeCell ref="E32:G32"/>
    <mergeCell ref="H32:L32"/>
    <mergeCell ref="E33:G33"/>
    <mergeCell ref="H33:L33"/>
    <mergeCell ref="K23:L23"/>
  </mergeCells>
  <hyperlinks>
    <hyperlink ref="K24" r:id="rId1" display="(Read the VP EPA discussion)"/>
  </hyperlinks>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indowProtection="1"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windowProtection="1" workbookViewId="0">
      <selection activeCell="A2" sqref="A2:H17"/>
    </sheetView>
  </sheetViews>
  <sheetFormatPr defaultRowHeight="15"/>
  <sheetData>
    <row r="2" spans="1:8" ht="18.75">
      <c r="A2" s="106" t="s">
        <v>370</v>
      </c>
      <c r="B2" s="106"/>
      <c r="C2" s="106"/>
      <c r="D2" s="106"/>
      <c r="E2" s="106"/>
      <c r="F2" s="106"/>
      <c r="G2" s="106"/>
      <c r="H2" s="106"/>
    </row>
    <row r="3" spans="1:8">
      <c r="A3" s="107" t="s">
        <v>339</v>
      </c>
      <c r="B3" s="107"/>
      <c r="C3" s="107"/>
      <c r="D3" s="107"/>
      <c r="E3" s="107"/>
      <c r="F3" s="107"/>
      <c r="G3" s="107"/>
      <c r="H3" s="107"/>
    </row>
    <row r="4" spans="1:8">
      <c r="A4" s="107" t="s">
        <v>269</v>
      </c>
      <c r="B4" s="107"/>
      <c r="C4" s="107"/>
      <c r="D4" s="107"/>
      <c r="E4" s="107"/>
      <c r="F4" s="107"/>
      <c r="G4" s="107"/>
      <c r="H4" s="107"/>
    </row>
    <row r="5" spans="1:8">
      <c r="A5" s="107"/>
      <c r="B5" s="107"/>
      <c r="C5" s="107"/>
      <c r="D5" s="107"/>
      <c r="E5" s="107"/>
      <c r="F5" s="107"/>
      <c r="G5" s="107"/>
      <c r="H5" s="107"/>
    </row>
    <row r="6" spans="1:8" ht="15.75">
      <c r="A6" s="105" t="s">
        <v>365</v>
      </c>
      <c r="B6" s="105"/>
      <c r="C6" s="105"/>
      <c r="D6" s="105"/>
      <c r="E6" s="105"/>
      <c r="F6" s="105"/>
      <c r="G6" s="105"/>
      <c r="H6" s="105"/>
    </row>
    <row r="7" spans="1:8" ht="39" customHeight="1">
      <c r="A7" s="103" t="s">
        <v>371</v>
      </c>
      <c r="B7" s="102" t="s">
        <v>341</v>
      </c>
      <c r="C7" s="102"/>
      <c r="D7" s="102"/>
      <c r="E7" s="102"/>
      <c r="F7" s="102"/>
      <c r="G7" s="102"/>
      <c r="H7" s="102"/>
    </row>
    <row r="8" spans="1:8" ht="24.75" customHeight="1">
      <c r="A8" s="103"/>
      <c r="B8" s="102" t="s">
        <v>264</v>
      </c>
      <c r="C8" s="102"/>
      <c r="D8" s="102"/>
      <c r="E8" s="102"/>
      <c r="F8" s="102"/>
      <c r="G8" s="102"/>
      <c r="H8" s="102"/>
    </row>
    <row r="9" spans="1:8" ht="40.5" customHeight="1">
      <c r="A9" s="103"/>
      <c r="B9" s="102" t="s">
        <v>342</v>
      </c>
      <c r="C9" s="102"/>
      <c r="D9" s="102"/>
      <c r="E9" s="102"/>
      <c r="F9" s="102"/>
      <c r="G9" s="102"/>
      <c r="H9" s="102"/>
    </row>
    <row r="10" spans="1:8" ht="31.5" customHeight="1">
      <c r="A10" s="103"/>
      <c r="B10" s="104" t="s">
        <v>366</v>
      </c>
      <c r="C10" s="104"/>
      <c r="D10" s="104"/>
      <c r="E10" s="104"/>
      <c r="F10" s="104"/>
      <c r="G10" s="104"/>
      <c r="H10" s="104"/>
    </row>
    <row r="11" spans="1:8" ht="15.75">
      <c r="A11" s="105" t="s">
        <v>364</v>
      </c>
      <c r="B11" s="105"/>
      <c r="C11" s="105"/>
      <c r="D11" s="105"/>
      <c r="E11" s="105"/>
      <c r="F11" s="105"/>
      <c r="G11" s="105"/>
      <c r="H11" s="105"/>
    </row>
    <row r="12" spans="1:8">
      <c r="A12" s="103" t="s">
        <v>363</v>
      </c>
      <c r="B12" s="102" t="s">
        <v>265</v>
      </c>
      <c r="C12" s="102"/>
      <c r="D12" s="102"/>
      <c r="E12" s="102"/>
      <c r="F12" s="102"/>
      <c r="G12" s="102"/>
      <c r="H12" s="102"/>
    </row>
    <row r="13" spans="1:8">
      <c r="A13" s="103"/>
      <c r="B13" s="102" t="s">
        <v>266</v>
      </c>
      <c r="C13" s="102"/>
      <c r="D13" s="102"/>
      <c r="E13" s="102"/>
      <c r="F13" s="102"/>
      <c r="G13" s="102"/>
      <c r="H13" s="102"/>
    </row>
    <row r="14" spans="1:8">
      <c r="A14" s="103"/>
      <c r="B14" s="102" t="s">
        <v>362</v>
      </c>
      <c r="C14" s="102"/>
      <c r="D14" s="102"/>
      <c r="E14" s="102"/>
      <c r="F14" s="102"/>
      <c r="G14" s="102"/>
      <c r="H14" s="102"/>
    </row>
    <row r="15" spans="1:8">
      <c r="A15" s="103"/>
      <c r="B15" s="102" t="s">
        <v>267</v>
      </c>
      <c r="C15" s="102"/>
      <c r="D15" s="102"/>
      <c r="E15" s="102"/>
      <c r="F15" s="102"/>
      <c r="G15" s="102"/>
      <c r="H15" s="102"/>
    </row>
    <row r="16" spans="1:8" ht="27" customHeight="1">
      <c r="A16" s="103"/>
      <c r="B16" s="102" t="s">
        <v>268</v>
      </c>
      <c r="C16" s="102"/>
      <c r="D16" s="102"/>
      <c r="E16" s="102"/>
      <c r="F16" s="102"/>
      <c r="G16" s="102"/>
      <c r="H16" s="102"/>
    </row>
    <row r="17" spans="1:8" ht="26.25" customHeight="1">
      <c r="A17" s="103"/>
      <c r="B17" s="102" t="s">
        <v>270</v>
      </c>
      <c r="C17" s="102"/>
      <c r="D17" s="102"/>
      <c r="E17" s="102"/>
      <c r="F17" s="102"/>
      <c r="G17" s="102"/>
      <c r="H17" s="102"/>
    </row>
  </sheetData>
  <mergeCells count="18">
    <mergeCell ref="A2:H2"/>
    <mergeCell ref="A3:H3"/>
    <mergeCell ref="A4:H4"/>
    <mergeCell ref="A5:H5"/>
    <mergeCell ref="A6:H6"/>
    <mergeCell ref="B12:H12"/>
    <mergeCell ref="B13:H13"/>
    <mergeCell ref="B7:H7"/>
    <mergeCell ref="A7:A10"/>
    <mergeCell ref="A12:A17"/>
    <mergeCell ref="B14:H14"/>
    <mergeCell ref="B15:H15"/>
    <mergeCell ref="B16:H16"/>
    <mergeCell ref="B17:H17"/>
    <mergeCell ref="B8:H8"/>
    <mergeCell ref="B9:H9"/>
    <mergeCell ref="B10:H10"/>
    <mergeCell ref="A11:H11"/>
  </mergeCells>
  <hyperlinks>
    <hyperlink ref="B10:H10" r:id="rId1" display="Assuming say we can easily see 10 years of growth for both businesses, the ART side of Investing  will decide our Call on which is a superior busines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
  <sheetViews>
    <sheetView windowProtection="1" workbookViewId="0">
      <selection activeCell="B22" sqref="B22:H22"/>
    </sheetView>
  </sheetViews>
  <sheetFormatPr defaultRowHeight="15"/>
  <cols>
    <col min="6" max="6" width="8.69921875" customWidth="1"/>
    <col min="7" max="7" width="8.8984375" customWidth="1"/>
    <col min="8" max="8" width="13.09765625" customWidth="1"/>
  </cols>
  <sheetData>
    <row r="2" spans="1:8" ht="18" customHeight="1">
      <c r="A2" s="111" t="s">
        <v>340</v>
      </c>
      <c r="B2" s="111"/>
      <c r="C2" s="111"/>
      <c r="D2" s="111"/>
      <c r="E2" s="111"/>
      <c r="F2" s="111"/>
      <c r="G2" s="111"/>
      <c r="H2" s="111"/>
    </row>
    <row r="3" spans="1:8">
      <c r="A3" s="112" t="s">
        <v>343</v>
      </c>
      <c r="B3" s="112"/>
      <c r="C3" s="112"/>
      <c r="D3" s="112"/>
      <c r="E3" s="112"/>
      <c r="F3" s="112"/>
      <c r="G3" s="112"/>
      <c r="H3" s="112"/>
    </row>
    <row r="4" spans="1:8">
      <c r="A4" s="112" t="s">
        <v>352</v>
      </c>
      <c r="B4" s="112"/>
      <c r="C4" s="112"/>
      <c r="D4" s="112"/>
      <c r="E4" s="112"/>
      <c r="F4" s="112"/>
      <c r="G4" s="112"/>
      <c r="H4" s="112"/>
    </row>
    <row r="5" spans="1:8">
      <c r="A5" s="114"/>
      <c r="B5" s="114"/>
      <c r="C5" s="114"/>
      <c r="D5" s="114"/>
      <c r="E5" s="114"/>
      <c r="F5" s="114"/>
      <c r="G5" s="114"/>
      <c r="H5" s="114"/>
    </row>
    <row r="6" spans="1:8">
      <c r="A6" s="108" t="s">
        <v>346</v>
      </c>
      <c r="B6" s="108"/>
      <c r="C6" s="108"/>
      <c r="D6" s="108"/>
      <c r="E6" s="108"/>
      <c r="F6" s="108"/>
      <c r="G6" s="108"/>
      <c r="H6" s="108"/>
    </row>
    <row r="7" spans="1:8">
      <c r="A7" s="109" t="s">
        <v>356</v>
      </c>
      <c r="B7" s="102" t="s">
        <v>347</v>
      </c>
      <c r="C7" s="102"/>
      <c r="D7" s="102"/>
      <c r="E7" s="102"/>
      <c r="F7" s="102"/>
      <c r="G7" s="102"/>
      <c r="H7" s="102"/>
    </row>
    <row r="8" spans="1:8">
      <c r="A8" s="109"/>
      <c r="B8" s="102" t="s">
        <v>350</v>
      </c>
      <c r="C8" s="102"/>
      <c r="D8" s="102"/>
      <c r="E8" s="102"/>
      <c r="F8" s="102"/>
      <c r="G8" s="102"/>
      <c r="H8" s="102"/>
    </row>
    <row r="9" spans="1:8" ht="15.75" customHeight="1">
      <c r="A9" s="109"/>
      <c r="B9" s="102" t="s">
        <v>344</v>
      </c>
      <c r="C9" s="102"/>
      <c r="D9" s="102"/>
      <c r="E9" s="102"/>
      <c r="F9" s="102"/>
      <c r="G9" s="102"/>
      <c r="H9" s="102"/>
    </row>
    <row r="10" spans="1:8">
      <c r="A10" s="109"/>
      <c r="B10" s="102" t="s">
        <v>348</v>
      </c>
      <c r="C10" s="102"/>
      <c r="D10" s="102"/>
      <c r="E10" s="102"/>
      <c r="F10" s="102"/>
      <c r="G10" s="102"/>
      <c r="H10" s="102"/>
    </row>
    <row r="11" spans="1:8">
      <c r="A11" s="109"/>
      <c r="B11" s="102" t="s">
        <v>349</v>
      </c>
      <c r="C11" s="102"/>
      <c r="D11" s="102"/>
      <c r="E11" s="102"/>
      <c r="F11" s="102"/>
      <c r="G11" s="102"/>
      <c r="H11" s="102"/>
    </row>
    <row r="12" spans="1:8" ht="15" customHeight="1">
      <c r="A12" s="109"/>
      <c r="B12" s="104" t="s">
        <v>367</v>
      </c>
      <c r="C12" s="104"/>
      <c r="D12" s="104"/>
      <c r="E12" s="104"/>
      <c r="F12" s="104"/>
      <c r="G12" s="104"/>
      <c r="H12" s="104"/>
    </row>
    <row r="13" spans="1:8" ht="17.25" customHeight="1">
      <c r="A13" s="113" t="s">
        <v>357</v>
      </c>
      <c r="B13" s="113"/>
      <c r="C13" s="113"/>
      <c r="D13" s="113"/>
      <c r="E13" s="113"/>
      <c r="F13" s="113"/>
      <c r="G13" s="113"/>
      <c r="H13" s="113"/>
    </row>
    <row r="14" spans="1:8" ht="27.75" customHeight="1">
      <c r="A14" s="109" t="s">
        <v>354</v>
      </c>
      <c r="B14" s="104" t="s">
        <v>401</v>
      </c>
      <c r="C14" s="104"/>
      <c r="D14" s="104"/>
      <c r="E14" s="104"/>
      <c r="F14" s="104"/>
      <c r="G14" s="104"/>
      <c r="H14" s="104"/>
    </row>
    <row r="15" spans="1:8" ht="27.75" customHeight="1">
      <c r="A15" s="109"/>
      <c r="B15" s="102" t="s">
        <v>358</v>
      </c>
      <c r="C15" s="102"/>
      <c r="D15" s="102"/>
      <c r="E15" s="102"/>
      <c r="F15" s="102"/>
      <c r="G15" s="102"/>
      <c r="H15" s="102"/>
    </row>
    <row r="16" spans="1:8" ht="27.75" customHeight="1">
      <c r="A16" s="109"/>
      <c r="B16" s="102" t="s">
        <v>360</v>
      </c>
      <c r="C16" s="102"/>
      <c r="D16" s="102"/>
      <c r="E16" s="102"/>
      <c r="F16" s="102"/>
      <c r="G16" s="102"/>
      <c r="H16" s="102"/>
    </row>
    <row r="17" spans="1:8" ht="27.75" customHeight="1">
      <c r="A17" s="109"/>
      <c r="B17" s="102" t="s">
        <v>368</v>
      </c>
      <c r="C17" s="102"/>
      <c r="D17" s="102"/>
      <c r="E17" s="102"/>
      <c r="F17" s="102"/>
      <c r="G17" s="102"/>
      <c r="H17" s="102"/>
    </row>
    <row r="18" spans="1:8">
      <c r="A18" s="108" t="s">
        <v>351</v>
      </c>
      <c r="B18" s="108" t="s">
        <v>345</v>
      </c>
      <c r="C18" s="108"/>
      <c r="D18" s="108"/>
      <c r="E18" s="108"/>
      <c r="F18" s="108"/>
      <c r="G18" s="108"/>
      <c r="H18" s="108"/>
    </row>
    <row r="19" spans="1:8" ht="28.5" customHeight="1">
      <c r="A19" s="110" t="s">
        <v>402</v>
      </c>
      <c r="B19" s="104" t="s">
        <v>373</v>
      </c>
      <c r="C19" s="104"/>
      <c r="D19" s="104"/>
      <c r="E19" s="104"/>
      <c r="F19" s="104"/>
      <c r="G19" s="104"/>
      <c r="H19" s="104"/>
    </row>
    <row r="20" spans="1:8" ht="30" customHeight="1">
      <c r="A20" s="110"/>
      <c r="B20" s="102" t="s">
        <v>372</v>
      </c>
      <c r="C20" s="102"/>
      <c r="D20" s="102"/>
      <c r="E20" s="102"/>
      <c r="F20" s="102"/>
      <c r="G20" s="102"/>
      <c r="H20" s="102"/>
    </row>
    <row r="21" spans="1:8" ht="29.25" customHeight="1">
      <c r="A21" s="110"/>
      <c r="B21" s="102" t="s">
        <v>359</v>
      </c>
      <c r="C21" s="102"/>
      <c r="D21" s="102"/>
      <c r="E21" s="102"/>
      <c r="F21" s="102"/>
      <c r="G21" s="102"/>
      <c r="H21" s="102"/>
    </row>
    <row r="22" spans="1:8" ht="28.5" customHeight="1">
      <c r="A22" s="110"/>
      <c r="B22" s="102" t="s">
        <v>361</v>
      </c>
      <c r="C22" s="102"/>
      <c r="D22" s="102"/>
      <c r="E22" s="102"/>
      <c r="F22" s="102"/>
      <c r="G22" s="102"/>
      <c r="H22" s="102"/>
    </row>
  </sheetData>
  <mergeCells count="24">
    <mergeCell ref="A2:H2"/>
    <mergeCell ref="A3:H3"/>
    <mergeCell ref="A4:H4"/>
    <mergeCell ref="A6:H6"/>
    <mergeCell ref="A13:H13"/>
    <mergeCell ref="B7:H7"/>
    <mergeCell ref="A5:H5"/>
    <mergeCell ref="A7:A12"/>
    <mergeCell ref="B22:H22"/>
    <mergeCell ref="B8:H8"/>
    <mergeCell ref="B11:H11"/>
    <mergeCell ref="B21:H21"/>
    <mergeCell ref="B20:H20"/>
    <mergeCell ref="B17:H17"/>
    <mergeCell ref="B16:H16"/>
    <mergeCell ref="B19:H19"/>
    <mergeCell ref="B10:H10"/>
    <mergeCell ref="A18:H18"/>
    <mergeCell ref="B9:H9"/>
    <mergeCell ref="B12:H12"/>
    <mergeCell ref="A14:A17"/>
    <mergeCell ref="B14:H14"/>
    <mergeCell ref="B15:H15"/>
    <mergeCell ref="A19:A22"/>
  </mergeCells>
  <hyperlinks>
    <hyperlink ref="B12:H12" r:id="rId1" display="Presenting some mechanisms for slotting &quot;Laborious&quot; businesses versus &quot;Disproportionate Smarts&quot; businesses"/>
    <hyperlink ref="B19:H19" r:id="rId2" display="This is a Work-in-Progress document. Captures learnings from our Capital Allocation experience with some great businesses in VP Portfolio 2010-2015 and refinements from discussions with scores of Seniors we respect"/>
    <hyperlink ref="B14:H14" r:id="rId3" display="10x to 20x to 50x Returns in 4-5 Years - from almost all VP Portfolio picks happened - because fortunately the businesses could keep executing - and the GAP became very evident"/>
    <hyperlink ref="A19:A22" r:id="rId4" display="Feedback @ VP Business Quality Insights discussion"/>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7"/>
  <sheetViews>
    <sheetView windowProtection="1" topLeftCell="A31" zoomScaleNormal="100" workbookViewId="0">
      <selection activeCell="E43" sqref="E43"/>
    </sheetView>
  </sheetViews>
  <sheetFormatPr defaultRowHeight="15"/>
  <cols>
    <col min="1" max="1" width="0.19921875" style="2"/>
    <col min="2" max="2" width="12.19921875" style="2"/>
    <col min="3" max="3" width="11.5" style="2" customWidth="1"/>
    <col min="4" max="5" width="12.69921875" style="2" customWidth="1"/>
    <col min="6" max="6" width="7.19921875" style="2" customWidth="1"/>
    <col min="7" max="7" width="7.09765625" style="2" customWidth="1"/>
    <col min="8" max="8" width="9.69921875" style="2" customWidth="1"/>
    <col min="9" max="9" width="7.69921875" style="2" customWidth="1"/>
    <col min="10" max="10" width="9.3984375" style="2" customWidth="1"/>
    <col min="11" max="11" width="12.19921875" style="2"/>
    <col min="12" max="12" width="12.8984375" style="2" customWidth="1"/>
    <col min="13" max="258" width="12.19921875" style="2"/>
    <col min="259" max="1027" width="12.19921875"/>
  </cols>
  <sheetData>
    <row r="1" spans="2:12" ht="2.1" customHeight="1">
      <c r="B1"/>
      <c r="C1"/>
      <c r="D1"/>
      <c r="E1"/>
      <c r="F1"/>
      <c r="G1"/>
      <c r="H1"/>
      <c r="I1"/>
      <c r="J1"/>
      <c r="K1"/>
      <c r="L1"/>
    </row>
    <row r="2" spans="2:12" ht="20.65" customHeight="1" thickBot="1">
      <c r="B2" s="3"/>
      <c r="C2" s="4"/>
      <c r="D2" s="4"/>
      <c r="E2" s="4"/>
      <c r="F2" s="13"/>
      <c r="G2" s="4"/>
      <c r="H2" s="4"/>
      <c r="I2" s="4"/>
      <c r="J2" s="13"/>
      <c r="K2" s="4"/>
      <c r="L2" s="4"/>
    </row>
    <row r="3" spans="2:12" ht="32.25" customHeight="1" thickBot="1">
      <c r="B3" s="5"/>
      <c r="C3" s="168" t="s">
        <v>204</v>
      </c>
      <c r="D3" s="169"/>
      <c r="E3" s="169"/>
      <c r="F3" s="169"/>
      <c r="G3" s="169"/>
      <c r="H3" s="169"/>
      <c r="I3" s="169"/>
      <c r="J3" s="169"/>
      <c r="K3" s="169"/>
      <c r="L3" s="170"/>
    </row>
    <row r="4" spans="2:12" ht="30.4" customHeight="1" thickBot="1">
      <c r="B4" s="5"/>
      <c r="C4" s="171" t="s">
        <v>11</v>
      </c>
      <c r="D4" s="171"/>
      <c r="E4" s="171"/>
      <c r="F4" s="191" t="s">
        <v>166</v>
      </c>
      <c r="G4" s="192"/>
      <c r="H4" s="192"/>
      <c r="I4" s="192"/>
      <c r="J4" s="192"/>
      <c r="K4" s="192"/>
      <c r="L4" s="193"/>
    </row>
    <row r="5" spans="2:12" ht="22.35" customHeight="1">
      <c r="B5" s="5"/>
      <c r="C5" s="172" t="s">
        <v>12</v>
      </c>
      <c r="D5" s="172"/>
      <c r="E5" s="172"/>
      <c r="F5" s="181" t="s">
        <v>13</v>
      </c>
      <c r="G5" s="182"/>
      <c r="H5" s="173" t="s">
        <v>14</v>
      </c>
      <c r="I5" s="175" t="s">
        <v>15</v>
      </c>
      <c r="J5" s="165"/>
      <c r="K5" s="165"/>
      <c r="L5" s="165"/>
    </row>
    <row r="6" spans="2:12" ht="22.35" customHeight="1">
      <c r="B6" s="5"/>
      <c r="C6" s="176" t="s">
        <v>16</v>
      </c>
      <c r="D6" s="176"/>
      <c r="E6" s="176"/>
      <c r="F6" s="183"/>
      <c r="G6" s="184"/>
      <c r="H6" s="174"/>
      <c r="I6" s="177" t="s">
        <v>131</v>
      </c>
      <c r="J6" s="143"/>
      <c r="K6" s="143"/>
      <c r="L6" s="143"/>
    </row>
    <row r="7" spans="2:12" ht="20.45" customHeight="1">
      <c r="B7" s="5"/>
      <c r="C7" s="178" t="s">
        <v>17</v>
      </c>
      <c r="D7" s="178"/>
      <c r="E7" s="178"/>
      <c r="F7" s="183"/>
      <c r="G7" s="184"/>
      <c r="H7" s="174"/>
      <c r="I7" s="179"/>
      <c r="J7" s="180"/>
      <c r="K7" s="180"/>
      <c r="L7" s="180"/>
    </row>
    <row r="8" spans="2:12" ht="20.45" customHeight="1">
      <c r="B8" s="5"/>
      <c r="C8" s="176" t="s">
        <v>18</v>
      </c>
      <c r="D8" s="176"/>
      <c r="E8" s="176"/>
      <c r="F8" s="183"/>
      <c r="G8" s="184"/>
      <c r="H8" s="206" t="s">
        <v>19</v>
      </c>
      <c r="I8" s="177" t="s">
        <v>20</v>
      </c>
      <c r="J8" s="143"/>
      <c r="K8" s="143"/>
      <c r="L8" s="143"/>
    </row>
    <row r="9" spans="2:12" ht="20.45" customHeight="1">
      <c r="B9" s="5"/>
      <c r="C9" s="199" t="s">
        <v>21</v>
      </c>
      <c r="D9" s="199"/>
      <c r="E9" s="199"/>
      <c r="F9" s="183"/>
      <c r="G9" s="184"/>
      <c r="H9" s="206"/>
      <c r="I9" s="188" t="s">
        <v>22</v>
      </c>
      <c r="J9" s="189"/>
      <c r="K9" s="189"/>
      <c r="L9" s="189"/>
    </row>
    <row r="10" spans="2:12" ht="22.35" customHeight="1">
      <c r="B10" s="5"/>
      <c r="C10" s="176" t="s">
        <v>23</v>
      </c>
      <c r="D10" s="176"/>
      <c r="E10" s="176"/>
      <c r="F10" s="183"/>
      <c r="G10" s="184"/>
      <c r="H10" s="206"/>
      <c r="I10" s="177" t="s">
        <v>24</v>
      </c>
      <c r="J10" s="143"/>
      <c r="K10" s="143"/>
      <c r="L10" s="143"/>
    </row>
    <row r="11" spans="2:12" ht="20.45" customHeight="1" thickBot="1">
      <c r="B11" s="5"/>
      <c r="C11" s="199" t="s">
        <v>25</v>
      </c>
      <c r="D11" s="199"/>
      <c r="E11" s="199"/>
      <c r="F11" s="183"/>
      <c r="G11" s="184"/>
      <c r="H11" s="187" t="s">
        <v>26</v>
      </c>
      <c r="I11" s="188" t="s">
        <v>27</v>
      </c>
      <c r="J11" s="189"/>
      <c r="K11" s="189"/>
      <c r="L11" s="189"/>
    </row>
    <row r="12" spans="2:12" ht="20.45" customHeight="1" thickBot="1">
      <c r="B12" s="5"/>
      <c r="C12" s="190" t="s">
        <v>151</v>
      </c>
      <c r="D12" s="190"/>
      <c r="E12" s="190"/>
      <c r="F12" s="183"/>
      <c r="G12" s="184"/>
      <c r="H12" s="187"/>
      <c r="I12" s="177" t="s">
        <v>28</v>
      </c>
      <c r="J12" s="143"/>
      <c r="K12" s="143"/>
      <c r="L12" s="143"/>
    </row>
    <row r="13" spans="2:12" ht="20.45" customHeight="1">
      <c r="B13" s="5"/>
      <c r="C13" s="199" t="s">
        <v>128</v>
      </c>
      <c r="D13" s="199"/>
      <c r="E13" s="199"/>
      <c r="F13" s="183"/>
      <c r="G13" s="184"/>
      <c r="H13" s="187"/>
      <c r="I13" s="188" t="s">
        <v>29</v>
      </c>
      <c r="J13" s="189"/>
      <c r="K13" s="189"/>
      <c r="L13" s="189"/>
    </row>
    <row r="14" spans="2:12" ht="20.45" customHeight="1">
      <c r="B14" s="5"/>
      <c r="C14" s="212" t="s">
        <v>129</v>
      </c>
      <c r="D14" s="212"/>
      <c r="E14" s="212"/>
      <c r="F14" s="183"/>
      <c r="G14" s="184"/>
      <c r="H14" s="206" t="s">
        <v>30</v>
      </c>
      <c r="I14" s="177" t="s">
        <v>134</v>
      </c>
      <c r="J14" s="143"/>
      <c r="K14" s="143"/>
      <c r="L14" s="143"/>
    </row>
    <row r="15" spans="2:12" ht="20.45" customHeight="1" thickBot="1">
      <c r="B15" s="5"/>
      <c r="C15" s="199" t="s">
        <v>130</v>
      </c>
      <c r="D15" s="199"/>
      <c r="E15" s="199"/>
      <c r="F15" s="183"/>
      <c r="G15" s="184"/>
      <c r="H15" s="206"/>
      <c r="I15" s="188" t="s">
        <v>133</v>
      </c>
      <c r="J15" s="189"/>
      <c r="K15" s="189"/>
      <c r="L15" s="189"/>
    </row>
    <row r="16" spans="2:12" ht="20.45" customHeight="1" thickBot="1">
      <c r="B16" s="5"/>
      <c r="C16" s="210" t="s">
        <v>31</v>
      </c>
      <c r="D16" s="211"/>
      <c r="E16" s="69" t="s">
        <v>136</v>
      </c>
      <c r="F16" s="185"/>
      <c r="G16" s="186"/>
      <c r="H16" s="207"/>
      <c r="I16" s="208" t="s">
        <v>156</v>
      </c>
      <c r="J16" s="209"/>
      <c r="K16" s="209"/>
      <c r="L16" s="209"/>
    </row>
    <row r="17" spans="2:12" ht="20.45" customHeight="1">
      <c r="B17" s="5"/>
      <c r="C17" s="194" t="s">
        <v>186</v>
      </c>
      <c r="D17" s="195"/>
      <c r="E17" s="23" t="s">
        <v>153</v>
      </c>
      <c r="F17" s="181" t="s">
        <v>32</v>
      </c>
      <c r="G17" s="182"/>
      <c r="H17" s="198" t="s">
        <v>33</v>
      </c>
      <c r="I17" s="198"/>
      <c r="J17" s="198"/>
      <c r="K17" s="198"/>
      <c r="L17" s="198"/>
    </row>
    <row r="18" spans="2:12" ht="22.35" customHeight="1">
      <c r="B18" s="5"/>
      <c r="C18" s="196" t="s">
        <v>185</v>
      </c>
      <c r="D18" s="197"/>
      <c r="E18" s="41" t="s">
        <v>152</v>
      </c>
      <c r="F18" s="183"/>
      <c r="G18" s="184"/>
      <c r="H18" s="197" t="s">
        <v>34</v>
      </c>
      <c r="I18" s="197"/>
      <c r="J18" s="197"/>
      <c r="K18" s="197"/>
      <c r="L18" s="197"/>
    </row>
    <row r="19" spans="2:12" ht="24.75" customHeight="1">
      <c r="B19" s="5"/>
      <c r="C19" s="200" t="s">
        <v>183</v>
      </c>
      <c r="D19" s="201"/>
      <c r="E19" s="1" t="s">
        <v>184</v>
      </c>
      <c r="F19" s="183"/>
      <c r="G19" s="184"/>
      <c r="H19" s="204" t="s">
        <v>35</v>
      </c>
      <c r="I19" s="204"/>
      <c r="J19" s="204"/>
      <c r="K19" s="204"/>
      <c r="L19" s="204"/>
    </row>
    <row r="20" spans="2:12" ht="39" customHeight="1" thickBot="1">
      <c r="B20" s="6"/>
      <c r="C20" s="202" t="s">
        <v>187</v>
      </c>
      <c r="D20" s="203"/>
      <c r="E20" s="12" t="s">
        <v>337</v>
      </c>
      <c r="F20" s="185"/>
      <c r="G20" s="186"/>
      <c r="H20" s="205" t="s">
        <v>36</v>
      </c>
      <c r="I20" s="205"/>
      <c r="J20" s="205"/>
      <c r="K20" s="205"/>
      <c r="L20" s="205"/>
    </row>
    <row r="21" spans="2:12" ht="33" customHeight="1" thickBot="1">
      <c r="B21" s="6"/>
      <c r="C21" s="133" t="s">
        <v>205</v>
      </c>
      <c r="D21" s="133"/>
      <c r="E21" s="133"/>
      <c r="F21" s="133"/>
      <c r="G21" s="133"/>
      <c r="H21" s="133"/>
      <c r="I21" s="133"/>
      <c r="J21" s="133"/>
      <c r="K21" s="133"/>
      <c r="L21" s="133"/>
    </row>
    <row r="22" spans="2:12" ht="28.5" customHeight="1" thickBot="1">
      <c r="B22" s="6"/>
      <c r="C22" s="134" t="s">
        <v>37</v>
      </c>
      <c r="D22" s="30"/>
      <c r="E22" s="75" t="s">
        <v>126</v>
      </c>
      <c r="F22" s="75" t="s">
        <v>38</v>
      </c>
      <c r="G22" s="75" t="s">
        <v>39</v>
      </c>
      <c r="H22" s="75" t="s">
        <v>40</v>
      </c>
      <c r="I22" s="76" t="s">
        <v>127</v>
      </c>
      <c r="J22" s="75" t="s">
        <v>41</v>
      </c>
      <c r="K22" s="135" t="s">
        <v>42</v>
      </c>
      <c r="L22" s="136"/>
    </row>
    <row r="23" spans="2:12" ht="22.35" customHeight="1" thickBot="1">
      <c r="B23" s="6"/>
      <c r="C23" s="134"/>
      <c r="D23" s="77" t="s">
        <v>43</v>
      </c>
      <c r="E23" s="20">
        <f>[1]Customization!$E$15</f>
        <v>0.3936965010743616</v>
      </c>
      <c r="F23" s="15">
        <f>[1]Customization!$B$72</f>
        <v>0.14263753114085628</v>
      </c>
      <c r="G23" s="16">
        <f>[1]Customization!$B$74</f>
        <v>2.585282967172049</v>
      </c>
      <c r="H23" s="15">
        <f>[1]Customization!$B$76</f>
        <v>0.24679210210997757</v>
      </c>
      <c r="I23" s="18">
        <f>[1]Customization!$B$78</f>
        <v>315.72333333333336</v>
      </c>
      <c r="J23" s="15">
        <f>[1]Customization!$B$80</f>
        <v>4.9246925720992367E-2</v>
      </c>
      <c r="K23" s="137" t="s">
        <v>44</v>
      </c>
      <c r="L23" s="138"/>
    </row>
    <row r="24" spans="2:12" ht="22.35" customHeight="1" thickBot="1">
      <c r="B24" s="6"/>
      <c r="C24" s="134"/>
      <c r="D24" s="79" t="s">
        <v>45</v>
      </c>
      <c r="E24" s="59">
        <f>[1]Customization!$E$14</f>
        <v>0.28828696822946931</v>
      </c>
      <c r="F24" s="60">
        <f>[1]Customization!$B$73</f>
        <v>0.14219374032194931</v>
      </c>
      <c r="G24" s="61">
        <f>[1]Customization!$B$75</f>
        <v>2.3542882673258263</v>
      </c>
      <c r="H24" s="60">
        <f>[1]Customization!$B$77</f>
        <v>0.22116468604899056</v>
      </c>
      <c r="I24" s="62">
        <f>[1]Customization!$B$79</f>
        <v>258.53200000000004</v>
      </c>
      <c r="J24" s="60">
        <f>[1]Customization!$B$81</f>
        <v>4.2077389431641819E-2</v>
      </c>
      <c r="K24" s="139" t="s">
        <v>155</v>
      </c>
      <c r="L24" s="140"/>
    </row>
    <row r="25" spans="2:12" ht="27.75" customHeight="1">
      <c r="B25" s="6"/>
      <c r="C25" s="147" t="s">
        <v>120</v>
      </c>
      <c r="D25" s="63" t="s">
        <v>46</v>
      </c>
      <c r="E25" s="160" t="s">
        <v>121</v>
      </c>
      <c r="F25" s="161"/>
      <c r="G25" s="162"/>
      <c r="H25" s="163" t="s">
        <v>132</v>
      </c>
      <c r="I25" s="164"/>
      <c r="J25" s="164"/>
      <c r="K25" s="164"/>
      <c r="L25" s="165"/>
    </row>
    <row r="26" spans="2:12" ht="22.5" customHeight="1">
      <c r="B26" s="6"/>
      <c r="C26" s="148"/>
      <c r="D26" s="64" t="s">
        <v>47</v>
      </c>
      <c r="E26" s="127" t="s">
        <v>48</v>
      </c>
      <c r="F26" s="128"/>
      <c r="G26" s="129"/>
      <c r="H26" s="159" t="s">
        <v>125</v>
      </c>
      <c r="I26" s="142"/>
      <c r="J26" s="142"/>
      <c r="K26" s="142"/>
      <c r="L26" s="143"/>
    </row>
    <row r="27" spans="2:12" ht="22.5" customHeight="1">
      <c r="B27" s="6"/>
      <c r="C27" s="148"/>
      <c r="D27" s="65" t="s">
        <v>49</v>
      </c>
      <c r="E27" s="121" t="s">
        <v>50</v>
      </c>
      <c r="F27" s="122"/>
      <c r="G27" s="123"/>
      <c r="H27" s="124" t="s">
        <v>122</v>
      </c>
      <c r="I27" s="125"/>
      <c r="J27" s="125"/>
      <c r="K27" s="125"/>
      <c r="L27" s="126"/>
    </row>
    <row r="28" spans="2:12" ht="26.25" customHeight="1">
      <c r="B28" s="6"/>
      <c r="C28" s="148"/>
      <c r="D28" s="64" t="s">
        <v>123</v>
      </c>
      <c r="E28" s="127" t="s">
        <v>124</v>
      </c>
      <c r="F28" s="128"/>
      <c r="G28" s="129"/>
      <c r="H28" s="159" t="s">
        <v>135</v>
      </c>
      <c r="I28" s="142"/>
      <c r="J28" s="142"/>
      <c r="K28" s="142"/>
      <c r="L28" s="143"/>
    </row>
    <row r="29" spans="2:12" ht="21.75" customHeight="1">
      <c r="B29" s="6"/>
      <c r="C29" s="148"/>
      <c r="D29" s="65" t="s">
        <v>51</v>
      </c>
      <c r="E29" s="121" t="s">
        <v>52</v>
      </c>
      <c r="F29" s="122"/>
      <c r="G29" s="123"/>
      <c r="H29" s="124" t="s">
        <v>280</v>
      </c>
      <c r="I29" s="125"/>
      <c r="J29" s="125"/>
      <c r="K29" s="125"/>
      <c r="L29" s="126"/>
    </row>
    <row r="30" spans="2:12" ht="38.25" customHeight="1">
      <c r="B30" s="6"/>
      <c r="C30" s="148"/>
      <c r="D30" s="64" t="s">
        <v>154</v>
      </c>
      <c r="E30" s="127" t="s">
        <v>282</v>
      </c>
      <c r="F30" s="128"/>
      <c r="G30" s="129"/>
      <c r="H30" s="130" t="s">
        <v>334</v>
      </c>
      <c r="I30" s="131"/>
      <c r="J30" s="131"/>
      <c r="K30" s="131"/>
      <c r="L30" s="132"/>
    </row>
    <row r="31" spans="2:12" ht="26.25" customHeight="1">
      <c r="B31" s="6"/>
      <c r="C31" s="148"/>
      <c r="D31" s="65" t="s">
        <v>272</v>
      </c>
      <c r="E31" s="121" t="s">
        <v>273</v>
      </c>
      <c r="F31" s="122"/>
      <c r="G31" s="123"/>
      <c r="H31" s="124" t="s">
        <v>281</v>
      </c>
      <c r="I31" s="125"/>
      <c r="J31" s="125"/>
      <c r="K31" s="125"/>
      <c r="L31" s="126"/>
    </row>
    <row r="32" spans="2:12" ht="27.75" customHeight="1">
      <c r="B32" s="6"/>
      <c r="C32" s="148"/>
      <c r="D32" s="64" t="s">
        <v>332</v>
      </c>
      <c r="E32" s="127" t="s">
        <v>333</v>
      </c>
      <c r="F32" s="128"/>
      <c r="G32" s="129"/>
      <c r="H32" s="130" t="s">
        <v>385</v>
      </c>
      <c r="I32" s="131"/>
      <c r="J32" s="131"/>
      <c r="K32" s="131"/>
      <c r="L32" s="132"/>
    </row>
    <row r="33" spans="2:12" ht="27" customHeight="1">
      <c r="B33" s="6"/>
      <c r="C33" s="148"/>
      <c r="D33" s="65" t="s">
        <v>117</v>
      </c>
      <c r="E33" s="121" t="s">
        <v>53</v>
      </c>
      <c r="F33" s="122"/>
      <c r="G33" s="123"/>
      <c r="H33" s="124" t="s">
        <v>391</v>
      </c>
      <c r="I33" s="125"/>
      <c r="J33" s="125"/>
      <c r="K33" s="125"/>
      <c r="L33" s="126"/>
    </row>
    <row r="34" spans="2:12" ht="27" customHeight="1" thickBot="1">
      <c r="B34" s="6"/>
      <c r="C34" s="149"/>
      <c r="D34" s="66" t="s">
        <v>118</v>
      </c>
      <c r="E34" s="115" t="s">
        <v>119</v>
      </c>
      <c r="F34" s="116"/>
      <c r="G34" s="117"/>
      <c r="H34" s="118" t="s">
        <v>369</v>
      </c>
      <c r="I34" s="119"/>
      <c r="J34" s="119"/>
      <c r="K34" s="119"/>
      <c r="L34" s="120"/>
    </row>
    <row r="35" spans="2:12" ht="23.25" customHeight="1">
      <c r="B35" s="6"/>
      <c r="C35" s="150" t="s">
        <v>355</v>
      </c>
      <c r="D35" s="67" t="s">
        <v>188</v>
      </c>
      <c r="E35" s="156" t="s">
        <v>189</v>
      </c>
      <c r="F35" s="157"/>
      <c r="G35" s="158"/>
      <c r="H35" s="153" t="s">
        <v>194</v>
      </c>
      <c r="I35" s="154"/>
      <c r="J35" s="154"/>
      <c r="K35" s="154"/>
      <c r="L35" s="155"/>
    </row>
    <row r="36" spans="2:12" ht="27" customHeight="1">
      <c r="B36" s="6"/>
      <c r="C36" s="151"/>
      <c r="D36" s="64" t="s">
        <v>274</v>
      </c>
      <c r="E36" s="127" t="s">
        <v>275</v>
      </c>
      <c r="F36" s="128"/>
      <c r="G36" s="129"/>
      <c r="H36" s="141" t="s">
        <v>338</v>
      </c>
      <c r="I36" s="142"/>
      <c r="J36" s="142"/>
      <c r="K36" s="142"/>
      <c r="L36" s="143"/>
    </row>
    <row r="37" spans="2:12" ht="27" customHeight="1" thickBot="1">
      <c r="B37" s="6"/>
      <c r="C37" s="152"/>
      <c r="D37" s="68" t="s">
        <v>190</v>
      </c>
      <c r="E37" s="144" t="s">
        <v>191</v>
      </c>
      <c r="F37" s="145"/>
      <c r="G37" s="146"/>
      <c r="H37" s="50" t="s">
        <v>336</v>
      </c>
      <c r="I37" s="49" t="s">
        <v>335</v>
      </c>
      <c r="J37" s="49" t="s">
        <v>289</v>
      </c>
      <c r="K37" s="166" t="s">
        <v>192</v>
      </c>
      <c r="L37" s="167"/>
    </row>
  </sheetData>
  <mergeCells count="74">
    <mergeCell ref="I9:L9"/>
    <mergeCell ref="H14:H16"/>
    <mergeCell ref="I14:L14"/>
    <mergeCell ref="C15:E15"/>
    <mergeCell ref="I15:L15"/>
    <mergeCell ref="I16:L16"/>
    <mergeCell ref="C16:D16"/>
    <mergeCell ref="H8:H10"/>
    <mergeCell ref="I8:L8"/>
    <mergeCell ref="C9:E9"/>
    <mergeCell ref="I13:L13"/>
    <mergeCell ref="C14:E14"/>
    <mergeCell ref="C10:E10"/>
    <mergeCell ref="C17:D17"/>
    <mergeCell ref="C18:D18"/>
    <mergeCell ref="F17:G20"/>
    <mergeCell ref="H17:L17"/>
    <mergeCell ref="C11:E11"/>
    <mergeCell ref="C19:D19"/>
    <mergeCell ref="C20:D20"/>
    <mergeCell ref="I12:L12"/>
    <mergeCell ref="C13:E13"/>
    <mergeCell ref="H18:L18"/>
    <mergeCell ref="H19:L19"/>
    <mergeCell ref="H20:L20"/>
    <mergeCell ref="C3:L3"/>
    <mergeCell ref="C4:E4"/>
    <mergeCell ref="C5:E5"/>
    <mergeCell ref="H5:H7"/>
    <mergeCell ref="I5:L5"/>
    <mergeCell ref="C6:E6"/>
    <mergeCell ref="I6:L6"/>
    <mergeCell ref="C7:E7"/>
    <mergeCell ref="I7:L7"/>
    <mergeCell ref="F5:G16"/>
    <mergeCell ref="H11:H13"/>
    <mergeCell ref="I11:L11"/>
    <mergeCell ref="C12:E12"/>
    <mergeCell ref="I10:L10"/>
    <mergeCell ref="F4:L4"/>
    <mergeCell ref="C8:E8"/>
    <mergeCell ref="H36:L36"/>
    <mergeCell ref="E37:G37"/>
    <mergeCell ref="H33:L33"/>
    <mergeCell ref="C25:C34"/>
    <mergeCell ref="C35:C37"/>
    <mergeCell ref="H35:L35"/>
    <mergeCell ref="E35:G35"/>
    <mergeCell ref="E36:G36"/>
    <mergeCell ref="E33:G33"/>
    <mergeCell ref="H28:L28"/>
    <mergeCell ref="E28:G28"/>
    <mergeCell ref="E25:G25"/>
    <mergeCell ref="H25:L25"/>
    <mergeCell ref="E26:G26"/>
    <mergeCell ref="H26:L26"/>
    <mergeCell ref="K37:L37"/>
    <mergeCell ref="C21:L21"/>
    <mergeCell ref="H30:L30"/>
    <mergeCell ref="E30:G30"/>
    <mergeCell ref="C22:C24"/>
    <mergeCell ref="K22:L22"/>
    <mergeCell ref="K23:L23"/>
    <mergeCell ref="K24:L24"/>
    <mergeCell ref="E34:G34"/>
    <mergeCell ref="H34:L34"/>
    <mergeCell ref="E27:G27"/>
    <mergeCell ref="H27:L27"/>
    <mergeCell ref="E29:G29"/>
    <mergeCell ref="H29:L29"/>
    <mergeCell ref="E32:G32"/>
    <mergeCell ref="H32:L32"/>
    <mergeCell ref="E31:G31"/>
    <mergeCell ref="H31:L31"/>
  </mergeCells>
  <hyperlinks>
    <hyperlink ref="K24" r:id="rId1" display="(Read the VP EPA discussion)"/>
  </hyperlinks>
  <pageMargins left="0.7" right="0.7" top="0.75" bottom="0.75" header="0.51180555555555496" footer="0.51180555555555496"/>
  <pageSetup paperSize="0" firstPageNumber="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37"/>
  <sheetViews>
    <sheetView windowProtection="1" showGridLines="0" zoomScaleNormal="100" workbookViewId="0">
      <pane xSplit="2" ySplit="1" topLeftCell="C5" activePane="bottomRight" state="frozen"/>
      <selection pane="topRight" activeCell="C1" sqref="C1"/>
      <selection pane="bottomLeft" activeCell="A18" sqref="A18"/>
      <selection pane="bottomRight" activeCell="I5" sqref="I5:L5"/>
    </sheetView>
  </sheetViews>
  <sheetFormatPr defaultRowHeight="15"/>
  <cols>
    <col min="1" max="2" width="8.796875" style="2"/>
    <col min="3" max="3" width="11.3984375" style="2" customWidth="1"/>
    <col min="4" max="4" width="12.59765625" style="2" customWidth="1"/>
    <col min="5" max="5" width="14.3984375" style="2" customWidth="1"/>
    <col min="6" max="6" width="7.3984375" style="2" customWidth="1"/>
    <col min="7" max="7" width="7.5" style="2" customWidth="1"/>
    <col min="8" max="8" width="9.59765625" style="2" customWidth="1"/>
    <col min="9" max="9" width="9" style="2" customWidth="1"/>
    <col min="10" max="10" width="9.796875" style="2" customWidth="1"/>
    <col min="11" max="11" width="11.8984375" style="2" customWidth="1"/>
    <col min="12" max="12" width="13.796875" style="2" customWidth="1"/>
    <col min="13" max="258" width="8.796875" style="2"/>
  </cols>
  <sheetData>
    <row r="1" spans="2:12" ht="2.1" customHeight="1">
      <c r="B1"/>
      <c r="C1"/>
      <c r="D1"/>
      <c r="E1"/>
      <c r="F1"/>
      <c r="G1"/>
      <c r="H1"/>
      <c r="I1"/>
      <c r="J1"/>
      <c r="K1"/>
      <c r="L1"/>
    </row>
    <row r="2" spans="2:12" ht="20.65" customHeight="1" thickBot="1">
      <c r="B2" s="3"/>
      <c r="C2" s="4"/>
      <c r="D2" s="4"/>
      <c r="E2" s="4"/>
      <c r="F2" s="13"/>
      <c r="G2" s="4"/>
      <c r="H2" s="4"/>
      <c r="I2" s="4"/>
      <c r="J2" s="13"/>
      <c r="K2" s="4"/>
      <c r="L2" s="4"/>
    </row>
    <row r="3" spans="2:12" ht="32.25" customHeight="1" thickBot="1">
      <c r="B3" s="5"/>
      <c r="C3" s="133" t="s">
        <v>206</v>
      </c>
      <c r="D3" s="133"/>
      <c r="E3" s="133"/>
      <c r="F3" s="133"/>
      <c r="G3" s="133"/>
      <c r="H3" s="133"/>
      <c r="I3" s="133"/>
      <c r="J3" s="133"/>
      <c r="K3" s="133"/>
      <c r="L3" s="133"/>
    </row>
    <row r="4" spans="2:12" ht="30.4" customHeight="1" thickBot="1">
      <c r="B4" s="5"/>
      <c r="C4" s="171" t="s">
        <v>11</v>
      </c>
      <c r="D4" s="171"/>
      <c r="E4" s="171"/>
      <c r="F4" s="191" t="s">
        <v>166</v>
      </c>
      <c r="G4" s="192"/>
      <c r="H4" s="192"/>
      <c r="I4" s="192"/>
      <c r="J4" s="192"/>
      <c r="K4" s="192"/>
      <c r="L4" s="193"/>
    </row>
    <row r="5" spans="2:12" ht="22.35" customHeight="1">
      <c r="B5" s="5"/>
      <c r="C5" s="172" t="s">
        <v>137</v>
      </c>
      <c r="D5" s="172"/>
      <c r="E5" s="172"/>
      <c r="F5" s="181" t="s">
        <v>13</v>
      </c>
      <c r="G5" s="182"/>
      <c r="H5" s="173" t="s">
        <v>14</v>
      </c>
      <c r="I5" s="175" t="s">
        <v>54</v>
      </c>
      <c r="J5" s="165"/>
      <c r="K5" s="165"/>
      <c r="L5" s="165"/>
    </row>
    <row r="6" spans="2:12" ht="22.35" customHeight="1">
      <c r="B6" s="5"/>
      <c r="C6" s="224" t="s">
        <v>55</v>
      </c>
      <c r="D6" s="224"/>
      <c r="E6" s="224"/>
      <c r="F6" s="183"/>
      <c r="G6" s="184"/>
      <c r="H6" s="174"/>
      <c r="I6" s="177" t="s">
        <v>56</v>
      </c>
      <c r="J6" s="143"/>
      <c r="K6" s="143"/>
      <c r="L6" s="143"/>
    </row>
    <row r="7" spans="2:12" ht="20.45" customHeight="1">
      <c r="B7" s="5"/>
      <c r="C7" s="172" t="s">
        <v>157</v>
      </c>
      <c r="D7" s="172"/>
      <c r="E7" s="172"/>
      <c r="F7" s="183"/>
      <c r="G7" s="184"/>
      <c r="H7" s="174"/>
      <c r="I7" s="218" t="s">
        <v>57</v>
      </c>
      <c r="J7" s="126"/>
      <c r="K7" s="126"/>
      <c r="L7" s="126"/>
    </row>
    <row r="8" spans="2:12" ht="20.45" customHeight="1">
      <c r="B8" s="5"/>
      <c r="C8" s="224" t="s">
        <v>58</v>
      </c>
      <c r="D8" s="224"/>
      <c r="E8" s="224"/>
      <c r="F8" s="183"/>
      <c r="G8" s="184"/>
      <c r="H8" s="206" t="s">
        <v>19</v>
      </c>
      <c r="I8" s="177" t="s">
        <v>59</v>
      </c>
      <c r="J8" s="143"/>
      <c r="K8" s="143"/>
      <c r="L8" s="143"/>
    </row>
    <row r="9" spans="2:12" ht="20.45" customHeight="1">
      <c r="B9" s="5"/>
      <c r="C9" s="172" t="s">
        <v>60</v>
      </c>
      <c r="D9" s="172"/>
      <c r="E9" s="172"/>
      <c r="F9" s="183"/>
      <c r="G9" s="184"/>
      <c r="H9" s="206"/>
      <c r="I9" s="188" t="s">
        <v>61</v>
      </c>
      <c r="J9" s="189"/>
      <c r="K9" s="189"/>
      <c r="L9" s="189"/>
    </row>
    <row r="10" spans="2:12" ht="22.35" customHeight="1">
      <c r="B10" s="5"/>
      <c r="C10" s="224" t="s">
        <v>62</v>
      </c>
      <c r="D10" s="224"/>
      <c r="E10" s="224"/>
      <c r="F10" s="183"/>
      <c r="G10" s="184"/>
      <c r="H10" s="206"/>
      <c r="I10" s="177"/>
      <c r="J10" s="143"/>
      <c r="K10" s="143"/>
      <c r="L10" s="143"/>
    </row>
    <row r="11" spans="2:12" ht="20.45" customHeight="1" thickBot="1">
      <c r="B11" s="5"/>
      <c r="C11" s="199"/>
      <c r="D11" s="199"/>
      <c r="E11" s="199"/>
      <c r="F11" s="183"/>
      <c r="G11" s="184"/>
      <c r="H11" s="187" t="s">
        <v>26</v>
      </c>
      <c r="I11" s="188" t="s">
        <v>63</v>
      </c>
      <c r="J11" s="189"/>
      <c r="K11" s="189"/>
      <c r="L11" s="189"/>
    </row>
    <row r="12" spans="2:12" ht="20.45" customHeight="1" thickBot="1">
      <c r="B12" s="5"/>
      <c r="C12" s="190" t="s">
        <v>151</v>
      </c>
      <c r="D12" s="190"/>
      <c r="E12" s="190"/>
      <c r="F12" s="183"/>
      <c r="G12" s="184"/>
      <c r="H12" s="187"/>
      <c r="I12" s="177" t="s">
        <v>64</v>
      </c>
      <c r="J12" s="143"/>
      <c r="K12" s="143"/>
      <c r="L12" s="143"/>
    </row>
    <row r="13" spans="2:12" ht="26.25" customHeight="1">
      <c r="B13" s="5"/>
      <c r="C13" s="199" t="s">
        <v>159</v>
      </c>
      <c r="D13" s="199"/>
      <c r="E13" s="199"/>
      <c r="F13" s="183"/>
      <c r="G13" s="184"/>
      <c r="H13" s="187"/>
      <c r="I13" s="188"/>
      <c r="J13" s="189"/>
      <c r="K13" s="189"/>
      <c r="L13" s="189"/>
    </row>
    <row r="14" spans="2:12" ht="20.45" customHeight="1">
      <c r="B14" s="5"/>
      <c r="C14" s="212"/>
      <c r="D14" s="212"/>
      <c r="E14" s="212"/>
      <c r="F14" s="183"/>
      <c r="G14" s="184"/>
      <c r="H14" s="206" t="s">
        <v>30</v>
      </c>
      <c r="I14" s="218" t="s">
        <v>65</v>
      </c>
      <c r="J14" s="126"/>
      <c r="K14" s="126"/>
      <c r="L14" s="126"/>
    </row>
    <row r="15" spans="2:12" ht="20.45" customHeight="1" thickBot="1">
      <c r="B15" s="5"/>
      <c r="C15" s="216"/>
      <c r="D15" s="216"/>
      <c r="E15" s="216"/>
      <c r="F15" s="183"/>
      <c r="G15" s="184"/>
      <c r="H15" s="206"/>
      <c r="I15" s="188" t="s">
        <v>66</v>
      </c>
      <c r="J15" s="189"/>
      <c r="K15" s="189"/>
      <c r="L15" s="189"/>
    </row>
    <row r="16" spans="2:12" ht="20.45" customHeight="1" thickBot="1">
      <c r="B16" s="5"/>
      <c r="C16" s="210" t="s">
        <v>31</v>
      </c>
      <c r="D16" s="211"/>
      <c r="E16" s="69" t="s">
        <v>136</v>
      </c>
      <c r="F16" s="185"/>
      <c r="G16" s="186"/>
      <c r="H16" s="207"/>
      <c r="I16" s="219" t="s">
        <v>67</v>
      </c>
      <c r="J16" s="220"/>
      <c r="K16" s="220"/>
      <c r="L16" s="220"/>
    </row>
    <row r="17" spans="2:12" ht="24.75" customHeight="1">
      <c r="B17" s="5"/>
      <c r="C17" s="222" t="s">
        <v>68</v>
      </c>
      <c r="D17" s="223"/>
      <c r="E17" s="24" t="s">
        <v>138</v>
      </c>
      <c r="F17" s="181" t="s">
        <v>32</v>
      </c>
      <c r="G17" s="182"/>
      <c r="H17" s="198" t="s">
        <v>69</v>
      </c>
      <c r="I17" s="198"/>
      <c r="J17" s="198"/>
      <c r="K17" s="198"/>
      <c r="L17" s="198"/>
    </row>
    <row r="18" spans="2:12" ht="26.25" customHeight="1">
      <c r="B18" s="5"/>
      <c r="C18" s="196" t="s">
        <v>70</v>
      </c>
      <c r="D18" s="197"/>
      <c r="E18" s="42" t="s">
        <v>138</v>
      </c>
      <c r="F18" s="183"/>
      <c r="G18" s="184"/>
      <c r="H18" s="197" t="s">
        <v>71</v>
      </c>
      <c r="I18" s="197"/>
      <c r="J18" s="197"/>
      <c r="K18" s="197"/>
      <c r="L18" s="197"/>
    </row>
    <row r="19" spans="2:12" ht="27.75" customHeight="1">
      <c r="B19" s="5"/>
      <c r="C19" s="200" t="s">
        <v>139</v>
      </c>
      <c r="D19" s="201"/>
      <c r="E19" s="22" t="s">
        <v>140</v>
      </c>
      <c r="F19" s="183"/>
      <c r="G19" s="184"/>
      <c r="H19" s="221" t="s">
        <v>73</v>
      </c>
      <c r="I19" s="221"/>
      <c r="J19" s="221"/>
      <c r="K19" s="221"/>
      <c r="L19" s="221"/>
    </row>
    <row r="20" spans="2:12" ht="26.25" customHeight="1" thickBot="1">
      <c r="B20" s="6"/>
      <c r="C20" s="202" t="s">
        <v>72</v>
      </c>
      <c r="D20" s="203"/>
      <c r="E20" s="43" t="s">
        <v>141</v>
      </c>
      <c r="F20" s="185"/>
      <c r="G20" s="186"/>
      <c r="H20" s="205" t="s">
        <v>74</v>
      </c>
      <c r="I20" s="205"/>
      <c r="J20" s="205"/>
      <c r="K20" s="205"/>
      <c r="L20" s="205"/>
    </row>
    <row r="21" spans="2:12" ht="33" customHeight="1" thickBot="1">
      <c r="B21" s="6"/>
      <c r="C21" s="133" t="s">
        <v>207</v>
      </c>
      <c r="D21" s="133"/>
      <c r="E21" s="133"/>
      <c r="F21" s="133"/>
      <c r="G21" s="133"/>
      <c r="H21" s="133"/>
      <c r="I21" s="133"/>
      <c r="J21" s="133"/>
      <c r="K21" s="133"/>
      <c r="L21" s="133"/>
    </row>
    <row r="22" spans="2:12" ht="28.5" customHeight="1" thickBot="1">
      <c r="B22" s="6"/>
      <c r="C22" s="217" t="s">
        <v>37</v>
      </c>
      <c r="D22" s="30"/>
      <c r="E22" s="75" t="s">
        <v>126</v>
      </c>
      <c r="F22" s="75" t="s">
        <v>38</v>
      </c>
      <c r="G22" s="75" t="s">
        <v>39</v>
      </c>
      <c r="H22" s="75" t="s">
        <v>40</v>
      </c>
      <c r="I22" s="76" t="s">
        <v>127</v>
      </c>
      <c r="J22" s="75" t="s">
        <v>41</v>
      </c>
      <c r="K22" s="135" t="s">
        <v>42</v>
      </c>
      <c r="L22" s="136"/>
    </row>
    <row r="23" spans="2:12" ht="22.35" customHeight="1" thickBot="1">
      <c r="B23" s="6"/>
      <c r="C23" s="217"/>
      <c r="D23" s="77" t="s">
        <v>43</v>
      </c>
      <c r="E23" s="20">
        <f>[2]Customization!$E$15</f>
        <v>0.30465614610688441</v>
      </c>
      <c r="F23" s="15">
        <f>[2]Customization!$B$72</f>
        <v>0.18807866773024076</v>
      </c>
      <c r="G23" s="16">
        <f>[2]Customization!$B$74</f>
        <v>3.2170867848706757</v>
      </c>
      <c r="H23" s="15">
        <f>[2]Customization!$B$76</f>
        <v>0.37642246675662444</v>
      </c>
      <c r="I23" s="18">
        <f>[2]Customization!$B$78</f>
        <v>130.01333333333332</v>
      </c>
      <c r="J23" s="15">
        <f>[2]Customization!$B$80</f>
        <v>7.96253615723687E-2</v>
      </c>
      <c r="K23" s="137" t="s">
        <v>75</v>
      </c>
      <c r="L23" s="138"/>
    </row>
    <row r="24" spans="2:12" ht="22.35" customHeight="1" thickBot="1">
      <c r="B24" s="6"/>
      <c r="C24" s="217"/>
      <c r="D24" s="78" t="s">
        <v>45</v>
      </c>
      <c r="E24" s="34">
        <f>[2]Customization!$E$14</f>
        <v>0.36796306458016348</v>
      </c>
      <c r="F24" s="35">
        <f>[2]Customization!$B$73</f>
        <v>0.17901430228485832</v>
      </c>
      <c r="G24" s="36">
        <f>[2]Customization!$B$75</f>
        <v>3.3628681129419475</v>
      </c>
      <c r="H24" s="35">
        <f>[2]Customization!$B$77</f>
        <v>0.36646347558321979</v>
      </c>
      <c r="I24" s="37">
        <f>[2]Customization!$B$79</f>
        <v>101.036</v>
      </c>
      <c r="J24" s="35">
        <f>[2]Customization!$B$81</f>
        <v>7.3616578522764015E-2</v>
      </c>
      <c r="K24" s="225" t="s">
        <v>155</v>
      </c>
      <c r="L24" s="226"/>
    </row>
    <row r="25" spans="2:12" ht="41.25" customHeight="1">
      <c r="B25" s="6"/>
      <c r="C25" s="227" t="s">
        <v>120</v>
      </c>
      <c r="D25" s="63" t="s">
        <v>46</v>
      </c>
      <c r="E25" s="160" t="s">
        <v>121</v>
      </c>
      <c r="F25" s="161"/>
      <c r="G25" s="162"/>
      <c r="H25" s="163" t="s">
        <v>158</v>
      </c>
      <c r="I25" s="164"/>
      <c r="J25" s="164"/>
      <c r="K25" s="164"/>
      <c r="L25" s="165"/>
    </row>
    <row r="26" spans="2:12" ht="27" customHeight="1">
      <c r="B26" s="6"/>
      <c r="C26" s="228"/>
      <c r="D26" s="64" t="s">
        <v>47</v>
      </c>
      <c r="E26" s="127" t="s">
        <v>48</v>
      </c>
      <c r="F26" s="128"/>
      <c r="G26" s="129"/>
      <c r="H26" s="159" t="s">
        <v>163</v>
      </c>
      <c r="I26" s="142"/>
      <c r="J26" s="142"/>
      <c r="K26" s="142"/>
      <c r="L26" s="143"/>
    </row>
    <row r="27" spans="2:12" ht="26.25" customHeight="1">
      <c r="B27" s="6"/>
      <c r="C27" s="228"/>
      <c r="D27" s="65" t="s">
        <v>49</v>
      </c>
      <c r="E27" s="121" t="s">
        <v>50</v>
      </c>
      <c r="F27" s="122"/>
      <c r="G27" s="123"/>
      <c r="H27" s="124" t="s">
        <v>160</v>
      </c>
      <c r="I27" s="125"/>
      <c r="J27" s="125"/>
      <c r="K27" s="125"/>
      <c r="L27" s="126"/>
    </row>
    <row r="28" spans="2:12" ht="39" customHeight="1">
      <c r="B28" s="6"/>
      <c r="C28" s="228"/>
      <c r="D28" s="64" t="s">
        <v>123</v>
      </c>
      <c r="E28" s="127" t="s">
        <v>124</v>
      </c>
      <c r="F28" s="128"/>
      <c r="G28" s="129"/>
      <c r="H28" s="159" t="s">
        <v>161</v>
      </c>
      <c r="I28" s="142"/>
      <c r="J28" s="142"/>
      <c r="K28" s="142"/>
      <c r="L28" s="143"/>
    </row>
    <row r="29" spans="2:12" ht="26.25" customHeight="1">
      <c r="B29" s="6"/>
      <c r="C29" s="228"/>
      <c r="D29" s="65" t="s">
        <v>51</v>
      </c>
      <c r="E29" s="121" t="s">
        <v>52</v>
      </c>
      <c r="F29" s="122"/>
      <c r="G29" s="123"/>
      <c r="H29" s="124" t="s">
        <v>164</v>
      </c>
      <c r="I29" s="125"/>
      <c r="J29" s="125"/>
      <c r="K29" s="125"/>
      <c r="L29" s="126"/>
    </row>
    <row r="30" spans="2:12" ht="26.25" customHeight="1">
      <c r="B30" s="6"/>
      <c r="C30" s="229"/>
      <c r="D30" s="64" t="s">
        <v>154</v>
      </c>
      <c r="E30" s="127" t="s">
        <v>282</v>
      </c>
      <c r="F30" s="128"/>
      <c r="G30" s="129"/>
      <c r="H30" s="130" t="s">
        <v>162</v>
      </c>
      <c r="I30" s="131"/>
      <c r="J30" s="131"/>
      <c r="K30" s="131"/>
      <c r="L30" s="132"/>
    </row>
    <row r="31" spans="2:12" ht="26.25" customHeight="1">
      <c r="B31" s="6"/>
      <c r="C31" s="229"/>
      <c r="D31" s="65" t="s">
        <v>272</v>
      </c>
      <c r="E31" s="121" t="s">
        <v>273</v>
      </c>
      <c r="F31" s="122"/>
      <c r="G31" s="123"/>
      <c r="H31" s="124" t="s">
        <v>284</v>
      </c>
      <c r="I31" s="125"/>
      <c r="J31" s="125"/>
      <c r="K31" s="125"/>
      <c r="L31" s="126"/>
    </row>
    <row r="32" spans="2:12" ht="26.25" customHeight="1">
      <c r="B32" s="6"/>
      <c r="C32" s="229"/>
      <c r="D32" s="64" t="s">
        <v>332</v>
      </c>
      <c r="E32" s="127" t="s">
        <v>333</v>
      </c>
      <c r="F32" s="128"/>
      <c r="G32" s="129"/>
      <c r="H32" s="130" t="s">
        <v>384</v>
      </c>
      <c r="I32" s="131"/>
      <c r="J32" s="131"/>
      <c r="K32" s="131"/>
      <c r="L32" s="132"/>
    </row>
    <row r="33" spans="2:12" ht="27" customHeight="1">
      <c r="B33" s="6"/>
      <c r="C33" s="229"/>
      <c r="D33" s="65" t="s">
        <v>117</v>
      </c>
      <c r="E33" s="121" t="s">
        <v>53</v>
      </c>
      <c r="F33" s="122"/>
      <c r="G33" s="123"/>
      <c r="H33" s="124" t="s">
        <v>283</v>
      </c>
      <c r="I33" s="125"/>
      <c r="J33" s="125"/>
      <c r="K33" s="125"/>
      <c r="L33" s="126"/>
    </row>
    <row r="34" spans="2:12" ht="27" customHeight="1" thickBot="1">
      <c r="B34" s="6"/>
      <c r="C34" s="230"/>
      <c r="D34" s="66" t="s">
        <v>118</v>
      </c>
      <c r="E34" s="115" t="s">
        <v>119</v>
      </c>
      <c r="F34" s="116"/>
      <c r="G34" s="117"/>
      <c r="H34" s="118" t="s">
        <v>374</v>
      </c>
      <c r="I34" s="119"/>
      <c r="J34" s="119"/>
      <c r="K34" s="119"/>
      <c r="L34" s="120"/>
    </row>
    <row r="35" spans="2:12" ht="26.25" customHeight="1">
      <c r="C35" s="150" t="s">
        <v>355</v>
      </c>
      <c r="D35" s="67" t="s">
        <v>188</v>
      </c>
      <c r="E35" s="156" t="s">
        <v>189</v>
      </c>
      <c r="F35" s="157"/>
      <c r="G35" s="158"/>
      <c r="H35" s="213" t="s">
        <v>194</v>
      </c>
      <c r="I35" s="154"/>
      <c r="J35" s="154"/>
      <c r="K35" s="154"/>
      <c r="L35" s="155"/>
    </row>
    <row r="36" spans="2:12" ht="26.25" customHeight="1">
      <c r="C36" s="151"/>
      <c r="D36" s="64" t="s">
        <v>274</v>
      </c>
      <c r="E36" s="127" t="s">
        <v>275</v>
      </c>
      <c r="F36" s="128"/>
      <c r="G36" s="129"/>
      <c r="H36" s="159" t="s">
        <v>257</v>
      </c>
      <c r="I36" s="142"/>
      <c r="J36" s="142"/>
      <c r="K36" s="142"/>
      <c r="L36" s="143"/>
    </row>
    <row r="37" spans="2:12" ht="26.25" customHeight="1" thickBot="1">
      <c r="C37" s="152"/>
      <c r="D37" s="68" t="s">
        <v>190</v>
      </c>
      <c r="E37" s="144" t="s">
        <v>191</v>
      </c>
      <c r="F37" s="145"/>
      <c r="G37" s="146"/>
      <c r="H37" s="50" t="s">
        <v>392</v>
      </c>
      <c r="I37" s="49" t="s">
        <v>393</v>
      </c>
      <c r="J37" s="49" t="s">
        <v>289</v>
      </c>
      <c r="K37" s="214" t="s">
        <v>288</v>
      </c>
      <c r="L37" s="215"/>
    </row>
  </sheetData>
  <mergeCells count="74">
    <mergeCell ref="K24:L24"/>
    <mergeCell ref="C25:C34"/>
    <mergeCell ref="E25:G25"/>
    <mergeCell ref="H25:L25"/>
    <mergeCell ref="E26:G26"/>
    <mergeCell ref="H26:L26"/>
    <mergeCell ref="E27:G27"/>
    <mergeCell ref="H27:L27"/>
    <mergeCell ref="E28:G28"/>
    <mergeCell ref="H28:L28"/>
    <mergeCell ref="E29:G29"/>
    <mergeCell ref="H29:L29"/>
    <mergeCell ref="E30:G30"/>
    <mergeCell ref="H30:L30"/>
    <mergeCell ref="E32:G32"/>
    <mergeCell ref="H32:L32"/>
    <mergeCell ref="C3:L3"/>
    <mergeCell ref="F4:L4"/>
    <mergeCell ref="F5:G16"/>
    <mergeCell ref="H5:H7"/>
    <mergeCell ref="I5:L5"/>
    <mergeCell ref="I6:L6"/>
    <mergeCell ref="I7:L7"/>
    <mergeCell ref="H8:H10"/>
    <mergeCell ref="I8:L8"/>
    <mergeCell ref="I9:L9"/>
    <mergeCell ref="I10:L10"/>
    <mergeCell ref="H11:H13"/>
    <mergeCell ref="I11:L11"/>
    <mergeCell ref="I12:L12"/>
    <mergeCell ref="I13:L13"/>
    <mergeCell ref="H14:H16"/>
    <mergeCell ref="C4:E4"/>
    <mergeCell ref="C5:E5"/>
    <mergeCell ref="C6:E6"/>
    <mergeCell ref="C7:E7"/>
    <mergeCell ref="C8:E8"/>
    <mergeCell ref="C9:E9"/>
    <mergeCell ref="C10:E10"/>
    <mergeCell ref="C11:E11"/>
    <mergeCell ref="C12:E12"/>
    <mergeCell ref="C13:E13"/>
    <mergeCell ref="C14:E14"/>
    <mergeCell ref="C15:E15"/>
    <mergeCell ref="C22:C24"/>
    <mergeCell ref="I14:L14"/>
    <mergeCell ref="I15:L15"/>
    <mergeCell ref="I16:L16"/>
    <mergeCell ref="F17:G20"/>
    <mergeCell ref="H17:L17"/>
    <mergeCell ref="H18:L18"/>
    <mergeCell ref="H19:L19"/>
    <mergeCell ref="H20:L20"/>
    <mergeCell ref="C21:L21"/>
    <mergeCell ref="C16:D16"/>
    <mergeCell ref="C17:D17"/>
    <mergeCell ref="C18:D18"/>
    <mergeCell ref="C19:D19"/>
    <mergeCell ref="C20:D20"/>
    <mergeCell ref="K22:L22"/>
    <mergeCell ref="E31:G31"/>
    <mergeCell ref="H31:L31"/>
    <mergeCell ref="C35:C37"/>
    <mergeCell ref="E35:G35"/>
    <mergeCell ref="H35:L35"/>
    <mergeCell ref="E37:G37"/>
    <mergeCell ref="E36:G36"/>
    <mergeCell ref="H36:L36"/>
    <mergeCell ref="K37:L37"/>
    <mergeCell ref="E33:G33"/>
    <mergeCell ref="H33:L33"/>
    <mergeCell ref="E34:G34"/>
    <mergeCell ref="H34:L34"/>
    <mergeCell ref="K23:L23"/>
  </mergeCells>
  <hyperlinks>
    <hyperlink ref="K24" r:id="rId1" display="(Read the VP EPA discussion)"/>
  </hyperlinks>
  <pageMargins left="0.75" right="0.75" top="1" bottom="1" header="0.51180555555555496" footer="0.5"/>
  <pageSetup paperSize="0" scale="0" firstPageNumber="0" orientation="portrait" usePrinterDefaults="0" horizontalDpi="0" verticalDpi="0" copies="0"/>
  <headerFooter>
    <oddFooter>&amp;L&amp;"Arial,Regular"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37"/>
  <sheetViews>
    <sheetView windowProtection="1" showGridLines="0" zoomScaleNormal="100" workbookViewId="0">
      <pane xSplit="2" ySplit="2" topLeftCell="C30" activePane="bottomRight" state="frozen"/>
      <selection pane="topRight" activeCell="C1" sqref="C1"/>
      <selection pane="bottomLeft" activeCell="A11" sqref="A11"/>
      <selection pane="bottomRight" activeCell="C21" sqref="C21:C23"/>
    </sheetView>
  </sheetViews>
  <sheetFormatPr defaultRowHeight="15"/>
  <cols>
    <col min="1" max="2" width="8.796875" style="2"/>
    <col min="3" max="3" width="11.3984375" style="2" customWidth="1"/>
    <col min="4" max="4" width="12.69921875" style="2" customWidth="1"/>
    <col min="5" max="5" width="13.296875" style="2" customWidth="1"/>
    <col min="6" max="6" width="7.3984375" style="2" customWidth="1"/>
    <col min="7" max="7" width="7.5" style="2" customWidth="1"/>
    <col min="8" max="8" width="9.59765625" style="2" customWidth="1"/>
    <col min="9" max="9" width="8.296875" style="2" customWidth="1"/>
    <col min="10" max="10" width="9.3984375" style="2" customWidth="1"/>
    <col min="11" max="11" width="11.8984375" style="2" customWidth="1"/>
    <col min="12" max="12" width="14.19921875" style="2" customWidth="1"/>
    <col min="13" max="258" width="8.796875" style="2"/>
  </cols>
  <sheetData>
    <row r="1" spans="2:12" ht="2.1" customHeight="1">
      <c r="B1"/>
      <c r="C1"/>
      <c r="D1"/>
      <c r="E1"/>
      <c r="F1"/>
      <c r="G1"/>
      <c r="H1"/>
      <c r="I1"/>
      <c r="J1"/>
      <c r="K1"/>
      <c r="L1"/>
    </row>
    <row r="2" spans="2:12" ht="20.65" customHeight="1" thickBot="1">
      <c r="B2" s="3"/>
      <c r="C2" s="4"/>
      <c r="D2" s="4"/>
      <c r="E2" s="4"/>
      <c r="F2" s="13"/>
      <c r="G2" s="4"/>
      <c r="H2" s="4"/>
      <c r="I2" s="4"/>
      <c r="J2" s="13"/>
      <c r="K2" s="4"/>
      <c r="L2" s="4"/>
    </row>
    <row r="3" spans="2:12" ht="32.65" customHeight="1" thickBot="1">
      <c r="B3" s="5"/>
      <c r="C3" s="133" t="s">
        <v>212</v>
      </c>
      <c r="D3" s="133"/>
      <c r="E3" s="133"/>
      <c r="F3" s="133"/>
      <c r="G3" s="133"/>
      <c r="H3" s="133"/>
      <c r="I3" s="133"/>
      <c r="J3" s="133"/>
      <c r="K3" s="133"/>
      <c r="L3" s="133"/>
    </row>
    <row r="4" spans="2:12" ht="30.4" customHeight="1" thickBot="1">
      <c r="B4" s="5"/>
      <c r="C4" s="171" t="s">
        <v>11</v>
      </c>
      <c r="D4" s="171"/>
      <c r="E4" s="171"/>
      <c r="F4" s="191" t="s">
        <v>166</v>
      </c>
      <c r="G4" s="192"/>
      <c r="H4" s="192"/>
      <c r="I4" s="192"/>
      <c r="J4" s="192"/>
      <c r="K4" s="192"/>
      <c r="L4" s="193"/>
    </row>
    <row r="5" spans="2:12" ht="21" customHeight="1">
      <c r="B5" s="5"/>
      <c r="C5" s="172" t="s">
        <v>233</v>
      </c>
      <c r="D5" s="172"/>
      <c r="E5" s="172"/>
      <c r="F5" s="181" t="s">
        <v>13</v>
      </c>
      <c r="G5" s="182"/>
      <c r="H5" s="173" t="s">
        <v>224</v>
      </c>
      <c r="I5" s="255" t="s">
        <v>239</v>
      </c>
      <c r="J5" s="256"/>
      <c r="K5" s="256"/>
      <c r="L5" s="256"/>
    </row>
    <row r="6" spans="2:12" ht="22.35" customHeight="1">
      <c r="B6" s="5"/>
      <c r="C6" s="250" t="s">
        <v>232</v>
      </c>
      <c r="D6" s="251"/>
      <c r="E6" s="252"/>
      <c r="F6" s="183"/>
      <c r="G6" s="184"/>
      <c r="H6" s="174"/>
      <c r="I6" s="244" t="s">
        <v>230</v>
      </c>
      <c r="J6" s="245"/>
      <c r="K6" s="245"/>
      <c r="L6" s="245"/>
    </row>
    <row r="7" spans="2:12" ht="20.45" customHeight="1">
      <c r="B7" s="5"/>
      <c r="C7" s="253" t="s">
        <v>234</v>
      </c>
      <c r="D7" s="254"/>
      <c r="E7" s="221"/>
      <c r="F7" s="183"/>
      <c r="G7" s="184"/>
      <c r="H7" s="174"/>
      <c r="I7" s="246" t="s">
        <v>253</v>
      </c>
      <c r="J7" s="247"/>
      <c r="K7" s="247"/>
      <c r="L7" s="247"/>
    </row>
    <row r="8" spans="2:12" ht="20.45" customHeight="1">
      <c r="B8" s="5"/>
      <c r="C8" s="250" t="s">
        <v>227</v>
      </c>
      <c r="D8" s="251"/>
      <c r="E8" s="252"/>
      <c r="F8" s="183"/>
      <c r="G8" s="184"/>
      <c r="H8" s="206" t="s">
        <v>19</v>
      </c>
      <c r="I8" s="244" t="s">
        <v>222</v>
      </c>
      <c r="J8" s="245"/>
      <c r="K8" s="245"/>
      <c r="L8" s="245"/>
    </row>
    <row r="9" spans="2:12" ht="20.45" customHeight="1">
      <c r="B9" s="5"/>
      <c r="C9" s="253" t="s">
        <v>226</v>
      </c>
      <c r="D9" s="254"/>
      <c r="E9" s="221"/>
      <c r="F9" s="183"/>
      <c r="G9" s="184"/>
      <c r="H9" s="206"/>
      <c r="I9" s="246" t="s">
        <v>235</v>
      </c>
      <c r="J9" s="247"/>
      <c r="K9" s="247"/>
      <c r="L9" s="247"/>
    </row>
    <row r="10" spans="2:12" ht="22.35" customHeight="1">
      <c r="B10" s="5"/>
      <c r="C10" s="224" t="s">
        <v>277</v>
      </c>
      <c r="D10" s="224"/>
      <c r="E10" s="224"/>
      <c r="F10" s="183"/>
      <c r="G10" s="184"/>
      <c r="H10" s="206"/>
      <c r="I10" s="244" t="s">
        <v>236</v>
      </c>
      <c r="J10" s="245"/>
      <c r="K10" s="245"/>
      <c r="L10" s="245"/>
    </row>
    <row r="11" spans="2:12" ht="20.45" customHeight="1" thickBot="1">
      <c r="B11" s="5"/>
      <c r="C11" s="199"/>
      <c r="D11" s="199"/>
      <c r="E11" s="199"/>
      <c r="F11" s="183"/>
      <c r="G11" s="184"/>
      <c r="H11" s="187" t="s">
        <v>26</v>
      </c>
      <c r="I11" s="246" t="s">
        <v>237</v>
      </c>
      <c r="J11" s="247"/>
      <c r="K11" s="247"/>
      <c r="L11" s="247"/>
    </row>
    <row r="12" spans="2:12" ht="20.45" customHeight="1" thickBot="1">
      <c r="B12" s="5"/>
      <c r="C12" s="190" t="s">
        <v>151</v>
      </c>
      <c r="D12" s="190"/>
      <c r="E12" s="190"/>
      <c r="F12" s="183"/>
      <c r="G12" s="184"/>
      <c r="H12" s="187"/>
      <c r="I12" s="244" t="s">
        <v>238</v>
      </c>
      <c r="J12" s="245"/>
      <c r="K12" s="245"/>
      <c r="L12" s="245"/>
    </row>
    <row r="13" spans="2:12" ht="20.45" customHeight="1">
      <c r="B13" s="5"/>
      <c r="C13" s="199" t="s">
        <v>244</v>
      </c>
      <c r="D13" s="199"/>
      <c r="E13" s="199"/>
      <c r="F13" s="183"/>
      <c r="G13" s="184"/>
      <c r="H13" s="187"/>
      <c r="I13" s="246" t="s">
        <v>228</v>
      </c>
      <c r="J13" s="247"/>
      <c r="K13" s="247"/>
      <c r="L13" s="247"/>
    </row>
    <row r="14" spans="2:12" ht="20.45" customHeight="1">
      <c r="B14" s="5"/>
      <c r="C14" s="212" t="s">
        <v>245</v>
      </c>
      <c r="D14" s="212"/>
      <c r="E14" s="212"/>
      <c r="F14" s="183"/>
      <c r="G14" s="184"/>
      <c r="H14" s="206" t="s">
        <v>30</v>
      </c>
      <c r="I14" s="244" t="s">
        <v>223</v>
      </c>
      <c r="J14" s="245"/>
      <c r="K14" s="245"/>
      <c r="L14" s="245"/>
    </row>
    <row r="15" spans="2:12" ht="26.25" customHeight="1" thickBot="1">
      <c r="B15" s="5"/>
      <c r="C15" s="216" t="s">
        <v>353</v>
      </c>
      <c r="D15" s="216"/>
      <c r="E15" s="216"/>
      <c r="F15" s="183"/>
      <c r="G15" s="184"/>
      <c r="H15" s="206"/>
      <c r="I15" s="246" t="s">
        <v>225</v>
      </c>
      <c r="J15" s="247"/>
      <c r="K15" s="247"/>
      <c r="L15" s="247"/>
    </row>
    <row r="16" spans="2:12" ht="20.45" customHeight="1" thickBot="1">
      <c r="B16" s="5"/>
      <c r="C16" s="210" t="s">
        <v>31</v>
      </c>
      <c r="D16" s="211"/>
      <c r="E16" s="69" t="s">
        <v>136</v>
      </c>
      <c r="F16" s="185"/>
      <c r="G16" s="186"/>
      <c r="H16" s="207"/>
      <c r="I16" s="248" t="s">
        <v>241</v>
      </c>
      <c r="J16" s="249"/>
      <c r="K16" s="249"/>
      <c r="L16" s="249"/>
    </row>
    <row r="17" spans="2:12" ht="27.75" customHeight="1">
      <c r="B17" s="5"/>
      <c r="C17" s="222" t="s">
        <v>240</v>
      </c>
      <c r="D17" s="223"/>
      <c r="E17" s="23" t="s">
        <v>256</v>
      </c>
      <c r="F17" s="181" t="s">
        <v>32</v>
      </c>
      <c r="G17" s="182"/>
      <c r="H17" s="198" t="s">
        <v>229</v>
      </c>
      <c r="I17" s="198"/>
      <c r="J17" s="198"/>
      <c r="K17" s="198"/>
      <c r="L17" s="198"/>
    </row>
    <row r="18" spans="2:12" ht="27" customHeight="1">
      <c r="B18" s="5"/>
      <c r="C18" s="235" t="s">
        <v>254</v>
      </c>
      <c r="D18" s="236"/>
      <c r="E18" s="46" t="s">
        <v>255</v>
      </c>
      <c r="F18" s="183"/>
      <c r="G18" s="184"/>
      <c r="H18" s="197" t="s">
        <v>242</v>
      </c>
      <c r="I18" s="197"/>
      <c r="J18" s="197"/>
      <c r="K18" s="197"/>
      <c r="L18" s="197"/>
    </row>
    <row r="19" spans="2:12" ht="54.75" customHeight="1" thickBot="1">
      <c r="B19" s="5"/>
      <c r="C19" s="237" t="s">
        <v>278</v>
      </c>
      <c r="D19" s="238"/>
      <c r="E19" s="25" t="s">
        <v>279</v>
      </c>
      <c r="F19" s="183"/>
      <c r="G19" s="184"/>
      <c r="H19" s="221" t="s">
        <v>243</v>
      </c>
      <c r="I19" s="221"/>
      <c r="J19" s="221"/>
      <c r="K19" s="221"/>
      <c r="L19" s="221"/>
    </row>
    <row r="20" spans="2:12" ht="29.25" customHeight="1" thickBot="1">
      <c r="B20" s="6"/>
      <c r="C20" s="133" t="s">
        <v>213</v>
      </c>
      <c r="D20" s="133"/>
      <c r="E20" s="133"/>
      <c r="F20" s="133"/>
      <c r="G20" s="133"/>
      <c r="H20" s="133"/>
      <c r="I20" s="133"/>
      <c r="J20" s="133"/>
      <c r="K20" s="133"/>
      <c r="L20" s="133"/>
    </row>
    <row r="21" spans="2:12" ht="28.5" customHeight="1" thickBot="1">
      <c r="B21" s="6"/>
      <c r="C21" s="234" t="s">
        <v>37</v>
      </c>
      <c r="D21" s="30"/>
      <c r="E21" s="31" t="s">
        <v>126</v>
      </c>
      <c r="F21" s="31" t="s">
        <v>38</v>
      </c>
      <c r="G21" s="31" t="s">
        <v>39</v>
      </c>
      <c r="H21" s="31" t="s">
        <v>40</v>
      </c>
      <c r="I21" s="32" t="s">
        <v>127</v>
      </c>
      <c r="J21" s="31" t="s">
        <v>41</v>
      </c>
      <c r="K21" s="239" t="s">
        <v>42</v>
      </c>
      <c r="L21" s="240"/>
    </row>
    <row r="22" spans="2:12" ht="22.35" customHeight="1" thickBot="1">
      <c r="B22" s="6"/>
      <c r="C22" s="234"/>
      <c r="D22" s="8" t="s">
        <v>43</v>
      </c>
      <c r="E22" s="20">
        <f>[3]Customization!$E$15</f>
        <v>0.82255384328032632</v>
      </c>
      <c r="F22" s="15">
        <f>[3]Customization!$B$72</f>
        <v>0.26844045415493417</v>
      </c>
      <c r="G22" s="16">
        <f>[3]Customization!$B$74</f>
        <v>1.7398585018344759</v>
      </c>
      <c r="H22" s="15">
        <f>[3]Customization!$B$76</f>
        <v>0.28322897302596356</v>
      </c>
      <c r="I22" s="18">
        <f>[3]Customization!$B$78</f>
        <v>482.39333333333326</v>
      </c>
      <c r="J22" s="15">
        <f>[3]Customization!$B$80</f>
        <v>9.0383370177884226E-2</v>
      </c>
      <c r="K22" s="137" t="s">
        <v>116</v>
      </c>
      <c r="L22" s="138"/>
    </row>
    <row r="23" spans="2:12" ht="22.35" customHeight="1" thickBot="1">
      <c r="B23" s="6"/>
      <c r="C23" s="234"/>
      <c r="D23" s="33" t="s">
        <v>45</v>
      </c>
      <c r="E23" s="34">
        <f>[3]Customization!$E$14</f>
        <v>0.66788373979151672</v>
      </c>
      <c r="F23" s="35">
        <f>[3]Customization!$B$73</f>
        <v>0.24014067816239609</v>
      </c>
      <c r="G23" s="36">
        <f>[3]Customization!$B$75</f>
        <v>1.5107468934260766</v>
      </c>
      <c r="H23" s="35">
        <f>[3]Customization!$B$77</f>
        <v>0.22991098730668541</v>
      </c>
      <c r="I23" s="37">
        <f>[3]Customization!$B$79</f>
        <v>433.21999999999997</v>
      </c>
      <c r="J23" s="35">
        <f>[3]Customization!$B$81</f>
        <v>6.3872855045457991E-2</v>
      </c>
      <c r="K23" s="225" t="s">
        <v>155</v>
      </c>
      <c r="L23" s="226"/>
    </row>
    <row r="24" spans="2:12" ht="28.5" customHeight="1">
      <c r="B24" s="6"/>
      <c r="C24" s="241" t="s">
        <v>120</v>
      </c>
      <c r="D24" s="63" t="s">
        <v>46</v>
      </c>
      <c r="E24" s="160" t="s">
        <v>121</v>
      </c>
      <c r="F24" s="161"/>
      <c r="G24" s="162"/>
      <c r="H24" s="163" t="s">
        <v>248</v>
      </c>
      <c r="I24" s="164"/>
      <c r="J24" s="164"/>
      <c r="K24" s="164"/>
      <c r="L24" s="165"/>
    </row>
    <row r="25" spans="2:12" ht="27" customHeight="1">
      <c r="B25" s="6"/>
      <c r="C25" s="242"/>
      <c r="D25" s="64" t="s">
        <v>47</v>
      </c>
      <c r="E25" s="127" t="s">
        <v>48</v>
      </c>
      <c r="F25" s="128"/>
      <c r="G25" s="129"/>
      <c r="H25" s="159" t="s">
        <v>247</v>
      </c>
      <c r="I25" s="142"/>
      <c r="J25" s="142"/>
      <c r="K25" s="142"/>
      <c r="L25" s="143"/>
    </row>
    <row r="26" spans="2:12" ht="26.25" customHeight="1">
      <c r="B26" s="6"/>
      <c r="C26" s="242"/>
      <c r="D26" s="65" t="s">
        <v>49</v>
      </c>
      <c r="E26" s="121" t="s">
        <v>50</v>
      </c>
      <c r="F26" s="122"/>
      <c r="G26" s="123"/>
      <c r="H26" s="124" t="s">
        <v>249</v>
      </c>
      <c r="I26" s="125"/>
      <c r="J26" s="125"/>
      <c r="K26" s="125"/>
      <c r="L26" s="126"/>
    </row>
    <row r="27" spans="2:12" ht="24.75" customHeight="1">
      <c r="B27" s="6"/>
      <c r="C27" s="242"/>
      <c r="D27" s="64" t="s">
        <v>123</v>
      </c>
      <c r="E27" s="127" t="s">
        <v>124</v>
      </c>
      <c r="F27" s="128"/>
      <c r="G27" s="129"/>
      <c r="H27" s="159" t="s">
        <v>250</v>
      </c>
      <c r="I27" s="142"/>
      <c r="J27" s="142"/>
      <c r="K27" s="142"/>
      <c r="L27" s="143"/>
    </row>
    <row r="28" spans="2:12" ht="39" customHeight="1">
      <c r="B28" s="6"/>
      <c r="C28" s="242"/>
      <c r="D28" s="65" t="s">
        <v>51</v>
      </c>
      <c r="E28" s="121" t="s">
        <v>52</v>
      </c>
      <c r="F28" s="122"/>
      <c r="G28" s="123"/>
      <c r="H28" s="124" t="s">
        <v>251</v>
      </c>
      <c r="I28" s="125"/>
      <c r="J28" s="125"/>
      <c r="K28" s="125"/>
      <c r="L28" s="126"/>
    </row>
    <row r="29" spans="2:12" ht="27" customHeight="1">
      <c r="B29" s="6"/>
      <c r="C29" s="242"/>
      <c r="D29" s="64" t="s">
        <v>154</v>
      </c>
      <c r="E29" s="127" t="s">
        <v>282</v>
      </c>
      <c r="F29" s="128"/>
      <c r="G29" s="129"/>
      <c r="H29" s="130" t="s">
        <v>246</v>
      </c>
      <c r="I29" s="131"/>
      <c r="J29" s="131"/>
      <c r="K29" s="131"/>
      <c r="L29" s="132"/>
    </row>
    <row r="30" spans="2:12" ht="26.25" customHeight="1">
      <c r="B30" s="6"/>
      <c r="C30" s="242"/>
      <c r="D30" s="65" t="s">
        <v>272</v>
      </c>
      <c r="E30" s="121" t="s">
        <v>273</v>
      </c>
      <c r="F30" s="122"/>
      <c r="G30" s="123"/>
      <c r="H30" s="124" t="s">
        <v>276</v>
      </c>
      <c r="I30" s="125"/>
      <c r="J30" s="125"/>
      <c r="K30" s="125"/>
      <c r="L30" s="126"/>
    </row>
    <row r="31" spans="2:12" ht="26.25" customHeight="1">
      <c r="B31" s="6"/>
      <c r="C31" s="242"/>
      <c r="D31" s="64" t="s">
        <v>332</v>
      </c>
      <c r="E31" s="127" t="s">
        <v>333</v>
      </c>
      <c r="F31" s="128"/>
      <c r="G31" s="129"/>
      <c r="H31" s="130" t="s">
        <v>390</v>
      </c>
      <c r="I31" s="131"/>
      <c r="J31" s="131"/>
      <c r="K31" s="131"/>
      <c r="L31" s="132"/>
    </row>
    <row r="32" spans="2:12" ht="27" customHeight="1">
      <c r="B32" s="6"/>
      <c r="C32" s="242"/>
      <c r="D32" s="65" t="s">
        <v>117</v>
      </c>
      <c r="E32" s="121" t="s">
        <v>53</v>
      </c>
      <c r="F32" s="122"/>
      <c r="G32" s="123"/>
      <c r="H32" s="124" t="s">
        <v>231</v>
      </c>
      <c r="I32" s="125"/>
      <c r="J32" s="125"/>
      <c r="K32" s="125"/>
      <c r="L32" s="126"/>
    </row>
    <row r="33" spans="2:12" ht="27" customHeight="1" thickBot="1">
      <c r="B33" s="6"/>
      <c r="C33" s="243"/>
      <c r="D33" s="66" t="s">
        <v>118</v>
      </c>
      <c r="E33" s="115" t="s">
        <v>119</v>
      </c>
      <c r="F33" s="116"/>
      <c r="G33" s="117"/>
      <c r="H33" s="118" t="s">
        <v>252</v>
      </c>
      <c r="I33" s="119"/>
      <c r="J33" s="119"/>
      <c r="K33" s="119"/>
      <c r="L33" s="120"/>
    </row>
    <row r="34" spans="2:12" ht="21" customHeight="1">
      <c r="B34" s="6"/>
      <c r="C34" s="231" t="s">
        <v>355</v>
      </c>
      <c r="D34" s="67" t="s">
        <v>188</v>
      </c>
      <c r="E34" s="156" t="s">
        <v>189</v>
      </c>
      <c r="F34" s="157"/>
      <c r="G34" s="158"/>
      <c r="H34" s="213" t="s">
        <v>193</v>
      </c>
      <c r="I34" s="154"/>
      <c r="J34" s="154"/>
      <c r="K34" s="154"/>
      <c r="L34" s="155"/>
    </row>
    <row r="35" spans="2:12" ht="26.25" customHeight="1">
      <c r="B35" s="6"/>
      <c r="C35" s="232"/>
      <c r="D35" s="64" t="s">
        <v>274</v>
      </c>
      <c r="E35" s="127" t="s">
        <v>275</v>
      </c>
      <c r="F35" s="128"/>
      <c r="G35" s="129"/>
      <c r="H35" s="159" t="s">
        <v>271</v>
      </c>
      <c r="I35" s="142"/>
      <c r="J35" s="142"/>
      <c r="K35" s="142"/>
      <c r="L35" s="143"/>
    </row>
    <row r="36" spans="2:12" ht="26.25" customHeight="1" thickBot="1">
      <c r="B36" s="6"/>
      <c r="C36" s="233"/>
      <c r="D36" s="68" t="s">
        <v>190</v>
      </c>
      <c r="E36" s="144" t="s">
        <v>191</v>
      </c>
      <c r="F36" s="145"/>
      <c r="G36" s="146"/>
      <c r="H36" s="50" t="s">
        <v>375</v>
      </c>
      <c r="I36" s="49" t="s">
        <v>376</v>
      </c>
      <c r="J36" s="49" t="s">
        <v>290</v>
      </c>
      <c r="K36" s="214" t="s">
        <v>288</v>
      </c>
      <c r="L36" s="215"/>
    </row>
    <row r="37" spans="2:12" ht="15" customHeight="1"/>
  </sheetData>
  <mergeCells count="72">
    <mergeCell ref="H33:L33"/>
    <mergeCell ref="H27:L27"/>
    <mergeCell ref="E28:G28"/>
    <mergeCell ref="H28:L28"/>
    <mergeCell ref="E29:G29"/>
    <mergeCell ref="H29:L29"/>
    <mergeCell ref="H30:L30"/>
    <mergeCell ref="E30:G30"/>
    <mergeCell ref="E31:G31"/>
    <mergeCell ref="H31:L31"/>
    <mergeCell ref="E32:G32"/>
    <mergeCell ref="I11:L11"/>
    <mergeCell ref="I12:L12"/>
    <mergeCell ref="I13:L13"/>
    <mergeCell ref="H25:L25"/>
    <mergeCell ref="E26:G26"/>
    <mergeCell ref="H26:L26"/>
    <mergeCell ref="C14:E14"/>
    <mergeCell ref="C15:E15"/>
    <mergeCell ref="C16:D16"/>
    <mergeCell ref="H32:L32"/>
    <mergeCell ref="C3:L3"/>
    <mergeCell ref="F4:L4"/>
    <mergeCell ref="F5:G16"/>
    <mergeCell ref="H5:H7"/>
    <mergeCell ref="I5:L5"/>
    <mergeCell ref="I6:L6"/>
    <mergeCell ref="I7:L7"/>
    <mergeCell ref="H8:H10"/>
    <mergeCell ref="I8:L8"/>
    <mergeCell ref="I9:L9"/>
    <mergeCell ref="I10:L10"/>
    <mergeCell ref="H11:H13"/>
    <mergeCell ref="C9:E9"/>
    <mergeCell ref="C10:E10"/>
    <mergeCell ref="C11:E11"/>
    <mergeCell ref="C12:E12"/>
    <mergeCell ref="C13:E13"/>
    <mergeCell ref="C4:E4"/>
    <mergeCell ref="C5:E5"/>
    <mergeCell ref="C6:E6"/>
    <mergeCell ref="C7:E7"/>
    <mergeCell ref="C8:E8"/>
    <mergeCell ref="I14:L14"/>
    <mergeCell ref="I15:L15"/>
    <mergeCell ref="I16:L16"/>
    <mergeCell ref="H17:L17"/>
    <mergeCell ref="H18:L18"/>
    <mergeCell ref="H14:H16"/>
    <mergeCell ref="C21:C23"/>
    <mergeCell ref="E24:G24"/>
    <mergeCell ref="H24:L24"/>
    <mergeCell ref="C17:D17"/>
    <mergeCell ref="C18:D18"/>
    <mergeCell ref="C19:D19"/>
    <mergeCell ref="F17:G19"/>
    <mergeCell ref="H19:L19"/>
    <mergeCell ref="K21:L21"/>
    <mergeCell ref="K22:L22"/>
    <mergeCell ref="K23:L23"/>
    <mergeCell ref="C20:L20"/>
    <mergeCell ref="C24:C33"/>
    <mergeCell ref="E25:G25"/>
    <mergeCell ref="E27:G27"/>
    <mergeCell ref="E33:G33"/>
    <mergeCell ref="C34:C36"/>
    <mergeCell ref="E34:G34"/>
    <mergeCell ref="H34:L34"/>
    <mergeCell ref="E36:G36"/>
    <mergeCell ref="E35:G35"/>
    <mergeCell ref="H35:L35"/>
    <mergeCell ref="K36:L36"/>
  </mergeCells>
  <hyperlinks>
    <hyperlink ref="K23" r:id="rId1" display="(Read the VP EPA discussion)"/>
  </hyperlinks>
  <pageMargins left="0.75" right="0.75" top="1" bottom="1" header="0.51180555555555496" footer="0.5"/>
  <pageSetup paperSize="0" firstPageNumber="0" orientation="portrait" horizontalDpi="0" verticalDpi="0" copies="0"/>
  <headerFooter>
    <oddFooter>&amp;L&amp;"Arial,Regular"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37"/>
  <sheetViews>
    <sheetView windowProtection="1" showGridLines="0" zoomScaleNormal="100" workbookViewId="0">
      <pane xSplit="2" ySplit="2" topLeftCell="C26" activePane="bottomRight" state="frozen"/>
      <selection pane="topRight" activeCell="C1" sqref="C1"/>
      <selection pane="bottomLeft" activeCell="A3" sqref="A3"/>
      <selection pane="bottomRight" activeCell="F38" sqref="F38"/>
    </sheetView>
  </sheetViews>
  <sheetFormatPr defaultRowHeight="15"/>
  <cols>
    <col min="1" max="1" width="8.796875" style="2"/>
    <col min="2" max="2" width="9.59765625" style="2" customWidth="1"/>
    <col min="3" max="3" width="11.3984375" style="2" customWidth="1"/>
    <col min="4" max="4" width="11.8984375" style="2" customWidth="1"/>
    <col min="5" max="5" width="12.69921875" style="2" customWidth="1"/>
    <col min="6" max="6" width="7.3984375" style="2" customWidth="1"/>
    <col min="7" max="7" width="7.5" style="2" customWidth="1"/>
    <col min="8" max="8" width="9.59765625" style="2" customWidth="1"/>
    <col min="9" max="9" width="8.8984375" style="2" customWidth="1"/>
    <col min="10" max="10" width="9.3984375" style="2" customWidth="1"/>
    <col min="11" max="11" width="11.8984375" style="2" customWidth="1"/>
    <col min="12" max="12" width="13.796875" style="2" customWidth="1"/>
    <col min="13" max="258" width="8.796875" style="2"/>
  </cols>
  <sheetData>
    <row r="1" spans="2:12" ht="2.1" customHeight="1">
      <c r="B1"/>
      <c r="C1"/>
      <c r="D1"/>
      <c r="E1"/>
      <c r="F1"/>
      <c r="G1"/>
      <c r="H1"/>
      <c r="I1"/>
      <c r="J1"/>
      <c r="K1"/>
      <c r="L1"/>
    </row>
    <row r="2" spans="2:12" ht="20.65" customHeight="1" thickBot="1">
      <c r="B2" s="3"/>
      <c r="C2" s="4"/>
      <c r="D2" s="4"/>
      <c r="E2" s="4"/>
      <c r="F2" s="13"/>
      <c r="G2" s="4"/>
      <c r="H2" s="4"/>
      <c r="I2" s="4"/>
      <c r="J2" s="13"/>
      <c r="K2" s="4"/>
      <c r="L2" s="4"/>
    </row>
    <row r="3" spans="2:12" ht="32.65" customHeight="1" thickBot="1">
      <c r="B3" s="5"/>
      <c r="C3" s="133" t="s">
        <v>209</v>
      </c>
      <c r="D3" s="133"/>
      <c r="E3" s="133"/>
      <c r="F3" s="133"/>
      <c r="G3" s="133"/>
      <c r="H3" s="133"/>
      <c r="I3" s="133"/>
      <c r="J3" s="133"/>
      <c r="K3" s="133"/>
      <c r="L3" s="133"/>
    </row>
    <row r="4" spans="2:12" ht="30.4" customHeight="1" thickBot="1">
      <c r="B4" s="5"/>
      <c r="C4" s="171" t="s">
        <v>11</v>
      </c>
      <c r="D4" s="171"/>
      <c r="E4" s="171"/>
      <c r="F4" s="191" t="s">
        <v>166</v>
      </c>
      <c r="G4" s="192"/>
      <c r="H4" s="192"/>
      <c r="I4" s="192"/>
      <c r="J4" s="192"/>
      <c r="K4" s="192"/>
      <c r="L4" s="193"/>
    </row>
    <row r="5" spans="2:12" ht="26.25" customHeight="1">
      <c r="B5" s="5"/>
      <c r="C5" s="172" t="s">
        <v>171</v>
      </c>
      <c r="D5" s="172"/>
      <c r="E5" s="172"/>
      <c r="F5" s="181" t="s">
        <v>13</v>
      </c>
      <c r="G5" s="182"/>
      <c r="H5" s="257" t="s">
        <v>14</v>
      </c>
      <c r="I5" s="255" t="s">
        <v>76</v>
      </c>
      <c r="J5" s="256"/>
      <c r="K5" s="256"/>
      <c r="L5" s="256"/>
    </row>
    <row r="6" spans="2:12" ht="27" customHeight="1">
      <c r="B6" s="5"/>
      <c r="C6" s="224" t="s">
        <v>172</v>
      </c>
      <c r="D6" s="224"/>
      <c r="E6" s="224"/>
      <c r="F6" s="183"/>
      <c r="G6" s="184"/>
      <c r="H6" s="258"/>
      <c r="I6" s="244" t="s">
        <v>77</v>
      </c>
      <c r="J6" s="245"/>
      <c r="K6" s="245"/>
      <c r="L6" s="245"/>
    </row>
    <row r="7" spans="2:12" ht="25.5" customHeight="1">
      <c r="B7" s="5"/>
      <c r="C7" s="199" t="s">
        <v>170</v>
      </c>
      <c r="D7" s="199"/>
      <c r="E7" s="199"/>
      <c r="F7" s="183"/>
      <c r="G7" s="184"/>
      <c r="H7" s="258"/>
      <c r="I7" s="246" t="s">
        <v>78</v>
      </c>
      <c r="J7" s="247"/>
      <c r="K7" s="247"/>
      <c r="L7" s="247"/>
    </row>
    <row r="8" spans="2:12" ht="20.25" customHeight="1">
      <c r="B8" s="5"/>
      <c r="C8" s="224" t="s">
        <v>142</v>
      </c>
      <c r="D8" s="224"/>
      <c r="E8" s="224"/>
      <c r="F8" s="183"/>
      <c r="G8" s="184"/>
      <c r="H8" s="258"/>
      <c r="I8" s="244" t="s">
        <v>79</v>
      </c>
      <c r="J8" s="245"/>
      <c r="K8" s="245"/>
      <c r="L8" s="245"/>
    </row>
    <row r="9" spans="2:12" ht="27" customHeight="1">
      <c r="B9" s="5"/>
      <c r="C9" s="172" t="s">
        <v>174</v>
      </c>
      <c r="D9" s="172"/>
      <c r="E9" s="172"/>
      <c r="F9" s="183"/>
      <c r="G9" s="184"/>
      <c r="H9" s="259"/>
      <c r="I9" s="246" t="s">
        <v>81</v>
      </c>
      <c r="J9" s="247"/>
      <c r="K9" s="247"/>
      <c r="L9" s="247"/>
    </row>
    <row r="10" spans="2:12" ht="22.35" customHeight="1">
      <c r="B10" s="5"/>
      <c r="C10" s="224" t="s">
        <v>80</v>
      </c>
      <c r="D10" s="224"/>
      <c r="E10" s="224"/>
      <c r="F10" s="183"/>
      <c r="G10" s="184"/>
      <c r="H10" s="84" t="s">
        <v>82</v>
      </c>
      <c r="I10" s="244"/>
      <c r="J10" s="245"/>
      <c r="K10" s="245"/>
      <c r="L10" s="245"/>
    </row>
    <row r="11" spans="2:12" ht="26.25" customHeight="1" thickBot="1">
      <c r="B11" s="5"/>
      <c r="F11" s="183"/>
      <c r="G11" s="184"/>
      <c r="H11" s="187" t="s">
        <v>83</v>
      </c>
      <c r="I11" s="246" t="s">
        <v>84</v>
      </c>
      <c r="J11" s="247"/>
      <c r="K11" s="247"/>
      <c r="L11" s="247"/>
    </row>
    <row r="12" spans="2:12" ht="20.45" customHeight="1" thickBot="1">
      <c r="B12" s="5"/>
      <c r="C12" s="190" t="s">
        <v>151</v>
      </c>
      <c r="D12" s="190"/>
      <c r="E12" s="190"/>
      <c r="F12" s="183"/>
      <c r="G12" s="184"/>
      <c r="H12" s="187"/>
      <c r="I12" s="244" t="s">
        <v>85</v>
      </c>
      <c r="J12" s="245"/>
      <c r="K12" s="245"/>
      <c r="L12" s="245"/>
    </row>
    <row r="13" spans="2:12" ht="20.45" customHeight="1">
      <c r="B13" s="5"/>
      <c r="C13" s="199" t="s">
        <v>86</v>
      </c>
      <c r="D13" s="199"/>
      <c r="E13" s="199"/>
      <c r="F13" s="183"/>
      <c r="G13" s="184"/>
      <c r="H13" s="187"/>
      <c r="I13" s="246"/>
      <c r="J13" s="247"/>
      <c r="K13" s="247"/>
      <c r="L13" s="247"/>
    </row>
    <row r="14" spans="2:12" ht="25.5" customHeight="1">
      <c r="B14" s="5"/>
      <c r="C14" s="212" t="s">
        <v>173</v>
      </c>
      <c r="D14" s="212"/>
      <c r="E14" s="212"/>
      <c r="F14" s="183"/>
      <c r="G14" s="184"/>
      <c r="H14" s="206" t="s">
        <v>30</v>
      </c>
      <c r="I14" s="244" t="s">
        <v>87</v>
      </c>
      <c r="J14" s="245"/>
      <c r="K14" s="245"/>
      <c r="L14" s="245"/>
    </row>
    <row r="15" spans="2:12" ht="20.45" customHeight="1" thickBot="1">
      <c r="B15" s="5"/>
      <c r="C15" s="216" t="s">
        <v>88</v>
      </c>
      <c r="D15" s="216"/>
      <c r="E15" s="216"/>
      <c r="F15" s="183"/>
      <c r="G15" s="184"/>
      <c r="H15" s="206"/>
      <c r="I15" s="246" t="s">
        <v>89</v>
      </c>
      <c r="J15" s="247"/>
      <c r="K15" s="247"/>
      <c r="L15" s="247"/>
    </row>
    <row r="16" spans="2:12" ht="24.75" customHeight="1" thickBot="1">
      <c r="B16" s="5"/>
      <c r="C16" s="210" t="s">
        <v>31</v>
      </c>
      <c r="D16" s="211"/>
      <c r="E16" s="69" t="s">
        <v>136</v>
      </c>
      <c r="F16" s="185"/>
      <c r="G16" s="186"/>
      <c r="H16" s="207"/>
      <c r="I16" s="248" t="s">
        <v>90</v>
      </c>
      <c r="J16" s="249"/>
      <c r="K16" s="249"/>
      <c r="L16" s="249"/>
    </row>
    <row r="17" spans="2:12" ht="27.75" customHeight="1">
      <c r="B17" s="5"/>
      <c r="C17" s="222" t="s">
        <v>377</v>
      </c>
      <c r="D17" s="223"/>
      <c r="E17" s="23" t="s">
        <v>378</v>
      </c>
      <c r="F17" s="181" t="s">
        <v>32</v>
      </c>
      <c r="G17" s="182"/>
      <c r="H17" s="198" t="s">
        <v>165</v>
      </c>
      <c r="I17" s="198"/>
      <c r="J17" s="198"/>
      <c r="K17" s="198"/>
      <c r="L17" s="198"/>
    </row>
    <row r="18" spans="2:12" ht="27" customHeight="1">
      <c r="B18" s="5"/>
      <c r="C18" s="196" t="s">
        <v>379</v>
      </c>
      <c r="D18" s="197"/>
      <c r="E18" s="46" t="s">
        <v>144</v>
      </c>
      <c r="F18" s="183"/>
      <c r="G18" s="184"/>
      <c r="H18" s="197" t="s">
        <v>176</v>
      </c>
      <c r="I18" s="197"/>
      <c r="J18" s="197"/>
      <c r="K18" s="197"/>
      <c r="L18" s="197"/>
    </row>
    <row r="19" spans="2:12" ht="25.5" customHeight="1">
      <c r="B19" s="5"/>
      <c r="C19" s="200" t="s">
        <v>91</v>
      </c>
      <c r="D19" s="201"/>
      <c r="E19" s="25" t="s">
        <v>167</v>
      </c>
      <c r="F19" s="183"/>
      <c r="G19" s="184"/>
      <c r="H19" s="221" t="s">
        <v>92</v>
      </c>
      <c r="I19" s="221"/>
      <c r="J19" s="221"/>
      <c r="K19" s="221"/>
      <c r="L19" s="221"/>
    </row>
    <row r="20" spans="2:12" ht="27" customHeight="1" thickBot="1">
      <c r="B20" s="6"/>
      <c r="C20" s="202" t="s">
        <v>168</v>
      </c>
      <c r="D20" s="203"/>
      <c r="E20" s="48" t="s">
        <v>169</v>
      </c>
      <c r="F20" s="185"/>
      <c r="G20" s="186"/>
      <c r="H20" s="205" t="s">
        <v>143</v>
      </c>
      <c r="I20" s="205"/>
      <c r="J20" s="205"/>
      <c r="K20" s="205"/>
      <c r="L20" s="205"/>
    </row>
    <row r="21" spans="2:12" ht="30.75" customHeight="1" thickBot="1">
      <c r="B21" s="6"/>
      <c r="C21" s="133" t="s">
        <v>208</v>
      </c>
      <c r="D21" s="133"/>
      <c r="E21" s="133"/>
      <c r="F21" s="133"/>
      <c r="G21" s="133"/>
      <c r="H21" s="133"/>
      <c r="I21" s="133"/>
      <c r="J21" s="133"/>
      <c r="K21" s="133"/>
      <c r="L21" s="133"/>
    </row>
    <row r="22" spans="2:12" ht="28.5" customHeight="1" thickBot="1">
      <c r="B22" s="6"/>
      <c r="C22" s="217" t="s">
        <v>37</v>
      </c>
      <c r="D22" s="83"/>
      <c r="E22" s="75" t="s">
        <v>126</v>
      </c>
      <c r="F22" s="75" t="s">
        <v>38</v>
      </c>
      <c r="G22" s="75" t="s">
        <v>39</v>
      </c>
      <c r="H22" s="75" t="s">
        <v>40</v>
      </c>
      <c r="I22" s="76" t="s">
        <v>127</v>
      </c>
      <c r="J22" s="75" t="s">
        <v>41</v>
      </c>
      <c r="K22" s="135" t="s">
        <v>42</v>
      </c>
      <c r="L22" s="136"/>
    </row>
    <row r="23" spans="2:12" ht="22.35" customHeight="1" thickBot="1">
      <c r="B23" s="6"/>
      <c r="C23" s="217"/>
      <c r="D23" s="77" t="s">
        <v>43</v>
      </c>
      <c r="E23" s="20">
        <f>[4]Customization!$E$15</f>
        <v>0</v>
      </c>
      <c r="F23" s="15">
        <f>[4]Customization!$B$72</f>
        <v>0.22670219973818048</v>
      </c>
      <c r="G23" s="16">
        <f>[4]Customization!$B$74</f>
        <v>1.1898683989414935</v>
      </c>
      <c r="H23" s="15">
        <f>[4]Customization!$B$76</f>
        <v>0.17764710241399448</v>
      </c>
      <c r="I23" s="18">
        <f>[4]Customization!$B$78</f>
        <v>316.46000000000004</v>
      </c>
      <c r="J23" s="15">
        <f>[4]Customization!$B$80</f>
        <v>4.6492720075210908E-2</v>
      </c>
      <c r="K23" s="137" t="s">
        <v>44</v>
      </c>
      <c r="L23" s="138"/>
    </row>
    <row r="24" spans="2:12" ht="22.35" customHeight="1" thickBot="1">
      <c r="B24" s="6"/>
      <c r="C24" s="217"/>
      <c r="D24" s="78" t="s">
        <v>45</v>
      </c>
      <c r="E24" s="34">
        <f>[4]Customization!$E$14</f>
        <v>0.15138449276338095</v>
      </c>
      <c r="F24" s="35">
        <f>[4]Customization!$B$73</f>
        <v>0.25978548960909903</v>
      </c>
      <c r="G24" s="36">
        <f>[4]Customization!$B$75</f>
        <v>1.1785462539612694</v>
      </c>
      <c r="H24" s="35">
        <f>[4]Customization!$B$77</f>
        <v>0.19484923486425684</v>
      </c>
      <c r="I24" s="37">
        <f>[4]Customization!$B$79</f>
        <v>276.99599999999998</v>
      </c>
      <c r="J24" s="35">
        <f>[4]Customization!$B$81</f>
        <v>6.1476901707235708E-2</v>
      </c>
      <c r="K24" s="225" t="s">
        <v>155</v>
      </c>
      <c r="L24" s="226"/>
    </row>
    <row r="25" spans="2:12" ht="28.5" customHeight="1">
      <c r="B25" s="6"/>
      <c r="C25" s="227" t="s">
        <v>120</v>
      </c>
      <c r="D25" s="63" t="s">
        <v>46</v>
      </c>
      <c r="E25" s="160" t="s">
        <v>121</v>
      </c>
      <c r="F25" s="161"/>
      <c r="G25" s="162"/>
      <c r="H25" s="163" t="s">
        <v>175</v>
      </c>
      <c r="I25" s="164"/>
      <c r="J25" s="164"/>
      <c r="K25" s="164"/>
      <c r="L25" s="165"/>
    </row>
    <row r="26" spans="2:12" ht="27" customHeight="1">
      <c r="B26" s="6"/>
      <c r="C26" s="228"/>
      <c r="D26" s="64" t="s">
        <v>47</v>
      </c>
      <c r="E26" s="127" t="s">
        <v>48</v>
      </c>
      <c r="F26" s="128"/>
      <c r="G26" s="129"/>
      <c r="H26" s="159" t="s">
        <v>178</v>
      </c>
      <c r="I26" s="142"/>
      <c r="J26" s="142"/>
      <c r="K26" s="142"/>
      <c r="L26" s="143"/>
    </row>
    <row r="27" spans="2:12" ht="23.25" customHeight="1">
      <c r="B27" s="6"/>
      <c r="C27" s="228"/>
      <c r="D27" s="65" t="s">
        <v>49</v>
      </c>
      <c r="E27" s="121" t="s">
        <v>50</v>
      </c>
      <c r="F27" s="122"/>
      <c r="G27" s="123"/>
      <c r="H27" s="124" t="s">
        <v>181</v>
      </c>
      <c r="I27" s="125"/>
      <c r="J27" s="125"/>
      <c r="K27" s="125"/>
      <c r="L27" s="126"/>
    </row>
    <row r="28" spans="2:12" ht="24.75" customHeight="1">
      <c r="B28" s="6"/>
      <c r="C28" s="228"/>
      <c r="D28" s="64" t="s">
        <v>123</v>
      </c>
      <c r="E28" s="127" t="s">
        <v>124</v>
      </c>
      <c r="F28" s="128"/>
      <c r="G28" s="129"/>
      <c r="H28" s="159" t="s">
        <v>180</v>
      </c>
      <c r="I28" s="142"/>
      <c r="J28" s="142"/>
      <c r="K28" s="142"/>
      <c r="L28" s="143"/>
    </row>
    <row r="29" spans="2:12" ht="39" customHeight="1">
      <c r="B29" s="6"/>
      <c r="C29" s="228"/>
      <c r="D29" s="65" t="s">
        <v>51</v>
      </c>
      <c r="E29" s="121" t="s">
        <v>52</v>
      </c>
      <c r="F29" s="122"/>
      <c r="G29" s="123"/>
      <c r="H29" s="124" t="s">
        <v>177</v>
      </c>
      <c r="I29" s="125"/>
      <c r="J29" s="125"/>
      <c r="K29" s="125"/>
      <c r="L29" s="126"/>
    </row>
    <row r="30" spans="2:12" ht="39" customHeight="1">
      <c r="B30" s="6"/>
      <c r="C30" s="229"/>
      <c r="D30" s="64" t="s">
        <v>154</v>
      </c>
      <c r="E30" s="127" t="s">
        <v>282</v>
      </c>
      <c r="F30" s="128"/>
      <c r="G30" s="129"/>
      <c r="H30" s="130" t="s">
        <v>179</v>
      </c>
      <c r="I30" s="131"/>
      <c r="J30" s="131"/>
      <c r="K30" s="131"/>
      <c r="L30" s="132"/>
    </row>
    <row r="31" spans="2:12" ht="28.5" customHeight="1">
      <c r="B31" s="6"/>
      <c r="C31" s="229"/>
      <c r="D31" s="65" t="s">
        <v>272</v>
      </c>
      <c r="E31" s="121" t="s">
        <v>273</v>
      </c>
      <c r="F31" s="122"/>
      <c r="G31" s="123"/>
      <c r="H31" s="124" t="s">
        <v>380</v>
      </c>
      <c r="I31" s="125"/>
      <c r="J31" s="125"/>
      <c r="K31" s="125"/>
      <c r="L31" s="126"/>
    </row>
    <row r="32" spans="2:12" ht="28.5" customHeight="1">
      <c r="B32" s="6"/>
      <c r="C32" s="229"/>
      <c r="D32" s="64" t="s">
        <v>332</v>
      </c>
      <c r="E32" s="127" t="s">
        <v>333</v>
      </c>
      <c r="F32" s="128"/>
      <c r="G32" s="129"/>
      <c r="H32" s="130" t="s">
        <v>383</v>
      </c>
      <c r="I32" s="131"/>
      <c r="J32" s="131"/>
      <c r="K32" s="131"/>
      <c r="L32" s="132"/>
    </row>
    <row r="33" spans="2:13" ht="27" customHeight="1">
      <c r="B33" s="6"/>
      <c r="C33" s="229"/>
      <c r="D33" s="65" t="s">
        <v>117</v>
      </c>
      <c r="E33" s="121" t="s">
        <v>53</v>
      </c>
      <c r="F33" s="122"/>
      <c r="G33" s="123"/>
      <c r="H33" s="124" t="s">
        <v>285</v>
      </c>
      <c r="I33" s="125"/>
      <c r="J33" s="125"/>
      <c r="K33" s="125"/>
      <c r="L33" s="126"/>
      <c r="M33" s="39"/>
    </row>
    <row r="34" spans="2:13" ht="27" customHeight="1" thickBot="1">
      <c r="B34" s="6"/>
      <c r="C34" s="230"/>
      <c r="D34" s="66" t="s">
        <v>118</v>
      </c>
      <c r="E34" s="115" t="s">
        <v>119</v>
      </c>
      <c r="F34" s="116"/>
      <c r="G34" s="117"/>
      <c r="H34" s="118" t="s">
        <v>182</v>
      </c>
      <c r="I34" s="119"/>
      <c r="J34" s="119"/>
      <c r="K34" s="119"/>
      <c r="L34" s="120"/>
    </row>
    <row r="35" spans="2:13" ht="21" customHeight="1">
      <c r="C35" s="150" t="s">
        <v>355</v>
      </c>
      <c r="D35" s="67" t="s">
        <v>188</v>
      </c>
      <c r="E35" s="156" t="s">
        <v>189</v>
      </c>
      <c r="F35" s="157"/>
      <c r="G35" s="158"/>
      <c r="H35" s="213" t="s">
        <v>306</v>
      </c>
      <c r="I35" s="154"/>
      <c r="J35" s="154"/>
      <c r="K35" s="154"/>
      <c r="L35" s="155"/>
    </row>
    <row r="36" spans="2:13" ht="25.5" customHeight="1">
      <c r="C36" s="151"/>
      <c r="D36" s="64" t="s">
        <v>274</v>
      </c>
      <c r="E36" s="127" t="s">
        <v>275</v>
      </c>
      <c r="F36" s="128"/>
      <c r="G36" s="129"/>
      <c r="H36" s="159" t="s">
        <v>258</v>
      </c>
      <c r="I36" s="142"/>
      <c r="J36" s="142"/>
      <c r="K36" s="142"/>
      <c r="L36" s="143"/>
    </row>
    <row r="37" spans="2:13" ht="26.25" customHeight="1" thickBot="1">
      <c r="C37" s="152"/>
      <c r="D37" s="68" t="s">
        <v>190</v>
      </c>
      <c r="E37" s="144" t="s">
        <v>191</v>
      </c>
      <c r="F37" s="145"/>
      <c r="G37" s="146"/>
      <c r="H37" s="50" t="s">
        <v>381</v>
      </c>
      <c r="I37" s="49" t="s">
        <v>382</v>
      </c>
      <c r="J37" s="49" t="s">
        <v>290</v>
      </c>
      <c r="K37" s="214" t="s">
        <v>192</v>
      </c>
      <c r="L37" s="215"/>
    </row>
  </sheetData>
  <mergeCells count="72">
    <mergeCell ref="E29:G29"/>
    <mergeCell ref="H29:L29"/>
    <mergeCell ref="E30:G30"/>
    <mergeCell ref="E26:G26"/>
    <mergeCell ref="H26:L26"/>
    <mergeCell ref="E27:G27"/>
    <mergeCell ref="H27:L27"/>
    <mergeCell ref="E28:G28"/>
    <mergeCell ref="H28:L28"/>
    <mergeCell ref="E31:G31"/>
    <mergeCell ref="H31:L31"/>
    <mergeCell ref="C3:L3"/>
    <mergeCell ref="F4:L4"/>
    <mergeCell ref="F5:G16"/>
    <mergeCell ref="I5:L5"/>
    <mergeCell ref="I6:L6"/>
    <mergeCell ref="I7:L7"/>
    <mergeCell ref="I8:L8"/>
    <mergeCell ref="I9:L9"/>
    <mergeCell ref="I10:L10"/>
    <mergeCell ref="H11:H13"/>
    <mergeCell ref="I11:L11"/>
    <mergeCell ref="I12:L12"/>
    <mergeCell ref="I13:L13"/>
    <mergeCell ref="K22:L22"/>
    <mergeCell ref="C4:E4"/>
    <mergeCell ref="C5:E5"/>
    <mergeCell ref="C14:E14"/>
    <mergeCell ref="C15:E15"/>
    <mergeCell ref="H30:L30"/>
    <mergeCell ref="K23:L23"/>
    <mergeCell ref="K24:L24"/>
    <mergeCell ref="E25:G25"/>
    <mergeCell ref="H25:L25"/>
    <mergeCell ref="C25:C34"/>
    <mergeCell ref="E32:G32"/>
    <mergeCell ref="H32:L32"/>
    <mergeCell ref="E33:G33"/>
    <mergeCell ref="H33:L33"/>
    <mergeCell ref="E34:G34"/>
    <mergeCell ref="H34:L34"/>
    <mergeCell ref="I14:L14"/>
    <mergeCell ref="I15:L15"/>
    <mergeCell ref="C8:E8"/>
    <mergeCell ref="H5:H9"/>
    <mergeCell ref="C6:E6"/>
    <mergeCell ref="C9:E9"/>
    <mergeCell ref="C10:E10"/>
    <mergeCell ref="C7:E7"/>
    <mergeCell ref="C12:E12"/>
    <mergeCell ref="C13:E13"/>
    <mergeCell ref="H14:H16"/>
    <mergeCell ref="I16:L16"/>
    <mergeCell ref="C16:D16"/>
    <mergeCell ref="C22:C24"/>
    <mergeCell ref="F17:G20"/>
    <mergeCell ref="H17:L17"/>
    <mergeCell ref="H18:L18"/>
    <mergeCell ref="H19:L19"/>
    <mergeCell ref="H20:L20"/>
    <mergeCell ref="C17:D17"/>
    <mergeCell ref="C18:D18"/>
    <mergeCell ref="C19:D19"/>
    <mergeCell ref="C20:D20"/>
    <mergeCell ref="C21:L21"/>
    <mergeCell ref="C35:C37"/>
    <mergeCell ref="E35:G35"/>
    <mergeCell ref="H35:L35"/>
    <mergeCell ref="E37:G37"/>
    <mergeCell ref="E36:G36"/>
    <mergeCell ref="H36:L36"/>
    <mergeCell ref="K37:L37"/>
  </mergeCells>
  <hyperlinks>
    <hyperlink ref="K24" r:id="rId1" display="(Read the VP EPA discussion)"/>
  </hyperlinks>
  <pageMargins left="0.75" right="0.75" top="1" bottom="1" header="0.51180555555555496" footer="0.5"/>
  <pageSetup paperSize="0" firstPageNumber="0" orientation="portrait" horizontalDpi="0" verticalDpi="0" copies="0"/>
  <headerFooter>
    <oddFooter>&amp;L&amp;"Arial,Regular"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7"/>
  <sheetViews>
    <sheetView windowProtection="1" topLeftCell="A22" zoomScaleNormal="100" workbookViewId="0">
      <selection activeCell="K37" sqref="C21:L37"/>
    </sheetView>
  </sheetViews>
  <sheetFormatPr defaultRowHeight="15"/>
  <cols>
    <col min="1" max="2" width="8.796875" style="2"/>
    <col min="3" max="3" width="11.3984375" style="2" customWidth="1"/>
    <col min="4" max="4" width="12.69921875" style="2" customWidth="1"/>
    <col min="5" max="5" width="13.296875" style="2" customWidth="1"/>
    <col min="6" max="6" width="7.3984375" style="2" customWidth="1"/>
    <col min="7" max="7" width="7.5" style="2" customWidth="1"/>
    <col min="8" max="8" width="9.59765625" style="2" customWidth="1"/>
    <col min="9" max="9" width="8.796875" style="2" customWidth="1"/>
    <col min="10" max="10" width="9.296875" style="2" customWidth="1"/>
    <col min="11" max="11" width="11.8984375" style="2" customWidth="1"/>
    <col min="12" max="12" width="13.796875" style="2" customWidth="1"/>
    <col min="13" max="258" width="8.796875" style="2"/>
  </cols>
  <sheetData>
    <row r="1" spans="2:12" ht="2.1" customHeight="1">
      <c r="B1"/>
      <c r="C1"/>
      <c r="D1"/>
      <c r="E1"/>
      <c r="F1"/>
      <c r="G1"/>
      <c r="H1"/>
      <c r="I1"/>
      <c r="J1"/>
      <c r="K1"/>
      <c r="L1"/>
    </row>
    <row r="2" spans="2:12" ht="20.65" customHeight="1" thickBot="1">
      <c r="B2" s="3"/>
      <c r="C2" s="4"/>
      <c r="D2" s="4"/>
      <c r="E2" s="4"/>
      <c r="F2" s="13"/>
      <c r="G2" s="4"/>
      <c r="H2" s="4"/>
      <c r="I2" s="4"/>
      <c r="J2" s="13"/>
      <c r="K2" s="4"/>
      <c r="L2" s="4"/>
    </row>
    <row r="3" spans="2:12" ht="32.65" customHeight="1" thickBot="1">
      <c r="B3" s="5"/>
      <c r="C3" s="133" t="s">
        <v>210</v>
      </c>
      <c r="D3" s="133"/>
      <c r="E3" s="133"/>
      <c r="F3" s="133"/>
      <c r="G3" s="133"/>
      <c r="H3" s="133"/>
      <c r="I3" s="133"/>
      <c r="J3" s="133"/>
      <c r="K3" s="133"/>
      <c r="L3" s="133"/>
    </row>
    <row r="4" spans="2:12" ht="30.4" customHeight="1" thickBot="1">
      <c r="B4" s="5"/>
      <c r="C4" s="171" t="s">
        <v>11</v>
      </c>
      <c r="D4" s="171"/>
      <c r="E4" s="171"/>
      <c r="F4" s="191" t="s">
        <v>166</v>
      </c>
      <c r="G4" s="192"/>
      <c r="H4" s="192"/>
      <c r="I4" s="192"/>
      <c r="J4" s="192"/>
      <c r="K4" s="192"/>
      <c r="L4" s="193"/>
    </row>
    <row r="5" spans="2:12" ht="22.35" customHeight="1">
      <c r="B5" s="5"/>
      <c r="C5" s="172" t="s">
        <v>93</v>
      </c>
      <c r="D5" s="172"/>
      <c r="E5" s="172"/>
      <c r="F5" s="181" t="s">
        <v>13</v>
      </c>
      <c r="G5" s="182"/>
      <c r="H5" s="173" t="s">
        <v>14</v>
      </c>
      <c r="I5" s="255" t="s">
        <v>94</v>
      </c>
      <c r="J5" s="256"/>
      <c r="K5" s="256"/>
      <c r="L5" s="256"/>
    </row>
    <row r="6" spans="2:12" ht="22.35" customHeight="1">
      <c r="B6" s="5"/>
      <c r="C6" s="224" t="s">
        <v>95</v>
      </c>
      <c r="D6" s="224"/>
      <c r="E6" s="224"/>
      <c r="F6" s="183"/>
      <c r="G6" s="184"/>
      <c r="H6" s="174"/>
      <c r="I6" s="244" t="s">
        <v>96</v>
      </c>
      <c r="J6" s="245"/>
      <c r="K6" s="245"/>
      <c r="L6" s="245"/>
    </row>
    <row r="7" spans="2:12" ht="20.45" customHeight="1">
      <c r="B7" s="5"/>
      <c r="C7" s="172" t="s">
        <v>97</v>
      </c>
      <c r="D7" s="172"/>
      <c r="E7" s="172"/>
      <c r="F7" s="183"/>
      <c r="G7" s="184"/>
      <c r="H7" s="174"/>
      <c r="I7" s="246" t="s">
        <v>145</v>
      </c>
      <c r="J7" s="247"/>
      <c r="K7" s="247"/>
      <c r="L7" s="247"/>
    </row>
    <row r="8" spans="2:12" ht="20.45" customHeight="1">
      <c r="B8" s="5"/>
      <c r="C8" s="224" t="s">
        <v>98</v>
      </c>
      <c r="D8" s="224"/>
      <c r="E8" s="224"/>
      <c r="F8" s="183"/>
      <c r="G8" s="184"/>
      <c r="H8" s="206" t="s">
        <v>19</v>
      </c>
      <c r="I8" s="244" t="s">
        <v>99</v>
      </c>
      <c r="J8" s="245"/>
      <c r="K8" s="245"/>
      <c r="L8" s="245"/>
    </row>
    <row r="9" spans="2:12" ht="20.45" customHeight="1">
      <c r="B9" s="5"/>
      <c r="C9" s="172" t="s">
        <v>100</v>
      </c>
      <c r="D9" s="172"/>
      <c r="E9" s="172"/>
      <c r="F9" s="183"/>
      <c r="G9" s="184"/>
      <c r="H9" s="206"/>
      <c r="I9" s="246" t="s">
        <v>101</v>
      </c>
      <c r="J9" s="247"/>
      <c r="K9" s="247"/>
      <c r="L9" s="247"/>
    </row>
    <row r="10" spans="2:12" ht="22.35" customHeight="1">
      <c r="B10" s="5"/>
      <c r="C10" s="224" t="s">
        <v>203</v>
      </c>
      <c r="D10" s="224"/>
      <c r="E10" s="224"/>
      <c r="F10" s="183"/>
      <c r="G10" s="184"/>
      <c r="H10" s="206"/>
      <c r="I10" s="244" t="s">
        <v>102</v>
      </c>
      <c r="J10" s="245"/>
      <c r="K10" s="245"/>
      <c r="L10" s="245"/>
    </row>
    <row r="11" spans="2:12" ht="20.45" customHeight="1" thickBot="1">
      <c r="B11" s="5"/>
      <c r="C11" s="199"/>
      <c r="D11" s="199"/>
      <c r="E11" s="199"/>
      <c r="F11" s="183"/>
      <c r="G11" s="184"/>
      <c r="H11" s="187" t="s">
        <v>26</v>
      </c>
      <c r="I11" s="246" t="s">
        <v>103</v>
      </c>
      <c r="J11" s="247"/>
      <c r="K11" s="247"/>
      <c r="L11" s="247"/>
    </row>
    <row r="12" spans="2:12" ht="20.45" customHeight="1" thickBot="1">
      <c r="B12" s="5"/>
      <c r="C12" s="190" t="s">
        <v>151</v>
      </c>
      <c r="D12" s="190"/>
      <c r="E12" s="190"/>
      <c r="F12" s="183"/>
      <c r="G12" s="184"/>
      <c r="H12" s="187"/>
      <c r="I12" s="244" t="s">
        <v>146</v>
      </c>
      <c r="J12" s="245"/>
      <c r="K12" s="245"/>
      <c r="L12" s="245"/>
    </row>
    <row r="13" spans="2:12" ht="20.45" customHeight="1">
      <c r="B13" s="5"/>
      <c r="C13" s="199" t="s">
        <v>104</v>
      </c>
      <c r="D13" s="199"/>
      <c r="E13" s="199"/>
      <c r="F13" s="183"/>
      <c r="G13" s="184"/>
      <c r="H13" s="187"/>
      <c r="I13" s="246"/>
      <c r="J13" s="247"/>
      <c r="K13" s="247"/>
      <c r="L13" s="247"/>
    </row>
    <row r="14" spans="2:12" ht="20.45" customHeight="1">
      <c r="B14" s="5"/>
      <c r="C14" s="212" t="s">
        <v>105</v>
      </c>
      <c r="D14" s="212"/>
      <c r="E14" s="212"/>
      <c r="F14" s="183"/>
      <c r="G14" s="184"/>
      <c r="H14" s="206" t="s">
        <v>30</v>
      </c>
      <c r="I14" s="244" t="s">
        <v>106</v>
      </c>
      <c r="J14" s="245"/>
      <c r="K14" s="245"/>
      <c r="L14" s="245"/>
    </row>
    <row r="15" spans="2:12" ht="20.45" customHeight="1" thickBot="1">
      <c r="B15" s="5"/>
      <c r="C15" s="216"/>
      <c r="D15" s="216"/>
      <c r="E15" s="216"/>
      <c r="F15" s="183"/>
      <c r="G15" s="184"/>
      <c r="H15" s="206"/>
      <c r="I15" s="246" t="s">
        <v>107</v>
      </c>
      <c r="J15" s="247"/>
      <c r="K15" s="247"/>
      <c r="L15" s="247"/>
    </row>
    <row r="16" spans="2:12" ht="23.25" customHeight="1" thickBot="1">
      <c r="B16" s="5"/>
      <c r="C16" s="210" t="s">
        <v>31</v>
      </c>
      <c r="D16" s="211"/>
      <c r="E16" s="69" t="s">
        <v>136</v>
      </c>
      <c r="F16" s="185"/>
      <c r="G16" s="186"/>
      <c r="H16" s="207"/>
      <c r="I16" s="248" t="s">
        <v>108</v>
      </c>
      <c r="J16" s="249"/>
      <c r="K16" s="249"/>
      <c r="L16" s="249"/>
    </row>
    <row r="17" spans="2:12" ht="27" customHeight="1">
      <c r="B17" s="5"/>
      <c r="C17" s="222" t="s">
        <v>109</v>
      </c>
      <c r="D17" s="223"/>
      <c r="E17" s="23" t="s">
        <v>148</v>
      </c>
      <c r="F17" s="181" t="s">
        <v>32</v>
      </c>
      <c r="G17" s="182"/>
      <c r="H17" s="198" t="s">
        <v>110</v>
      </c>
      <c r="I17" s="198"/>
      <c r="J17" s="198"/>
      <c r="K17" s="198"/>
      <c r="L17" s="198"/>
    </row>
    <row r="18" spans="2:12" ht="27" customHeight="1">
      <c r="B18" s="5"/>
      <c r="C18" s="235" t="s">
        <v>111</v>
      </c>
      <c r="D18" s="236"/>
      <c r="E18" s="46" t="s">
        <v>149</v>
      </c>
      <c r="F18" s="183"/>
      <c r="G18" s="184"/>
      <c r="H18" s="197" t="s">
        <v>112</v>
      </c>
      <c r="I18" s="197"/>
      <c r="J18" s="197"/>
      <c r="K18" s="197"/>
      <c r="L18" s="197"/>
    </row>
    <row r="19" spans="2:12" ht="26.25" customHeight="1">
      <c r="B19" s="5"/>
      <c r="C19" s="237" t="s">
        <v>113</v>
      </c>
      <c r="D19" s="238"/>
      <c r="E19" s="25" t="s">
        <v>150</v>
      </c>
      <c r="F19" s="183"/>
      <c r="G19" s="184"/>
      <c r="H19" s="221" t="s">
        <v>114</v>
      </c>
      <c r="I19" s="221"/>
      <c r="J19" s="221"/>
      <c r="K19" s="221"/>
      <c r="L19" s="221"/>
    </row>
    <row r="20" spans="2:12" ht="25.5" customHeight="1" thickBot="1">
      <c r="B20" s="6"/>
      <c r="C20" s="260" t="s">
        <v>147</v>
      </c>
      <c r="D20" s="261"/>
      <c r="E20" s="48" t="s">
        <v>138</v>
      </c>
      <c r="F20" s="185"/>
      <c r="G20" s="186"/>
      <c r="H20" s="205" t="s">
        <v>115</v>
      </c>
      <c r="I20" s="205"/>
      <c r="J20" s="205"/>
      <c r="K20" s="205"/>
      <c r="L20" s="205"/>
    </row>
    <row r="21" spans="2:12" ht="30" customHeight="1" thickBot="1">
      <c r="B21" s="6"/>
      <c r="C21" s="133" t="s">
        <v>211</v>
      </c>
      <c r="D21" s="133"/>
      <c r="E21" s="133"/>
      <c r="F21" s="133"/>
      <c r="G21" s="133"/>
      <c r="H21" s="133"/>
      <c r="I21" s="133"/>
      <c r="J21" s="133"/>
      <c r="K21" s="133"/>
      <c r="L21" s="133"/>
    </row>
    <row r="22" spans="2:12" ht="28.5" customHeight="1">
      <c r="B22" s="6"/>
      <c r="C22" s="272" t="s">
        <v>37</v>
      </c>
      <c r="D22" s="83"/>
      <c r="E22" s="75" t="s">
        <v>126</v>
      </c>
      <c r="F22" s="75" t="s">
        <v>38</v>
      </c>
      <c r="G22" s="75" t="s">
        <v>39</v>
      </c>
      <c r="H22" s="75" t="s">
        <v>40</v>
      </c>
      <c r="I22" s="76" t="s">
        <v>127</v>
      </c>
      <c r="J22" s="75" t="s">
        <v>41</v>
      </c>
      <c r="K22" s="262" t="s">
        <v>42</v>
      </c>
      <c r="L22" s="263"/>
    </row>
    <row r="23" spans="2:12" ht="22.35" customHeight="1">
      <c r="B23" s="6"/>
      <c r="C23" s="273"/>
      <c r="D23" s="77" t="s">
        <v>43</v>
      </c>
      <c r="E23" s="20">
        <f>[5]Customization!$E$15</f>
        <v>0.45444593552013202</v>
      </c>
      <c r="F23" s="15">
        <f>[5]Customization!$B$72</f>
        <v>0.21734451332933213</v>
      </c>
      <c r="G23" s="16">
        <f>[5]Customization!$B$74</f>
        <v>1.5608220343999148</v>
      </c>
      <c r="H23" s="15">
        <f>[5]Customization!$B$76</f>
        <v>0.1997328848701021</v>
      </c>
      <c r="I23" s="18">
        <f>[5]Customization!$B$78</f>
        <v>231.17666666666665</v>
      </c>
      <c r="J23" s="15">
        <f>[5]Customization!$B$80</f>
        <v>5.0979201875531212E-2</v>
      </c>
      <c r="K23" s="268" t="s">
        <v>44</v>
      </c>
      <c r="L23" s="269"/>
    </row>
    <row r="24" spans="2:12" ht="22.35" customHeight="1" thickBot="1">
      <c r="B24" s="6"/>
      <c r="C24" s="274"/>
      <c r="D24" s="78" t="s">
        <v>45</v>
      </c>
      <c r="E24" s="34">
        <f>[5]Customization!$E$14</f>
        <v>0.32702248127204858</v>
      </c>
      <c r="F24" s="35">
        <f>[5]Customization!$B$73</f>
        <v>0.20620408842123134</v>
      </c>
      <c r="G24" s="36">
        <f>[5]Customization!$B$75</f>
        <v>1.5345484951472685</v>
      </c>
      <c r="H24" s="35">
        <f>[5]Customization!$B$77</f>
        <v>0.18267020282317015</v>
      </c>
      <c r="I24" s="37">
        <f>[5]Customization!$B$79</f>
        <v>208.91399999999999</v>
      </c>
      <c r="J24" s="35">
        <f>[5]Customization!$B$81</f>
        <v>4.0427128217196365E-2</v>
      </c>
      <c r="K24" s="270" t="s">
        <v>155</v>
      </c>
      <c r="L24" s="271"/>
    </row>
    <row r="25" spans="2:12" ht="28.5" customHeight="1">
      <c r="B25" s="6"/>
      <c r="C25" s="147" t="s">
        <v>120</v>
      </c>
      <c r="D25" s="63" t="s">
        <v>46</v>
      </c>
      <c r="E25" s="160" t="s">
        <v>121</v>
      </c>
      <c r="F25" s="161"/>
      <c r="G25" s="162"/>
      <c r="H25" s="275" t="s">
        <v>198</v>
      </c>
      <c r="I25" s="276"/>
      <c r="J25" s="276"/>
      <c r="K25" s="276"/>
      <c r="L25" s="277"/>
    </row>
    <row r="26" spans="2:12" ht="27" customHeight="1">
      <c r="B26" s="6"/>
      <c r="C26" s="148"/>
      <c r="D26" s="64" t="s">
        <v>47</v>
      </c>
      <c r="E26" s="127" t="s">
        <v>48</v>
      </c>
      <c r="F26" s="128"/>
      <c r="G26" s="129"/>
      <c r="H26" s="196" t="s">
        <v>195</v>
      </c>
      <c r="I26" s="278"/>
      <c r="J26" s="278"/>
      <c r="K26" s="278"/>
      <c r="L26" s="197"/>
    </row>
    <row r="27" spans="2:12" ht="26.25" customHeight="1">
      <c r="B27" s="6"/>
      <c r="C27" s="148"/>
      <c r="D27" s="65" t="s">
        <v>49</v>
      </c>
      <c r="E27" s="121" t="s">
        <v>50</v>
      </c>
      <c r="F27" s="122"/>
      <c r="G27" s="123"/>
      <c r="H27" s="200" t="s">
        <v>201</v>
      </c>
      <c r="I27" s="267"/>
      <c r="J27" s="267"/>
      <c r="K27" s="267"/>
      <c r="L27" s="201"/>
    </row>
    <row r="28" spans="2:12" ht="24.75" customHeight="1">
      <c r="B28" s="6"/>
      <c r="C28" s="148"/>
      <c r="D28" s="64" t="s">
        <v>123</v>
      </c>
      <c r="E28" s="127" t="s">
        <v>124</v>
      </c>
      <c r="F28" s="128"/>
      <c r="G28" s="129"/>
      <c r="H28" s="196" t="s">
        <v>199</v>
      </c>
      <c r="I28" s="278"/>
      <c r="J28" s="278"/>
      <c r="K28" s="278"/>
      <c r="L28" s="197"/>
    </row>
    <row r="29" spans="2:12" ht="26.25" customHeight="1">
      <c r="B29" s="6"/>
      <c r="C29" s="148"/>
      <c r="D29" s="65" t="s">
        <v>51</v>
      </c>
      <c r="E29" s="121" t="s">
        <v>52</v>
      </c>
      <c r="F29" s="122"/>
      <c r="G29" s="123"/>
      <c r="H29" s="200" t="s">
        <v>200</v>
      </c>
      <c r="I29" s="267"/>
      <c r="J29" s="267"/>
      <c r="K29" s="267"/>
      <c r="L29" s="201"/>
    </row>
    <row r="30" spans="2:12" ht="26.25" customHeight="1">
      <c r="B30" s="6"/>
      <c r="C30" s="148"/>
      <c r="D30" s="64" t="s">
        <v>154</v>
      </c>
      <c r="E30" s="127" t="s">
        <v>282</v>
      </c>
      <c r="F30" s="128"/>
      <c r="G30" s="129"/>
      <c r="H30" s="279" t="s">
        <v>196</v>
      </c>
      <c r="I30" s="280"/>
      <c r="J30" s="280"/>
      <c r="K30" s="280"/>
      <c r="L30" s="281"/>
    </row>
    <row r="31" spans="2:12" ht="27.75" customHeight="1">
      <c r="B31" s="6"/>
      <c r="C31" s="148"/>
      <c r="D31" s="65" t="s">
        <v>272</v>
      </c>
      <c r="E31" s="121" t="s">
        <v>273</v>
      </c>
      <c r="F31" s="122"/>
      <c r="G31" s="123"/>
      <c r="H31" s="200" t="s">
        <v>286</v>
      </c>
      <c r="I31" s="267"/>
      <c r="J31" s="267"/>
      <c r="K31" s="267"/>
      <c r="L31" s="201"/>
    </row>
    <row r="32" spans="2:12" ht="27.75" customHeight="1">
      <c r="B32" s="6"/>
      <c r="C32" s="148"/>
      <c r="D32" s="64" t="s">
        <v>332</v>
      </c>
      <c r="E32" s="127" t="s">
        <v>333</v>
      </c>
      <c r="F32" s="128"/>
      <c r="G32" s="129"/>
      <c r="H32" s="130" t="s">
        <v>386</v>
      </c>
      <c r="I32" s="131"/>
      <c r="J32" s="131"/>
      <c r="K32" s="131"/>
      <c r="L32" s="132"/>
    </row>
    <row r="33" spans="2:12" ht="27" customHeight="1">
      <c r="B33" s="6"/>
      <c r="C33" s="148"/>
      <c r="D33" s="65" t="s">
        <v>117</v>
      </c>
      <c r="E33" s="121" t="s">
        <v>53</v>
      </c>
      <c r="F33" s="122"/>
      <c r="G33" s="123"/>
      <c r="H33" s="200" t="s">
        <v>197</v>
      </c>
      <c r="I33" s="267"/>
      <c r="J33" s="267"/>
      <c r="K33" s="267"/>
      <c r="L33" s="201"/>
    </row>
    <row r="34" spans="2:12" ht="27" customHeight="1" thickBot="1">
      <c r="B34" s="6"/>
      <c r="C34" s="149"/>
      <c r="D34" s="66" t="s">
        <v>118</v>
      </c>
      <c r="E34" s="115" t="s">
        <v>119</v>
      </c>
      <c r="F34" s="116"/>
      <c r="G34" s="117"/>
      <c r="H34" s="118" t="s">
        <v>202</v>
      </c>
      <c r="I34" s="119"/>
      <c r="J34" s="119"/>
      <c r="K34" s="119"/>
      <c r="L34" s="120"/>
    </row>
    <row r="35" spans="2:12" ht="23.25" customHeight="1">
      <c r="C35" s="150" t="s">
        <v>355</v>
      </c>
      <c r="D35" s="67" t="s">
        <v>188</v>
      </c>
      <c r="E35" s="156" t="s">
        <v>189</v>
      </c>
      <c r="F35" s="157"/>
      <c r="G35" s="158"/>
      <c r="H35" s="264" t="s">
        <v>193</v>
      </c>
      <c r="I35" s="265"/>
      <c r="J35" s="265"/>
      <c r="K35" s="265"/>
      <c r="L35" s="266"/>
    </row>
    <row r="36" spans="2:12" ht="25.5" customHeight="1">
      <c r="C36" s="151"/>
      <c r="D36" s="64" t="s">
        <v>274</v>
      </c>
      <c r="E36" s="127" t="s">
        <v>275</v>
      </c>
      <c r="F36" s="128"/>
      <c r="G36" s="129"/>
      <c r="H36" s="159" t="s">
        <v>259</v>
      </c>
      <c r="I36" s="142"/>
      <c r="J36" s="142"/>
      <c r="K36" s="142"/>
      <c r="L36" s="143"/>
    </row>
    <row r="37" spans="2:12" ht="26.25" customHeight="1" thickBot="1">
      <c r="C37" s="152"/>
      <c r="D37" s="68" t="s">
        <v>190</v>
      </c>
      <c r="E37" s="144" t="s">
        <v>191</v>
      </c>
      <c r="F37" s="145"/>
      <c r="G37" s="146"/>
      <c r="H37" s="85" t="s">
        <v>394</v>
      </c>
      <c r="I37" s="49" t="s">
        <v>395</v>
      </c>
      <c r="J37" s="49" t="s">
        <v>290</v>
      </c>
      <c r="K37" s="214" t="s">
        <v>288</v>
      </c>
      <c r="L37" s="215"/>
    </row>
  </sheetData>
  <mergeCells count="74">
    <mergeCell ref="C25:C34"/>
    <mergeCell ref="E25:G25"/>
    <mergeCell ref="H25:L25"/>
    <mergeCell ref="E26:G26"/>
    <mergeCell ref="H31:L31"/>
    <mergeCell ref="H26:L26"/>
    <mergeCell ref="E27:G27"/>
    <mergeCell ref="H27:L27"/>
    <mergeCell ref="E28:G28"/>
    <mergeCell ref="H28:L28"/>
    <mergeCell ref="E29:G29"/>
    <mergeCell ref="H29:L29"/>
    <mergeCell ref="E30:G30"/>
    <mergeCell ref="H30:L30"/>
    <mergeCell ref="E32:G32"/>
    <mergeCell ref="H32:L32"/>
    <mergeCell ref="C3:L3"/>
    <mergeCell ref="F4:L4"/>
    <mergeCell ref="F5:G16"/>
    <mergeCell ref="H5:H7"/>
    <mergeCell ref="I5:L5"/>
    <mergeCell ref="I6:L6"/>
    <mergeCell ref="I7:L7"/>
    <mergeCell ref="H8:H10"/>
    <mergeCell ref="I8:L8"/>
    <mergeCell ref="I9:L9"/>
    <mergeCell ref="I10:L10"/>
    <mergeCell ref="H11:H13"/>
    <mergeCell ref="I11:L11"/>
    <mergeCell ref="I12:L12"/>
    <mergeCell ref="I13:L13"/>
    <mergeCell ref="H14:H16"/>
    <mergeCell ref="C4:E4"/>
    <mergeCell ref="C5:E5"/>
    <mergeCell ref="C6:E6"/>
    <mergeCell ref="C7:E7"/>
    <mergeCell ref="C8:E8"/>
    <mergeCell ref="C9:E9"/>
    <mergeCell ref="C10:E10"/>
    <mergeCell ref="C11:E11"/>
    <mergeCell ref="C12:E12"/>
    <mergeCell ref="C13:E13"/>
    <mergeCell ref="C14:E14"/>
    <mergeCell ref="C15:E15"/>
    <mergeCell ref="C22:C24"/>
    <mergeCell ref="I14:L14"/>
    <mergeCell ref="I15:L15"/>
    <mergeCell ref="I16:L16"/>
    <mergeCell ref="F17:G20"/>
    <mergeCell ref="H17:L17"/>
    <mergeCell ref="H18:L18"/>
    <mergeCell ref="H19:L19"/>
    <mergeCell ref="H20:L20"/>
    <mergeCell ref="C21:L21"/>
    <mergeCell ref="C16:D16"/>
    <mergeCell ref="C17:D17"/>
    <mergeCell ref="C18:D18"/>
    <mergeCell ref="C19:D19"/>
    <mergeCell ref="C20:D20"/>
    <mergeCell ref="K22:L22"/>
    <mergeCell ref="E31:G31"/>
    <mergeCell ref="C35:C37"/>
    <mergeCell ref="E35:G35"/>
    <mergeCell ref="H35:L35"/>
    <mergeCell ref="E37:G37"/>
    <mergeCell ref="E36:G36"/>
    <mergeCell ref="H36:L36"/>
    <mergeCell ref="K37:L37"/>
    <mergeCell ref="E33:G33"/>
    <mergeCell ref="H33:L33"/>
    <mergeCell ref="E34:G34"/>
    <mergeCell ref="H34:L34"/>
    <mergeCell ref="K23:L23"/>
    <mergeCell ref="K24:L24"/>
  </mergeCells>
  <hyperlinks>
    <hyperlink ref="K24" r:id="rId1" display="(Read the VP EPA discussion)"/>
  </hyperlinks>
  <pageMargins left="0.7" right="0.7" top="0.75" bottom="0.75" header="0.51180555555555496" footer="0.51180555555555496"/>
  <pageSetup paperSize="9" firstPageNumber="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8"/>
  <sheetViews>
    <sheetView windowProtection="1" topLeftCell="A23" workbookViewId="0">
      <selection activeCell="A35" sqref="A35"/>
    </sheetView>
  </sheetViews>
  <sheetFormatPr defaultRowHeight="15"/>
  <cols>
    <col min="1" max="2" width="8.796875" style="2"/>
    <col min="3" max="3" width="11.3984375" style="2" customWidth="1"/>
    <col min="4" max="4" width="12.69921875" style="2" customWidth="1"/>
    <col min="5" max="5" width="13.296875" style="2" customWidth="1"/>
    <col min="6" max="6" width="7.3984375" style="2" customWidth="1"/>
    <col min="7" max="7" width="7.5" style="2" customWidth="1"/>
    <col min="8" max="8" width="9.59765625" style="2" customWidth="1"/>
    <col min="9" max="9" width="9.19921875" style="2" customWidth="1"/>
    <col min="10" max="10" width="9.3984375" style="2" customWidth="1"/>
    <col min="11" max="11" width="11.8984375" style="2" customWidth="1"/>
    <col min="12" max="12" width="14.19921875" style="2" customWidth="1"/>
    <col min="13" max="258" width="8.796875" style="2"/>
  </cols>
  <sheetData>
    <row r="1" spans="2:12" ht="2.1" customHeight="1">
      <c r="B1"/>
      <c r="C1"/>
      <c r="D1"/>
      <c r="E1"/>
      <c r="F1"/>
      <c r="G1"/>
      <c r="H1"/>
      <c r="I1"/>
      <c r="J1"/>
      <c r="K1"/>
      <c r="L1"/>
    </row>
    <row r="2" spans="2:12" ht="20.65" customHeight="1" thickBot="1">
      <c r="B2" s="3"/>
      <c r="C2" s="4"/>
      <c r="D2" s="4"/>
      <c r="E2" s="4"/>
      <c r="F2" s="13"/>
      <c r="G2" s="4"/>
      <c r="H2" s="4"/>
      <c r="I2" s="4"/>
      <c r="J2" s="13"/>
      <c r="K2" s="4"/>
      <c r="L2" s="4"/>
    </row>
    <row r="3" spans="2:12" ht="32.65" customHeight="1" thickBot="1">
      <c r="B3" s="5"/>
      <c r="C3" s="133" t="s">
        <v>214</v>
      </c>
      <c r="D3" s="133"/>
      <c r="E3" s="133"/>
      <c r="F3" s="133"/>
      <c r="G3" s="133"/>
      <c r="H3" s="133"/>
      <c r="I3" s="133"/>
      <c r="J3" s="133"/>
      <c r="K3" s="133"/>
      <c r="L3" s="133"/>
    </row>
    <row r="4" spans="2:12" ht="30.4" customHeight="1" thickBot="1">
      <c r="B4" s="5"/>
      <c r="C4" s="171" t="s">
        <v>11</v>
      </c>
      <c r="D4" s="171"/>
      <c r="E4" s="171"/>
      <c r="F4" s="191" t="s">
        <v>166</v>
      </c>
      <c r="G4" s="192"/>
      <c r="H4" s="192"/>
      <c r="I4" s="192"/>
      <c r="J4" s="192"/>
      <c r="K4" s="192"/>
      <c r="L4" s="193"/>
    </row>
    <row r="5" spans="2:12" ht="26.25" customHeight="1">
      <c r="B5" s="5"/>
      <c r="C5" s="172" t="s">
        <v>302</v>
      </c>
      <c r="D5" s="172"/>
      <c r="E5" s="172"/>
      <c r="F5" s="181" t="s">
        <v>13</v>
      </c>
      <c r="G5" s="182"/>
      <c r="H5" s="173" t="s">
        <v>14</v>
      </c>
      <c r="I5" s="255" t="s">
        <v>327</v>
      </c>
      <c r="J5" s="256"/>
      <c r="K5" s="256"/>
      <c r="L5" s="256"/>
    </row>
    <row r="6" spans="2:12" ht="26.25" customHeight="1">
      <c r="B6" s="5"/>
      <c r="C6" s="250" t="s">
        <v>304</v>
      </c>
      <c r="D6" s="251"/>
      <c r="E6" s="252"/>
      <c r="F6" s="183"/>
      <c r="G6" s="184"/>
      <c r="H6" s="174"/>
      <c r="I6" s="244" t="s">
        <v>328</v>
      </c>
      <c r="J6" s="245"/>
      <c r="K6" s="245"/>
      <c r="L6" s="245"/>
    </row>
    <row r="7" spans="2:12" ht="27" customHeight="1">
      <c r="B7" s="5"/>
      <c r="C7" s="253" t="s">
        <v>308</v>
      </c>
      <c r="D7" s="254"/>
      <c r="E7" s="221"/>
      <c r="F7" s="183"/>
      <c r="G7" s="184"/>
      <c r="H7" s="174"/>
      <c r="I7" s="246" t="s">
        <v>329</v>
      </c>
      <c r="J7" s="247"/>
      <c r="K7" s="247"/>
      <c r="L7" s="247"/>
    </row>
    <row r="8" spans="2:12" ht="20.45" customHeight="1">
      <c r="B8" s="5"/>
      <c r="C8" s="250" t="s">
        <v>309</v>
      </c>
      <c r="D8" s="251"/>
      <c r="E8" s="252"/>
      <c r="F8" s="183"/>
      <c r="G8" s="184"/>
      <c r="H8" s="206" t="s">
        <v>19</v>
      </c>
      <c r="I8" s="244" t="s">
        <v>324</v>
      </c>
      <c r="J8" s="245"/>
      <c r="K8" s="245"/>
      <c r="L8" s="245"/>
    </row>
    <row r="9" spans="2:12" ht="24.75" customHeight="1">
      <c r="B9" s="5"/>
      <c r="C9" s="253" t="s">
        <v>305</v>
      </c>
      <c r="D9" s="254"/>
      <c r="E9" s="221"/>
      <c r="F9" s="183"/>
      <c r="G9" s="184"/>
      <c r="H9" s="206"/>
      <c r="I9" s="246" t="s">
        <v>325</v>
      </c>
      <c r="J9" s="247"/>
      <c r="K9" s="247"/>
      <c r="L9" s="247"/>
    </row>
    <row r="10" spans="2:12" ht="26.25" customHeight="1">
      <c r="B10" s="5"/>
      <c r="C10" s="224" t="s">
        <v>319</v>
      </c>
      <c r="D10" s="224"/>
      <c r="E10" s="224"/>
      <c r="F10" s="183"/>
      <c r="G10" s="184"/>
      <c r="H10" s="206"/>
      <c r="I10" s="244" t="s">
        <v>326</v>
      </c>
      <c r="J10" s="245"/>
      <c r="K10" s="245"/>
      <c r="L10" s="245"/>
    </row>
    <row r="11" spans="2:12" ht="20.45" customHeight="1" thickBot="1">
      <c r="B11" s="5"/>
      <c r="C11" s="199" t="s">
        <v>320</v>
      </c>
      <c r="D11" s="199"/>
      <c r="E11" s="199"/>
      <c r="F11" s="183"/>
      <c r="G11" s="184"/>
      <c r="H11" s="187" t="s">
        <v>26</v>
      </c>
      <c r="I11" s="246" t="s">
        <v>323</v>
      </c>
      <c r="J11" s="247"/>
      <c r="K11" s="247"/>
      <c r="L11" s="247"/>
    </row>
    <row r="12" spans="2:12" ht="20.45" customHeight="1" thickBot="1">
      <c r="B12" s="5"/>
      <c r="C12" s="190" t="s">
        <v>151</v>
      </c>
      <c r="D12" s="190"/>
      <c r="E12" s="190"/>
      <c r="F12" s="183"/>
      <c r="G12" s="184"/>
      <c r="H12" s="187"/>
      <c r="I12" s="244"/>
      <c r="J12" s="245"/>
      <c r="K12" s="245"/>
      <c r="L12" s="245"/>
    </row>
    <row r="13" spans="2:12" ht="20.45" customHeight="1">
      <c r="B13" s="5"/>
      <c r="C13" s="199" t="s">
        <v>310</v>
      </c>
      <c r="D13" s="199"/>
      <c r="E13" s="199"/>
      <c r="F13" s="183"/>
      <c r="G13" s="184"/>
      <c r="H13" s="187"/>
      <c r="I13" s="246"/>
      <c r="J13" s="247"/>
      <c r="K13" s="247"/>
      <c r="L13" s="247"/>
    </row>
    <row r="14" spans="2:12" ht="24.75" customHeight="1">
      <c r="B14" s="5"/>
      <c r="C14" s="212" t="s">
        <v>387</v>
      </c>
      <c r="D14" s="212"/>
      <c r="E14" s="212"/>
      <c r="F14" s="183"/>
      <c r="G14" s="184"/>
      <c r="H14" s="206" t="s">
        <v>30</v>
      </c>
      <c r="I14" s="244" t="s">
        <v>318</v>
      </c>
      <c r="J14" s="245"/>
      <c r="K14" s="245"/>
      <c r="L14" s="245"/>
    </row>
    <row r="15" spans="2:12" ht="23.25" customHeight="1" thickBot="1">
      <c r="B15" s="5"/>
      <c r="C15" s="216" t="s">
        <v>311</v>
      </c>
      <c r="D15" s="216"/>
      <c r="E15" s="216"/>
      <c r="F15" s="183"/>
      <c r="G15" s="184"/>
      <c r="H15" s="206"/>
      <c r="I15" s="246" t="s">
        <v>321</v>
      </c>
      <c r="J15" s="247"/>
      <c r="K15" s="247"/>
      <c r="L15" s="247"/>
    </row>
    <row r="16" spans="2:12" ht="27.75" customHeight="1" thickBot="1">
      <c r="B16" s="5"/>
      <c r="C16" s="210" t="s">
        <v>31</v>
      </c>
      <c r="D16" s="211"/>
      <c r="E16" s="69" t="s">
        <v>136</v>
      </c>
      <c r="F16" s="185"/>
      <c r="G16" s="186"/>
      <c r="H16" s="207"/>
      <c r="I16" s="248" t="s">
        <v>322</v>
      </c>
      <c r="J16" s="249"/>
      <c r="K16" s="249"/>
      <c r="L16" s="249"/>
    </row>
    <row r="17" spans="2:12" ht="27" customHeight="1">
      <c r="B17" s="5"/>
      <c r="C17" s="222" t="s">
        <v>295</v>
      </c>
      <c r="D17" s="223"/>
      <c r="E17" s="23" t="s">
        <v>296</v>
      </c>
      <c r="F17" s="181" t="s">
        <v>32</v>
      </c>
      <c r="G17" s="182"/>
      <c r="H17" s="198" t="s">
        <v>330</v>
      </c>
      <c r="I17" s="198"/>
      <c r="J17" s="198"/>
      <c r="K17" s="198"/>
      <c r="L17" s="198"/>
    </row>
    <row r="18" spans="2:12" ht="23.25" customHeight="1">
      <c r="B18" s="5"/>
      <c r="C18" s="235" t="s">
        <v>298</v>
      </c>
      <c r="D18" s="236"/>
      <c r="E18" s="46" t="s">
        <v>312</v>
      </c>
      <c r="F18" s="183"/>
      <c r="G18" s="184"/>
      <c r="H18" s="197" t="s">
        <v>331</v>
      </c>
      <c r="I18" s="197"/>
      <c r="J18" s="197"/>
      <c r="K18" s="197"/>
      <c r="L18" s="197"/>
    </row>
    <row r="19" spans="2:12" ht="26.25" customHeight="1">
      <c r="B19" s="5"/>
      <c r="C19" s="237" t="s">
        <v>299</v>
      </c>
      <c r="D19" s="238"/>
      <c r="E19" s="25" t="s">
        <v>297</v>
      </c>
      <c r="F19" s="183"/>
      <c r="G19" s="184"/>
      <c r="H19" s="221" t="s">
        <v>303</v>
      </c>
      <c r="I19" s="221"/>
      <c r="J19" s="221"/>
      <c r="K19" s="221"/>
      <c r="L19" s="221"/>
    </row>
    <row r="20" spans="2:12" ht="26.25" customHeight="1" thickBot="1">
      <c r="B20" s="6"/>
      <c r="C20" s="235" t="s">
        <v>300</v>
      </c>
      <c r="D20" s="236"/>
      <c r="E20" s="46" t="s">
        <v>301</v>
      </c>
      <c r="F20" s="185"/>
      <c r="G20" s="186"/>
      <c r="H20" s="197" t="s">
        <v>303</v>
      </c>
      <c r="I20" s="197"/>
      <c r="J20" s="197"/>
      <c r="K20" s="197"/>
      <c r="L20" s="197"/>
    </row>
    <row r="21" spans="2:12" ht="29.25" customHeight="1" thickBot="1">
      <c r="B21" s="6"/>
      <c r="C21" s="133" t="s">
        <v>215</v>
      </c>
      <c r="D21" s="133"/>
      <c r="E21" s="133"/>
      <c r="F21" s="133"/>
      <c r="G21" s="133"/>
      <c r="H21" s="133"/>
      <c r="I21" s="133"/>
      <c r="J21" s="133"/>
      <c r="K21" s="133"/>
      <c r="L21" s="133"/>
    </row>
    <row r="22" spans="2:12" ht="28.5" customHeight="1" thickBot="1">
      <c r="B22" s="6"/>
      <c r="C22" s="217" t="s">
        <v>37</v>
      </c>
      <c r="D22" s="86"/>
      <c r="E22" s="87" t="s">
        <v>126</v>
      </c>
      <c r="F22" s="87" t="s">
        <v>38</v>
      </c>
      <c r="G22" s="87" t="s">
        <v>39</v>
      </c>
      <c r="H22" s="87" t="s">
        <v>40</v>
      </c>
      <c r="I22" s="88" t="s">
        <v>127</v>
      </c>
      <c r="J22" s="87" t="s">
        <v>41</v>
      </c>
      <c r="K22" s="282" t="s">
        <v>42</v>
      </c>
      <c r="L22" s="283"/>
    </row>
    <row r="23" spans="2:12" ht="22.35" customHeight="1" thickBot="1">
      <c r="B23" s="6"/>
      <c r="C23" s="217"/>
      <c r="D23" s="77" t="s">
        <v>43</v>
      </c>
      <c r="E23" s="20">
        <f>[6]Customization!$E$15</f>
        <v>0.57634364285535855</v>
      </c>
      <c r="F23" s="15">
        <f>[6]Customization!$B$72</f>
        <v>0.10253691579936897</v>
      </c>
      <c r="G23" s="16">
        <f>[6]Customization!$B$74</f>
        <v>4.7336803852012403</v>
      </c>
      <c r="H23" s="15">
        <f>[6]Customization!$B$76</f>
        <v>0.30665050670702548</v>
      </c>
      <c r="I23" s="18">
        <f>[6]Customization!$B$78</f>
        <v>146.93000000000004</v>
      </c>
      <c r="J23" s="15">
        <f>[6]Customization!$B$80</f>
        <v>3.9272682239642864E-2</v>
      </c>
      <c r="K23" s="137" t="s">
        <v>44</v>
      </c>
      <c r="L23" s="138"/>
    </row>
    <row r="24" spans="2:12" ht="22.35" customHeight="1" thickBot="1">
      <c r="B24" s="6"/>
      <c r="C24" s="217"/>
      <c r="D24" s="89" t="s">
        <v>45</v>
      </c>
      <c r="E24" s="93" t="s">
        <v>400</v>
      </c>
      <c r="F24" s="9">
        <f>[6]Customization!$B$73</f>
        <v>7.8395260079484025E-2</v>
      </c>
      <c r="G24" s="11">
        <f>[6]Customization!$B$75</f>
        <v>3.619080348062282</v>
      </c>
      <c r="H24" s="9">
        <f>[6]Customization!$B$77</f>
        <v>0.19539319457767082</v>
      </c>
      <c r="I24" s="19">
        <f>[6]Customization!$B$79</f>
        <v>118.52000000000001</v>
      </c>
      <c r="J24" s="9">
        <f>[6]Customization!$B$81</f>
        <v>1.5556824952543096E-3</v>
      </c>
      <c r="K24" s="284" t="s">
        <v>155</v>
      </c>
      <c r="L24" s="285"/>
    </row>
    <row r="25" spans="2:12" ht="28.5" customHeight="1">
      <c r="B25" s="6"/>
      <c r="C25" s="147" t="s">
        <v>120</v>
      </c>
      <c r="D25" s="80" t="s">
        <v>46</v>
      </c>
      <c r="E25" s="310" t="s">
        <v>121</v>
      </c>
      <c r="F25" s="311"/>
      <c r="G25" s="312"/>
      <c r="H25" s="163" t="s">
        <v>314</v>
      </c>
      <c r="I25" s="164"/>
      <c r="J25" s="164"/>
      <c r="K25" s="164"/>
      <c r="L25" s="165"/>
    </row>
    <row r="26" spans="2:12" ht="27" customHeight="1">
      <c r="B26" s="6"/>
      <c r="C26" s="148"/>
      <c r="D26" s="81" t="s">
        <v>47</v>
      </c>
      <c r="E26" s="127" t="s">
        <v>48</v>
      </c>
      <c r="F26" s="289"/>
      <c r="G26" s="129"/>
      <c r="H26" s="159" t="s">
        <v>313</v>
      </c>
      <c r="I26" s="142"/>
      <c r="J26" s="142"/>
      <c r="K26" s="142"/>
      <c r="L26" s="143"/>
    </row>
    <row r="27" spans="2:12" ht="26.25" customHeight="1">
      <c r="B27" s="6"/>
      <c r="C27" s="148"/>
      <c r="D27" s="82" t="s">
        <v>49</v>
      </c>
      <c r="E27" s="286" t="s">
        <v>50</v>
      </c>
      <c r="F27" s="287"/>
      <c r="G27" s="288"/>
      <c r="H27" s="124" t="s">
        <v>315</v>
      </c>
      <c r="I27" s="125"/>
      <c r="J27" s="125"/>
      <c r="K27" s="125"/>
      <c r="L27" s="126"/>
    </row>
    <row r="28" spans="2:12" ht="38.25" customHeight="1">
      <c r="B28" s="6"/>
      <c r="C28" s="148"/>
      <c r="D28" s="81" t="s">
        <v>123</v>
      </c>
      <c r="E28" s="127" t="s">
        <v>124</v>
      </c>
      <c r="F28" s="289"/>
      <c r="G28" s="129"/>
      <c r="H28" s="196" t="s">
        <v>291</v>
      </c>
      <c r="I28" s="278"/>
      <c r="J28" s="278"/>
      <c r="K28" s="278"/>
      <c r="L28" s="197"/>
    </row>
    <row r="29" spans="2:12" ht="39" customHeight="1">
      <c r="B29" s="6"/>
      <c r="C29" s="148"/>
      <c r="D29" s="82" t="s">
        <v>51</v>
      </c>
      <c r="E29" s="286" t="s">
        <v>52</v>
      </c>
      <c r="F29" s="287"/>
      <c r="G29" s="288"/>
      <c r="H29" s="124" t="s">
        <v>292</v>
      </c>
      <c r="I29" s="125"/>
      <c r="J29" s="125"/>
      <c r="K29" s="125"/>
      <c r="L29" s="126"/>
    </row>
    <row r="30" spans="2:12" ht="27" customHeight="1">
      <c r="B30" s="6"/>
      <c r="C30" s="148"/>
      <c r="D30" s="81" t="s">
        <v>154</v>
      </c>
      <c r="E30" s="127" t="s">
        <v>282</v>
      </c>
      <c r="F30" s="289"/>
      <c r="G30" s="129"/>
      <c r="H30" s="130" t="s">
        <v>316</v>
      </c>
      <c r="I30" s="131"/>
      <c r="J30" s="131"/>
      <c r="K30" s="131"/>
      <c r="L30" s="132"/>
    </row>
    <row r="31" spans="2:12" ht="26.25" customHeight="1">
      <c r="B31" s="6"/>
      <c r="C31" s="148"/>
      <c r="D31" s="82" t="s">
        <v>272</v>
      </c>
      <c r="E31" s="286" t="s">
        <v>273</v>
      </c>
      <c r="F31" s="287"/>
      <c r="G31" s="288"/>
      <c r="H31" s="124" t="s">
        <v>317</v>
      </c>
      <c r="I31" s="125"/>
      <c r="J31" s="125"/>
      <c r="K31" s="125"/>
      <c r="L31" s="126"/>
    </row>
    <row r="32" spans="2:12" ht="26.25" customHeight="1">
      <c r="B32" s="6"/>
      <c r="C32" s="148"/>
      <c r="D32" s="64" t="s">
        <v>332</v>
      </c>
      <c r="E32" s="127" t="s">
        <v>333</v>
      </c>
      <c r="F32" s="128"/>
      <c r="G32" s="129"/>
      <c r="H32" s="130" t="s">
        <v>396</v>
      </c>
      <c r="I32" s="131"/>
      <c r="J32" s="131"/>
      <c r="K32" s="131"/>
      <c r="L32" s="132"/>
    </row>
    <row r="33" spans="2:12" ht="27" customHeight="1">
      <c r="B33" s="6"/>
      <c r="C33" s="148"/>
      <c r="D33" s="81" t="s">
        <v>117</v>
      </c>
      <c r="E33" s="290" t="s">
        <v>53</v>
      </c>
      <c r="F33" s="291"/>
      <c r="G33" s="292"/>
      <c r="H33" s="159" t="s">
        <v>294</v>
      </c>
      <c r="I33" s="142"/>
      <c r="J33" s="142"/>
      <c r="K33" s="142"/>
      <c r="L33" s="143"/>
    </row>
    <row r="34" spans="2:12" ht="27" customHeight="1" thickBot="1">
      <c r="B34" s="6"/>
      <c r="C34" s="149"/>
      <c r="D34" s="90" t="s">
        <v>118</v>
      </c>
      <c r="E34" s="293" t="s">
        <v>119</v>
      </c>
      <c r="F34" s="294"/>
      <c r="G34" s="295"/>
      <c r="H34" s="296" t="s">
        <v>307</v>
      </c>
      <c r="I34" s="297"/>
      <c r="J34" s="297"/>
      <c r="K34" s="297"/>
      <c r="L34" s="298"/>
    </row>
    <row r="35" spans="2:12" ht="21" customHeight="1">
      <c r="B35" s="6"/>
      <c r="C35" s="299" t="s">
        <v>355</v>
      </c>
      <c r="D35" s="91" t="s">
        <v>188</v>
      </c>
      <c r="E35" s="302" t="s">
        <v>189</v>
      </c>
      <c r="F35" s="303"/>
      <c r="G35" s="304"/>
      <c r="H35" s="305" t="s">
        <v>388</v>
      </c>
      <c r="I35" s="306"/>
      <c r="J35" s="306"/>
      <c r="K35" s="306"/>
      <c r="L35" s="307"/>
    </row>
    <row r="36" spans="2:12" ht="26.25" customHeight="1">
      <c r="B36" s="6"/>
      <c r="C36" s="300"/>
      <c r="D36" s="82" t="s">
        <v>274</v>
      </c>
      <c r="E36" s="121" t="s">
        <v>275</v>
      </c>
      <c r="F36" s="122"/>
      <c r="G36" s="123"/>
      <c r="H36" s="308" t="s">
        <v>293</v>
      </c>
      <c r="I36" s="125"/>
      <c r="J36" s="125"/>
      <c r="K36" s="125"/>
      <c r="L36" s="126"/>
    </row>
    <row r="37" spans="2:12" ht="26.25" customHeight="1" thickBot="1">
      <c r="B37" s="6"/>
      <c r="C37" s="301"/>
      <c r="D37" s="92" t="s">
        <v>190</v>
      </c>
      <c r="E37" s="115" t="s">
        <v>191</v>
      </c>
      <c r="F37" s="116"/>
      <c r="G37" s="117"/>
      <c r="H37" s="50" t="s">
        <v>397</v>
      </c>
      <c r="I37" s="49" t="s">
        <v>398</v>
      </c>
      <c r="J37" s="49" t="s">
        <v>399</v>
      </c>
      <c r="K37" s="309" t="s">
        <v>389</v>
      </c>
      <c r="L37" s="209"/>
    </row>
    <row r="38" spans="2:12" ht="15" customHeight="1"/>
  </sheetData>
  <mergeCells count="74">
    <mergeCell ref="E34:G34"/>
    <mergeCell ref="H34:L34"/>
    <mergeCell ref="C35:C37"/>
    <mergeCell ref="E35:G35"/>
    <mergeCell ref="H35:L35"/>
    <mergeCell ref="E36:G36"/>
    <mergeCell ref="H36:L36"/>
    <mergeCell ref="E37:G37"/>
    <mergeCell ref="K37:L37"/>
    <mergeCell ref="C25:C34"/>
    <mergeCell ref="E25:G25"/>
    <mergeCell ref="H25:L25"/>
    <mergeCell ref="E26:G26"/>
    <mergeCell ref="H26:L26"/>
    <mergeCell ref="E32:G32"/>
    <mergeCell ref="H32:L32"/>
    <mergeCell ref="E30:G30"/>
    <mergeCell ref="H30:L30"/>
    <mergeCell ref="E31:G31"/>
    <mergeCell ref="H31:L31"/>
    <mergeCell ref="E33:G33"/>
    <mergeCell ref="H33:L33"/>
    <mergeCell ref="E27:G27"/>
    <mergeCell ref="H27:L27"/>
    <mergeCell ref="E28:G28"/>
    <mergeCell ref="H28:L28"/>
    <mergeCell ref="E29:G29"/>
    <mergeCell ref="H29:L29"/>
    <mergeCell ref="C21:L21"/>
    <mergeCell ref="C22:C24"/>
    <mergeCell ref="K22:L22"/>
    <mergeCell ref="K23:L23"/>
    <mergeCell ref="K24:L24"/>
    <mergeCell ref="C17:D17"/>
    <mergeCell ref="F17:G20"/>
    <mergeCell ref="H17:L17"/>
    <mergeCell ref="C18:D18"/>
    <mergeCell ref="H18:L18"/>
    <mergeCell ref="C19:D19"/>
    <mergeCell ref="H19:L19"/>
    <mergeCell ref="C20:D20"/>
    <mergeCell ref="H20:L20"/>
    <mergeCell ref="C14:E14"/>
    <mergeCell ref="H14:H16"/>
    <mergeCell ref="I14:L14"/>
    <mergeCell ref="C15:E15"/>
    <mergeCell ref="I15:L15"/>
    <mergeCell ref="C16:D16"/>
    <mergeCell ref="I16:L16"/>
    <mergeCell ref="C10:E10"/>
    <mergeCell ref="I10:L10"/>
    <mergeCell ref="C11:E11"/>
    <mergeCell ref="H11:H13"/>
    <mergeCell ref="I11:L11"/>
    <mergeCell ref="C12:E12"/>
    <mergeCell ref="I12:L12"/>
    <mergeCell ref="C13:E13"/>
    <mergeCell ref="I13:L13"/>
    <mergeCell ref="C3:L3"/>
    <mergeCell ref="C4:E4"/>
    <mergeCell ref="F4:L4"/>
    <mergeCell ref="C5:E5"/>
    <mergeCell ref="F5:G16"/>
    <mergeCell ref="H5:H7"/>
    <mergeCell ref="I5:L5"/>
    <mergeCell ref="C6:E6"/>
    <mergeCell ref="I6:L6"/>
    <mergeCell ref="C7:E7"/>
    <mergeCell ref="I7:L7"/>
    <mergeCell ref="C8:E8"/>
    <mergeCell ref="H8:H10"/>
    <mergeCell ref="I8:L8"/>
    <mergeCell ref="C9:E9"/>
    <mergeCell ref="I9:L9"/>
  </mergeCells>
  <hyperlinks>
    <hyperlink ref="K24" r:id="rId1" display="(Read the VP EPA discussio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Poser</vt:lpstr>
      <vt:lpstr>Business Quality</vt:lpstr>
      <vt:lpstr>BQ Template</vt:lpstr>
      <vt:lpstr>Astral</vt:lpstr>
      <vt:lpstr>Mayur</vt:lpstr>
      <vt:lpstr>Ajanta</vt:lpstr>
      <vt:lpstr>Shilpa</vt:lpstr>
      <vt:lpstr>Kitex</vt:lpstr>
      <vt:lpstr>Avanti</vt:lpstr>
      <vt:lpstr>Shriram City</vt:lpstr>
      <vt:lpstr>PI Industries</vt:lpstr>
      <vt:lpstr>VGL</vt:lpstr>
      <vt:lpstr>Kaveri</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dc:creator>
  <cp:lastModifiedBy>hp</cp:lastModifiedBy>
  <cp:revision>0</cp:revision>
  <cp:lastPrinted>2015-02-18T09:48:46Z</cp:lastPrinted>
  <dcterms:created xsi:type="dcterms:W3CDTF">2015-02-08T07:46:05Z</dcterms:created>
  <dcterms:modified xsi:type="dcterms:W3CDTF">2015-06-24T04:06:14Z</dcterms:modified>
  <dc:language>en-IN</dc:language>
</cp:coreProperties>
</file>